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naemad/Documents/Nova Commerce Marketing/"/>
    </mc:Choice>
  </mc:AlternateContent>
  <xr:revisionPtr revIDLastSave="0" documentId="13_ncr:1_{8365B61D-2C72-E44F-962D-EBB32E8428B0}" xr6:coauthVersionLast="47" xr6:coauthVersionMax="47" xr10:uidLastSave="{00000000-0000-0000-0000-000000000000}"/>
  <bookViews>
    <workbookView xWindow="0" yWindow="500" windowWidth="28800" windowHeight="17500" firstSheet="1" activeTab="6" xr2:uid="{88818EEA-DBC5-5C48-BA6A-057459B4F456}"/>
  </bookViews>
  <sheets>
    <sheet name="Campaign_Data" sheetId="2" r:id="rId1"/>
    <sheet name="Calender" sheetId="8" r:id="rId2"/>
    <sheet name="Campaign Analysis" sheetId="9" r:id="rId3"/>
    <sheet name="Channel Comparison" sheetId="4" r:id="rId4"/>
    <sheet name="Demographic Analysis" sheetId="5" r:id="rId5"/>
    <sheet name="Time-Based Analysis" sheetId="7" r:id="rId6"/>
    <sheet name="Dashboard1" sheetId="11" r:id="rId7"/>
    <sheet name="Dashboard2" sheetId="12" r:id="rId8"/>
  </sheets>
  <definedNames>
    <definedName name="_xlcn.WorksheetConnection_Analysis.xlsxCampaign_Data1" hidden="1">Campaign_Data[]</definedName>
    <definedName name="_xlcn.WorksheetConnection_Analysis.xlsxTable21" hidden="1">Table2[]</definedName>
    <definedName name="ExternalData_1" localSheetId="0" hidden="1">'Campaign_Data'!$A$1:$M$2001</definedName>
  </definedNames>
  <calcPr calcId="191028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Analysis.xlsx!Table2"/>
          <x15:modelTable id="Campaign_Data" name="Campaign_Data" connection="WorksheetConnection_Analysis.xlsx!Campaign_Data"/>
        </x15:modelTables>
        <x15:modelRelationships>
          <x15:modelRelationship fromTable="Campaign_Data" fromColumn="Start_Date" toTable="Table2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B4" i="8"/>
  <c r="C4" i="8"/>
  <c r="D4" i="8"/>
  <c r="F4" i="8" s="1"/>
  <c r="E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F7" i="8" s="1"/>
  <c r="E7" i="8"/>
  <c r="G7" i="8"/>
  <c r="H7" i="8"/>
  <c r="B8" i="8"/>
  <c r="C8" i="8"/>
  <c r="D8" i="8"/>
  <c r="F8" i="8" s="1"/>
  <c r="E8" i="8"/>
  <c r="G8" i="8"/>
  <c r="H8" i="8"/>
  <c r="B9" i="8"/>
  <c r="C9" i="8"/>
  <c r="D9" i="8"/>
  <c r="E9" i="8"/>
  <c r="F9" i="8"/>
  <c r="G9" i="8"/>
  <c r="H9" i="8"/>
  <c r="B10" i="8"/>
  <c r="C10" i="8"/>
  <c r="D10" i="8"/>
  <c r="F10" i="8" s="1"/>
  <c r="E10" i="8"/>
  <c r="G10" i="8"/>
  <c r="H10" i="8"/>
  <c r="B11" i="8"/>
  <c r="C11" i="8"/>
  <c r="D11" i="8"/>
  <c r="F11" i="8" s="1"/>
  <c r="E11" i="8"/>
  <c r="G11" i="8"/>
  <c r="H11" i="8"/>
  <c r="B12" i="8"/>
  <c r="C12" i="8"/>
  <c r="D12" i="8"/>
  <c r="F12" i="8" s="1"/>
  <c r="E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F15" i="8" s="1"/>
  <c r="E15" i="8"/>
  <c r="G15" i="8"/>
  <c r="H15" i="8"/>
  <c r="B16" i="8"/>
  <c r="C16" i="8"/>
  <c r="D16" i="8"/>
  <c r="F16" i="8" s="1"/>
  <c r="E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F19" i="8" s="1"/>
  <c r="E19" i="8"/>
  <c r="G19" i="8"/>
  <c r="H19" i="8"/>
  <c r="B20" i="8"/>
  <c r="C20" i="8"/>
  <c r="D20" i="8"/>
  <c r="F20" i="8" s="1"/>
  <c r="E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F23" i="8" s="1"/>
  <c r="E23" i="8"/>
  <c r="G23" i="8"/>
  <c r="H23" i="8"/>
  <c r="B24" i="8"/>
  <c r="C24" i="8"/>
  <c r="D24" i="8"/>
  <c r="F24" i="8" s="1"/>
  <c r="E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F27" i="8" s="1"/>
  <c r="E27" i="8"/>
  <c r="G27" i="8"/>
  <c r="H27" i="8"/>
  <c r="B28" i="8"/>
  <c r="C28" i="8"/>
  <c r="D28" i="8"/>
  <c r="F28" i="8" s="1"/>
  <c r="E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F31" i="8" s="1"/>
  <c r="E31" i="8"/>
  <c r="G31" i="8"/>
  <c r="H31" i="8"/>
  <c r="B32" i="8"/>
  <c r="C32" i="8"/>
  <c r="D32" i="8"/>
  <c r="F32" i="8" s="1"/>
  <c r="E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F35" i="8" s="1"/>
  <c r="E35" i="8"/>
  <c r="G35" i="8"/>
  <c r="H35" i="8"/>
  <c r="B36" i="8"/>
  <c r="C36" i="8"/>
  <c r="D36" i="8"/>
  <c r="F36" i="8" s="1"/>
  <c r="E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F39" i="8" s="1"/>
  <c r="E39" i="8"/>
  <c r="G39" i="8"/>
  <c r="H39" i="8"/>
  <c r="B40" i="8"/>
  <c r="C40" i="8"/>
  <c r="D40" i="8"/>
  <c r="F40" i="8" s="1"/>
  <c r="E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F43" i="8" s="1"/>
  <c r="E43" i="8"/>
  <c r="G43" i="8"/>
  <c r="H43" i="8"/>
  <c r="B44" i="8"/>
  <c r="C44" i="8"/>
  <c r="D44" i="8"/>
  <c r="F44" i="8" s="1"/>
  <c r="E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F47" i="8" s="1"/>
  <c r="E47" i="8"/>
  <c r="G47" i="8"/>
  <c r="H47" i="8"/>
  <c r="B48" i="8"/>
  <c r="C48" i="8"/>
  <c r="D48" i="8"/>
  <c r="F48" i="8" s="1"/>
  <c r="E48" i="8"/>
  <c r="G48" i="8"/>
  <c r="H48" i="8"/>
  <c r="B49" i="8"/>
  <c r="C49" i="8"/>
  <c r="D49" i="8"/>
  <c r="E49" i="8"/>
  <c r="F49" i="8"/>
  <c r="G49" i="8"/>
  <c r="H49" i="8"/>
  <c r="B50" i="8"/>
  <c r="C50" i="8"/>
  <c r="D50" i="8"/>
  <c r="E50" i="8"/>
  <c r="F50" i="8"/>
  <c r="G50" i="8"/>
  <c r="H50" i="8"/>
  <c r="B51" i="8"/>
  <c r="C51" i="8"/>
  <c r="D51" i="8"/>
  <c r="F51" i="8" s="1"/>
  <c r="E51" i="8"/>
  <c r="G51" i="8"/>
  <c r="H51" i="8"/>
  <c r="B52" i="8"/>
  <c r="C52" i="8"/>
  <c r="D52" i="8"/>
  <c r="F52" i="8" s="1"/>
  <c r="E52" i="8"/>
  <c r="G52" i="8"/>
  <c r="H52" i="8"/>
  <c r="B53" i="8"/>
  <c r="C53" i="8"/>
  <c r="D53" i="8"/>
  <c r="E53" i="8"/>
  <c r="F53" i="8"/>
  <c r="G53" i="8"/>
  <c r="H53" i="8"/>
  <c r="B54" i="8"/>
  <c r="C54" i="8"/>
  <c r="D54" i="8"/>
  <c r="E54" i="8"/>
  <c r="F54" i="8"/>
  <c r="G54" i="8"/>
  <c r="H54" i="8"/>
  <c r="B55" i="8"/>
  <c r="C55" i="8"/>
  <c r="D55" i="8"/>
  <c r="F55" i="8" s="1"/>
  <c r="E55" i="8"/>
  <c r="G55" i="8"/>
  <c r="H55" i="8"/>
  <c r="B56" i="8"/>
  <c r="C56" i="8"/>
  <c r="D56" i="8"/>
  <c r="F56" i="8" s="1"/>
  <c r="E56" i="8"/>
  <c r="G56" i="8"/>
  <c r="H56" i="8"/>
  <c r="B57" i="8"/>
  <c r="C57" i="8"/>
  <c r="D57" i="8"/>
  <c r="E57" i="8"/>
  <c r="F57" i="8"/>
  <c r="G57" i="8"/>
  <c r="H57" i="8"/>
  <c r="B58" i="8"/>
  <c r="C58" i="8"/>
  <c r="D58" i="8"/>
  <c r="E58" i="8"/>
  <c r="F58" i="8"/>
  <c r="G58" i="8"/>
  <c r="H58" i="8"/>
  <c r="B59" i="8"/>
  <c r="C59" i="8"/>
  <c r="D59" i="8"/>
  <c r="F59" i="8" s="1"/>
  <c r="E59" i="8"/>
  <c r="G59" i="8"/>
  <c r="H59" i="8"/>
  <c r="B60" i="8"/>
  <c r="C60" i="8"/>
  <c r="D60" i="8"/>
  <c r="F60" i="8" s="1"/>
  <c r="E60" i="8"/>
  <c r="G60" i="8"/>
  <c r="H60" i="8"/>
  <c r="B61" i="8"/>
  <c r="C61" i="8"/>
  <c r="D61" i="8"/>
  <c r="E61" i="8"/>
  <c r="F61" i="8"/>
  <c r="G61" i="8"/>
  <c r="H61" i="8"/>
  <c r="B62" i="8"/>
  <c r="C62" i="8"/>
  <c r="D62" i="8"/>
  <c r="E62" i="8"/>
  <c r="F62" i="8"/>
  <c r="G62" i="8"/>
  <c r="H62" i="8"/>
  <c r="B63" i="8"/>
  <c r="C63" i="8"/>
  <c r="D63" i="8"/>
  <c r="F63" i="8" s="1"/>
  <c r="E63" i="8"/>
  <c r="G63" i="8"/>
  <c r="H63" i="8"/>
  <c r="B64" i="8"/>
  <c r="C64" i="8"/>
  <c r="D64" i="8"/>
  <c r="F64" i="8" s="1"/>
  <c r="E64" i="8"/>
  <c r="G64" i="8"/>
  <c r="H64" i="8"/>
  <c r="B65" i="8"/>
  <c r="C65" i="8"/>
  <c r="D65" i="8"/>
  <c r="E65" i="8"/>
  <c r="F65" i="8"/>
  <c r="G65" i="8"/>
  <c r="H65" i="8"/>
  <c r="B66" i="8"/>
  <c r="C66" i="8"/>
  <c r="D66" i="8"/>
  <c r="E66" i="8"/>
  <c r="F66" i="8"/>
  <c r="G66" i="8"/>
  <c r="H66" i="8"/>
  <c r="B67" i="8"/>
  <c r="C67" i="8"/>
  <c r="D67" i="8"/>
  <c r="F67" i="8" s="1"/>
  <c r="E67" i="8"/>
  <c r="G67" i="8"/>
  <c r="H67" i="8"/>
  <c r="B68" i="8"/>
  <c r="C68" i="8"/>
  <c r="D68" i="8"/>
  <c r="F68" i="8" s="1"/>
  <c r="E68" i="8"/>
  <c r="G68" i="8"/>
  <c r="H68" i="8"/>
  <c r="B69" i="8"/>
  <c r="C69" i="8"/>
  <c r="D69" i="8"/>
  <c r="E69" i="8"/>
  <c r="F69" i="8"/>
  <c r="G69" i="8"/>
  <c r="H69" i="8"/>
  <c r="B70" i="8"/>
  <c r="C70" i="8"/>
  <c r="D70" i="8"/>
  <c r="E70" i="8"/>
  <c r="F70" i="8"/>
  <c r="G70" i="8"/>
  <c r="H70" i="8"/>
  <c r="B71" i="8"/>
  <c r="C71" i="8"/>
  <c r="D71" i="8"/>
  <c r="F71" i="8" s="1"/>
  <c r="E71" i="8"/>
  <c r="G71" i="8"/>
  <c r="H71" i="8"/>
  <c r="B72" i="8"/>
  <c r="C72" i="8"/>
  <c r="D72" i="8"/>
  <c r="F72" i="8" s="1"/>
  <c r="E72" i="8"/>
  <c r="G72" i="8"/>
  <c r="H72" i="8"/>
  <c r="B73" i="8"/>
  <c r="C73" i="8"/>
  <c r="D73" i="8"/>
  <c r="E73" i="8"/>
  <c r="F73" i="8"/>
  <c r="G73" i="8"/>
  <c r="H73" i="8"/>
  <c r="B74" i="8"/>
  <c r="C74" i="8"/>
  <c r="D74" i="8"/>
  <c r="E74" i="8"/>
  <c r="F74" i="8"/>
  <c r="G74" i="8"/>
  <c r="H74" i="8"/>
  <c r="B75" i="8"/>
  <c r="C75" i="8"/>
  <c r="D75" i="8"/>
  <c r="F75" i="8" s="1"/>
  <c r="E75" i="8"/>
  <c r="G75" i="8"/>
  <c r="H75" i="8"/>
  <c r="B76" i="8"/>
  <c r="C76" i="8"/>
  <c r="D76" i="8"/>
  <c r="F76" i="8" s="1"/>
  <c r="E76" i="8"/>
  <c r="G76" i="8"/>
  <c r="H76" i="8"/>
  <c r="B77" i="8"/>
  <c r="C77" i="8"/>
  <c r="D77" i="8"/>
  <c r="E77" i="8"/>
  <c r="F77" i="8"/>
  <c r="G77" i="8"/>
  <c r="H77" i="8"/>
  <c r="B78" i="8"/>
  <c r="C78" i="8"/>
  <c r="D78" i="8"/>
  <c r="E78" i="8"/>
  <c r="F78" i="8"/>
  <c r="G78" i="8"/>
  <c r="H78" i="8"/>
  <c r="B79" i="8"/>
  <c r="C79" i="8"/>
  <c r="D79" i="8"/>
  <c r="F79" i="8" s="1"/>
  <c r="E79" i="8"/>
  <c r="G79" i="8"/>
  <c r="H79" i="8"/>
  <c r="B80" i="8"/>
  <c r="C80" i="8"/>
  <c r="D80" i="8"/>
  <c r="F80" i="8" s="1"/>
  <c r="E80" i="8"/>
  <c r="G80" i="8"/>
  <c r="H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H82" i="8"/>
  <c r="B83" i="8"/>
  <c r="C83" i="8"/>
  <c r="D83" i="8"/>
  <c r="F83" i="8" s="1"/>
  <c r="E83" i="8"/>
  <c r="G83" i="8"/>
  <c r="H83" i="8"/>
  <c r="B84" i="8"/>
  <c r="C84" i="8"/>
  <c r="D84" i="8"/>
  <c r="F84" i="8" s="1"/>
  <c r="E84" i="8"/>
  <c r="G84" i="8"/>
  <c r="H84" i="8"/>
  <c r="B85" i="8"/>
  <c r="C85" i="8"/>
  <c r="D85" i="8"/>
  <c r="E85" i="8"/>
  <c r="F85" i="8"/>
  <c r="G85" i="8"/>
  <c r="H85" i="8"/>
  <c r="B86" i="8"/>
  <c r="C86" i="8"/>
  <c r="D86" i="8"/>
  <c r="E86" i="8"/>
  <c r="F86" i="8"/>
  <c r="G86" i="8"/>
  <c r="H86" i="8"/>
  <c r="B87" i="8"/>
  <c r="C87" i="8"/>
  <c r="D87" i="8"/>
  <c r="F87" i="8" s="1"/>
  <c r="E87" i="8"/>
  <c r="G87" i="8"/>
  <c r="H87" i="8"/>
  <c r="B88" i="8"/>
  <c r="C88" i="8"/>
  <c r="D88" i="8"/>
  <c r="F88" i="8" s="1"/>
  <c r="E88" i="8"/>
  <c r="G88" i="8"/>
  <c r="H88" i="8"/>
  <c r="B89" i="8"/>
  <c r="C89" i="8"/>
  <c r="D89" i="8"/>
  <c r="E89" i="8"/>
  <c r="F89" i="8"/>
  <c r="G89" i="8"/>
  <c r="H89" i="8"/>
  <c r="B90" i="8"/>
  <c r="C90" i="8"/>
  <c r="D90" i="8"/>
  <c r="E90" i="8"/>
  <c r="F90" i="8"/>
  <c r="G90" i="8"/>
  <c r="H90" i="8"/>
  <c r="B91" i="8"/>
  <c r="C91" i="8"/>
  <c r="D91" i="8"/>
  <c r="F91" i="8" s="1"/>
  <c r="E91" i="8"/>
  <c r="G91" i="8"/>
  <c r="H91" i="8"/>
  <c r="B92" i="8"/>
  <c r="C92" i="8"/>
  <c r="D92" i="8"/>
  <c r="F92" i="8" s="1"/>
  <c r="E92" i="8"/>
  <c r="G92" i="8"/>
  <c r="H92" i="8"/>
  <c r="B93" i="8"/>
  <c r="C93" i="8"/>
  <c r="D93" i="8"/>
  <c r="E93" i="8"/>
  <c r="F93" i="8"/>
  <c r="G93" i="8"/>
  <c r="H93" i="8"/>
  <c r="B94" i="8"/>
  <c r="C94" i="8"/>
  <c r="D94" i="8"/>
  <c r="E94" i="8"/>
  <c r="F94" i="8"/>
  <c r="G94" i="8"/>
  <c r="H94" i="8"/>
  <c r="B95" i="8"/>
  <c r="C95" i="8"/>
  <c r="D95" i="8"/>
  <c r="F95" i="8" s="1"/>
  <c r="E95" i="8"/>
  <c r="G95" i="8"/>
  <c r="H95" i="8"/>
  <c r="B96" i="8"/>
  <c r="C96" i="8"/>
  <c r="D96" i="8"/>
  <c r="F96" i="8" s="1"/>
  <c r="E96" i="8"/>
  <c r="G96" i="8"/>
  <c r="H96" i="8"/>
  <c r="B97" i="8"/>
  <c r="C97" i="8"/>
  <c r="D97" i="8"/>
  <c r="E97" i="8"/>
  <c r="F97" i="8"/>
  <c r="G97" i="8"/>
  <c r="H97" i="8"/>
  <c r="B98" i="8"/>
  <c r="C98" i="8"/>
  <c r="D98" i="8"/>
  <c r="E98" i="8"/>
  <c r="F98" i="8"/>
  <c r="G98" i="8"/>
  <c r="H98" i="8"/>
  <c r="B99" i="8"/>
  <c r="C99" i="8"/>
  <c r="D99" i="8"/>
  <c r="F99" i="8" s="1"/>
  <c r="E99" i="8"/>
  <c r="G99" i="8"/>
  <c r="H99" i="8"/>
  <c r="B100" i="8"/>
  <c r="C100" i="8"/>
  <c r="D100" i="8"/>
  <c r="F100" i="8" s="1"/>
  <c r="E100" i="8"/>
  <c r="G100" i="8"/>
  <c r="H100" i="8"/>
  <c r="B101" i="8"/>
  <c r="C101" i="8"/>
  <c r="D101" i="8"/>
  <c r="E101" i="8"/>
  <c r="F101" i="8"/>
  <c r="G101" i="8"/>
  <c r="H101" i="8"/>
  <c r="B102" i="8"/>
  <c r="C102" i="8"/>
  <c r="D102" i="8"/>
  <c r="E102" i="8"/>
  <c r="F102" i="8"/>
  <c r="G102" i="8"/>
  <c r="H102" i="8"/>
  <c r="B103" i="8"/>
  <c r="C103" i="8"/>
  <c r="D103" i="8"/>
  <c r="F103" i="8" s="1"/>
  <c r="E103" i="8"/>
  <c r="G103" i="8"/>
  <c r="H103" i="8"/>
  <c r="B104" i="8"/>
  <c r="C104" i="8"/>
  <c r="D104" i="8"/>
  <c r="F104" i="8" s="1"/>
  <c r="E104" i="8"/>
  <c r="G104" i="8"/>
  <c r="H104" i="8"/>
  <c r="B105" i="8"/>
  <c r="C105" i="8"/>
  <c r="D105" i="8"/>
  <c r="E105" i="8"/>
  <c r="F105" i="8"/>
  <c r="G105" i="8"/>
  <c r="H105" i="8"/>
  <c r="B106" i="8"/>
  <c r="C106" i="8"/>
  <c r="D106" i="8"/>
  <c r="E106" i="8"/>
  <c r="F106" i="8"/>
  <c r="G106" i="8"/>
  <c r="H106" i="8"/>
  <c r="B107" i="8"/>
  <c r="C107" i="8"/>
  <c r="D107" i="8"/>
  <c r="F107" i="8" s="1"/>
  <c r="E107" i="8"/>
  <c r="G107" i="8"/>
  <c r="H107" i="8"/>
  <c r="B108" i="8"/>
  <c r="C108" i="8"/>
  <c r="D108" i="8"/>
  <c r="F108" i="8" s="1"/>
  <c r="E108" i="8"/>
  <c r="G108" i="8"/>
  <c r="H108" i="8"/>
  <c r="B109" i="8"/>
  <c r="C109" i="8"/>
  <c r="D109" i="8"/>
  <c r="E109" i="8"/>
  <c r="F109" i="8"/>
  <c r="G109" i="8"/>
  <c r="H109" i="8"/>
  <c r="B110" i="8"/>
  <c r="C110" i="8"/>
  <c r="D110" i="8"/>
  <c r="E110" i="8"/>
  <c r="F110" i="8"/>
  <c r="G110" i="8"/>
  <c r="H110" i="8"/>
  <c r="B111" i="8"/>
  <c r="C111" i="8"/>
  <c r="D111" i="8"/>
  <c r="F111" i="8" s="1"/>
  <c r="E111" i="8"/>
  <c r="G111" i="8"/>
  <c r="H111" i="8"/>
  <c r="B112" i="8"/>
  <c r="C112" i="8"/>
  <c r="D112" i="8"/>
  <c r="F112" i="8" s="1"/>
  <c r="E112" i="8"/>
  <c r="G112" i="8"/>
  <c r="H112" i="8"/>
  <c r="B113" i="8"/>
  <c r="C113" i="8"/>
  <c r="D113" i="8"/>
  <c r="E113" i="8"/>
  <c r="F113" i="8"/>
  <c r="G113" i="8"/>
  <c r="H113" i="8"/>
  <c r="B114" i="8"/>
  <c r="C114" i="8"/>
  <c r="D114" i="8"/>
  <c r="E114" i="8"/>
  <c r="F114" i="8"/>
  <c r="G114" i="8"/>
  <c r="H114" i="8"/>
  <c r="B115" i="8"/>
  <c r="C115" i="8"/>
  <c r="D115" i="8"/>
  <c r="F115" i="8" s="1"/>
  <c r="E115" i="8"/>
  <c r="G115" i="8"/>
  <c r="H115" i="8"/>
  <c r="B116" i="8"/>
  <c r="C116" i="8"/>
  <c r="D116" i="8"/>
  <c r="F116" i="8" s="1"/>
  <c r="E116" i="8"/>
  <c r="G116" i="8"/>
  <c r="H116" i="8"/>
  <c r="B117" i="8"/>
  <c r="C117" i="8"/>
  <c r="D117" i="8"/>
  <c r="E117" i="8"/>
  <c r="F117" i="8"/>
  <c r="G117" i="8"/>
  <c r="H117" i="8"/>
  <c r="B118" i="8"/>
  <c r="C118" i="8"/>
  <c r="D118" i="8"/>
  <c r="E118" i="8"/>
  <c r="F118" i="8"/>
  <c r="G118" i="8"/>
  <c r="H118" i="8"/>
  <c r="B119" i="8"/>
  <c r="C119" i="8"/>
  <c r="D119" i="8"/>
  <c r="F119" i="8" s="1"/>
  <c r="E119" i="8"/>
  <c r="G119" i="8"/>
  <c r="H119" i="8"/>
  <c r="B120" i="8"/>
  <c r="C120" i="8"/>
  <c r="D120" i="8"/>
  <c r="F120" i="8" s="1"/>
  <c r="E120" i="8"/>
  <c r="G120" i="8"/>
  <c r="H120" i="8"/>
  <c r="B121" i="8"/>
  <c r="C121" i="8"/>
  <c r="D121" i="8"/>
  <c r="E121" i="8"/>
  <c r="F121" i="8"/>
  <c r="G121" i="8"/>
  <c r="H121" i="8"/>
  <c r="B122" i="8"/>
  <c r="C122" i="8"/>
  <c r="D122" i="8"/>
  <c r="E122" i="8"/>
  <c r="F122" i="8"/>
  <c r="G122" i="8"/>
  <c r="H122" i="8"/>
  <c r="B123" i="8"/>
  <c r="C123" i="8"/>
  <c r="D123" i="8"/>
  <c r="F123" i="8" s="1"/>
  <c r="E123" i="8"/>
  <c r="G123" i="8"/>
  <c r="H123" i="8"/>
  <c r="B124" i="8"/>
  <c r="C124" i="8"/>
  <c r="D124" i="8"/>
  <c r="F124" i="8" s="1"/>
  <c r="E124" i="8"/>
  <c r="G124" i="8"/>
  <c r="H124" i="8"/>
  <c r="B125" i="8"/>
  <c r="C125" i="8"/>
  <c r="D125" i="8"/>
  <c r="E125" i="8"/>
  <c r="F125" i="8"/>
  <c r="G125" i="8"/>
  <c r="H125" i="8"/>
  <c r="B126" i="8"/>
  <c r="C126" i="8"/>
  <c r="D126" i="8"/>
  <c r="E126" i="8"/>
  <c r="F126" i="8"/>
  <c r="G126" i="8"/>
  <c r="H126" i="8"/>
  <c r="B127" i="8"/>
  <c r="C127" i="8"/>
  <c r="D127" i="8"/>
  <c r="F127" i="8" s="1"/>
  <c r="E127" i="8"/>
  <c r="G127" i="8"/>
  <c r="H127" i="8"/>
  <c r="B128" i="8"/>
  <c r="C128" i="8"/>
  <c r="D128" i="8"/>
  <c r="F128" i="8" s="1"/>
  <c r="E128" i="8"/>
  <c r="G128" i="8"/>
  <c r="H128" i="8"/>
  <c r="B129" i="8"/>
  <c r="C129" i="8"/>
  <c r="D129" i="8"/>
  <c r="E129" i="8"/>
  <c r="F129" i="8"/>
  <c r="G129" i="8"/>
  <c r="H129" i="8"/>
  <c r="B130" i="8"/>
  <c r="C130" i="8"/>
  <c r="D130" i="8"/>
  <c r="E130" i="8"/>
  <c r="F130" i="8"/>
  <c r="G130" i="8"/>
  <c r="H130" i="8"/>
  <c r="B131" i="8"/>
  <c r="C131" i="8"/>
  <c r="D131" i="8"/>
  <c r="F131" i="8" s="1"/>
  <c r="E131" i="8"/>
  <c r="G131" i="8"/>
  <c r="H131" i="8"/>
  <c r="B132" i="8"/>
  <c r="C132" i="8"/>
  <c r="D132" i="8"/>
  <c r="F132" i="8" s="1"/>
  <c r="E132" i="8"/>
  <c r="G132" i="8"/>
  <c r="H132" i="8"/>
  <c r="B133" i="8"/>
  <c r="C133" i="8"/>
  <c r="D133" i="8"/>
  <c r="E133" i="8"/>
  <c r="F133" i="8"/>
  <c r="G133" i="8"/>
  <c r="H133" i="8"/>
  <c r="B134" i="8"/>
  <c r="C134" i="8"/>
  <c r="D134" i="8"/>
  <c r="E134" i="8"/>
  <c r="F134" i="8"/>
  <c r="G134" i="8"/>
  <c r="H134" i="8"/>
  <c r="B135" i="8"/>
  <c r="C135" i="8"/>
  <c r="D135" i="8"/>
  <c r="F135" i="8" s="1"/>
  <c r="E135" i="8"/>
  <c r="G135" i="8"/>
  <c r="H135" i="8"/>
  <c r="B136" i="8"/>
  <c r="C136" i="8"/>
  <c r="D136" i="8"/>
  <c r="F136" i="8" s="1"/>
  <c r="E136" i="8"/>
  <c r="G136" i="8"/>
  <c r="H136" i="8"/>
  <c r="B137" i="8"/>
  <c r="C137" i="8"/>
  <c r="D137" i="8"/>
  <c r="E137" i="8"/>
  <c r="F137" i="8"/>
  <c r="G137" i="8"/>
  <c r="H137" i="8"/>
  <c r="B138" i="8"/>
  <c r="C138" i="8"/>
  <c r="D138" i="8"/>
  <c r="E138" i="8"/>
  <c r="F138" i="8"/>
  <c r="G138" i="8"/>
  <c r="H138" i="8"/>
  <c r="B139" i="8"/>
  <c r="C139" i="8"/>
  <c r="D139" i="8"/>
  <c r="F139" i="8" s="1"/>
  <c r="E139" i="8"/>
  <c r="G139" i="8"/>
  <c r="H139" i="8"/>
  <c r="B140" i="8"/>
  <c r="C140" i="8"/>
  <c r="D140" i="8"/>
  <c r="F140" i="8" s="1"/>
  <c r="E140" i="8"/>
  <c r="G140" i="8"/>
  <c r="H140" i="8"/>
  <c r="B141" i="8"/>
  <c r="C141" i="8"/>
  <c r="D141" i="8"/>
  <c r="E141" i="8"/>
  <c r="F141" i="8"/>
  <c r="G141" i="8"/>
  <c r="H141" i="8"/>
  <c r="B142" i="8"/>
  <c r="C142" i="8"/>
  <c r="D142" i="8"/>
  <c r="E142" i="8"/>
  <c r="F142" i="8"/>
  <c r="G142" i="8"/>
  <c r="H142" i="8"/>
  <c r="B143" i="8"/>
  <c r="C143" i="8"/>
  <c r="D143" i="8"/>
  <c r="F143" i="8" s="1"/>
  <c r="E143" i="8"/>
  <c r="G143" i="8"/>
  <c r="H143" i="8"/>
  <c r="B144" i="8"/>
  <c r="C144" i="8"/>
  <c r="D144" i="8"/>
  <c r="F144" i="8" s="1"/>
  <c r="E144" i="8"/>
  <c r="G144" i="8"/>
  <c r="H144" i="8"/>
  <c r="B145" i="8"/>
  <c r="C145" i="8"/>
  <c r="D145" i="8"/>
  <c r="E145" i="8"/>
  <c r="F145" i="8"/>
  <c r="G145" i="8"/>
  <c r="H145" i="8"/>
  <c r="B146" i="8"/>
  <c r="C146" i="8"/>
  <c r="D146" i="8"/>
  <c r="E146" i="8"/>
  <c r="F146" i="8"/>
  <c r="G146" i="8"/>
  <c r="H146" i="8"/>
  <c r="B147" i="8"/>
  <c r="C147" i="8"/>
  <c r="D147" i="8"/>
  <c r="F147" i="8" s="1"/>
  <c r="E147" i="8"/>
  <c r="G147" i="8"/>
  <c r="H147" i="8"/>
  <c r="B148" i="8"/>
  <c r="C148" i="8"/>
  <c r="D148" i="8"/>
  <c r="F148" i="8" s="1"/>
  <c r="E148" i="8"/>
  <c r="G148" i="8"/>
  <c r="H148" i="8"/>
  <c r="B149" i="8"/>
  <c r="C149" i="8"/>
  <c r="D149" i="8"/>
  <c r="E149" i="8"/>
  <c r="F149" i="8"/>
  <c r="G149" i="8"/>
  <c r="H149" i="8"/>
  <c r="B150" i="8"/>
  <c r="C150" i="8"/>
  <c r="D150" i="8"/>
  <c r="E150" i="8"/>
  <c r="F150" i="8"/>
  <c r="G150" i="8"/>
  <c r="H150" i="8"/>
  <c r="B151" i="8"/>
  <c r="C151" i="8"/>
  <c r="D151" i="8"/>
  <c r="F151" i="8" s="1"/>
  <c r="E151" i="8"/>
  <c r="G151" i="8"/>
  <c r="H151" i="8"/>
  <c r="B152" i="8"/>
  <c r="C152" i="8"/>
  <c r="D152" i="8"/>
  <c r="F152" i="8" s="1"/>
  <c r="E152" i="8"/>
  <c r="G152" i="8"/>
  <c r="H152" i="8"/>
  <c r="B153" i="8"/>
  <c r="C153" i="8"/>
  <c r="D153" i="8"/>
  <c r="E153" i="8"/>
  <c r="F153" i="8"/>
  <c r="G153" i="8"/>
  <c r="H153" i="8"/>
  <c r="B154" i="8"/>
  <c r="C154" i="8"/>
  <c r="D154" i="8"/>
  <c r="E154" i="8"/>
  <c r="F154" i="8"/>
  <c r="G154" i="8"/>
  <c r="H154" i="8"/>
  <c r="B155" i="8"/>
  <c r="C155" i="8"/>
  <c r="D155" i="8"/>
  <c r="F155" i="8" s="1"/>
  <c r="E155" i="8"/>
  <c r="G155" i="8"/>
  <c r="H155" i="8"/>
  <c r="B156" i="8"/>
  <c r="C156" i="8"/>
  <c r="D156" i="8"/>
  <c r="F156" i="8" s="1"/>
  <c r="E156" i="8"/>
  <c r="G156" i="8"/>
  <c r="H156" i="8"/>
  <c r="B157" i="8"/>
  <c r="C157" i="8"/>
  <c r="D157" i="8"/>
  <c r="E157" i="8"/>
  <c r="F157" i="8"/>
  <c r="G157" i="8"/>
  <c r="H157" i="8"/>
  <c r="B158" i="8"/>
  <c r="C158" i="8"/>
  <c r="D158" i="8"/>
  <c r="E158" i="8"/>
  <c r="F158" i="8"/>
  <c r="G158" i="8"/>
  <c r="H158" i="8"/>
  <c r="B159" i="8"/>
  <c r="C159" i="8"/>
  <c r="D159" i="8"/>
  <c r="F159" i="8" s="1"/>
  <c r="E159" i="8"/>
  <c r="G159" i="8"/>
  <c r="H159" i="8"/>
  <c r="B160" i="8"/>
  <c r="C160" i="8"/>
  <c r="D160" i="8"/>
  <c r="F160" i="8" s="1"/>
  <c r="E160" i="8"/>
  <c r="G160" i="8"/>
  <c r="H160" i="8"/>
  <c r="B161" i="8"/>
  <c r="C161" i="8"/>
  <c r="D161" i="8"/>
  <c r="E161" i="8"/>
  <c r="F161" i="8"/>
  <c r="G161" i="8"/>
  <c r="H161" i="8"/>
  <c r="B162" i="8"/>
  <c r="C162" i="8"/>
  <c r="D162" i="8"/>
  <c r="E162" i="8"/>
  <c r="F162" i="8"/>
  <c r="G162" i="8"/>
  <c r="H162" i="8"/>
  <c r="B163" i="8"/>
  <c r="C163" i="8"/>
  <c r="D163" i="8"/>
  <c r="F163" i="8" s="1"/>
  <c r="E163" i="8"/>
  <c r="G163" i="8"/>
  <c r="H163" i="8"/>
  <c r="B164" i="8"/>
  <c r="C164" i="8"/>
  <c r="D164" i="8"/>
  <c r="F164" i="8" s="1"/>
  <c r="E164" i="8"/>
  <c r="G164" i="8"/>
  <c r="H164" i="8"/>
  <c r="B165" i="8"/>
  <c r="C165" i="8"/>
  <c r="D165" i="8"/>
  <c r="E165" i="8"/>
  <c r="F165" i="8"/>
  <c r="G165" i="8"/>
  <c r="H165" i="8"/>
  <c r="B166" i="8"/>
  <c r="C166" i="8"/>
  <c r="D166" i="8"/>
  <c r="E166" i="8"/>
  <c r="F166" i="8"/>
  <c r="G166" i="8"/>
  <c r="H166" i="8"/>
  <c r="B167" i="8"/>
  <c r="C167" i="8"/>
  <c r="D167" i="8"/>
  <c r="F167" i="8" s="1"/>
  <c r="E167" i="8"/>
  <c r="G167" i="8"/>
  <c r="H167" i="8"/>
  <c r="B168" i="8"/>
  <c r="C168" i="8"/>
  <c r="D168" i="8"/>
  <c r="F168" i="8" s="1"/>
  <c r="E168" i="8"/>
  <c r="G168" i="8"/>
  <c r="H168" i="8"/>
  <c r="B169" i="8"/>
  <c r="C169" i="8"/>
  <c r="D169" i="8"/>
  <c r="E169" i="8"/>
  <c r="F169" i="8"/>
  <c r="G169" i="8"/>
  <c r="H169" i="8"/>
  <c r="B170" i="8"/>
  <c r="C170" i="8"/>
  <c r="D170" i="8"/>
  <c r="E170" i="8"/>
  <c r="F170" i="8"/>
  <c r="G170" i="8"/>
  <c r="H170" i="8"/>
  <c r="B171" i="8"/>
  <c r="C171" i="8"/>
  <c r="D171" i="8"/>
  <c r="F171" i="8" s="1"/>
  <c r="E171" i="8"/>
  <c r="G171" i="8"/>
  <c r="H171" i="8"/>
  <c r="B172" i="8"/>
  <c r="C172" i="8"/>
  <c r="D172" i="8"/>
  <c r="F172" i="8" s="1"/>
  <c r="E172" i="8"/>
  <c r="G172" i="8"/>
  <c r="H172" i="8"/>
  <c r="B173" i="8"/>
  <c r="C173" i="8"/>
  <c r="D173" i="8"/>
  <c r="E173" i="8"/>
  <c r="F173" i="8"/>
  <c r="G173" i="8"/>
  <c r="H173" i="8"/>
  <c r="B174" i="8"/>
  <c r="C174" i="8"/>
  <c r="D174" i="8"/>
  <c r="E174" i="8"/>
  <c r="F174" i="8"/>
  <c r="G174" i="8"/>
  <c r="H174" i="8"/>
  <c r="B175" i="8"/>
  <c r="C175" i="8"/>
  <c r="D175" i="8"/>
  <c r="F175" i="8" s="1"/>
  <c r="E175" i="8"/>
  <c r="G175" i="8"/>
  <c r="H175" i="8"/>
  <c r="B176" i="8"/>
  <c r="C176" i="8"/>
  <c r="D176" i="8"/>
  <c r="E176" i="8"/>
  <c r="F176" i="8"/>
  <c r="G176" i="8"/>
  <c r="H176" i="8"/>
  <c r="B177" i="8"/>
  <c r="C177" i="8"/>
  <c r="D177" i="8"/>
  <c r="E177" i="8"/>
  <c r="F177" i="8"/>
  <c r="G177" i="8"/>
  <c r="H177" i="8"/>
  <c r="B178" i="8"/>
  <c r="C178" i="8"/>
  <c r="D178" i="8"/>
  <c r="F178" i="8" s="1"/>
  <c r="E178" i="8"/>
  <c r="G178" i="8"/>
  <c r="H178" i="8"/>
  <c r="B179" i="8"/>
  <c r="C179" i="8"/>
  <c r="D179" i="8"/>
  <c r="F179" i="8" s="1"/>
  <c r="E179" i="8"/>
  <c r="G179" i="8"/>
  <c r="H179" i="8"/>
  <c r="B180" i="8"/>
  <c r="C180" i="8"/>
  <c r="D180" i="8"/>
  <c r="E180" i="8"/>
  <c r="F180" i="8"/>
  <c r="G180" i="8"/>
  <c r="H180" i="8"/>
  <c r="B181" i="8"/>
  <c r="C181" i="8"/>
  <c r="D181" i="8"/>
  <c r="E181" i="8"/>
  <c r="F181" i="8"/>
  <c r="G181" i="8"/>
  <c r="H181" i="8"/>
  <c r="B182" i="8"/>
  <c r="C182" i="8"/>
  <c r="D182" i="8"/>
  <c r="F182" i="8" s="1"/>
  <c r="E182" i="8"/>
  <c r="G182" i="8"/>
  <c r="H182" i="8"/>
  <c r="B183" i="8"/>
  <c r="C183" i="8"/>
  <c r="D183" i="8"/>
  <c r="F183" i="8" s="1"/>
  <c r="E183" i="8"/>
  <c r="G183" i="8"/>
  <c r="H183" i="8"/>
  <c r="B184" i="8"/>
  <c r="C184" i="8"/>
  <c r="D184" i="8"/>
  <c r="E184" i="8"/>
  <c r="F184" i="8"/>
  <c r="G184" i="8"/>
  <c r="H184" i="8"/>
  <c r="B185" i="8"/>
  <c r="C185" i="8"/>
  <c r="D185" i="8"/>
  <c r="E185" i="8"/>
  <c r="F185" i="8"/>
  <c r="G185" i="8"/>
  <c r="H185" i="8"/>
  <c r="B186" i="8"/>
  <c r="C186" i="8"/>
  <c r="D186" i="8"/>
  <c r="F186" i="8" s="1"/>
  <c r="E186" i="8"/>
  <c r="G186" i="8"/>
  <c r="H186" i="8"/>
  <c r="B187" i="8"/>
  <c r="C187" i="8"/>
  <c r="D187" i="8"/>
  <c r="F187" i="8" s="1"/>
  <c r="E187" i="8"/>
  <c r="G187" i="8"/>
  <c r="H187" i="8"/>
  <c r="B188" i="8"/>
  <c r="C188" i="8"/>
  <c r="D188" i="8"/>
  <c r="E188" i="8"/>
  <c r="F188" i="8"/>
  <c r="G188" i="8"/>
  <c r="H188" i="8"/>
  <c r="B189" i="8"/>
  <c r="C189" i="8"/>
  <c r="D189" i="8"/>
  <c r="E189" i="8"/>
  <c r="F189" i="8"/>
  <c r="G189" i="8"/>
  <c r="H189" i="8"/>
  <c r="B190" i="8"/>
  <c r="C190" i="8"/>
  <c r="D190" i="8"/>
  <c r="F190" i="8" s="1"/>
  <c r="E190" i="8"/>
  <c r="G190" i="8"/>
  <c r="H190" i="8"/>
  <c r="B191" i="8"/>
  <c r="C191" i="8"/>
  <c r="D191" i="8"/>
  <c r="F191" i="8" s="1"/>
  <c r="E191" i="8"/>
  <c r="G191" i="8"/>
  <c r="H191" i="8"/>
  <c r="B192" i="8"/>
  <c r="C192" i="8"/>
  <c r="D192" i="8"/>
  <c r="E192" i="8"/>
  <c r="F192" i="8"/>
  <c r="G192" i="8"/>
  <c r="H192" i="8"/>
  <c r="B193" i="8"/>
  <c r="C193" i="8"/>
  <c r="D193" i="8"/>
  <c r="E193" i="8"/>
  <c r="F193" i="8"/>
  <c r="G193" i="8"/>
  <c r="H193" i="8"/>
  <c r="B194" i="8"/>
  <c r="C194" i="8"/>
  <c r="D194" i="8"/>
  <c r="F194" i="8" s="1"/>
  <c r="E194" i="8"/>
  <c r="G194" i="8"/>
  <c r="H194" i="8"/>
  <c r="B195" i="8"/>
  <c r="C195" i="8"/>
  <c r="D195" i="8"/>
  <c r="F195" i="8" s="1"/>
  <c r="E195" i="8"/>
  <c r="G195" i="8"/>
  <c r="H195" i="8"/>
  <c r="B196" i="8"/>
  <c r="C196" i="8"/>
  <c r="D196" i="8"/>
  <c r="E196" i="8"/>
  <c r="F196" i="8"/>
  <c r="G196" i="8"/>
  <c r="H196" i="8"/>
  <c r="B197" i="8"/>
  <c r="C197" i="8"/>
  <c r="D197" i="8"/>
  <c r="E197" i="8"/>
  <c r="F197" i="8"/>
  <c r="G197" i="8"/>
  <c r="H197" i="8"/>
  <c r="B198" i="8"/>
  <c r="C198" i="8"/>
  <c r="D198" i="8"/>
  <c r="F198" i="8" s="1"/>
  <c r="E198" i="8"/>
  <c r="G198" i="8"/>
  <c r="H198" i="8"/>
  <c r="B199" i="8"/>
  <c r="C199" i="8"/>
  <c r="D199" i="8"/>
  <c r="F199" i="8" s="1"/>
  <c r="E199" i="8"/>
  <c r="G199" i="8"/>
  <c r="H199" i="8"/>
  <c r="B200" i="8"/>
  <c r="C200" i="8"/>
  <c r="D200" i="8"/>
  <c r="E200" i="8"/>
  <c r="F200" i="8"/>
  <c r="G200" i="8"/>
  <c r="H200" i="8"/>
  <c r="B201" i="8"/>
  <c r="C201" i="8"/>
  <c r="D201" i="8"/>
  <c r="E201" i="8"/>
  <c r="F201" i="8"/>
  <c r="G201" i="8"/>
  <c r="H201" i="8"/>
  <c r="B202" i="8"/>
  <c r="C202" i="8"/>
  <c r="D202" i="8"/>
  <c r="F202" i="8" s="1"/>
  <c r="E202" i="8"/>
  <c r="G202" i="8"/>
  <c r="H202" i="8"/>
  <c r="B203" i="8"/>
  <c r="C203" i="8"/>
  <c r="D203" i="8"/>
  <c r="F203" i="8" s="1"/>
  <c r="E203" i="8"/>
  <c r="G203" i="8"/>
  <c r="H203" i="8"/>
  <c r="B204" i="8"/>
  <c r="C204" i="8"/>
  <c r="D204" i="8"/>
  <c r="E204" i="8"/>
  <c r="F204" i="8"/>
  <c r="G204" i="8"/>
  <c r="H204" i="8"/>
  <c r="B205" i="8"/>
  <c r="C205" i="8"/>
  <c r="D205" i="8"/>
  <c r="E205" i="8"/>
  <c r="F205" i="8"/>
  <c r="G205" i="8"/>
  <c r="H205" i="8"/>
  <c r="B206" i="8"/>
  <c r="C206" i="8"/>
  <c r="D206" i="8"/>
  <c r="F206" i="8" s="1"/>
  <c r="E206" i="8"/>
  <c r="G206" i="8"/>
  <c r="H206" i="8"/>
  <c r="B207" i="8"/>
  <c r="C207" i="8"/>
  <c r="D207" i="8"/>
  <c r="F207" i="8" s="1"/>
  <c r="E207" i="8"/>
  <c r="G207" i="8"/>
  <c r="H207" i="8"/>
  <c r="B208" i="8"/>
  <c r="C208" i="8"/>
  <c r="D208" i="8"/>
  <c r="E208" i="8"/>
  <c r="F208" i="8"/>
  <c r="G208" i="8"/>
  <c r="H208" i="8"/>
  <c r="B209" i="8"/>
  <c r="C209" i="8"/>
  <c r="D209" i="8"/>
  <c r="E209" i="8"/>
  <c r="F209" i="8"/>
  <c r="G209" i="8"/>
  <c r="H209" i="8"/>
  <c r="B210" i="8"/>
  <c r="C210" i="8"/>
  <c r="D210" i="8"/>
  <c r="F210" i="8" s="1"/>
  <c r="E210" i="8"/>
  <c r="G210" i="8"/>
  <c r="H210" i="8"/>
  <c r="B211" i="8"/>
  <c r="C211" i="8"/>
  <c r="D211" i="8"/>
  <c r="F211" i="8" s="1"/>
  <c r="E211" i="8"/>
  <c r="G211" i="8"/>
  <c r="H211" i="8"/>
  <c r="B212" i="8"/>
  <c r="C212" i="8"/>
  <c r="D212" i="8"/>
  <c r="E212" i="8"/>
  <c r="F212" i="8"/>
  <c r="G212" i="8"/>
  <c r="H212" i="8"/>
  <c r="B213" i="8"/>
  <c r="C213" i="8"/>
  <c r="D213" i="8"/>
  <c r="E213" i="8"/>
  <c r="F213" i="8"/>
  <c r="G213" i="8"/>
  <c r="H213" i="8"/>
  <c r="B214" i="8"/>
  <c r="C214" i="8"/>
  <c r="D214" i="8"/>
  <c r="F214" i="8" s="1"/>
  <c r="E214" i="8"/>
  <c r="G214" i="8"/>
  <c r="H214" i="8"/>
  <c r="B215" i="8"/>
  <c r="C215" i="8"/>
  <c r="D215" i="8"/>
  <c r="F215" i="8" s="1"/>
  <c r="E215" i="8"/>
  <c r="G215" i="8"/>
  <c r="H215" i="8"/>
  <c r="B216" i="8"/>
  <c r="C216" i="8"/>
  <c r="D216" i="8"/>
  <c r="E216" i="8"/>
  <c r="F216" i="8"/>
  <c r="G216" i="8"/>
  <c r="H216" i="8"/>
  <c r="B217" i="8"/>
  <c r="C217" i="8"/>
  <c r="D217" i="8"/>
  <c r="E217" i="8"/>
  <c r="F217" i="8"/>
  <c r="G217" i="8"/>
  <c r="H217" i="8"/>
  <c r="B218" i="8"/>
  <c r="C218" i="8"/>
  <c r="D218" i="8"/>
  <c r="F218" i="8" s="1"/>
  <c r="E218" i="8"/>
  <c r="G218" i="8"/>
  <c r="H218" i="8"/>
  <c r="B219" i="8"/>
  <c r="C219" i="8"/>
  <c r="D219" i="8"/>
  <c r="F219" i="8" s="1"/>
  <c r="E219" i="8"/>
  <c r="G219" i="8"/>
  <c r="H219" i="8"/>
  <c r="B220" i="8"/>
  <c r="C220" i="8"/>
  <c r="D220" i="8"/>
  <c r="E220" i="8"/>
  <c r="F220" i="8"/>
  <c r="G220" i="8"/>
  <c r="H220" i="8"/>
  <c r="B221" i="8"/>
  <c r="C221" i="8"/>
  <c r="D221" i="8"/>
  <c r="E221" i="8"/>
  <c r="F221" i="8"/>
  <c r="G221" i="8"/>
  <c r="H221" i="8"/>
  <c r="B222" i="8"/>
  <c r="C222" i="8"/>
  <c r="D222" i="8"/>
  <c r="F222" i="8" s="1"/>
  <c r="E222" i="8"/>
  <c r="G222" i="8"/>
  <c r="H222" i="8"/>
  <c r="B223" i="8"/>
  <c r="C223" i="8"/>
  <c r="D223" i="8"/>
  <c r="F223" i="8" s="1"/>
  <c r="E223" i="8"/>
  <c r="G223" i="8"/>
  <c r="H223" i="8"/>
  <c r="B224" i="8"/>
  <c r="C224" i="8"/>
  <c r="D224" i="8"/>
  <c r="E224" i="8"/>
  <c r="F224" i="8"/>
  <c r="G224" i="8"/>
  <c r="H224" i="8"/>
  <c r="B225" i="8"/>
  <c r="C225" i="8"/>
  <c r="D225" i="8"/>
  <c r="E225" i="8"/>
  <c r="F225" i="8"/>
  <c r="G225" i="8"/>
  <c r="H225" i="8"/>
  <c r="B226" i="8"/>
  <c r="C226" i="8"/>
  <c r="D226" i="8"/>
  <c r="F226" i="8" s="1"/>
  <c r="E226" i="8"/>
  <c r="G226" i="8"/>
  <c r="H226" i="8"/>
  <c r="B227" i="8"/>
  <c r="C227" i="8"/>
  <c r="D227" i="8"/>
  <c r="F227" i="8" s="1"/>
  <c r="E227" i="8"/>
  <c r="G227" i="8"/>
  <c r="H227" i="8"/>
  <c r="B228" i="8"/>
  <c r="C228" i="8"/>
  <c r="D228" i="8"/>
  <c r="E228" i="8"/>
  <c r="F228" i="8"/>
  <c r="G228" i="8"/>
  <c r="H228" i="8"/>
  <c r="B229" i="8"/>
  <c r="C229" i="8"/>
  <c r="D229" i="8"/>
  <c r="E229" i="8"/>
  <c r="F229" i="8"/>
  <c r="G229" i="8"/>
  <c r="H229" i="8"/>
  <c r="B230" i="8"/>
  <c r="C230" i="8"/>
  <c r="D230" i="8"/>
  <c r="F230" i="8" s="1"/>
  <c r="E230" i="8"/>
  <c r="G230" i="8"/>
  <c r="H230" i="8"/>
  <c r="B231" i="8"/>
  <c r="C231" i="8"/>
  <c r="D231" i="8"/>
  <c r="F231" i="8" s="1"/>
  <c r="E231" i="8"/>
  <c r="G231" i="8"/>
  <c r="H231" i="8"/>
  <c r="B232" i="8"/>
  <c r="C232" i="8"/>
  <c r="D232" i="8"/>
  <c r="E232" i="8"/>
  <c r="F232" i="8"/>
  <c r="G232" i="8"/>
  <c r="H232" i="8"/>
  <c r="B233" i="8"/>
  <c r="C233" i="8"/>
  <c r="D233" i="8"/>
  <c r="E233" i="8"/>
  <c r="F233" i="8"/>
  <c r="G233" i="8"/>
  <c r="H233" i="8"/>
  <c r="B234" i="8"/>
  <c r="C234" i="8"/>
  <c r="D234" i="8"/>
  <c r="F234" i="8" s="1"/>
  <c r="E234" i="8"/>
  <c r="G234" i="8"/>
  <c r="H234" i="8"/>
  <c r="B235" i="8"/>
  <c r="C235" i="8"/>
  <c r="D235" i="8"/>
  <c r="F235" i="8" s="1"/>
  <c r="E235" i="8"/>
  <c r="G235" i="8"/>
  <c r="H235" i="8"/>
  <c r="B236" i="8"/>
  <c r="C236" i="8"/>
  <c r="D236" i="8"/>
  <c r="E236" i="8"/>
  <c r="F236" i="8"/>
  <c r="G236" i="8"/>
  <c r="H236" i="8"/>
  <c r="B237" i="8"/>
  <c r="C237" i="8"/>
  <c r="D237" i="8"/>
  <c r="E237" i="8"/>
  <c r="F237" i="8"/>
  <c r="G237" i="8"/>
  <c r="H237" i="8"/>
  <c r="B238" i="8"/>
  <c r="C238" i="8"/>
  <c r="D238" i="8"/>
  <c r="F238" i="8" s="1"/>
  <c r="E238" i="8"/>
  <c r="G238" i="8"/>
  <c r="H238" i="8"/>
  <c r="B239" i="8"/>
  <c r="C239" i="8"/>
  <c r="D239" i="8"/>
  <c r="F239" i="8" s="1"/>
  <c r="E239" i="8"/>
  <c r="G239" i="8"/>
  <c r="H239" i="8"/>
  <c r="B240" i="8"/>
  <c r="C240" i="8"/>
  <c r="D240" i="8"/>
  <c r="E240" i="8"/>
  <c r="F240" i="8"/>
  <c r="G240" i="8"/>
  <c r="H240" i="8"/>
  <c r="B241" i="8"/>
  <c r="C241" i="8"/>
  <c r="D241" i="8"/>
  <c r="E241" i="8"/>
  <c r="F241" i="8"/>
  <c r="G241" i="8"/>
  <c r="H241" i="8"/>
  <c r="B242" i="8"/>
  <c r="C242" i="8"/>
  <c r="D242" i="8"/>
  <c r="F242" i="8" s="1"/>
  <c r="E242" i="8"/>
  <c r="G242" i="8"/>
  <c r="H242" i="8"/>
  <c r="B243" i="8"/>
  <c r="C243" i="8"/>
  <c r="D243" i="8"/>
  <c r="E243" i="8"/>
  <c r="F243" i="8"/>
  <c r="G243" i="8"/>
  <c r="H243" i="8"/>
  <c r="B244" i="8"/>
  <c r="C244" i="8"/>
  <c r="D244" i="8"/>
  <c r="E244" i="8"/>
  <c r="F244" i="8"/>
  <c r="G244" i="8"/>
  <c r="H244" i="8"/>
  <c r="B245" i="8"/>
  <c r="C245" i="8"/>
  <c r="D245" i="8"/>
  <c r="F245" i="8" s="1"/>
  <c r="E245" i="8"/>
  <c r="G245" i="8"/>
  <c r="H245" i="8"/>
  <c r="B246" i="8"/>
  <c r="C246" i="8"/>
  <c r="D246" i="8"/>
  <c r="F246" i="8" s="1"/>
  <c r="E246" i="8"/>
  <c r="G246" i="8"/>
  <c r="H246" i="8"/>
  <c r="B247" i="8"/>
  <c r="C247" i="8"/>
  <c r="D247" i="8"/>
  <c r="F247" i="8" s="1"/>
  <c r="E247" i="8"/>
  <c r="G247" i="8"/>
  <c r="H247" i="8"/>
  <c r="B248" i="8"/>
  <c r="C248" i="8"/>
  <c r="D248" i="8"/>
  <c r="E248" i="8"/>
  <c r="F248" i="8"/>
  <c r="G248" i="8"/>
  <c r="H248" i="8"/>
  <c r="B249" i="8"/>
  <c r="C249" i="8"/>
  <c r="D249" i="8"/>
  <c r="E249" i="8"/>
  <c r="F249" i="8"/>
  <c r="G249" i="8"/>
  <c r="H249" i="8"/>
  <c r="B250" i="8"/>
  <c r="C250" i="8"/>
  <c r="D250" i="8"/>
  <c r="F250" i="8" s="1"/>
  <c r="E250" i="8"/>
  <c r="G250" i="8"/>
  <c r="H250" i="8"/>
  <c r="B251" i="8"/>
  <c r="C251" i="8"/>
  <c r="D251" i="8"/>
  <c r="F251" i="8" s="1"/>
  <c r="E251" i="8"/>
  <c r="G251" i="8"/>
  <c r="H251" i="8"/>
  <c r="B252" i="8"/>
  <c r="C252" i="8"/>
  <c r="D252" i="8"/>
  <c r="E252" i="8"/>
  <c r="F252" i="8"/>
  <c r="G252" i="8"/>
  <c r="H252" i="8"/>
  <c r="B253" i="8"/>
  <c r="C253" i="8"/>
  <c r="D253" i="8"/>
  <c r="E253" i="8"/>
  <c r="F253" i="8"/>
  <c r="G253" i="8"/>
  <c r="H253" i="8"/>
  <c r="B254" i="8"/>
  <c r="C254" i="8"/>
  <c r="D254" i="8"/>
  <c r="F254" i="8" s="1"/>
  <c r="E254" i="8"/>
  <c r="G254" i="8"/>
  <c r="H254" i="8"/>
  <c r="B255" i="8"/>
  <c r="C255" i="8"/>
  <c r="D255" i="8"/>
  <c r="E255" i="8"/>
  <c r="F255" i="8"/>
  <c r="G255" i="8"/>
  <c r="H255" i="8"/>
  <c r="B256" i="8"/>
  <c r="C256" i="8"/>
  <c r="D256" i="8"/>
  <c r="E256" i="8"/>
  <c r="F256" i="8"/>
  <c r="G256" i="8"/>
  <c r="H256" i="8"/>
  <c r="B257" i="8"/>
  <c r="C257" i="8"/>
  <c r="D257" i="8"/>
  <c r="F257" i="8" s="1"/>
  <c r="E257" i="8"/>
  <c r="G257" i="8"/>
  <c r="H257" i="8"/>
  <c r="B258" i="8"/>
  <c r="C258" i="8"/>
  <c r="D258" i="8"/>
  <c r="F258" i="8" s="1"/>
  <c r="E258" i="8"/>
  <c r="G258" i="8"/>
  <c r="H258" i="8"/>
  <c r="B259" i="8"/>
  <c r="C259" i="8"/>
  <c r="D259" i="8"/>
  <c r="E259" i="8"/>
  <c r="F259" i="8"/>
  <c r="G259" i="8"/>
  <c r="H259" i="8"/>
  <c r="B260" i="8"/>
  <c r="C260" i="8"/>
  <c r="D260" i="8"/>
  <c r="E260" i="8"/>
  <c r="F260" i="8"/>
  <c r="G260" i="8"/>
  <c r="H260" i="8"/>
  <c r="B261" i="8"/>
  <c r="C261" i="8"/>
  <c r="D261" i="8"/>
  <c r="F261" i="8" s="1"/>
  <c r="E261" i="8"/>
  <c r="G261" i="8"/>
  <c r="H261" i="8"/>
  <c r="B262" i="8"/>
  <c r="C262" i="8"/>
  <c r="D262" i="8"/>
  <c r="F262" i="8" s="1"/>
  <c r="E262" i="8"/>
  <c r="G262" i="8"/>
  <c r="H262" i="8"/>
  <c r="B263" i="8"/>
  <c r="C263" i="8"/>
  <c r="D263" i="8"/>
  <c r="F263" i="8" s="1"/>
  <c r="E263" i="8"/>
  <c r="G263" i="8"/>
  <c r="H263" i="8"/>
  <c r="B264" i="8"/>
  <c r="C264" i="8"/>
  <c r="D264" i="8"/>
  <c r="E264" i="8"/>
  <c r="F264" i="8"/>
  <c r="G264" i="8"/>
  <c r="H264" i="8"/>
  <c r="B265" i="8"/>
  <c r="C265" i="8"/>
  <c r="D265" i="8"/>
  <c r="E265" i="8"/>
  <c r="F265" i="8"/>
  <c r="G265" i="8"/>
  <c r="H265" i="8"/>
  <c r="B266" i="8"/>
  <c r="C266" i="8"/>
  <c r="D266" i="8"/>
  <c r="F266" i="8" s="1"/>
  <c r="E266" i="8"/>
  <c r="G266" i="8"/>
  <c r="H266" i="8"/>
  <c r="B267" i="8"/>
  <c r="C267" i="8"/>
  <c r="D267" i="8"/>
  <c r="F267" i="8" s="1"/>
  <c r="E267" i="8"/>
  <c r="G267" i="8"/>
  <c r="H267" i="8"/>
  <c r="B268" i="8"/>
  <c r="C268" i="8"/>
  <c r="D268" i="8"/>
  <c r="E268" i="8"/>
  <c r="F268" i="8"/>
  <c r="G268" i="8"/>
  <c r="H268" i="8"/>
  <c r="B269" i="8"/>
  <c r="C269" i="8"/>
  <c r="D269" i="8"/>
  <c r="E269" i="8"/>
  <c r="F269" i="8"/>
  <c r="G269" i="8"/>
  <c r="H269" i="8"/>
  <c r="B270" i="8"/>
  <c r="C270" i="8"/>
  <c r="D270" i="8"/>
  <c r="F270" i="8" s="1"/>
  <c r="E270" i="8"/>
  <c r="G270" i="8"/>
  <c r="H270" i="8"/>
  <c r="B271" i="8"/>
  <c r="C271" i="8"/>
  <c r="D271" i="8"/>
  <c r="E271" i="8"/>
  <c r="F271" i="8"/>
  <c r="G271" i="8"/>
  <c r="H271" i="8"/>
  <c r="B272" i="8"/>
  <c r="C272" i="8"/>
  <c r="D272" i="8"/>
  <c r="E272" i="8"/>
  <c r="F272" i="8"/>
  <c r="G272" i="8"/>
  <c r="H272" i="8"/>
  <c r="B273" i="8"/>
  <c r="C273" i="8"/>
  <c r="D273" i="8"/>
  <c r="F273" i="8" s="1"/>
  <c r="E273" i="8"/>
  <c r="G273" i="8"/>
  <c r="H273" i="8"/>
  <c r="B274" i="8"/>
  <c r="C274" i="8"/>
  <c r="D274" i="8"/>
  <c r="F274" i="8" s="1"/>
  <c r="E274" i="8"/>
  <c r="G274" i="8"/>
  <c r="H274" i="8"/>
  <c r="B275" i="8"/>
  <c r="C275" i="8"/>
  <c r="D275" i="8"/>
  <c r="E275" i="8"/>
  <c r="F275" i="8"/>
  <c r="G275" i="8"/>
  <c r="H275" i="8"/>
  <c r="B276" i="8"/>
  <c r="C276" i="8"/>
  <c r="D276" i="8"/>
  <c r="E276" i="8"/>
  <c r="F276" i="8"/>
  <c r="G276" i="8"/>
  <c r="H276" i="8"/>
  <c r="B277" i="8"/>
  <c r="C277" i="8"/>
  <c r="D277" i="8"/>
  <c r="F277" i="8" s="1"/>
  <c r="E277" i="8"/>
  <c r="G277" i="8"/>
  <c r="H277" i="8"/>
  <c r="B278" i="8"/>
  <c r="C278" i="8"/>
  <c r="D278" i="8"/>
  <c r="F278" i="8" s="1"/>
  <c r="E278" i="8"/>
  <c r="G278" i="8"/>
  <c r="H278" i="8"/>
  <c r="B279" i="8"/>
  <c r="C279" i="8"/>
  <c r="D279" i="8"/>
  <c r="F279" i="8" s="1"/>
  <c r="E279" i="8"/>
  <c r="G279" i="8"/>
  <c r="H279" i="8"/>
  <c r="B280" i="8"/>
  <c r="C280" i="8"/>
  <c r="D280" i="8"/>
  <c r="E280" i="8"/>
  <c r="F280" i="8"/>
  <c r="G280" i="8"/>
  <c r="H280" i="8"/>
  <c r="B281" i="8"/>
  <c r="C281" i="8"/>
  <c r="D281" i="8"/>
  <c r="E281" i="8"/>
  <c r="F281" i="8"/>
  <c r="G281" i="8"/>
  <c r="H281" i="8"/>
  <c r="B282" i="8"/>
  <c r="C282" i="8"/>
  <c r="D282" i="8"/>
  <c r="F282" i="8" s="1"/>
  <c r="E282" i="8"/>
  <c r="G282" i="8"/>
  <c r="H282" i="8"/>
  <c r="B283" i="8"/>
  <c r="C283" i="8"/>
  <c r="D283" i="8"/>
  <c r="F283" i="8" s="1"/>
  <c r="E283" i="8"/>
  <c r="G283" i="8"/>
  <c r="H283" i="8"/>
  <c r="B284" i="8"/>
  <c r="C284" i="8"/>
  <c r="D284" i="8"/>
  <c r="E284" i="8"/>
  <c r="F284" i="8"/>
  <c r="G284" i="8"/>
  <c r="H284" i="8"/>
  <c r="B285" i="8"/>
  <c r="C285" i="8"/>
  <c r="D285" i="8"/>
  <c r="E285" i="8"/>
  <c r="F285" i="8"/>
  <c r="G285" i="8"/>
  <c r="H285" i="8"/>
  <c r="B286" i="8"/>
  <c r="C286" i="8"/>
  <c r="D286" i="8"/>
  <c r="F286" i="8" s="1"/>
  <c r="E286" i="8"/>
  <c r="G286" i="8"/>
  <c r="H286" i="8"/>
  <c r="B287" i="8"/>
  <c r="C287" i="8"/>
  <c r="D287" i="8"/>
  <c r="E287" i="8"/>
  <c r="F287" i="8"/>
  <c r="G287" i="8"/>
  <c r="H287" i="8"/>
  <c r="B288" i="8"/>
  <c r="C288" i="8"/>
  <c r="D288" i="8"/>
  <c r="E288" i="8"/>
  <c r="F288" i="8"/>
  <c r="G288" i="8"/>
  <c r="H288" i="8"/>
  <c r="B289" i="8"/>
  <c r="C289" i="8"/>
  <c r="D289" i="8"/>
  <c r="F289" i="8" s="1"/>
  <c r="E289" i="8"/>
  <c r="G289" i="8"/>
  <c r="H289" i="8"/>
  <c r="B290" i="8"/>
  <c r="C290" i="8"/>
  <c r="D290" i="8"/>
  <c r="F290" i="8" s="1"/>
  <c r="E290" i="8"/>
  <c r="G290" i="8"/>
  <c r="H290" i="8"/>
  <c r="B291" i="8"/>
  <c r="C291" i="8"/>
  <c r="D291" i="8"/>
  <c r="E291" i="8"/>
  <c r="F291" i="8"/>
  <c r="G291" i="8"/>
  <c r="H291" i="8"/>
  <c r="B292" i="8"/>
  <c r="C292" i="8"/>
  <c r="D292" i="8"/>
  <c r="E292" i="8"/>
  <c r="F292" i="8"/>
  <c r="G292" i="8"/>
  <c r="H292" i="8"/>
  <c r="B293" i="8"/>
  <c r="C293" i="8"/>
  <c r="D293" i="8"/>
  <c r="F293" i="8" s="1"/>
  <c r="E293" i="8"/>
  <c r="G293" i="8"/>
  <c r="H293" i="8"/>
  <c r="B294" i="8"/>
  <c r="C294" i="8"/>
  <c r="D294" i="8"/>
  <c r="F294" i="8" s="1"/>
  <c r="E294" i="8"/>
  <c r="G294" i="8"/>
  <c r="H294" i="8"/>
  <c r="B295" i="8"/>
  <c r="C295" i="8"/>
  <c r="D295" i="8"/>
  <c r="F295" i="8" s="1"/>
  <c r="E295" i="8"/>
  <c r="G295" i="8"/>
  <c r="H295" i="8"/>
  <c r="B296" i="8"/>
  <c r="C296" i="8"/>
  <c r="D296" i="8"/>
  <c r="E296" i="8"/>
  <c r="F296" i="8"/>
  <c r="G296" i="8"/>
  <c r="H296" i="8"/>
  <c r="B297" i="8"/>
  <c r="C297" i="8"/>
  <c r="D297" i="8"/>
  <c r="E297" i="8"/>
  <c r="F297" i="8"/>
  <c r="G297" i="8"/>
  <c r="H297" i="8"/>
  <c r="B298" i="8"/>
  <c r="C298" i="8"/>
  <c r="D298" i="8"/>
  <c r="F298" i="8" s="1"/>
  <c r="E298" i="8"/>
  <c r="G298" i="8"/>
  <c r="H298" i="8"/>
  <c r="B299" i="8"/>
  <c r="C299" i="8"/>
  <c r="D299" i="8"/>
  <c r="F299" i="8" s="1"/>
  <c r="E299" i="8"/>
  <c r="G299" i="8"/>
  <c r="H299" i="8"/>
  <c r="B300" i="8"/>
  <c r="C300" i="8"/>
  <c r="D300" i="8"/>
  <c r="E300" i="8"/>
  <c r="F300" i="8"/>
  <c r="G300" i="8"/>
  <c r="H300" i="8"/>
  <c r="B301" i="8"/>
  <c r="C301" i="8"/>
  <c r="D301" i="8"/>
  <c r="E301" i="8"/>
  <c r="F301" i="8"/>
  <c r="G301" i="8"/>
  <c r="H301" i="8"/>
  <c r="B302" i="8"/>
  <c r="C302" i="8"/>
  <c r="D302" i="8"/>
  <c r="F302" i="8" s="1"/>
  <c r="E302" i="8"/>
  <c r="G302" i="8"/>
  <c r="H302" i="8"/>
  <c r="B303" i="8"/>
  <c r="C303" i="8"/>
  <c r="D303" i="8"/>
  <c r="E303" i="8"/>
  <c r="F303" i="8"/>
  <c r="G303" i="8"/>
  <c r="H303" i="8"/>
  <c r="B304" i="8"/>
  <c r="C304" i="8"/>
  <c r="D304" i="8"/>
  <c r="E304" i="8"/>
  <c r="F304" i="8"/>
  <c r="G304" i="8"/>
  <c r="H304" i="8"/>
  <c r="B305" i="8"/>
  <c r="C305" i="8"/>
  <c r="D305" i="8"/>
  <c r="F305" i="8" s="1"/>
  <c r="E305" i="8"/>
  <c r="G305" i="8"/>
  <c r="H305" i="8"/>
  <c r="B306" i="8"/>
  <c r="C306" i="8"/>
  <c r="D306" i="8"/>
  <c r="F306" i="8" s="1"/>
  <c r="E306" i="8"/>
  <c r="G306" i="8"/>
  <c r="H306" i="8"/>
  <c r="B307" i="8"/>
  <c r="C307" i="8"/>
  <c r="D307" i="8"/>
  <c r="E307" i="8"/>
  <c r="F307" i="8"/>
  <c r="G307" i="8"/>
  <c r="H307" i="8"/>
  <c r="B308" i="8"/>
  <c r="C308" i="8"/>
  <c r="D308" i="8"/>
  <c r="E308" i="8"/>
  <c r="F308" i="8"/>
  <c r="G308" i="8"/>
  <c r="H308" i="8"/>
  <c r="B309" i="8"/>
  <c r="C309" i="8"/>
  <c r="D309" i="8"/>
  <c r="F309" i="8" s="1"/>
  <c r="E309" i="8"/>
  <c r="G309" i="8"/>
  <c r="H309" i="8"/>
  <c r="B310" i="8"/>
  <c r="C310" i="8"/>
  <c r="D310" i="8"/>
  <c r="F310" i="8" s="1"/>
  <c r="E310" i="8"/>
  <c r="G310" i="8"/>
  <c r="H310" i="8"/>
  <c r="B311" i="8"/>
  <c r="C311" i="8"/>
  <c r="D311" i="8"/>
  <c r="F311" i="8" s="1"/>
  <c r="E311" i="8"/>
  <c r="G311" i="8"/>
  <c r="H311" i="8"/>
  <c r="B312" i="8"/>
  <c r="C312" i="8"/>
  <c r="D312" i="8"/>
  <c r="E312" i="8"/>
  <c r="F312" i="8"/>
  <c r="G312" i="8"/>
  <c r="H312" i="8"/>
  <c r="B313" i="8"/>
  <c r="C313" i="8"/>
  <c r="D313" i="8"/>
  <c r="E313" i="8"/>
  <c r="F313" i="8"/>
  <c r="G313" i="8"/>
  <c r="H313" i="8"/>
  <c r="B314" i="8"/>
  <c r="C314" i="8"/>
  <c r="D314" i="8"/>
  <c r="F314" i="8" s="1"/>
  <c r="E314" i="8"/>
  <c r="G314" i="8"/>
  <c r="H314" i="8"/>
  <c r="B315" i="8"/>
  <c r="C315" i="8"/>
  <c r="D315" i="8"/>
  <c r="F315" i="8" s="1"/>
  <c r="E315" i="8"/>
  <c r="G315" i="8"/>
  <c r="H315" i="8"/>
  <c r="B316" i="8"/>
  <c r="C316" i="8"/>
  <c r="D316" i="8"/>
  <c r="E316" i="8"/>
  <c r="F316" i="8"/>
  <c r="G316" i="8"/>
  <c r="H316" i="8"/>
  <c r="B317" i="8"/>
  <c r="C317" i="8"/>
  <c r="D317" i="8"/>
  <c r="E317" i="8"/>
  <c r="F317" i="8"/>
  <c r="G317" i="8"/>
  <c r="H317" i="8"/>
  <c r="B318" i="8"/>
  <c r="C318" i="8"/>
  <c r="D318" i="8"/>
  <c r="F318" i="8" s="1"/>
  <c r="E318" i="8"/>
  <c r="G318" i="8"/>
  <c r="H318" i="8"/>
  <c r="B319" i="8"/>
  <c r="C319" i="8"/>
  <c r="D319" i="8"/>
  <c r="E319" i="8"/>
  <c r="F319" i="8"/>
  <c r="G319" i="8"/>
  <c r="H319" i="8"/>
  <c r="B320" i="8"/>
  <c r="C320" i="8"/>
  <c r="D320" i="8"/>
  <c r="E320" i="8"/>
  <c r="F320" i="8"/>
  <c r="G320" i="8"/>
  <c r="H320" i="8"/>
  <c r="B321" i="8"/>
  <c r="C321" i="8"/>
  <c r="D321" i="8"/>
  <c r="F321" i="8" s="1"/>
  <c r="E321" i="8"/>
  <c r="G321" i="8"/>
  <c r="H321" i="8"/>
  <c r="B322" i="8"/>
  <c r="C322" i="8"/>
  <c r="D322" i="8"/>
  <c r="F322" i="8" s="1"/>
  <c r="E322" i="8"/>
  <c r="G322" i="8"/>
  <c r="H322" i="8"/>
  <c r="B323" i="8"/>
  <c r="C323" i="8"/>
  <c r="D323" i="8"/>
  <c r="E323" i="8"/>
  <c r="F323" i="8"/>
  <c r="G323" i="8"/>
  <c r="H323" i="8"/>
  <c r="B324" i="8"/>
  <c r="C324" i="8"/>
  <c r="D324" i="8"/>
  <c r="E324" i="8"/>
  <c r="F324" i="8"/>
  <c r="G324" i="8"/>
  <c r="H324" i="8"/>
  <c r="B325" i="8"/>
  <c r="C325" i="8"/>
  <c r="D325" i="8"/>
  <c r="F325" i="8" s="1"/>
  <c r="E325" i="8"/>
  <c r="G325" i="8"/>
  <c r="H325" i="8"/>
  <c r="B326" i="8"/>
  <c r="C326" i="8"/>
  <c r="D326" i="8"/>
  <c r="F326" i="8" s="1"/>
  <c r="E326" i="8"/>
  <c r="G326" i="8"/>
  <c r="H326" i="8"/>
  <c r="B327" i="8"/>
  <c r="C327" i="8"/>
  <c r="D327" i="8"/>
  <c r="F327" i="8" s="1"/>
  <c r="E327" i="8"/>
  <c r="G327" i="8"/>
  <c r="H327" i="8"/>
  <c r="B328" i="8"/>
  <c r="C328" i="8"/>
  <c r="D328" i="8"/>
  <c r="E328" i="8"/>
  <c r="F328" i="8"/>
  <c r="G328" i="8"/>
  <c r="H328" i="8"/>
  <c r="B329" i="8"/>
  <c r="C329" i="8"/>
  <c r="D329" i="8"/>
  <c r="E329" i="8"/>
  <c r="F329" i="8"/>
  <c r="G329" i="8"/>
  <c r="H329" i="8"/>
  <c r="B330" i="8"/>
  <c r="C330" i="8"/>
  <c r="D330" i="8"/>
  <c r="F330" i="8" s="1"/>
  <c r="E330" i="8"/>
  <c r="G330" i="8"/>
  <c r="H330" i="8"/>
  <c r="B331" i="8"/>
  <c r="C331" i="8"/>
  <c r="D331" i="8"/>
  <c r="F331" i="8" s="1"/>
  <c r="E331" i="8"/>
  <c r="G331" i="8"/>
  <c r="H331" i="8"/>
  <c r="B332" i="8"/>
  <c r="C332" i="8"/>
  <c r="D332" i="8"/>
  <c r="E332" i="8"/>
  <c r="F332" i="8"/>
  <c r="G332" i="8"/>
  <c r="H332" i="8"/>
  <c r="B333" i="8"/>
  <c r="C333" i="8"/>
  <c r="D333" i="8"/>
  <c r="E333" i="8"/>
  <c r="F333" i="8"/>
  <c r="G333" i="8"/>
  <c r="H333" i="8"/>
  <c r="B334" i="8"/>
  <c r="C334" i="8"/>
  <c r="D334" i="8"/>
  <c r="F334" i="8" s="1"/>
  <c r="E334" i="8"/>
  <c r="G334" i="8"/>
  <c r="H334" i="8"/>
  <c r="B335" i="8"/>
  <c r="C335" i="8"/>
  <c r="D335" i="8"/>
  <c r="E335" i="8"/>
  <c r="F335" i="8"/>
  <c r="G335" i="8"/>
  <c r="H335" i="8"/>
  <c r="B336" i="8"/>
  <c r="C336" i="8"/>
  <c r="D336" i="8"/>
  <c r="E336" i="8"/>
  <c r="F336" i="8"/>
  <c r="G336" i="8"/>
  <c r="H336" i="8"/>
  <c r="B337" i="8"/>
  <c r="C337" i="8"/>
  <c r="D337" i="8"/>
  <c r="F337" i="8" s="1"/>
  <c r="E337" i="8"/>
  <c r="G337" i="8"/>
  <c r="H337" i="8"/>
  <c r="B338" i="8"/>
  <c r="C338" i="8"/>
  <c r="D338" i="8"/>
  <c r="F338" i="8" s="1"/>
  <c r="E338" i="8"/>
  <c r="G338" i="8"/>
  <c r="H338" i="8"/>
  <c r="B339" i="8"/>
  <c r="C339" i="8"/>
  <c r="D339" i="8"/>
  <c r="E339" i="8"/>
  <c r="F339" i="8"/>
  <c r="G339" i="8"/>
  <c r="H339" i="8"/>
  <c r="B340" i="8"/>
  <c r="C340" i="8"/>
  <c r="D340" i="8"/>
  <c r="E340" i="8"/>
  <c r="F340" i="8"/>
  <c r="G340" i="8"/>
  <c r="H340" i="8"/>
  <c r="B341" i="8"/>
  <c r="C341" i="8"/>
  <c r="D341" i="8"/>
  <c r="F341" i="8" s="1"/>
  <c r="E341" i="8"/>
  <c r="G341" i="8"/>
  <c r="H341" i="8"/>
  <c r="B342" i="8"/>
  <c r="C342" i="8"/>
  <c r="D342" i="8"/>
  <c r="F342" i="8" s="1"/>
  <c r="E342" i="8"/>
  <c r="G342" i="8"/>
  <c r="H342" i="8"/>
  <c r="B343" i="8"/>
  <c r="C343" i="8"/>
  <c r="D343" i="8"/>
  <c r="F343" i="8" s="1"/>
  <c r="E343" i="8"/>
  <c r="G343" i="8"/>
  <c r="H343" i="8"/>
  <c r="B344" i="8"/>
  <c r="C344" i="8"/>
  <c r="D344" i="8"/>
  <c r="E344" i="8"/>
  <c r="F344" i="8"/>
  <c r="G344" i="8"/>
  <c r="H344" i="8"/>
  <c r="B345" i="8"/>
  <c r="C345" i="8"/>
  <c r="D345" i="8"/>
  <c r="E345" i="8"/>
  <c r="F345" i="8"/>
  <c r="G345" i="8"/>
  <c r="H345" i="8"/>
  <c r="B346" i="8"/>
  <c r="C346" i="8"/>
  <c r="D346" i="8"/>
  <c r="F346" i="8" s="1"/>
  <c r="E346" i="8"/>
  <c r="G346" i="8"/>
  <c r="H346" i="8"/>
  <c r="B347" i="8"/>
  <c r="C347" i="8"/>
  <c r="D347" i="8"/>
  <c r="F347" i="8" s="1"/>
  <c r="E347" i="8"/>
  <c r="G347" i="8"/>
  <c r="H347" i="8"/>
  <c r="B348" i="8"/>
  <c r="C348" i="8"/>
  <c r="D348" i="8"/>
  <c r="E348" i="8"/>
  <c r="F348" i="8"/>
  <c r="G348" i="8"/>
  <c r="H348" i="8"/>
  <c r="B349" i="8"/>
  <c r="C349" i="8"/>
  <c r="D349" i="8"/>
  <c r="E349" i="8"/>
  <c r="F349" i="8"/>
  <c r="G349" i="8"/>
  <c r="H349" i="8"/>
  <c r="B350" i="8"/>
  <c r="C350" i="8"/>
  <c r="D350" i="8"/>
  <c r="F350" i="8" s="1"/>
  <c r="E350" i="8"/>
  <c r="G350" i="8"/>
  <c r="H350" i="8"/>
  <c r="B351" i="8"/>
  <c r="C351" i="8"/>
  <c r="D351" i="8"/>
  <c r="E351" i="8"/>
  <c r="F351" i="8"/>
  <c r="G351" i="8"/>
  <c r="H351" i="8"/>
  <c r="B352" i="8"/>
  <c r="C352" i="8"/>
  <c r="D352" i="8"/>
  <c r="E352" i="8"/>
  <c r="F352" i="8"/>
  <c r="G352" i="8"/>
  <c r="H352" i="8"/>
  <c r="B353" i="8"/>
  <c r="C353" i="8"/>
  <c r="D353" i="8"/>
  <c r="F353" i="8" s="1"/>
  <c r="E353" i="8"/>
  <c r="G353" i="8"/>
  <c r="H353" i="8"/>
  <c r="B354" i="8"/>
  <c r="C354" i="8"/>
  <c r="D354" i="8"/>
  <c r="F354" i="8" s="1"/>
  <c r="E354" i="8"/>
  <c r="G354" i="8"/>
  <c r="H354" i="8"/>
  <c r="B355" i="8"/>
  <c r="C355" i="8"/>
  <c r="D355" i="8"/>
  <c r="E355" i="8"/>
  <c r="F355" i="8"/>
  <c r="G355" i="8"/>
  <c r="H355" i="8"/>
  <c r="B356" i="8"/>
  <c r="C356" i="8"/>
  <c r="D356" i="8"/>
  <c r="E356" i="8"/>
  <c r="F356" i="8"/>
  <c r="G356" i="8"/>
  <c r="H356" i="8"/>
  <c r="B357" i="8"/>
  <c r="C357" i="8"/>
  <c r="D357" i="8"/>
  <c r="F357" i="8" s="1"/>
  <c r="E357" i="8"/>
  <c r="G357" i="8"/>
  <c r="H357" i="8"/>
  <c r="B358" i="8"/>
  <c r="C358" i="8"/>
  <c r="D358" i="8"/>
  <c r="F358" i="8" s="1"/>
  <c r="E358" i="8"/>
  <c r="G358" i="8"/>
  <c r="H358" i="8"/>
  <c r="B359" i="8"/>
  <c r="C359" i="8"/>
  <c r="D359" i="8"/>
  <c r="F359" i="8" s="1"/>
  <c r="E359" i="8"/>
  <c r="G359" i="8"/>
  <c r="H359" i="8"/>
  <c r="B360" i="8"/>
  <c r="C360" i="8"/>
  <c r="D360" i="8"/>
  <c r="E360" i="8"/>
  <c r="F360" i="8"/>
  <c r="G360" i="8"/>
  <c r="H360" i="8"/>
  <c r="B361" i="8"/>
  <c r="C361" i="8"/>
  <c r="D361" i="8"/>
  <c r="E361" i="8"/>
  <c r="F361" i="8"/>
  <c r="G361" i="8"/>
  <c r="H361" i="8"/>
  <c r="B362" i="8"/>
  <c r="C362" i="8"/>
  <c r="D362" i="8"/>
  <c r="F362" i="8" s="1"/>
  <c r="E362" i="8"/>
  <c r="G362" i="8"/>
  <c r="H362" i="8"/>
  <c r="B363" i="8"/>
  <c r="C363" i="8"/>
  <c r="D363" i="8"/>
  <c r="F363" i="8" s="1"/>
  <c r="E363" i="8"/>
  <c r="G363" i="8"/>
  <c r="H363" i="8"/>
  <c r="B364" i="8"/>
  <c r="C364" i="8"/>
  <c r="D364" i="8"/>
  <c r="E364" i="8"/>
  <c r="F364" i="8"/>
  <c r="G364" i="8"/>
  <c r="H364" i="8"/>
  <c r="B365" i="8"/>
  <c r="C365" i="8"/>
  <c r="D365" i="8"/>
  <c r="E365" i="8"/>
  <c r="F365" i="8"/>
  <c r="G365" i="8"/>
  <c r="H365" i="8"/>
  <c r="B366" i="8"/>
  <c r="C366" i="8"/>
  <c r="D366" i="8"/>
  <c r="F366" i="8" s="1"/>
  <c r="E366" i="8"/>
  <c r="G366" i="8"/>
  <c r="H366" i="8"/>
  <c r="B367" i="8"/>
  <c r="C367" i="8"/>
  <c r="D367" i="8"/>
  <c r="E367" i="8"/>
  <c r="F367" i="8"/>
  <c r="G367" i="8"/>
  <c r="H367" i="8"/>
  <c r="B368" i="8"/>
  <c r="C368" i="8"/>
  <c r="D368" i="8"/>
  <c r="E368" i="8"/>
  <c r="F368" i="8"/>
  <c r="G368" i="8"/>
  <c r="H368" i="8"/>
  <c r="B369" i="8"/>
  <c r="C369" i="8"/>
  <c r="D369" i="8"/>
  <c r="F369" i="8" s="1"/>
  <c r="E369" i="8"/>
  <c r="G369" i="8"/>
  <c r="H369" i="8"/>
  <c r="B370" i="8"/>
  <c r="C370" i="8"/>
  <c r="D370" i="8"/>
  <c r="F370" i="8" s="1"/>
  <c r="E370" i="8"/>
  <c r="G370" i="8"/>
  <c r="H370" i="8"/>
  <c r="B371" i="8"/>
  <c r="C371" i="8"/>
  <c r="D371" i="8"/>
  <c r="E371" i="8"/>
  <c r="F371" i="8"/>
  <c r="G371" i="8"/>
  <c r="H371" i="8"/>
  <c r="B372" i="8"/>
  <c r="C372" i="8"/>
  <c r="D372" i="8"/>
  <c r="E372" i="8"/>
  <c r="F372" i="8"/>
  <c r="G372" i="8"/>
  <c r="H372" i="8"/>
  <c r="B373" i="8"/>
  <c r="C373" i="8"/>
  <c r="D373" i="8"/>
  <c r="F373" i="8" s="1"/>
  <c r="E373" i="8"/>
  <c r="G373" i="8"/>
  <c r="H373" i="8"/>
  <c r="B374" i="8"/>
  <c r="C374" i="8"/>
  <c r="D374" i="8"/>
  <c r="F374" i="8" s="1"/>
  <c r="E374" i="8"/>
  <c r="G374" i="8"/>
  <c r="H374" i="8"/>
  <c r="B375" i="8"/>
  <c r="C375" i="8"/>
  <c r="D375" i="8"/>
  <c r="F375" i="8" s="1"/>
  <c r="E375" i="8"/>
  <c r="G375" i="8"/>
  <c r="H375" i="8"/>
  <c r="B376" i="8"/>
  <c r="C376" i="8"/>
  <c r="D376" i="8"/>
  <c r="E376" i="8"/>
  <c r="F376" i="8"/>
  <c r="G376" i="8"/>
  <c r="H376" i="8"/>
  <c r="B377" i="8"/>
  <c r="C377" i="8"/>
  <c r="D377" i="8"/>
  <c r="E377" i="8"/>
  <c r="F377" i="8"/>
  <c r="G377" i="8"/>
  <c r="H377" i="8"/>
  <c r="B378" i="8"/>
  <c r="C378" i="8"/>
  <c r="D378" i="8"/>
  <c r="F378" i="8" s="1"/>
  <c r="E378" i="8"/>
  <c r="G378" i="8"/>
  <c r="H378" i="8"/>
  <c r="B379" i="8"/>
  <c r="C379" i="8"/>
  <c r="D379" i="8"/>
  <c r="F379" i="8" s="1"/>
  <c r="E379" i="8"/>
  <c r="G379" i="8"/>
  <c r="H379" i="8"/>
  <c r="B380" i="8"/>
  <c r="C380" i="8"/>
  <c r="D380" i="8"/>
  <c r="E380" i="8"/>
  <c r="F380" i="8"/>
  <c r="G380" i="8"/>
  <c r="H380" i="8"/>
  <c r="B381" i="8"/>
  <c r="C381" i="8"/>
  <c r="D381" i="8"/>
  <c r="E381" i="8"/>
  <c r="F381" i="8"/>
  <c r="G381" i="8"/>
  <c r="H381" i="8"/>
  <c r="B382" i="8"/>
  <c r="C382" i="8"/>
  <c r="D382" i="8"/>
  <c r="F382" i="8" s="1"/>
  <c r="E382" i="8"/>
  <c r="G382" i="8"/>
  <c r="H382" i="8"/>
  <c r="B383" i="8"/>
  <c r="C383" i="8"/>
  <c r="D383" i="8"/>
  <c r="E383" i="8"/>
  <c r="F383" i="8"/>
  <c r="G383" i="8"/>
  <c r="H383" i="8"/>
  <c r="B384" i="8"/>
  <c r="C384" i="8"/>
  <c r="D384" i="8"/>
  <c r="E384" i="8"/>
  <c r="F384" i="8"/>
  <c r="G384" i="8"/>
  <c r="H384" i="8"/>
  <c r="B385" i="8"/>
  <c r="C385" i="8"/>
  <c r="D385" i="8"/>
  <c r="F385" i="8" s="1"/>
  <c r="E385" i="8"/>
  <c r="G385" i="8"/>
  <c r="H385" i="8"/>
  <c r="B386" i="8"/>
  <c r="C386" i="8"/>
  <c r="D386" i="8"/>
  <c r="F386" i="8" s="1"/>
  <c r="E386" i="8"/>
  <c r="G386" i="8"/>
  <c r="H386" i="8"/>
  <c r="B387" i="8"/>
  <c r="C387" i="8"/>
  <c r="D387" i="8"/>
  <c r="E387" i="8"/>
  <c r="F387" i="8"/>
  <c r="G387" i="8"/>
  <c r="H387" i="8"/>
  <c r="B388" i="8"/>
  <c r="C388" i="8"/>
  <c r="D388" i="8"/>
  <c r="E388" i="8"/>
  <c r="F388" i="8"/>
  <c r="G388" i="8"/>
  <c r="H388" i="8"/>
  <c r="B389" i="8"/>
  <c r="C389" i="8"/>
  <c r="D389" i="8"/>
  <c r="F389" i="8" s="1"/>
  <c r="E389" i="8"/>
  <c r="G389" i="8"/>
  <c r="H389" i="8"/>
  <c r="B390" i="8"/>
  <c r="C390" i="8"/>
  <c r="D390" i="8"/>
  <c r="F390" i="8" s="1"/>
  <c r="E390" i="8"/>
  <c r="G390" i="8"/>
  <c r="H390" i="8"/>
  <c r="B391" i="8"/>
  <c r="C391" i="8"/>
  <c r="D391" i="8"/>
  <c r="F391" i="8" s="1"/>
  <c r="E391" i="8"/>
  <c r="G391" i="8"/>
  <c r="H391" i="8"/>
  <c r="B392" i="8"/>
  <c r="C392" i="8"/>
  <c r="D392" i="8"/>
  <c r="E392" i="8"/>
  <c r="F392" i="8"/>
  <c r="G392" i="8"/>
  <c r="H392" i="8"/>
  <c r="B393" i="8"/>
  <c r="C393" i="8"/>
  <c r="D393" i="8"/>
  <c r="E393" i="8"/>
  <c r="F393" i="8"/>
  <c r="G393" i="8"/>
  <c r="H393" i="8"/>
  <c r="B394" i="8"/>
  <c r="C394" i="8"/>
  <c r="D394" i="8"/>
  <c r="F394" i="8" s="1"/>
  <c r="E394" i="8"/>
  <c r="G394" i="8"/>
  <c r="H394" i="8"/>
  <c r="B395" i="8"/>
  <c r="C395" i="8"/>
  <c r="D395" i="8"/>
  <c r="F395" i="8" s="1"/>
  <c r="E395" i="8"/>
  <c r="G395" i="8"/>
  <c r="H395" i="8"/>
  <c r="B396" i="8"/>
  <c r="C396" i="8"/>
  <c r="D396" i="8"/>
  <c r="E396" i="8"/>
  <c r="F396" i="8"/>
  <c r="G396" i="8"/>
  <c r="H396" i="8"/>
  <c r="B397" i="8"/>
  <c r="C397" i="8"/>
  <c r="D397" i="8"/>
  <c r="E397" i="8"/>
  <c r="F397" i="8"/>
  <c r="G397" i="8"/>
  <c r="H397" i="8"/>
  <c r="B398" i="8"/>
  <c r="C398" i="8"/>
  <c r="D398" i="8"/>
  <c r="F398" i="8" s="1"/>
  <c r="E398" i="8"/>
  <c r="G398" i="8"/>
  <c r="H398" i="8"/>
  <c r="B399" i="8"/>
  <c r="C399" i="8"/>
  <c r="D399" i="8"/>
  <c r="E399" i="8"/>
  <c r="F399" i="8"/>
  <c r="G399" i="8"/>
  <c r="H399" i="8"/>
  <c r="B400" i="8"/>
  <c r="C400" i="8"/>
  <c r="D400" i="8"/>
  <c r="E400" i="8"/>
  <c r="F400" i="8"/>
  <c r="G400" i="8"/>
  <c r="H400" i="8"/>
  <c r="B401" i="8"/>
  <c r="C401" i="8"/>
  <c r="D401" i="8"/>
  <c r="F401" i="8" s="1"/>
  <c r="E401" i="8"/>
  <c r="G401" i="8"/>
  <c r="H401" i="8"/>
  <c r="B402" i="8"/>
  <c r="C402" i="8"/>
  <c r="D402" i="8"/>
  <c r="F402" i="8" s="1"/>
  <c r="E402" i="8"/>
  <c r="G402" i="8"/>
  <c r="H402" i="8"/>
  <c r="B403" i="8"/>
  <c r="C403" i="8"/>
  <c r="D403" i="8"/>
  <c r="E403" i="8"/>
  <c r="F403" i="8"/>
  <c r="G403" i="8"/>
  <c r="H403" i="8"/>
  <c r="B404" i="8"/>
  <c r="C404" i="8"/>
  <c r="D404" i="8"/>
  <c r="E404" i="8"/>
  <c r="F404" i="8"/>
  <c r="G404" i="8"/>
  <c r="H404" i="8"/>
  <c r="B405" i="8"/>
  <c r="C405" i="8"/>
  <c r="D405" i="8"/>
  <c r="F405" i="8" s="1"/>
  <c r="E405" i="8"/>
  <c r="G405" i="8"/>
  <c r="H405" i="8"/>
  <c r="B406" i="8"/>
  <c r="C406" i="8"/>
  <c r="D406" i="8"/>
  <c r="F406" i="8" s="1"/>
  <c r="E406" i="8"/>
  <c r="G406" i="8"/>
  <c r="H406" i="8"/>
  <c r="B407" i="8"/>
  <c r="C407" i="8"/>
  <c r="D407" i="8"/>
  <c r="F407" i="8" s="1"/>
  <c r="E407" i="8"/>
  <c r="G407" i="8"/>
  <c r="H407" i="8"/>
  <c r="B408" i="8"/>
  <c r="C408" i="8"/>
  <c r="D408" i="8"/>
  <c r="E408" i="8"/>
  <c r="F408" i="8"/>
  <c r="G408" i="8"/>
  <c r="H408" i="8"/>
  <c r="B409" i="8"/>
  <c r="C409" i="8"/>
  <c r="D409" i="8"/>
  <c r="E409" i="8"/>
  <c r="F409" i="8"/>
  <c r="G409" i="8"/>
  <c r="H409" i="8"/>
  <c r="B410" i="8"/>
  <c r="C410" i="8"/>
  <c r="D410" i="8"/>
  <c r="F410" i="8" s="1"/>
  <c r="E410" i="8"/>
  <c r="G410" i="8"/>
  <c r="H410" i="8"/>
  <c r="B411" i="8"/>
  <c r="C411" i="8"/>
  <c r="D411" i="8"/>
  <c r="F411" i="8" s="1"/>
  <c r="E411" i="8"/>
  <c r="G411" i="8"/>
  <c r="H411" i="8"/>
  <c r="B412" i="8"/>
  <c r="C412" i="8"/>
  <c r="D412" i="8"/>
  <c r="E412" i="8"/>
  <c r="F412" i="8"/>
  <c r="G412" i="8"/>
  <c r="H412" i="8"/>
  <c r="B413" i="8"/>
  <c r="C413" i="8"/>
  <c r="D413" i="8"/>
  <c r="E413" i="8"/>
  <c r="F413" i="8"/>
  <c r="G413" i="8"/>
  <c r="H413" i="8"/>
  <c r="B414" i="8"/>
  <c r="C414" i="8"/>
  <c r="D414" i="8"/>
  <c r="F414" i="8" s="1"/>
  <c r="E414" i="8"/>
  <c r="G414" i="8"/>
  <c r="H414" i="8"/>
  <c r="B415" i="8"/>
  <c r="C415" i="8"/>
  <c r="D415" i="8"/>
  <c r="F415" i="8" s="1"/>
  <c r="E415" i="8"/>
  <c r="G415" i="8"/>
  <c r="H415" i="8"/>
  <c r="B416" i="8"/>
  <c r="C416" i="8"/>
  <c r="D416" i="8"/>
  <c r="E416" i="8"/>
  <c r="F416" i="8"/>
  <c r="G416" i="8"/>
  <c r="H416" i="8"/>
  <c r="B417" i="8"/>
  <c r="C417" i="8"/>
  <c r="D417" i="8"/>
  <c r="E417" i="8"/>
  <c r="F417" i="8"/>
  <c r="G417" i="8"/>
  <c r="H417" i="8"/>
  <c r="B418" i="8"/>
  <c r="C418" i="8"/>
  <c r="D418" i="8"/>
  <c r="F418" i="8" s="1"/>
  <c r="E418" i="8"/>
  <c r="G418" i="8"/>
  <c r="H418" i="8"/>
  <c r="B419" i="8"/>
  <c r="C419" i="8"/>
  <c r="D419" i="8"/>
  <c r="E419" i="8"/>
  <c r="F419" i="8"/>
  <c r="G419" i="8"/>
  <c r="H419" i="8"/>
  <c r="B420" i="8"/>
  <c r="C420" i="8"/>
  <c r="D420" i="8"/>
  <c r="E420" i="8"/>
  <c r="F420" i="8"/>
  <c r="G420" i="8"/>
  <c r="H420" i="8"/>
  <c r="B421" i="8"/>
  <c r="C421" i="8"/>
  <c r="D421" i="8"/>
  <c r="F421" i="8" s="1"/>
  <c r="E421" i="8"/>
  <c r="G421" i="8"/>
  <c r="H421" i="8"/>
  <c r="B422" i="8"/>
  <c r="C422" i="8"/>
  <c r="D422" i="8"/>
  <c r="F422" i="8" s="1"/>
  <c r="E422" i="8"/>
  <c r="G422" i="8"/>
  <c r="H422" i="8"/>
  <c r="B423" i="8"/>
  <c r="C423" i="8"/>
  <c r="D423" i="8"/>
  <c r="E423" i="8"/>
  <c r="F423" i="8"/>
  <c r="G423" i="8"/>
  <c r="H423" i="8"/>
  <c r="B424" i="8"/>
  <c r="C424" i="8"/>
  <c r="D424" i="8"/>
  <c r="E424" i="8"/>
  <c r="F424" i="8"/>
  <c r="G424" i="8"/>
  <c r="H424" i="8"/>
  <c r="B425" i="8"/>
  <c r="C425" i="8"/>
  <c r="D425" i="8"/>
  <c r="F425" i="8" s="1"/>
  <c r="E425" i="8"/>
  <c r="G425" i="8"/>
  <c r="H425" i="8"/>
  <c r="B426" i="8"/>
  <c r="C426" i="8"/>
  <c r="D426" i="8"/>
  <c r="F426" i="8" s="1"/>
  <c r="E426" i="8"/>
  <c r="G426" i="8"/>
  <c r="H426" i="8"/>
  <c r="B427" i="8"/>
  <c r="C427" i="8"/>
  <c r="D427" i="8"/>
  <c r="F427" i="8" s="1"/>
  <c r="E427" i="8"/>
  <c r="G427" i="8"/>
  <c r="H427" i="8"/>
  <c r="B428" i="8"/>
  <c r="C428" i="8"/>
  <c r="D428" i="8"/>
  <c r="E428" i="8"/>
  <c r="F428" i="8"/>
  <c r="G428" i="8"/>
  <c r="H428" i="8"/>
  <c r="B429" i="8"/>
  <c r="C429" i="8"/>
  <c r="D429" i="8"/>
  <c r="E429" i="8"/>
  <c r="F429" i="8"/>
  <c r="G429" i="8"/>
  <c r="H429" i="8"/>
  <c r="B430" i="8"/>
  <c r="C430" i="8"/>
  <c r="D430" i="8"/>
  <c r="F430" i="8" s="1"/>
  <c r="E430" i="8"/>
  <c r="G430" i="8"/>
  <c r="H430" i="8"/>
  <c r="B431" i="8"/>
  <c r="C431" i="8"/>
  <c r="D431" i="8"/>
  <c r="E431" i="8"/>
  <c r="F431" i="8"/>
  <c r="G431" i="8"/>
  <c r="H431" i="8"/>
  <c r="B432" i="8"/>
  <c r="C432" i="8"/>
  <c r="D432" i="8"/>
  <c r="E432" i="8"/>
  <c r="F432" i="8"/>
  <c r="G432" i="8"/>
  <c r="H432" i="8"/>
  <c r="B433" i="8"/>
  <c r="C433" i="8"/>
  <c r="D433" i="8"/>
  <c r="F433" i="8" s="1"/>
  <c r="E433" i="8"/>
  <c r="G433" i="8"/>
  <c r="H433" i="8"/>
  <c r="B434" i="8"/>
  <c r="C434" i="8"/>
  <c r="D434" i="8"/>
  <c r="F434" i="8" s="1"/>
  <c r="E434" i="8"/>
  <c r="G434" i="8"/>
  <c r="H434" i="8"/>
  <c r="B435" i="8"/>
  <c r="C435" i="8"/>
  <c r="D435" i="8"/>
  <c r="E435" i="8"/>
  <c r="F435" i="8"/>
  <c r="G435" i="8"/>
  <c r="H435" i="8"/>
  <c r="B436" i="8"/>
  <c r="C436" i="8"/>
  <c r="D436" i="8"/>
  <c r="E436" i="8"/>
  <c r="F436" i="8"/>
  <c r="G436" i="8"/>
  <c r="H436" i="8"/>
  <c r="B437" i="8"/>
  <c r="C437" i="8"/>
  <c r="D437" i="8"/>
  <c r="F437" i="8" s="1"/>
  <c r="E437" i="8"/>
  <c r="G437" i="8"/>
  <c r="H437" i="8"/>
  <c r="B438" i="8"/>
  <c r="C438" i="8"/>
  <c r="D438" i="8"/>
  <c r="F438" i="8" s="1"/>
  <c r="E438" i="8"/>
  <c r="G438" i="8"/>
  <c r="H438" i="8"/>
  <c r="B439" i="8"/>
  <c r="C439" i="8"/>
  <c r="D439" i="8"/>
  <c r="F439" i="8" s="1"/>
  <c r="E439" i="8"/>
  <c r="G439" i="8"/>
  <c r="H439" i="8"/>
  <c r="B440" i="8"/>
  <c r="C440" i="8"/>
  <c r="D440" i="8"/>
  <c r="E440" i="8"/>
  <c r="F440" i="8"/>
  <c r="G440" i="8"/>
  <c r="H440" i="8"/>
  <c r="B441" i="8"/>
  <c r="C441" i="8"/>
  <c r="D441" i="8"/>
  <c r="E441" i="8"/>
  <c r="F441" i="8"/>
  <c r="G441" i="8"/>
  <c r="H441" i="8"/>
  <c r="B442" i="8"/>
  <c r="C442" i="8"/>
  <c r="D442" i="8"/>
  <c r="F442" i="8" s="1"/>
  <c r="E442" i="8"/>
  <c r="G442" i="8"/>
  <c r="H442" i="8"/>
  <c r="B443" i="8"/>
  <c r="C443" i="8"/>
  <c r="D443" i="8"/>
  <c r="F443" i="8" s="1"/>
  <c r="E443" i="8"/>
  <c r="G443" i="8"/>
  <c r="H443" i="8"/>
  <c r="B444" i="8"/>
  <c r="C444" i="8"/>
  <c r="D444" i="8"/>
  <c r="E444" i="8"/>
  <c r="F444" i="8"/>
  <c r="G444" i="8"/>
  <c r="H444" i="8"/>
  <c r="B445" i="8"/>
  <c r="C445" i="8"/>
  <c r="D445" i="8"/>
  <c r="E445" i="8"/>
  <c r="F445" i="8"/>
  <c r="G445" i="8"/>
  <c r="H445" i="8"/>
  <c r="B446" i="8"/>
  <c r="C446" i="8"/>
  <c r="D446" i="8"/>
  <c r="F446" i="8" s="1"/>
  <c r="E446" i="8"/>
  <c r="G446" i="8"/>
  <c r="H446" i="8"/>
  <c r="B447" i="8"/>
  <c r="C447" i="8"/>
  <c r="D447" i="8"/>
  <c r="F447" i="8" s="1"/>
  <c r="E447" i="8"/>
  <c r="G447" i="8"/>
  <c r="H447" i="8"/>
  <c r="B448" i="8"/>
  <c r="C448" i="8"/>
  <c r="D448" i="8"/>
  <c r="E448" i="8"/>
  <c r="F448" i="8"/>
  <c r="G448" i="8"/>
  <c r="H448" i="8"/>
  <c r="B449" i="8"/>
  <c r="C449" i="8"/>
  <c r="D449" i="8"/>
  <c r="E449" i="8"/>
  <c r="F449" i="8"/>
  <c r="G449" i="8"/>
  <c r="H449" i="8"/>
  <c r="B450" i="8"/>
  <c r="C450" i="8"/>
  <c r="D450" i="8"/>
  <c r="F450" i="8" s="1"/>
  <c r="E450" i="8"/>
  <c r="G450" i="8"/>
  <c r="H450" i="8"/>
  <c r="B451" i="8"/>
  <c r="C451" i="8"/>
  <c r="D451" i="8"/>
  <c r="E451" i="8"/>
  <c r="F451" i="8"/>
  <c r="G451" i="8"/>
  <c r="H451" i="8"/>
  <c r="B452" i="8"/>
  <c r="C452" i="8"/>
  <c r="D452" i="8"/>
  <c r="E452" i="8"/>
  <c r="F452" i="8"/>
  <c r="G452" i="8"/>
  <c r="H452" i="8"/>
  <c r="B453" i="8"/>
  <c r="C453" i="8"/>
  <c r="D453" i="8"/>
  <c r="F453" i="8" s="1"/>
  <c r="E453" i="8"/>
  <c r="G453" i="8"/>
  <c r="H453" i="8"/>
  <c r="B454" i="8"/>
  <c r="C454" i="8"/>
  <c r="D454" i="8"/>
  <c r="F454" i="8" s="1"/>
  <c r="E454" i="8"/>
  <c r="G454" i="8"/>
  <c r="H454" i="8"/>
  <c r="B455" i="8"/>
  <c r="C455" i="8"/>
  <c r="D455" i="8"/>
  <c r="E455" i="8"/>
  <c r="F455" i="8"/>
  <c r="G455" i="8"/>
  <c r="H455" i="8"/>
  <c r="B456" i="8"/>
  <c r="C456" i="8"/>
  <c r="D456" i="8"/>
  <c r="E456" i="8"/>
  <c r="F456" i="8"/>
  <c r="G456" i="8"/>
  <c r="H456" i="8"/>
  <c r="B457" i="8"/>
  <c r="C457" i="8"/>
  <c r="D457" i="8"/>
  <c r="F457" i="8" s="1"/>
  <c r="E457" i="8"/>
  <c r="G457" i="8"/>
  <c r="H457" i="8"/>
  <c r="B458" i="8"/>
  <c r="C458" i="8"/>
  <c r="D458" i="8"/>
  <c r="F458" i="8" s="1"/>
  <c r="E458" i="8"/>
  <c r="G458" i="8"/>
  <c r="H458" i="8"/>
  <c r="B459" i="8"/>
  <c r="C459" i="8"/>
  <c r="D459" i="8"/>
  <c r="F459" i="8" s="1"/>
  <c r="E459" i="8"/>
  <c r="G459" i="8"/>
  <c r="H459" i="8"/>
  <c r="B460" i="8"/>
  <c r="C460" i="8"/>
  <c r="D460" i="8"/>
  <c r="E460" i="8"/>
  <c r="F460" i="8"/>
  <c r="G460" i="8"/>
  <c r="H460" i="8"/>
  <c r="B461" i="8"/>
  <c r="C461" i="8"/>
  <c r="D461" i="8"/>
  <c r="E461" i="8"/>
  <c r="F461" i="8"/>
  <c r="G461" i="8"/>
  <c r="H461" i="8"/>
  <c r="B462" i="8"/>
  <c r="C462" i="8"/>
  <c r="D462" i="8"/>
  <c r="F462" i="8" s="1"/>
  <c r="E462" i="8"/>
  <c r="G462" i="8"/>
  <c r="H462" i="8"/>
  <c r="B463" i="8"/>
  <c r="C463" i="8"/>
  <c r="D463" i="8"/>
  <c r="E463" i="8"/>
  <c r="F463" i="8"/>
  <c r="G463" i="8"/>
  <c r="H463" i="8"/>
  <c r="B464" i="8"/>
  <c r="C464" i="8"/>
  <c r="D464" i="8"/>
  <c r="E464" i="8"/>
  <c r="F464" i="8"/>
  <c r="G464" i="8"/>
  <c r="H464" i="8"/>
  <c r="B465" i="8"/>
  <c r="C465" i="8"/>
  <c r="D465" i="8"/>
  <c r="F465" i="8" s="1"/>
  <c r="E465" i="8"/>
  <c r="G465" i="8"/>
  <c r="H465" i="8"/>
  <c r="B466" i="8"/>
  <c r="C466" i="8"/>
  <c r="D466" i="8"/>
  <c r="F466" i="8" s="1"/>
  <c r="E466" i="8"/>
  <c r="G466" i="8"/>
  <c r="H466" i="8"/>
  <c r="B467" i="8"/>
  <c r="C467" i="8"/>
  <c r="D467" i="8"/>
  <c r="E467" i="8"/>
  <c r="F467" i="8"/>
  <c r="G467" i="8"/>
  <c r="H467" i="8"/>
  <c r="B468" i="8"/>
  <c r="C468" i="8"/>
  <c r="D468" i="8"/>
  <c r="E468" i="8"/>
  <c r="F468" i="8"/>
  <c r="G468" i="8"/>
  <c r="H468" i="8"/>
  <c r="B469" i="8"/>
  <c r="C469" i="8"/>
  <c r="D469" i="8"/>
  <c r="F469" i="8" s="1"/>
  <c r="E469" i="8"/>
  <c r="G469" i="8"/>
  <c r="H469" i="8"/>
  <c r="B470" i="8"/>
  <c r="C470" i="8"/>
  <c r="D470" i="8"/>
  <c r="F470" i="8" s="1"/>
  <c r="E470" i="8"/>
  <c r="G470" i="8"/>
  <c r="H470" i="8"/>
  <c r="B471" i="8"/>
  <c r="C471" i="8"/>
  <c r="D471" i="8"/>
  <c r="F471" i="8" s="1"/>
  <c r="E471" i="8"/>
  <c r="G471" i="8"/>
  <c r="H471" i="8"/>
  <c r="B472" i="8"/>
  <c r="C472" i="8"/>
  <c r="D472" i="8"/>
  <c r="E472" i="8"/>
  <c r="F472" i="8"/>
  <c r="G472" i="8"/>
  <c r="H472" i="8"/>
  <c r="B473" i="8"/>
  <c r="C473" i="8"/>
  <c r="D473" i="8"/>
  <c r="E473" i="8"/>
  <c r="F473" i="8"/>
  <c r="G473" i="8"/>
  <c r="H473" i="8"/>
  <c r="B474" i="8"/>
  <c r="C474" i="8"/>
  <c r="D474" i="8"/>
  <c r="F474" i="8" s="1"/>
  <c r="E474" i="8"/>
  <c r="G474" i="8"/>
  <c r="H474" i="8"/>
  <c r="B475" i="8"/>
  <c r="C475" i="8"/>
  <c r="D475" i="8"/>
  <c r="F475" i="8" s="1"/>
  <c r="E475" i="8"/>
  <c r="G475" i="8"/>
  <c r="H475" i="8"/>
  <c r="B476" i="8"/>
  <c r="C476" i="8"/>
  <c r="D476" i="8"/>
  <c r="E476" i="8"/>
  <c r="F476" i="8"/>
  <c r="G476" i="8"/>
  <c r="H476" i="8"/>
  <c r="B477" i="8"/>
  <c r="C477" i="8"/>
  <c r="D477" i="8"/>
  <c r="E477" i="8"/>
  <c r="F477" i="8"/>
  <c r="G477" i="8"/>
  <c r="H477" i="8"/>
  <c r="B478" i="8"/>
  <c r="C478" i="8"/>
  <c r="D478" i="8"/>
  <c r="F478" i="8" s="1"/>
  <c r="E478" i="8"/>
  <c r="G478" i="8"/>
  <c r="H478" i="8"/>
  <c r="B479" i="8"/>
  <c r="C479" i="8"/>
  <c r="D479" i="8"/>
  <c r="F479" i="8" s="1"/>
  <c r="E479" i="8"/>
  <c r="G479" i="8"/>
  <c r="H479" i="8"/>
  <c r="B480" i="8"/>
  <c r="C480" i="8"/>
  <c r="D480" i="8"/>
  <c r="E480" i="8"/>
  <c r="F480" i="8"/>
  <c r="G480" i="8"/>
  <c r="H480" i="8"/>
  <c r="B481" i="8"/>
  <c r="C481" i="8"/>
  <c r="D481" i="8"/>
  <c r="E481" i="8"/>
  <c r="F481" i="8"/>
  <c r="G481" i="8"/>
  <c r="H481" i="8"/>
  <c r="B482" i="8"/>
  <c r="C482" i="8"/>
  <c r="D482" i="8"/>
  <c r="F482" i="8" s="1"/>
  <c r="E482" i="8"/>
  <c r="G482" i="8"/>
  <c r="H482" i="8"/>
  <c r="B483" i="8"/>
  <c r="C483" i="8"/>
  <c r="D483" i="8"/>
  <c r="E483" i="8"/>
  <c r="F483" i="8"/>
  <c r="G483" i="8"/>
  <c r="H483" i="8"/>
  <c r="B484" i="8"/>
  <c r="C484" i="8"/>
  <c r="D484" i="8"/>
  <c r="E484" i="8"/>
  <c r="F484" i="8"/>
  <c r="G484" i="8"/>
  <c r="H484" i="8"/>
  <c r="B485" i="8"/>
  <c r="C485" i="8"/>
  <c r="D485" i="8"/>
  <c r="F485" i="8" s="1"/>
  <c r="E485" i="8"/>
  <c r="G485" i="8"/>
  <c r="H485" i="8"/>
  <c r="B486" i="8"/>
  <c r="C486" i="8"/>
  <c r="D486" i="8"/>
  <c r="F486" i="8" s="1"/>
  <c r="E486" i="8"/>
  <c r="G486" i="8"/>
  <c r="H486" i="8"/>
  <c r="B487" i="8"/>
  <c r="C487" i="8"/>
  <c r="D487" i="8"/>
  <c r="E487" i="8"/>
  <c r="F487" i="8"/>
  <c r="G487" i="8"/>
  <c r="H487" i="8"/>
  <c r="B488" i="8"/>
  <c r="C488" i="8"/>
  <c r="D488" i="8"/>
  <c r="E488" i="8"/>
  <c r="F488" i="8"/>
  <c r="G488" i="8"/>
  <c r="H488" i="8"/>
  <c r="B489" i="8"/>
  <c r="C489" i="8"/>
  <c r="D489" i="8"/>
  <c r="F489" i="8" s="1"/>
  <c r="E489" i="8"/>
  <c r="G489" i="8"/>
  <c r="H489" i="8"/>
  <c r="B490" i="8"/>
  <c r="C490" i="8"/>
  <c r="D490" i="8"/>
  <c r="F490" i="8" s="1"/>
  <c r="E490" i="8"/>
  <c r="G490" i="8"/>
  <c r="H490" i="8"/>
  <c r="B491" i="8"/>
  <c r="C491" i="8"/>
  <c r="D491" i="8"/>
  <c r="F491" i="8" s="1"/>
  <c r="E491" i="8"/>
  <c r="G491" i="8"/>
  <c r="H491" i="8"/>
  <c r="B492" i="8"/>
  <c r="C492" i="8"/>
  <c r="D492" i="8"/>
  <c r="E492" i="8"/>
  <c r="F492" i="8"/>
  <c r="G492" i="8"/>
  <c r="H492" i="8"/>
  <c r="B493" i="8"/>
  <c r="C493" i="8"/>
  <c r="D493" i="8"/>
  <c r="E493" i="8"/>
  <c r="F493" i="8"/>
  <c r="G493" i="8"/>
  <c r="H493" i="8"/>
  <c r="B494" i="8"/>
  <c r="C494" i="8"/>
  <c r="D494" i="8"/>
  <c r="F494" i="8" s="1"/>
  <c r="E494" i="8"/>
  <c r="G494" i="8"/>
  <c r="H494" i="8"/>
  <c r="B495" i="8"/>
  <c r="C495" i="8"/>
  <c r="D495" i="8"/>
  <c r="E495" i="8"/>
  <c r="F495" i="8"/>
  <c r="G495" i="8"/>
  <c r="H495" i="8"/>
  <c r="B496" i="8"/>
  <c r="C496" i="8"/>
  <c r="D496" i="8"/>
  <c r="E496" i="8"/>
  <c r="F496" i="8"/>
  <c r="G496" i="8"/>
  <c r="H496" i="8"/>
  <c r="B497" i="8"/>
  <c r="C497" i="8"/>
  <c r="D497" i="8"/>
  <c r="F497" i="8" s="1"/>
  <c r="E497" i="8"/>
  <c r="G497" i="8"/>
  <c r="H497" i="8"/>
  <c r="B498" i="8"/>
  <c r="C498" i="8"/>
  <c r="D498" i="8"/>
  <c r="F498" i="8" s="1"/>
  <c r="E498" i="8"/>
  <c r="G498" i="8"/>
  <c r="H498" i="8"/>
  <c r="B499" i="8"/>
  <c r="C499" i="8"/>
  <c r="D499" i="8"/>
  <c r="E499" i="8"/>
  <c r="F499" i="8"/>
  <c r="G499" i="8"/>
  <c r="H499" i="8"/>
  <c r="B500" i="8"/>
  <c r="C500" i="8"/>
  <c r="D500" i="8"/>
  <c r="E500" i="8"/>
  <c r="F500" i="8"/>
  <c r="G500" i="8"/>
  <c r="H500" i="8"/>
  <c r="B501" i="8"/>
  <c r="C501" i="8"/>
  <c r="D501" i="8"/>
  <c r="F501" i="8" s="1"/>
  <c r="E501" i="8"/>
  <c r="G501" i="8"/>
  <c r="H501" i="8"/>
  <c r="B502" i="8"/>
  <c r="C502" i="8"/>
  <c r="D502" i="8"/>
  <c r="F502" i="8" s="1"/>
  <c r="E502" i="8"/>
  <c r="G502" i="8"/>
  <c r="H502" i="8"/>
  <c r="B503" i="8"/>
  <c r="C503" i="8"/>
  <c r="D503" i="8"/>
  <c r="F503" i="8" s="1"/>
  <c r="E503" i="8"/>
  <c r="G503" i="8"/>
  <c r="H503" i="8"/>
  <c r="B504" i="8"/>
  <c r="C504" i="8"/>
  <c r="D504" i="8"/>
  <c r="E504" i="8"/>
  <c r="F504" i="8"/>
  <c r="G504" i="8"/>
  <c r="H504" i="8"/>
  <c r="B505" i="8"/>
  <c r="C505" i="8"/>
  <c r="D505" i="8"/>
  <c r="E505" i="8"/>
  <c r="F505" i="8"/>
  <c r="G505" i="8"/>
  <c r="H505" i="8"/>
  <c r="B506" i="8"/>
  <c r="C506" i="8"/>
  <c r="D506" i="8"/>
  <c r="F506" i="8" s="1"/>
  <c r="E506" i="8"/>
  <c r="G506" i="8"/>
  <c r="H506" i="8"/>
  <c r="B507" i="8"/>
  <c r="C507" i="8"/>
  <c r="D507" i="8"/>
  <c r="F507" i="8" s="1"/>
  <c r="E507" i="8"/>
  <c r="G507" i="8"/>
  <c r="H507" i="8"/>
  <c r="B508" i="8"/>
  <c r="C508" i="8"/>
  <c r="D508" i="8"/>
  <c r="E508" i="8"/>
  <c r="F508" i="8"/>
  <c r="G508" i="8"/>
  <c r="H508" i="8"/>
  <c r="B509" i="8"/>
  <c r="C509" i="8"/>
  <c r="D509" i="8"/>
  <c r="E509" i="8"/>
  <c r="F509" i="8"/>
  <c r="G509" i="8"/>
  <c r="H509" i="8"/>
  <c r="B510" i="8"/>
  <c r="C510" i="8"/>
  <c r="D510" i="8"/>
  <c r="F510" i="8" s="1"/>
  <c r="E510" i="8"/>
  <c r="G510" i="8"/>
  <c r="H510" i="8"/>
  <c r="B511" i="8"/>
  <c r="C511" i="8"/>
  <c r="D511" i="8"/>
  <c r="F511" i="8" s="1"/>
  <c r="E511" i="8"/>
  <c r="G511" i="8"/>
  <c r="H511" i="8"/>
  <c r="B512" i="8"/>
  <c r="C512" i="8"/>
  <c r="D512" i="8"/>
  <c r="E512" i="8"/>
  <c r="F512" i="8"/>
  <c r="G512" i="8"/>
  <c r="H512" i="8"/>
  <c r="B513" i="8"/>
  <c r="C513" i="8"/>
  <c r="D513" i="8"/>
  <c r="E513" i="8"/>
  <c r="F513" i="8"/>
  <c r="G513" i="8"/>
  <c r="H513" i="8"/>
  <c r="B514" i="8"/>
  <c r="C514" i="8"/>
  <c r="D514" i="8"/>
  <c r="F514" i="8" s="1"/>
  <c r="E514" i="8"/>
  <c r="G514" i="8"/>
  <c r="H514" i="8"/>
  <c r="B515" i="8"/>
  <c r="C515" i="8"/>
  <c r="D515" i="8"/>
  <c r="F515" i="8" s="1"/>
  <c r="E515" i="8"/>
  <c r="G515" i="8"/>
  <c r="H515" i="8"/>
  <c r="B516" i="8"/>
  <c r="C516" i="8"/>
  <c r="D516" i="8"/>
  <c r="E516" i="8"/>
  <c r="F516" i="8"/>
  <c r="G516" i="8"/>
  <c r="H516" i="8"/>
  <c r="B517" i="8"/>
  <c r="C517" i="8"/>
  <c r="D517" i="8"/>
  <c r="E517" i="8"/>
  <c r="F517" i="8"/>
  <c r="G517" i="8"/>
  <c r="H517" i="8"/>
  <c r="B518" i="8"/>
  <c r="C518" i="8"/>
  <c r="D518" i="8"/>
  <c r="F518" i="8" s="1"/>
  <c r="E518" i="8"/>
  <c r="G518" i="8"/>
  <c r="H518" i="8"/>
  <c r="B519" i="8"/>
  <c r="C519" i="8"/>
  <c r="D519" i="8"/>
  <c r="E519" i="8"/>
  <c r="F519" i="8"/>
  <c r="G519" i="8"/>
  <c r="H519" i="8"/>
  <c r="B520" i="8"/>
  <c r="C520" i="8"/>
  <c r="D520" i="8"/>
  <c r="E520" i="8"/>
  <c r="F520" i="8"/>
  <c r="G520" i="8"/>
  <c r="H520" i="8"/>
  <c r="B521" i="8"/>
  <c r="C521" i="8"/>
  <c r="D521" i="8"/>
  <c r="F521" i="8" s="1"/>
  <c r="E521" i="8"/>
  <c r="G521" i="8"/>
  <c r="H521" i="8"/>
  <c r="B522" i="8"/>
  <c r="C522" i="8"/>
  <c r="D522" i="8"/>
  <c r="F522" i="8" s="1"/>
  <c r="E522" i="8"/>
  <c r="G522" i="8"/>
  <c r="H522" i="8"/>
  <c r="B523" i="8"/>
  <c r="C523" i="8"/>
  <c r="D523" i="8"/>
  <c r="E523" i="8"/>
  <c r="F523" i="8"/>
  <c r="G523" i="8"/>
  <c r="H523" i="8"/>
  <c r="B524" i="8"/>
  <c r="C524" i="8"/>
  <c r="D524" i="8"/>
  <c r="E524" i="8"/>
  <c r="F524" i="8"/>
  <c r="G524" i="8"/>
  <c r="H524" i="8"/>
  <c r="B525" i="8"/>
  <c r="C525" i="8"/>
  <c r="D525" i="8"/>
  <c r="F525" i="8" s="1"/>
  <c r="E525" i="8"/>
  <c r="G525" i="8"/>
  <c r="H525" i="8"/>
  <c r="B526" i="8"/>
  <c r="C526" i="8"/>
  <c r="D526" i="8"/>
  <c r="F526" i="8" s="1"/>
  <c r="E526" i="8"/>
  <c r="G526" i="8"/>
  <c r="H526" i="8"/>
  <c r="B527" i="8"/>
  <c r="C527" i="8"/>
  <c r="D527" i="8"/>
  <c r="F527" i="8" s="1"/>
  <c r="E527" i="8"/>
  <c r="G527" i="8"/>
  <c r="H527" i="8"/>
  <c r="B528" i="8"/>
  <c r="C528" i="8"/>
  <c r="D528" i="8"/>
  <c r="E528" i="8"/>
  <c r="F528" i="8"/>
  <c r="G528" i="8"/>
  <c r="H528" i="8"/>
  <c r="B529" i="8"/>
  <c r="C529" i="8"/>
  <c r="D529" i="8"/>
  <c r="E529" i="8"/>
  <c r="F529" i="8"/>
  <c r="G529" i="8"/>
  <c r="H529" i="8"/>
  <c r="B530" i="8"/>
  <c r="C530" i="8"/>
  <c r="D530" i="8"/>
  <c r="F530" i="8" s="1"/>
  <c r="E530" i="8"/>
  <c r="G530" i="8"/>
  <c r="H530" i="8"/>
  <c r="B531" i="8"/>
  <c r="C531" i="8"/>
  <c r="D531" i="8"/>
  <c r="F531" i="8" s="1"/>
  <c r="E531" i="8"/>
  <c r="G531" i="8"/>
  <c r="H531" i="8"/>
  <c r="B532" i="8"/>
  <c r="C532" i="8"/>
  <c r="D532" i="8"/>
  <c r="E532" i="8"/>
  <c r="F532" i="8"/>
  <c r="G532" i="8"/>
  <c r="H532" i="8"/>
  <c r="B533" i="8"/>
  <c r="C533" i="8"/>
  <c r="D533" i="8"/>
  <c r="E533" i="8"/>
  <c r="F533" i="8"/>
  <c r="G533" i="8"/>
  <c r="H533" i="8"/>
  <c r="B534" i="8"/>
  <c r="C534" i="8"/>
  <c r="D534" i="8"/>
  <c r="F534" i="8" s="1"/>
  <c r="E534" i="8"/>
  <c r="G534" i="8"/>
  <c r="H534" i="8"/>
  <c r="B535" i="8"/>
  <c r="C535" i="8"/>
  <c r="D535" i="8"/>
  <c r="E535" i="8"/>
  <c r="F535" i="8"/>
  <c r="G535" i="8"/>
  <c r="H535" i="8"/>
  <c r="B536" i="8"/>
  <c r="C536" i="8"/>
  <c r="D536" i="8"/>
  <c r="E536" i="8"/>
  <c r="F536" i="8"/>
  <c r="G536" i="8"/>
  <c r="H536" i="8"/>
  <c r="B537" i="8"/>
  <c r="C537" i="8"/>
  <c r="D537" i="8"/>
  <c r="F537" i="8" s="1"/>
  <c r="E537" i="8"/>
  <c r="G537" i="8"/>
  <c r="H537" i="8"/>
  <c r="B538" i="8"/>
  <c r="C538" i="8"/>
  <c r="D538" i="8"/>
  <c r="F538" i="8" s="1"/>
  <c r="E538" i="8"/>
  <c r="G538" i="8"/>
  <c r="H538" i="8"/>
  <c r="B539" i="8"/>
  <c r="C539" i="8"/>
  <c r="D539" i="8"/>
  <c r="E539" i="8"/>
  <c r="F539" i="8"/>
  <c r="G539" i="8"/>
  <c r="H539" i="8"/>
  <c r="B540" i="8"/>
  <c r="C540" i="8"/>
  <c r="D540" i="8"/>
  <c r="E540" i="8"/>
  <c r="F540" i="8"/>
  <c r="G540" i="8"/>
  <c r="H540" i="8"/>
  <c r="B541" i="8"/>
  <c r="C541" i="8"/>
  <c r="D541" i="8"/>
  <c r="F541" i="8" s="1"/>
  <c r="E541" i="8"/>
  <c r="G541" i="8"/>
  <c r="H541" i="8"/>
  <c r="B542" i="8"/>
  <c r="C542" i="8"/>
  <c r="D542" i="8"/>
  <c r="F542" i="8" s="1"/>
  <c r="E542" i="8"/>
  <c r="G542" i="8"/>
  <c r="H542" i="8"/>
  <c r="B543" i="8"/>
  <c r="C543" i="8"/>
  <c r="D543" i="8"/>
  <c r="F543" i="8" s="1"/>
  <c r="E543" i="8"/>
  <c r="G543" i="8"/>
  <c r="H543" i="8"/>
  <c r="B544" i="8"/>
  <c r="C544" i="8"/>
  <c r="D544" i="8"/>
  <c r="E544" i="8"/>
  <c r="F544" i="8"/>
  <c r="G544" i="8"/>
  <c r="H544" i="8"/>
  <c r="B545" i="8"/>
  <c r="C545" i="8"/>
  <c r="D545" i="8"/>
  <c r="E545" i="8"/>
  <c r="F545" i="8"/>
  <c r="G545" i="8"/>
  <c r="H545" i="8"/>
  <c r="B546" i="8"/>
  <c r="C546" i="8"/>
  <c r="D546" i="8"/>
  <c r="F546" i="8" s="1"/>
  <c r="E546" i="8"/>
  <c r="G546" i="8"/>
  <c r="H546" i="8"/>
  <c r="B547" i="8"/>
  <c r="C547" i="8"/>
  <c r="D547" i="8"/>
  <c r="F547" i="8" s="1"/>
  <c r="E547" i="8"/>
  <c r="G547" i="8"/>
  <c r="H547" i="8"/>
  <c r="B548" i="8"/>
  <c r="C548" i="8"/>
  <c r="D548" i="8"/>
  <c r="E548" i="8"/>
  <c r="F548" i="8"/>
  <c r="G548" i="8"/>
  <c r="H548" i="8"/>
  <c r="B549" i="8"/>
  <c r="C549" i="8"/>
  <c r="D549" i="8"/>
  <c r="E549" i="8"/>
  <c r="F549" i="8"/>
  <c r="G549" i="8"/>
  <c r="H549" i="8"/>
  <c r="B550" i="8"/>
  <c r="C550" i="8"/>
  <c r="D550" i="8"/>
  <c r="F550" i="8" s="1"/>
  <c r="E550" i="8"/>
  <c r="G550" i="8"/>
  <c r="H550" i="8"/>
  <c r="B551" i="8"/>
  <c r="C551" i="8"/>
  <c r="D551" i="8"/>
  <c r="E551" i="8"/>
  <c r="F551" i="8"/>
  <c r="G551" i="8"/>
  <c r="H551" i="8"/>
  <c r="B552" i="8"/>
  <c r="C552" i="8"/>
  <c r="D552" i="8"/>
  <c r="E552" i="8"/>
  <c r="F552" i="8"/>
  <c r="G552" i="8"/>
  <c r="H552" i="8"/>
  <c r="B553" i="8"/>
  <c r="C553" i="8"/>
  <c r="D553" i="8"/>
  <c r="F553" i="8" s="1"/>
  <c r="E553" i="8"/>
  <c r="G553" i="8"/>
  <c r="H553" i="8"/>
  <c r="B554" i="8"/>
  <c r="C554" i="8"/>
  <c r="D554" i="8"/>
  <c r="F554" i="8" s="1"/>
  <c r="E554" i="8"/>
  <c r="G554" i="8"/>
  <c r="H554" i="8"/>
  <c r="B555" i="8"/>
  <c r="C555" i="8"/>
  <c r="D555" i="8"/>
  <c r="E555" i="8"/>
  <c r="F555" i="8"/>
  <c r="G555" i="8"/>
  <c r="H555" i="8"/>
  <c r="B556" i="8"/>
  <c r="C556" i="8"/>
  <c r="D556" i="8"/>
  <c r="E556" i="8"/>
  <c r="F556" i="8"/>
  <c r="G556" i="8"/>
  <c r="H556" i="8"/>
  <c r="B557" i="8"/>
  <c r="C557" i="8"/>
  <c r="D557" i="8"/>
  <c r="F557" i="8" s="1"/>
  <c r="E557" i="8"/>
  <c r="G557" i="8"/>
  <c r="H557" i="8"/>
  <c r="B558" i="8"/>
  <c r="C558" i="8"/>
  <c r="D558" i="8"/>
  <c r="F558" i="8" s="1"/>
  <c r="E558" i="8"/>
  <c r="G558" i="8"/>
  <c r="H558" i="8"/>
  <c r="B559" i="8"/>
  <c r="C559" i="8"/>
  <c r="D559" i="8"/>
  <c r="F559" i="8" s="1"/>
  <c r="E559" i="8"/>
  <c r="G559" i="8"/>
  <c r="H559" i="8"/>
  <c r="B560" i="8"/>
  <c r="C560" i="8"/>
  <c r="D560" i="8"/>
  <c r="E560" i="8"/>
  <c r="F560" i="8"/>
  <c r="G560" i="8"/>
  <c r="H560" i="8"/>
  <c r="B561" i="8"/>
  <c r="C561" i="8"/>
  <c r="D561" i="8"/>
  <c r="E561" i="8"/>
  <c r="F561" i="8"/>
  <c r="G561" i="8"/>
  <c r="H561" i="8"/>
  <c r="B562" i="8"/>
  <c r="C562" i="8"/>
  <c r="D562" i="8"/>
  <c r="F562" i="8" s="1"/>
  <c r="E562" i="8"/>
  <c r="G562" i="8"/>
  <c r="H562" i="8"/>
  <c r="B563" i="8"/>
  <c r="C563" i="8"/>
  <c r="D563" i="8"/>
  <c r="F563" i="8" s="1"/>
  <c r="E563" i="8"/>
  <c r="G563" i="8"/>
  <c r="H563" i="8"/>
  <c r="B564" i="8"/>
  <c r="C564" i="8"/>
  <c r="D564" i="8"/>
  <c r="E564" i="8"/>
  <c r="F564" i="8"/>
  <c r="G564" i="8"/>
  <c r="H564" i="8"/>
  <c r="B565" i="8"/>
  <c r="C565" i="8"/>
  <c r="D565" i="8"/>
  <c r="E565" i="8"/>
  <c r="F565" i="8"/>
  <c r="G565" i="8"/>
  <c r="H565" i="8"/>
  <c r="B566" i="8"/>
  <c r="C566" i="8"/>
  <c r="D566" i="8"/>
  <c r="F566" i="8" s="1"/>
  <c r="E566" i="8"/>
  <c r="G566" i="8"/>
  <c r="H566" i="8"/>
  <c r="B567" i="8"/>
  <c r="C567" i="8"/>
  <c r="D567" i="8"/>
  <c r="E567" i="8"/>
  <c r="F567" i="8"/>
  <c r="G567" i="8"/>
  <c r="H567" i="8"/>
  <c r="B568" i="8"/>
  <c r="C568" i="8"/>
  <c r="D568" i="8"/>
  <c r="E568" i="8"/>
  <c r="F568" i="8"/>
  <c r="G568" i="8"/>
  <c r="H568" i="8"/>
  <c r="B569" i="8"/>
  <c r="C569" i="8"/>
  <c r="D569" i="8"/>
  <c r="F569" i="8" s="1"/>
  <c r="E569" i="8"/>
  <c r="G569" i="8"/>
  <c r="H569" i="8"/>
  <c r="B570" i="8"/>
  <c r="C570" i="8"/>
  <c r="D570" i="8"/>
  <c r="F570" i="8" s="1"/>
  <c r="E570" i="8"/>
  <c r="G570" i="8"/>
  <c r="H570" i="8"/>
  <c r="B571" i="8"/>
  <c r="C571" i="8"/>
  <c r="D571" i="8"/>
  <c r="E571" i="8"/>
  <c r="F571" i="8"/>
  <c r="G571" i="8"/>
  <c r="H571" i="8"/>
  <c r="B572" i="8"/>
  <c r="C572" i="8"/>
  <c r="D572" i="8"/>
  <c r="E572" i="8"/>
  <c r="F572" i="8"/>
  <c r="G572" i="8"/>
  <c r="H572" i="8"/>
  <c r="B573" i="8"/>
  <c r="C573" i="8"/>
  <c r="D573" i="8"/>
  <c r="F573" i="8" s="1"/>
  <c r="E573" i="8"/>
  <c r="G573" i="8"/>
  <c r="H573" i="8"/>
  <c r="B574" i="8"/>
  <c r="C574" i="8"/>
  <c r="D574" i="8"/>
  <c r="F574" i="8" s="1"/>
  <c r="E574" i="8"/>
  <c r="G574" i="8"/>
  <c r="H574" i="8"/>
  <c r="B575" i="8"/>
  <c r="C575" i="8"/>
  <c r="D575" i="8"/>
  <c r="F575" i="8" s="1"/>
  <c r="E575" i="8"/>
  <c r="G575" i="8"/>
  <c r="H575" i="8"/>
  <c r="B576" i="8"/>
  <c r="C576" i="8"/>
  <c r="D576" i="8"/>
  <c r="E576" i="8"/>
  <c r="F576" i="8"/>
  <c r="G576" i="8"/>
  <c r="H576" i="8"/>
  <c r="B577" i="8"/>
  <c r="C577" i="8"/>
  <c r="D577" i="8"/>
  <c r="E577" i="8"/>
  <c r="F577" i="8"/>
  <c r="G577" i="8"/>
  <c r="H577" i="8"/>
  <c r="B578" i="8"/>
  <c r="C578" i="8"/>
  <c r="D578" i="8"/>
  <c r="F578" i="8" s="1"/>
  <c r="E578" i="8"/>
  <c r="G578" i="8"/>
  <c r="H578" i="8"/>
  <c r="B579" i="8"/>
  <c r="C579" i="8"/>
  <c r="D579" i="8"/>
  <c r="F579" i="8" s="1"/>
  <c r="E579" i="8"/>
  <c r="G579" i="8"/>
  <c r="H579" i="8"/>
  <c r="B580" i="8"/>
  <c r="C580" i="8"/>
  <c r="D580" i="8"/>
  <c r="E580" i="8"/>
  <c r="F580" i="8"/>
  <c r="G580" i="8"/>
  <c r="H580" i="8"/>
  <c r="B581" i="8"/>
  <c r="C581" i="8"/>
  <c r="D581" i="8"/>
  <c r="E581" i="8"/>
  <c r="F581" i="8"/>
  <c r="G581" i="8"/>
  <c r="H581" i="8"/>
  <c r="B582" i="8"/>
  <c r="C582" i="8"/>
  <c r="D582" i="8"/>
  <c r="F582" i="8" s="1"/>
  <c r="E582" i="8"/>
  <c r="G582" i="8"/>
  <c r="H582" i="8"/>
  <c r="B583" i="8"/>
  <c r="C583" i="8"/>
  <c r="D583" i="8"/>
  <c r="E583" i="8"/>
  <c r="F583" i="8"/>
  <c r="G583" i="8"/>
  <c r="H583" i="8"/>
  <c r="B584" i="8"/>
  <c r="C584" i="8"/>
  <c r="D584" i="8"/>
  <c r="E584" i="8"/>
  <c r="F584" i="8"/>
  <c r="G584" i="8"/>
  <c r="H584" i="8"/>
  <c r="B585" i="8"/>
  <c r="C585" i="8"/>
  <c r="D585" i="8"/>
  <c r="F585" i="8" s="1"/>
  <c r="E585" i="8"/>
  <c r="G585" i="8"/>
  <c r="H585" i="8"/>
  <c r="B586" i="8"/>
  <c r="C586" i="8"/>
  <c r="D586" i="8"/>
  <c r="F586" i="8" s="1"/>
  <c r="E586" i="8"/>
  <c r="G586" i="8"/>
  <c r="H586" i="8"/>
  <c r="B587" i="8"/>
  <c r="C587" i="8"/>
  <c r="D587" i="8"/>
  <c r="E587" i="8"/>
  <c r="F587" i="8"/>
  <c r="G587" i="8"/>
  <c r="H587" i="8"/>
  <c r="B588" i="8"/>
  <c r="C588" i="8"/>
  <c r="D588" i="8"/>
  <c r="E588" i="8"/>
  <c r="F588" i="8"/>
  <c r="G588" i="8"/>
  <c r="H588" i="8"/>
  <c r="B589" i="8"/>
  <c r="C589" i="8"/>
  <c r="D589" i="8"/>
  <c r="F589" i="8" s="1"/>
  <c r="E589" i="8"/>
  <c r="G589" i="8"/>
  <c r="H589" i="8"/>
  <c r="B590" i="8"/>
  <c r="C590" i="8"/>
  <c r="D590" i="8"/>
  <c r="F590" i="8" s="1"/>
  <c r="E590" i="8"/>
  <c r="G590" i="8"/>
  <c r="H590" i="8"/>
  <c r="B591" i="8"/>
  <c r="C591" i="8"/>
  <c r="D591" i="8"/>
  <c r="F591" i="8" s="1"/>
  <c r="E591" i="8"/>
  <c r="G591" i="8"/>
  <c r="H591" i="8"/>
  <c r="B592" i="8"/>
  <c r="C592" i="8"/>
  <c r="D592" i="8"/>
  <c r="E592" i="8"/>
  <c r="F592" i="8"/>
  <c r="G592" i="8"/>
  <c r="H592" i="8"/>
  <c r="B593" i="8"/>
  <c r="C593" i="8"/>
  <c r="D593" i="8"/>
  <c r="E593" i="8"/>
  <c r="F593" i="8"/>
  <c r="G593" i="8"/>
  <c r="H593" i="8"/>
  <c r="B594" i="8"/>
  <c r="C594" i="8"/>
  <c r="D594" i="8"/>
  <c r="F594" i="8" s="1"/>
  <c r="E594" i="8"/>
  <c r="G594" i="8"/>
  <c r="H594" i="8"/>
  <c r="B595" i="8"/>
  <c r="C595" i="8"/>
  <c r="D595" i="8"/>
  <c r="F595" i="8" s="1"/>
  <c r="E595" i="8"/>
  <c r="G595" i="8"/>
  <c r="H595" i="8"/>
  <c r="B596" i="8"/>
  <c r="C596" i="8"/>
  <c r="D596" i="8"/>
  <c r="E596" i="8"/>
  <c r="F596" i="8"/>
  <c r="G596" i="8"/>
  <c r="H596" i="8"/>
  <c r="B597" i="8"/>
  <c r="C597" i="8"/>
  <c r="D597" i="8"/>
  <c r="E597" i="8"/>
  <c r="F597" i="8"/>
  <c r="G597" i="8"/>
  <c r="H597" i="8"/>
  <c r="B598" i="8"/>
  <c r="C598" i="8"/>
  <c r="D598" i="8"/>
  <c r="F598" i="8" s="1"/>
  <c r="E598" i="8"/>
  <c r="G598" i="8"/>
  <c r="H598" i="8"/>
  <c r="B599" i="8"/>
  <c r="C599" i="8"/>
  <c r="D599" i="8"/>
  <c r="E599" i="8"/>
  <c r="F599" i="8"/>
  <c r="G599" i="8"/>
  <c r="H599" i="8"/>
  <c r="B600" i="8"/>
  <c r="C600" i="8"/>
  <c r="D600" i="8"/>
  <c r="E600" i="8"/>
  <c r="F600" i="8"/>
  <c r="G600" i="8"/>
  <c r="H600" i="8"/>
  <c r="B601" i="8"/>
  <c r="C601" i="8"/>
  <c r="D601" i="8"/>
  <c r="F601" i="8" s="1"/>
  <c r="E601" i="8"/>
  <c r="G601" i="8"/>
  <c r="H601" i="8"/>
  <c r="B602" i="8"/>
  <c r="C602" i="8"/>
  <c r="D602" i="8"/>
  <c r="F602" i="8" s="1"/>
  <c r="E602" i="8"/>
  <c r="G602" i="8"/>
  <c r="H602" i="8"/>
  <c r="B603" i="8"/>
  <c r="C603" i="8"/>
  <c r="D603" i="8"/>
  <c r="E603" i="8"/>
  <c r="F603" i="8"/>
  <c r="G603" i="8"/>
  <c r="H603" i="8"/>
  <c r="B604" i="8"/>
  <c r="C604" i="8"/>
  <c r="D604" i="8"/>
  <c r="E604" i="8"/>
  <c r="F604" i="8"/>
  <c r="G604" i="8"/>
  <c r="H604" i="8"/>
  <c r="B605" i="8"/>
  <c r="C605" i="8"/>
  <c r="D605" i="8"/>
  <c r="F605" i="8" s="1"/>
  <c r="E605" i="8"/>
  <c r="G605" i="8"/>
  <c r="H605" i="8"/>
  <c r="B606" i="8"/>
  <c r="C606" i="8"/>
  <c r="D606" i="8"/>
  <c r="F606" i="8" s="1"/>
  <c r="E606" i="8"/>
  <c r="G606" i="8"/>
  <c r="H606" i="8"/>
  <c r="B607" i="8"/>
  <c r="C607" i="8"/>
  <c r="D607" i="8"/>
  <c r="F607" i="8" s="1"/>
  <c r="E607" i="8"/>
  <c r="G607" i="8"/>
  <c r="H607" i="8"/>
  <c r="B608" i="8"/>
  <c r="C608" i="8"/>
  <c r="D608" i="8"/>
  <c r="E608" i="8"/>
  <c r="F608" i="8"/>
  <c r="G608" i="8"/>
  <c r="H608" i="8"/>
  <c r="B609" i="8"/>
  <c r="C609" i="8"/>
  <c r="D609" i="8"/>
  <c r="E609" i="8"/>
  <c r="F609" i="8"/>
  <c r="G609" i="8"/>
  <c r="H609" i="8"/>
  <c r="B610" i="8"/>
  <c r="C610" i="8"/>
  <c r="D610" i="8"/>
  <c r="F610" i="8" s="1"/>
  <c r="E610" i="8"/>
  <c r="G610" i="8"/>
  <c r="H610" i="8"/>
  <c r="B611" i="8"/>
  <c r="C611" i="8"/>
  <c r="D611" i="8"/>
  <c r="F611" i="8" s="1"/>
  <c r="E611" i="8"/>
  <c r="G611" i="8"/>
  <c r="H611" i="8"/>
  <c r="B612" i="8"/>
  <c r="C612" i="8"/>
  <c r="D612" i="8"/>
  <c r="E612" i="8"/>
  <c r="F612" i="8"/>
  <c r="G612" i="8"/>
  <c r="H612" i="8"/>
  <c r="B613" i="8"/>
  <c r="C613" i="8"/>
  <c r="D613" i="8"/>
  <c r="E613" i="8"/>
  <c r="F613" i="8"/>
  <c r="G613" i="8"/>
  <c r="H613" i="8"/>
  <c r="B614" i="8"/>
  <c r="C614" i="8"/>
  <c r="D614" i="8"/>
  <c r="F614" i="8" s="1"/>
  <c r="E614" i="8"/>
  <c r="G614" i="8"/>
  <c r="H614" i="8"/>
  <c r="B615" i="8"/>
  <c r="C615" i="8"/>
  <c r="D615" i="8"/>
  <c r="E615" i="8"/>
  <c r="F615" i="8"/>
  <c r="G615" i="8"/>
  <c r="H615" i="8"/>
  <c r="B616" i="8"/>
  <c r="C616" i="8"/>
  <c r="D616" i="8"/>
  <c r="E616" i="8"/>
  <c r="F616" i="8"/>
  <c r="G616" i="8"/>
  <c r="H616" i="8"/>
  <c r="B617" i="8"/>
  <c r="C617" i="8"/>
  <c r="D617" i="8"/>
  <c r="F617" i="8" s="1"/>
  <c r="E617" i="8"/>
  <c r="G617" i="8"/>
  <c r="H617" i="8"/>
  <c r="B618" i="8"/>
  <c r="C618" i="8"/>
  <c r="D618" i="8"/>
  <c r="F618" i="8" s="1"/>
  <c r="E618" i="8"/>
  <c r="G618" i="8"/>
  <c r="H618" i="8"/>
  <c r="B619" i="8"/>
  <c r="C619" i="8"/>
  <c r="D619" i="8"/>
  <c r="E619" i="8"/>
  <c r="F619" i="8"/>
  <c r="G619" i="8"/>
  <c r="H619" i="8"/>
  <c r="B620" i="8"/>
  <c r="C620" i="8"/>
  <c r="D620" i="8"/>
  <c r="E620" i="8"/>
  <c r="F620" i="8"/>
  <c r="G620" i="8"/>
  <c r="H620" i="8"/>
  <c r="B621" i="8"/>
  <c r="C621" i="8"/>
  <c r="D621" i="8"/>
  <c r="F621" i="8" s="1"/>
  <c r="E621" i="8"/>
  <c r="G621" i="8"/>
  <c r="H621" i="8"/>
  <c r="B622" i="8"/>
  <c r="C622" i="8"/>
  <c r="D622" i="8"/>
  <c r="F622" i="8" s="1"/>
  <c r="E622" i="8"/>
  <c r="G622" i="8"/>
  <c r="H622" i="8"/>
  <c r="B623" i="8"/>
  <c r="C623" i="8"/>
  <c r="D623" i="8"/>
  <c r="F623" i="8" s="1"/>
  <c r="E623" i="8"/>
  <c r="G623" i="8"/>
  <c r="H623" i="8"/>
  <c r="B624" i="8"/>
  <c r="C624" i="8"/>
  <c r="D624" i="8"/>
  <c r="E624" i="8"/>
  <c r="F624" i="8"/>
  <c r="G624" i="8"/>
  <c r="H624" i="8"/>
  <c r="B625" i="8"/>
  <c r="C625" i="8"/>
  <c r="D625" i="8"/>
  <c r="E625" i="8"/>
  <c r="F625" i="8"/>
  <c r="G625" i="8"/>
  <c r="H625" i="8"/>
  <c r="B626" i="8"/>
  <c r="C626" i="8"/>
  <c r="D626" i="8"/>
  <c r="F626" i="8" s="1"/>
  <c r="E626" i="8"/>
  <c r="G626" i="8"/>
  <c r="H626" i="8"/>
  <c r="B627" i="8"/>
  <c r="C627" i="8"/>
  <c r="D627" i="8"/>
  <c r="F627" i="8" s="1"/>
  <c r="E627" i="8"/>
  <c r="G627" i="8"/>
  <c r="H627" i="8"/>
  <c r="B628" i="8"/>
  <c r="C628" i="8"/>
  <c r="D628" i="8"/>
  <c r="E628" i="8"/>
  <c r="F628" i="8"/>
  <c r="G628" i="8"/>
  <c r="H628" i="8"/>
  <c r="B629" i="8"/>
  <c r="C629" i="8"/>
  <c r="D629" i="8"/>
  <c r="E629" i="8"/>
  <c r="F629" i="8"/>
  <c r="G629" i="8"/>
  <c r="H629" i="8"/>
  <c r="B630" i="8"/>
  <c r="C630" i="8"/>
  <c r="D630" i="8"/>
  <c r="F630" i="8" s="1"/>
  <c r="E630" i="8"/>
  <c r="G630" i="8"/>
  <c r="H630" i="8"/>
  <c r="B631" i="8"/>
  <c r="C631" i="8"/>
  <c r="D631" i="8"/>
  <c r="E631" i="8"/>
  <c r="F631" i="8"/>
  <c r="G631" i="8"/>
  <c r="H631" i="8"/>
  <c r="B632" i="8"/>
  <c r="C632" i="8"/>
  <c r="D632" i="8"/>
  <c r="E632" i="8"/>
  <c r="F632" i="8"/>
  <c r="G632" i="8"/>
  <c r="H632" i="8"/>
  <c r="B633" i="8"/>
  <c r="C633" i="8"/>
  <c r="D633" i="8"/>
  <c r="F633" i="8" s="1"/>
  <c r="E633" i="8"/>
  <c r="G633" i="8"/>
  <c r="H633" i="8"/>
  <c r="B634" i="8"/>
  <c r="C634" i="8"/>
  <c r="D634" i="8"/>
  <c r="F634" i="8" s="1"/>
  <c r="E634" i="8"/>
  <c r="G634" i="8"/>
  <c r="H634" i="8"/>
  <c r="B635" i="8"/>
  <c r="C635" i="8"/>
  <c r="D635" i="8"/>
  <c r="E635" i="8"/>
  <c r="F635" i="8"/>
  <c r="G635" i="8"/>
  <c r="H635" i="8"/>
  <c r="B636" i="8"/>
  <c r="C636" i="8"/>
  <c r="D636" i="8"/>
  <c r="E636" i="8"/>
  <c r="F636" i="8"/>
  <c r="G636" i="8"/>
  <c r="H636" i="8"/>
  <c r="B637" i="8"/>
  <c r="C637" i="8"/>
  <c r="D637" i="8"/>
  <c r="F637" i="8" s="1"/>
  <c r="E637" i="8"/>
  <c r="G637" i="8"/>
  <c r="H637" i="8"/>
  <c r="B638" i="8"/>
  <c r="C638" i="8"/>
  <c r="D638" i="8"/>
  <c r="F638" i="8" s="1"/>
  <c r="E638" i="8"/>
  <c r="G638" i="8"/>
  <c r="H638" i="8"/>
  <c r="B639" i="8"/>
  <c r="C639" i="8"/>
  <c r="D639" i="8"/>
  <c r="F639" i="8" s="1"/>
  <c r="E639" i="8"/>
  <c r="G639" i="8"/>
  <c r="H639" i="8"/>
  <c r="B640" i="8"/>
  <c r="C640" i="8"/>
  <c r="D640" i="8"/>
  <c r="E640" i="8"/>
  <c r="F640" i="8"/>
  <c r="G640" i="8"/>
  <c r="H640" i="8"/>
  <c r="B641" i="8"/>
  <c r="C641" i="8"/>
  <c r="D641" i="8"/>
  <c r="E641" i="8"/>
  <c r="F641" i="8"/>
  <c r="G641" i="8"/>
  <c r="H641" i="8"/>
  <c r="B642" i="8"/>
  <c r="C642" i="8"/>
  <c r="D642" i="8"/>
  <c r="F642" i="8" s="1"/>
  <c r="E642" i="8"/>
  <c r="G642" i="8"/>
  <c r="H642" i="8"/>
  <c r="B643" i="8"/>
  <c r="C643" i="8"/>
  <c r="D643" i="8"/>
  <c r="F643" i="8" s="1"/>
  <c r="E643" i="8"/>
  <c r="G643" i="8"/>
  <c r="H643" i="8"/>
  <c r="B644" i="8"/>
  <c r="C644" i="8"/>
  <c r="D644" i="8"/>
  <c r="E644" i="8"/>
  <c r="F644" i="8"/>
  <c r="G644" i="8"/>
  <c r="H644" i="8"/>
  <c r="B645" i="8"/>
  <c r="C645" i="8"/>
  <c r="D645" i="8"/>
  <c r="E645" i="8"/>
  <c r="F645" i="8"/>
  <c r="G645" i="8"/>
  <c r="H645" i="8"/>
  <c r="B646" i="8"/>
  <c r="C646" i="8"/>
  <c r="D646" i="8"/>
  <c r="F646" i="8" s="1"/>
  <c r="E646" i="8"/>
  <c r="G646" i="8"/>
  <c r="H646" i="8"/>
  <c r="B647" i="8"/>
  <c r="C647" i="8"/>
  <c r="D647" i="8"/>
  <c r="E647" i="8"/>
  <c r="F647" i="8"/>
  <c r="G647" i="8"/>
  <c r="H647" i="8"/>
  <c r="B648" i="8"/>
  <c r="C648" i="8"/>
  <c r="D648" i="8"/>
  <c r="E648" i="8"/>
  <c r="F648" i="8"/>
  <c r="G648" i="8"/>
  <c r="H648" i="8"/>
  <c r="B649" i="8"/>
  <c r="C649" i="8"/>
  <c r="D649" i="8"/>
  <c r="F649" i="8" s="1"/>
  <c r="E649" i="8"/>
  <c r="G649" i="8"/>
  <c r="H649" i="8"/>
  <c r="B650" i="8"/>
  <c r="C650" i="8"/>
  <c r="D650" i="8"/>
  <c r="F650" i="8" s="1"/>
  <c r="E650" i="8"/>
  <c r="G650" i="8"/>
  <c r="H650" i="8"/>
  <c r="B651" i="8"/>
  <c r="C651" i="8"/>
  <c r="D651" i="8"/>
  <c r="E651" i="8"/>
  <c r="F651" i="8"/>
  <c r="G651" i="8"/>
  <c r="H651" i="8"/>
  <c r="B652" i="8"/>
  <c r="C652" i="8"/>
  <c r="D652" i="8"/>
  <c r="E652" i="8"/>
  <c r="F652" i="8"/>
  <c r="G652" i="8"/>
  <c r="H652" i="8"/>
  <c r="B653" i="8"/>
  <c r="C653" i="8"/>
  <c r="D653" i="8"/>
  <c r="F653" i="8" s="1"/>
  <c r="E653" i="8"/>
  <c r="G653" i="8"/>
  <c r="H653" i="8"/>
  <c r="B654" i="8"/>
  <c r="C654" i="8"/>
  <c r="D654" i="8"/>
  <c r="F654" i="8" s="1"/>
  <c r="E654" i="8"/>
  <c r="G654" i="8"/>
  <c r="H654" i="8"/>
  <c r="B655" i="8"/>
  <c r="C655" i="8"/>
  <c r="D655" i="8"/>
  <c r="F655" i="8" s="1"/>
  <c r="E655" i="8"/>
  <c r="G655" i="8"/>
  <c r="H655" i="8"/>
  <c r="B656" i="8"/>
  <c r="C656" i="8"/>
  <c r="D656" i="8"/>
  <c r="E656" i="8"/>
  <c r="F656" i="8"/>
  <c r="G656" i="8"/>
  <c r="H656" i="8"/>
  <c r="B657" i="8"/>
  <c r="C657" i="8"/>
  <c r="D657" i="8"/>
  <c r="E657" i="8"/>
  <c r="F657" i="8"/>
  <c r="G657" i="8"/>
  <c r="H657" i="8"/>
  <c r="B658" i="8"/>
  <c r="C658" i="8"/>
  <c r="D658" i="8"/>
  <c r="F658" i="8" s="1"/>
  <c r="E658" i="8"/>
  <c r="G658" i="8"/>
  <c r="H658" i="8"/>
  <c r="B659" i="8"/>
  <c r="C659" i="8"/>
  <c r="D659" i="8"/>
  <c r="F659" i="8" s="1"/>
  <c r="E659" i="8"/>
  <c r="G659" i="8"/>
  <c r="H659" i="8"/>
  <c r="B660" i="8"/>
  <c r="C660" i="8"/>
  <c r="D660" i="8"/>
  <c r="E660" i="8"/>
  <c r="F660" i="8"/>
  <c r="G660" i="8"/>
  <c r="H660" i="8"/>
  <c r="B661" i="8"/>
  <c r="C661" i="8"/>
  <c r="D661" i="8"/>
  <c r="E661" i="8"/>
  <c r="F661" i="8"/>
  <c r="G661" i="8"/>
  <c r="H661" i="8"/>
  <c r="B662" i="8"/>
  <c r="C662" i="8"/>
  <c r="D662" i="8"/>
  <c r="F662" i="8" s="1"/>
  <c r="E662" i="8"/>
  <c r="G662" i="8"/>
  <c r="H662" i="8"/>
  <c r="B663" i="8"/>
  <c r="C663" i="8"/>
  <c r="D663" i="8"/>
  <c r="E663" i="8"/>
  <c r="F663" i="8"/>
  <c r="G663" i="8"/>
  <c r="H663" i="8"/>
  <c r="B664" i="8"/>
  <c r="C664" i="8"/>
  <c r="D664" i="8"/>
  <c r="E664" i="8"/>
  <c r="F664" i="8"/>
  <c r="G664" i="8"/>
  <c r="H664" i="8"/>
  <c r="B665" i="8"/>
  <c r="C665" i="8"/>
  <c r="D665" i="8"/>
  <c r="F665" i="8" s="1"/>
  <c r="E665" i="8"/>
  <c r="G665" i="8"/>
  <c r="H665" i="8"/>
  <c r="B666" i="8"/>
  <c r="C666" i="8"/>
  <c r="D666" i="8"/>
  <c r="F666" i="8" s="1"/>
  <c r="E666" i="8"/>
  <c r="G666" i="8"/>
  <c r="H666" i="8"/>
  <c r="B667" i="8"/>
  <c r="C667" i="8"/>
  <c r="D667" i="8"/>
  <c r="E667" i="8"/>
  <c r="F667" i="8"/>
  <c r="G667" i="8"/>
  <c r="H667" i="8"/>
  <c r="B668" i="8"/>
  <c r="C668" i="8"/>
  <c r="D668" i="8"/>
  <c r="E668" i="8"/>
  <c r="F668" i="8"/>
  <c r="G668" i="8"/>
  <c r="H668" i="8"/>
  <c r="B669" i="8"/>
  <c r="C669" i="8"/>
  <c r="D669" i="8"/>
  <c r="F669" i="8" s="1"/>
  <c r="E669" i="8"/>
  <c r="G669" i="8"/>
  <c r="H669" i="8"/>
  <c r="B670" i="8"/>
  <c r="C670" i="8"/>
  <c r="D670" i="8"/>
  <c r="F670" i="8" s="1"/>
  <c r="E670" i="8"/>
  <c r="G670" i="8"/>
  <c r="H670" i="8"/>
  <c r="B671" i="8"/>
  <c r="C671" i="8"/>
  <c r="D671" i="8"/>
  <c r="F671" i="8" s="1"/>
  <c r="E671" i="8"/>
  <c r="G671" i="8"/>
  <c r="H671" i="8"/>
  <c r="B672" i="8"/>
  <c r="C672" i="8"/>
  <c r="D672" i="8"/>
  <c r="E672" i="8"/>
  <c r="F672" i="8"/>
  <c r="G672" i="8"/>
  <c r="H672" i="8"/>
  <c r="B673" i="8"/>
  <c r="C673" i="8"/>
  <c r="D673" i="8"/>
  <c r="E673" i="8"/>
  <c r="F673" i="8"/>
  <c r="G673" i="8"/>
  <c r="H673" i="8"/>
  <c r="B674" i="8"/>
  <c r="C674" i="8"/>
  <c r="D674" i="8"/>
  <c r="F674" i="8" s="1"/>
  <c r="E674" i="8"/>
  <c r="G674" i="8"/>
  <c r="H674" i="8"/>
  <c r="B675" i="8"/>
  <c r="C675" i="8"/>
  <c r="D675" i="8"/>
  <c r="F675" i="8" s="1"/>
  <c r="E675" i="8"/>
  <c r="G675" i="8"/>
  <c r="H675" i="8"/>
  <c r="B676" i="8"/>
  <c r="C676" i="8"/>
  <c r="D676" i="8"/>
  <c r="E676" i="8"/>
  <c r="F676" i="8"/>
  <c r="G676" i="8"/>
  <c r="H676" i="8"/>
  <c r="B677" i="8"/>
  <c r="C677" i="8"/>
  <c r="D677" i="8"/>
  <c r="E677" i="8"/>
  <c r="F677" i="8"/>
  <c r="G677" i="8"/>
  <c r="H677" i="8"/>
  <c r="B678" i="8"/>
  <c r="C678" i="8"/>
  <c r="D678" i="8"/>
  <c r="F678" i="8" s="1"/>
  <c r="E678" i="8"/>
  <c r="G678" i="8"/>
  <c r="H678" i="8"/>
  <c r="B679" i="8"/>
  <c r="C679" i="8"/>
  <c r="D679" i="8"/>
  <c r="E679" i="8"/>
  <c r="F679" i="8"/>
  <c r="G679" i="8"/>
  <c r="H679" i="8"/>
  <c r="B680" i="8"/>
  <c r="C680" i="8"/>
  <c r="D680" i="8"/>
  <c r="E680" i="8"/>
  <c r="F680" i="8"/>
  <c r="G680" i="8"/>
  <c r="H680" i="8"/>
  <c r="B681" i="8"/>
  <c r="C681" i="8"/>
  <c r="D681" i="8"/>
  <c r="F681" i="8" s="1"/>
  <c r="E681" i="8"/>
  <c r="G681" i="8"/>
  <c r="H681" i="8"/>
  <c r="B682" i="8"/>
  <c r="C682" i="8"/>
  <c r="D682" i="8"/>
  <c r="F682" i="8" s="1"/>
  <c r="E682" i="8"/>
  <c r="G682" i="8"/>
  <c r="H682" i="8"/>
  <c r="B683" i="8"/>
  <c r="C683" i="8"/>
  <c r="D683" i="8"/>
  <c r="E683" i="8"/>
  <c r="F683" i="8"/>
  <c r="G683" i="8"/>
  <c r="H683" i="8"/>
  <c r="B684" i="8"/>
  <c r="C684" i="8"/>
  <c r="D684" i="8"/>
  <c r="E684" i="8"/>
  <c r="F684" i="8"/>
  <c r="G684" i="8"/>
  <c r="H684" i="8"/>
  <c r="B685" i="8"/>
  <c r="C685" i="8"/>
  <c r="D685" i="8"/>
  <c r="F685" i="8" s="1"/>
  <c r="E685" i="8"/>
  <c r="G685" i="8"/>
  <c r="H685" i="8"/>
  <c r="B686" i="8"/>
  <c r="C686" i="8"/>
  <c r="D686" i="8"/>
  <c r="F686" i="8" s="1"/>
  <c r="E686" i="8"/>
  <c r="G686" i="8"/>
  <c r="H686" i="8"/>
  <c r="B687" i="8"/>
  <c r="C687" i="8"/>
  <c r="D687" i="8"/>
  <c r="F687" i="8" s="1"/>
  <c r="E687" i="8"/>
  <c r="G687" i="8"/>
  <c r="H687" i="8"/>
  <c r="B688" i="8"/>
  <c r="C688" i="8"/>
  <c r="D688" i="8"/>
  <c r="E688" i="8"/>
  <c r="F688" i="8"/>
  <c r="G688" i="8"/>
  <c r="H688" i="8"/>
  <c r="B689" i="8"/>
  <c r="C689" i="8"/>
  <c r="D689" i="8"/>
  <c r="E689" i="8"/>
  <c r="F689" i="8"/>
  <c r="G689" i="8"/>
  <c r="H689" i="8"/>
  <c r="B690" i="8"/>
  <c r="C690" i="8"/>
  <c r="D690" i="8"/>
  <c r="F690" i="8" s="1"/>
  <c r="E690" i="8"/>
  <c r="G690" i="8"/>
  <c r="H690" i="8"/>
  <c r="B691" i="8"/>
  <c r="C691" i="8"/>
  <c r="D691" i="8"/>
  <c r="F691" i="8" s="1"/>
  <c r="E691" i="8"/>
  <c r="G691" i="8"/>
  <c r="H691" i="8"/>
  <c r="B692" i="8"/>
  <c r="C692" i="8"/>
  <c r="D692" i="8"/>
  <c r="E692" i="8"/>
  <c r="F692" i="8"/>
  <c r="G692" i="8"/>
  <c r="H692" i="8"/>
  <c r="B693" i="8"/>
  <c r="C693" i="8"/>
  <c r="D693" i="8"/>
  <c r="E693" i="8"/>
  <c r="F693" i="8"/>
  <c r="G693" i="8"/>
  <c r="H693" i="8"/>
  <c r="B694" i="8"/>
  <c r="C694" i="8"/>
  <c r="D694" i="8"/>
  <c r="F694" i="8" s="1"/>
  <c r="E694" i="8"/>
  <c r="G694" i="8"/>
  <c r="H694" i="8"/>
  <c r="B695" i="8"/>
  <c r="C695" i="8"/>
  <c r="D695" i="8"/>
  <c r="E695" i="8"/>
  <c r="F695" i="8"/>
  <c r="G695" i="8"/>
  <c r="H695" i="8"/>
  <c r="B696" i="8"/>
  <c r="C696" i="8"/>
  <c r="D696" i="8"/>
  <c r="E696" i="8"/>
  <c r="F696" i="8"/>
  <c r="G696" i="8"/>
  <c r="H696" i="8"/>
  <c r="B697" i="8"/>
  <c r="C697" i="8"/>
  <c r="D697" i="8"/>
  <c r="F697" i="8" s="1"/>
  <c r="E697" i="8"/>
  <c r="G697" i="8"/>
  <c r="H697" i="8"/>
  <c r="B698" i="8"/>
  <c r="C698" i="8"/>
  <c r="D698" i="8"/>
  <c r="F698" i="8" s="1"/>
  <c r="E698" i="8"/>
  <c r="G698" i="8"/>
  <c r="H698" i="8"/>
  <c r="B699" i="8"/>
  <c r="C699" i="8"/>
  <c r="D699" i="8"/>
  <c r="E699" i="8"/>
  <c r="F699" i="8"/>
  <c r="G699" i="8"/>
  <c r="H699" i="8"/>
  <c r="B700" i="8"/>
  <c r="C700" i="8"/>
  <c r="D700" i="8"/>
  <c r="E700" i="8"/>
  <c r="F700" i="8"/>
  <c r="G700" i="8"/>
  <c r="H700" i="8"/>
  <c r="B701" i="8"/>
  <c r="C701" i="8"/>
  <c r="D701" i="8"/>
  <c r="F701" i="8" s="1"/>
  <c r="E701" i="8"/>
  <c r="G701" i="8"/>
  <c r="H701" i="8"/>
  <c r="B702" i="8"/>
  <c r="C702" i="8"/>
  <c r="D702" i="8"/>
  <c r="F702" i="8" s="1"/>
  <c r="E702" i="8"/>
  <c r="G702" i="8"/>
  <c r="H702" i="8"/>
  <c r="B703" i="8"/>
  <c r="C703" i="8"/>
  <c r="D703" i="8"/>
  <c r="F703" i="8" s="1"/>
  <c r="E703" i="8"/>
  <c r="G703" i="8"/>
  <c r="H703" i="8"/>
  <c r="B704" i="8"/>
  <c r="C704" i="8"/>
  <c r="D704" i="8"/>
  <c r="E704" i="8"/>
  <c r="F704" i="8"/>
  <c r="G704" i="8"/>
  <c r="H704" i="8"/>
  <c r="B705" i="8"/>
  <c r="C705" i="8"/>
  <c r="D705" i="8"/>
  <c r="E705" i="8"/>
  <c r="F705" i="8"/>
  <c r="G705" i="8"/>
  <c r="H705" i="8"/>
  <c r="B706" i="8"/>
  <c r="C706" i="8"/>
  <c r="D706" i="8"/>
  <c r="F706" i="8" s="1"/>
  <c r="E706" i="8"/>
  <c r="G706" i="8"/>
  <c r="H706" i="8"/>
  <c r="B707" i="8"/>
  <c r="C707" i="8"/>
  <c r="D707" i="8"/>
  <c r="F707" i="8" s="1"/>
  <c r="E707" i="8"/>
  <c r="G707" i="8"/>
  <c r="H707" i="8"/>
  <c r="B708" i="8"/>
  <c r="C708" i="8"/>
  <c r="D708" i="8"/>
  <c r="E708" i="8"/>
  <c r="F708" i="8"/>
  <c r="G708" i="8"/>
  <c r="H708" i="8"/>
  <c r="B709" i="8"/>
  <c r="C709" i="8"/>
  <c r="D709" i="8"/>
  <c r="E709" i="8"/>
  <c r="F709" i="8"/>
  <c r="G709" i="8"/>
  <c r="H709" i="8"/>
  <c r="B710" i="8"/>
  <c r="C710" i="8"/>
  <c r="D710" i="8"/>
  <c r="F710" i="8" s="1"/>
  <c r="E710" i="8"/>
  <c r="G710" i="8"/>
  <c r="H710" i="8"/>
  <c r="B711" i="8"/>
  <c r="C711" i="8"/>
  <c r="D711" i="8"/>
  <c r="E711" i="8"/>
  <c r="F711" i="8"/>
  <c r="G711" i="8"/>
  <c r="H711" i="8"/>
  <c r="B712" i="8"/>
  <c r="C712" i="8"/>
  <c r="D712" i="8"/>
  <c r="E712" i="8"/>
  <c r="F712" i="8"/>
  <c r="G712" i="8"/>
  <c r="H712" i="8"/>
  <c r="B713" i="8"/>
  <c r="C713" i="8"/>
  <c r="D713" i="8"/>
  <c r="F713" i="8" s="1"/>
  <c r="E713" i="8"/>
  <c r="G713" i="8"/>
  <c r="H713" i="8"/>
  <c r="B714" i="8"/>
  <c r="C714" i="8"/>
  <c r="D714" i="8"/>
  <c r="F714" i="8" s="1"/>
  <c r="E714" i="8"/>
  <c r="G714" i="8"/>
  <c r="H714" i="8"/>
  <c r="B715" i="8"/>
  <c r="C715" i="8"/>
  <c r="D715" i="8"/>
  <c r="E715" i="8"/>
  <c r="F715" i="8"/>
  <c r="G715" i="8"/>
  <c r="H715" i="8"/>
  <c r="B716" i="8"/>
  <c r="C716" i="8"/>
  <c r="D716" i="8"/>
  <c r="F716" i="8" s="1"/>
  <c r="E716" i="8"/>
  <c r="G716" i="8"/>
  <c r="H716" i="8"/>
  <c r="B717" i="8"/>
  <c r="C717" i="8"/>
  <c r="D717" i="8"/>
  <c r="F717" i="8" s="1"/>
  <c r="E717" i="8"/>
  <c r="G717" i="8"/>
  <c r="H717" i="8"/>
  <c r="B718" i="8"/>
  <c r="C718" i="8"/>
  <c r="D718" i="8"/>
  <c r="E718" i="8"/>
  <c r="F718" i="8"/>
  <c r="G718" i="8"/>
  <c r="H718" i="8"/>
  <c r="B719" i="8"/>
  <c r="C719" i="8"/>
  <c r="D719" i="8"/>
  <c r="E719" i="8"/>
  <c r="F719" i="8"/>
  <c r="G719" i="8"/>
  <c r="H719" i="8"/>
  <c r="B720" i="8"/>
  <c r="C720" i="8"/>
  <c r="D720" i="8"/>
  <c r="F720" i="8" s="1"/>
  <c r="E720" i="8"/>
  <c r="G720" i="8"/>
  <c r="H720" i="8"/>
  <c r="B721" i="8"/>
  <c r="C721" i="8"/>
  <c r="D721" i="8"/>
  <c r="F721" i="8" s="1"/>
  <c r="E721" i="8"/>
  <c r="G721" i="8"/>
  <c r="H721" i="8"/>
  <c r="B722" i="8"/>
  <c r="C722" i="8"/>
  <c r="D722" i="8"/>
  <c r="E722" i="8"/>
  <c r="F722" i="8"/>
  <c r="G722" i="8"/>
  <c r="H722" i="8"/>
  <c r="B723" i="8"/>
  <c r="C723" i="8"/>
  <c r="D723" i="8"/>
  <c r="E723" i="8"/>
  <c r="F723" i="8"/>
  <c r="G723" i="8"/>
  <c r="H723" i="8"/>
  <c r="B724" i="8"/>
  <c r="C724" i="8"/>
  <c r="D724" i="8"/>
  <c r="F724" i="8" s="1"/>
  <c r="E724" i="8"/>
  <c r="G724" i="8"/>
  <c r="H724" i="8"/>
  <c r="B725" i="8"/>
  <c r="C725" i="8"/>
  <c r="D725" i="8"/>
  <c r="F725" i="8" s="1"/>
  <c r="E725" i="8"/>
  <c r="G725" i="8"/>
  <c r="H725" i="8"/>
  <c r="B726" i="8"/>
  <c r="C726" i="8"/>
  <c r="D726" i="8"/>
  <c r="E726" i="8"/>
  <c r="F726" i="8"/>
  <c r="G726" i="8"/>
  <c r="H726" i="8"/>
  <c r="B727" i="8"/>
  <c r="C727" i="8"/>
  <c r="D727" i="8"/>
  <c r="E727" i="8"/>
  <c r="F727" i="8"/>
  <c r="G727" i="8"/>
  <c r="H727" i="8"/>
  <c r="B728" i="8"/>
  <c r="C728" i="8"/>
  <c r="D728" i="8"/>
  <c r="F728" i="8" s="1"/>
  <c r="E728" i="8"/>
  <c r="G728" i="8"/>
  <c r="H728" i="8"/>
  <c r="B729" i="8"/>
  <c r="C729" i="8"/>
  <c r="D729" i="8"/>
  <c r="F729" i="8" s="1"/>
  <c r="E729" i="8"/>
  <c r="G729" i="8"/>
  <c r="H729" i="8"/>
  <c r="B730" i="8"/>
  <c r="C730" i="8"/>
  <c r="D730" i="8"/>
  <c r="E730" i="8"/>
  <c r="F730" i="8"/>
  <c r="G730" i="8"/>
  <c r="H730" i="8"/>
  <c r="B731" i="8"/>
  <c r="C731" i="8"/>
  <c r="D731" i="8"/>
  <c r="E731" i="8"/>
  <c r="F731" i="8"/>
  <c r="G731" i="8"/>
  <c r="H731" i="8"/>
  <c r="B732" i="8"/>
  <c r="C732" i="8"/>
  <c r="D732" i="8"/>
  <c r="F732" i="8" s="1"/>
  <c r="E732" i="8"/>
  <c r="G732" i="8"/>
  <c r="H732" i="8"/>
  <c r="B733" i="8"/>
  <c r="C733" i="8"/>
  <c r="D733" i="8"/>
  <c r="F733" i="8" s="1"/>
  <c r="E733" i="8"/>
  <c r="G733" i="8"/>
  <c r="H733" i="8"/>
  <c r="B734" i="8"/>
  <c r="C734" i="8"/>
  <c r="D734" i="8"/>
  <c r="E734" i="8"/>
  <c r="F734" i="8"/>
  <c r="G734" i="8"/>
  <c r="H734" i="8"/>
  <c r="B735" i="8"/>
  <c r="C735" i="8"/>
  <c r="D735" i="8"/>
  <c r="E735" i="8"/>
  <c r="F735" i="8"/>
  <c r="G735" i="8"/>
  <c r="H735" i="8"/>
  <c r="B736" i="8"/>
  <c r="C736" i="8"/>
  <c r="D736" i="8"/>
  <c r="F736" i="8" s="1"/>
  <c r="E736" i="8"/>
  <c r="G736" i="8"/>
  <c r="H736" i="8"/>
  <c r="B737" i="8"/>
  <c r="C737" i="8"/>
  <c r="D737" i="8"/>
  <c r="F737" i="8" s="1"/>
  <c r="E737" i="8"/>
  <c r="G737" i="8"/>
  <c r="H737" i="8"/>
  <c r="B738" i="8"/>
  <c r="C738" i="8"/>
  <c r="D738" i="8"/>
  <c r="E738" i="8"/>
  <c r="F738" i="8"/>
  <c r="G738" i="8"/>
  <c r="H738" i="8"/>
  <c r="B739" i="8"/>
  <c r="C739" i="8"/>
  <c r="D739" i="8"/>
  <c r="E739" i="8"/>
  <c r="F739" i="8"/>
  <c r="G739" i="8"/>
  <c r="H739" i="8"/>
  <c r="B740" i="8"/>
  <c r="C740" i="8"/>
  <c r="D740" i="8"/>
  <c r="F740" i="8" s="1"/>
  <c r="E740" i="8"/>
  <c r="G740" i="8"/>
  <c r="H740" i="8"/>
  <c r="B741" i="8"/>
  <c r="C741" i="8"/>
  <c r="D741" i="8"/>
  <c r="F741" i="8" s="1"/>
  <c r="E741" i="8"/>
  <c r="G741" i="8"/>
  <c r="H741" i="8"/>
  <c r="B742" i="8"/>
  <c r="C742" i="8"/>
  <c r="D742" i="8"/>
  <c r="E742" i="8"/>
  <c r="F742" i="8"/>
  <c r="G742" i="8"/>
  <c r="H742" i="8"/>
  <c r="B743" i="8"/>
  <c r="C743" i="8"/>
  <c r="D743" i="8"/>
  <c r="E743" i="8"/>
  <c r="F743" i="8"/>
  <c r="G743" i="8"/>
  <c r="H743" i="8"/>
  <c r="B744" i="8"/>
  <c r="C744" i="8"/>
  <c r="D744" i="8"/>
  <c r="F744" i="8" s="1"/>
  <c r="E744" i="8"/>
  <c r="G744" i="8"/>
  <c r="H744" i="8"/>
  <c r="B745" i="8"/>
  <c r="C745" i="8"/>
  <c r="D745" i="8"/>
  <c r="F745" i="8" s="1"/>
  <c r="E745" i="8"/>
  <c r="G745" i="8"/>
  <c r="H745" i="8"/>
  <c r="B746" i="8"/>
  <c r="C746" i="8"/>
  <c r="D746" i="8"/>
  <c r="E746" i="8"/>
  <c r="F746" i="8"/>
  <c r="G746" i="8"/>
  <c r="H746" i="8"/>
  <c r="B747" i="8"/>
  <c r="C747" i="8"/>
  <c r="D747" i="8"/>
  <c r="E747" i="8"/>
  <c r="F747" i="8"/>
  <c r="G747" i="8"/>
  <c r="H747" i="8"/>
  <c r="B748" i="8"/>
  <c r="C748" i="8"/>
  <c r="D748" i="8"/>
  <c r="F748" i="8" s="1"/>
  <c r="E748" i="8"/>
  <c r="G748" i="8"/>
  <c r="H748" i="8"/>
  <c r="B749" i="8"/>
  <c r="C749" i="8"/>
  <c r="D749" i="8"/>
  <c r="F749" i="8" s="1"/>
  <c r="E749" i="8"/>
  <c r="G749" i="8"/>
  <c r="H749" i="8"/>
  <c r="B750" i="8"/>
  <c r="C750" i="8"/>
  <c r="D750" i="8"/>
  <c r="E750" i="8"/>
  <c r="F750" i="8"/>
  <c r="G750" i="8"/>
  <c r="H750" i="8"/>
  <c r="B751" i="8"/>
  <c r="C751" i="8"/>
  <c r="D751" i="8"/>
  <c r="E751" i="8"/>
  <c r="F751" i="8"/>
  <c r="G751" i="8"/>
  <c r="H751" i="8"/>
  <c r="B752" i="8"/>
  <c r="C752" i="8"/>
  <c r="D752" i="8"/>
  <c r="F752" i="8" s="1"/>
  <c r="E752" i="8"/>
  <c r="G752" i="8"/>
  <c r="H752" i="8"/>
  <c r="B753" i="8"/>
  <c r="C753" i="8"/>
  <c r="D753" i="8"/>
  <c r="F753" i="8" s="1"/>
  <c r="E753" i="8"/>
  <c r="G753" i="8"/>
  <c r="H753" i="8"/>
  <c r="B754" i="8"/>
  <c r="C754" i="8"/>
  <c r="D754" i="8"/>
  <c r="E754" i="8"/>
  <c r="F754" i="8"/>
  <c r="G754" i="8"/>
  <c r="H754" i="8"/>
  <c r="B755" i="8"/>
  <c r="C755" i="8"/>
  <c r="D755" i="8"/>
  <c r="E755" i="8"/>
  <c r="F755" i="8"/>
  <c r="G755" i="8"/>
  <c r="H755" i="8"/>
  <c r="B756" i="8"/>
  <c r="C756" i="8"/>
  <c r="D756" i="8"/>
  <c r="F756" i="8" s="1"/>
  <c r="E756" i="8"/>
  <c r="G756" i="8"/>
  <c r="H756" i="8"/>
  <c r="B757" i="8"/>
  <c r="C757" i="8"/>
  <c r="D757" i="8"/>
  <c r="F757" i="8" s="1"/>
  <c r="E757" i="8"/>
  <c r="G757" i="8"/>
  <c r="H757" i="8"/>
  <c r="B758" i="8"/>
  <c r="C758" i="8"/>
  <c r="D758" i="8"/>
  <c r="E758" i="8"/>
  <c r="F758" i="8"/>
  <c r="G758" i="8"/>
  <c r="H758" i="8"/>
  <c r="B759" i="8"/>
  <c r="C759" i="8"/>
  <c r="D759" i="8"/>
  <c r="E759" i="8"/>
  <c r="F759" i="8"/>
  <c r="G759" i="8"/>
  <c r="H759" i="8"/>
  <c r="B760" i="8"/>
  <c r="C760" i="8"/>
  <c r="D760" i="8"/>
  <c r="F760" i="8" s="1"/>
  <c r="E760" i="8"/>
  <c r="G760" i="8"/>
  <c r="H760" i="8"/>
  <c r="B761" i="8"/>
  <c r="C761" i="8"/>
  <c r="D761" i="8"/>
  <c r="F761" i="8" s="1"/>
  <c r="E761" i="8"/>
  <c r="G761" i="8"/>
  <c r="H761" i="8"/>
  <c r="B762" i="8"/>
  <c r="C762" i="8"/>
  <c r="D762" i="8"/>
  <c r="E762" i="8"/>
  <c r="F762" i="8"/>
  <c r="G762" i="8"/>
  <c r="H762" i="8"/>
  <c r="B2" i="8"/>
  <c r="B3" i="8"/>
  <c r="H3" i="8"/>
  <c r="H2" i="8"/>
  <c r="G3" i="8"/>
  <c r="G2" i="8"/>
  <c r="E3" i="8"/>
  <c r="E2" i="8"/>
  <c r="D3" i="8"/>
  <c r="F3" i="8" s="1"/>
  <c r="D2" i="8"/>
  <c r="F2" i="8" s="1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4BB514-2043-0A47-8403-652CE105B266}" keepAlive="1" name="Query - Campaign_Data" description="Connection to the 'Campaign_Data' query in the workbook." type="5" refreshedVersion="8" background="1" saveData="1">
    <dbPr connection="Provider=Microsoft.Mashup.OleDb.1;Data Source=$Workbook$;Location=Campaign_Data;Extended Properties=&quot;&quot;" command="SELECT * FROM [Campaign_Data]"/>
  </connection>
  <connection id="2" xr16:uid="{F9E3DAF4-4C1F-4E1A-BFE5-AE3AD0D7F38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8498FBD-02F4-4629-8E90-E3D251BC4770}" name="WorksheetConnection_Analysis.xlsx!Campaign_Data" type="102" refreshedVersion="8" minRefreshableVersion="5">
    <extLst>
      <ext xmlns:x15="http://schemas.microsoft.com/office/spreadsheetml/2010/11/main" uri="{DE250136-89BD-433C-8126-D09CA5730AF9}">
        <x15:connection id="Campaign_Data">
          <x15:rangePr sourceName="_xlcn.WorksheetConnection_Analysis.xlsxCampaign_Data1"/>
        </x15:connection>
      </ext>
    </extLst>
  </connection>
  <connection id="4" xr16:uid="{1D6ADE91-B6B7-441D-B853-5914FC028F0D}" name="WorksheetConnection_Analysi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Analysis.xlsxTable21"/>
        </x15:connection>
      </ext>
    </extLst>
  </connection>
</connections>
</file>

<file path=xl/sharedStrings.xml><?xml version="1.0" encoding="utf-8"?>
<sst xmlns="http://schemas.openxmlformats.org/spreadsheetml/2006/main" count="12317" uniqueCount="2137">
  <si>
    <t>Campaign_ID</t>
  </si>
  <si>
    <t>Campaign_Name</t>
  </si>
  <si>
    <t>Marketing_Channel</t>
  </si>
  <si>
    <t>Start_Date</t>
  </si>
  <si>
    <t>End_Date</t>
  </si>
  <si>
    <t>Impressions</t>
  </si>
  <si>
    <t>Clicks</t>
  </si>
  <si>
    <t>Conversions</t>
  </si>
  <si>
    <t>Total_Spend</t>
  </si>
  <si>
    <t>Revenue_Generated</t>
  </si>
  <si>
    <t>Location</t>
  </si>
  <si>
    <t>Age_Group</t>
  </si>
  <si>
    <t>Gender</t>
  </si>
  <si>
    <t>CTR</t>
  </si>
  <si>
    <t>Conversion Rate</t>
  </si>
  <si>
    <t>CPC</t>
  </si>
  <si>
    <t>CPA</t>
  </si>
  <si>
    <t>ROAS</t>
  </si>
  <si>
    <t>CMP1</t>
  </si>
  <si>
    <t>Customer Appreciation Week</t>
  </si>
  <si>
    <t>Social Media</t>
  </si>
  <si>
    <t>Alba Iulia</t>
  </si>
  <si>
    <t>18-24</t>
  </si>
  <si>
    <t>Male</t>
  </si>
  <si>
    <t>CMP2</t>
  </si>
  <si>
    <t>Fresh Finds</t>
  </si>
  <si>
    <t>CMP3</t>
  </si>
  <si>
    <t>Trending Now</t>
  </si>
  <si>
    <t>Email</t>
  </si>
  <si>
    <t>Brăila</t>
  </si>
  <si>
    <t>55+</t>
  </si>
  <si>
    <t>Female</t>
  </si>
  <si>
    <t>CMP4</t>
  </si>
  <si>
    <t>Shop Smart</t>
  </si>
  <si>
    <t>25-34</t>
  </si>
  <si>
    <t>CMP5</t>
  </si>
  <si>
    <t>CMP6</t>
  </si>
  <si>
    <t>Deva</t>
  </si>
  <si>
    <t>CMP7</t>
  </si>
  <si>
    <t>Exclusive Access</t>
  </si>
  <si>
    <t>Paid Ads</t>
  </si>
  <si>
    <t>CMP8</t>
  </si>
  <si>
    <t>Mediaș</t>
  </si>
  <si>
    <t>45-54</t>
  </si>
  <si>
    <t>CMP9</t>
  </si>
  <si>
    <t>CMP10</t>
  </si>
  <si>
    <t>Bundle Bonanza</t>
  </si>
  <si>
    <t>Influencer Marketing</t>
  </si>
  <si>
    <t>CMP11</t>
  </si>
  <si>
    <t>35-44</t>
  </si>
  <si>
    <t>CMP12</t>
  </si>
  <si>
    <t>CMP13</t>
  </si>
  <si>
    <t>CMP14</t>
  </si>
  <si>
    <t>CMP15</t>
  </si>
  <si>
    <t>CMP16</t>
  </si>
  <si>
    <t>CMP17</t>
  </si>
  <si>
    <t>CMP18</t>
  </si>
  <si>
    <t>CMP19</t>
  </si>
  <si>
    <t>CMP20</t>
  </si>
  <si>
    <t>CMP21</t>
  </si>
  <si>
    <t>CMP22</t>
  </si>
  <si>
    <t>CMP23</t>
  </si>
  <si>
    <t>CMP24</t>
  </si>
  <si>
    <t>CMP25</t>
  </si>
  <si>
    <t>Pitești</t>
  </si>
  <si>
    <t>CMP26</t>
  </si>
  <si>
    <t>CMP27</t>
  </si>
  <si>
    <t>CMP28</t>
  </si>
  <si>
    <t>CMP29</t>
  </si>
  <si>
    <t>CMP30</t>
  </si>
  <si>
    <t>CMP31</t>
  </si>
  <si>
    <t>CMP32</t>
  </si>
  <si>
    <t>CMP33</t>
  </si>
  <si>
    <t>CMP34</t>
  </si>
  <si>
    <t>CMP35</t>
  </si>
  <si>
    <t>CMP36</t>
  </si>
  <si>
    <t>CMP37</t>
  </si>
  <si>
    <t>CMP38</t>
  </si>
  <si>
    <t>CMP39</t>
  </si>
  <si>
    <t>CMP40</t>
  </si>
  <si>
    <t>CMP41</t>
  </si>
  <si>
    <t>CMP42</t>
  </si>
  <si>
    <t>CMP43</t>
  </si>
  <si>
    <t>CMP44</t>
  </si>
  <si>
    <t>CMP45</t>
  </si>
  <si>
    <t>CMP46</t>
  </si>
  <si>
    <t>CMP47</t>
  </si>
  <si>
    <t>CMP48</t>
  </si>
  <si>
    <t>CMP49</t>
  </si>
  <si>
    <t>CMP50</t>
  </si>
  <si>
    <t>CMP51</t>
  </si>
  <si>
    <t>CMP52</t>
  </si>
  <si>
    <t>CMP53</t>
  </si>
  <si>
    <t>CMP54</t>
  </si>
  <si>
    <t>CMP55</t>
  </si>
  <si>
    <t>CMP56</t>
  </si>
  <si>
    <t>CMP57</t>
  </si>
  <si>
    <t>CMP58</t>
  </si>
  <si>
    <t>CMP59</t>
  </si>
  <si>
    <t>CMP60</t>
  </si>
  <si>
    <t>CMP61</t>
  </si>
  <si>
    <t>CMP62</t>
  </si>
  <si>
    <t>CMP63</t>
  </si>
  <si>
    <t>CMP64</t>
  </si>
  <si>
    <t>CMP65</t>
  </si>
  <si>
    <t>CMP66</t>
  </si>
  <si>
    <t>CMP67</t>
  </si>
  <si>
    <t>CMP68</t>
  </si>
  <si>
    <t>CMP69</t>
  </si>
  <si>
    <t>CMP70</t>
  </si>
  <si>
    <t>CMP71</t>
  </si>
  <si>
    <t>CMP72</t>
  </si>
  <si>
    <t>CMP73</t>
  </si>
  <si>
    <t>CMP74</t>
  </si>
  <si>
    <t>CMP75</t>
  </si>
  <si>
    <t>CMP76</t>
  </si>
  <si>
    <t>CMP77</t>
  </si>
  <si>
    <t>CMP78</t>
  </si>
  <si>
    <t>CMP79</t>
  </si>
  <si>
    <t>CMP80</t>
  </si>
  <si>
    <t>CMP81</t>
  </si>
  <si>
    <t>CMP82</t>
  </si>
  <si>
    <t>CMP83</t>
  </si>
  <si>
    <t>CMP84</t>
  </si>
  <si>
    <t>CMP85</t>
  </si>
  <si>
    <t>CMP86</t>
  </si>
  <si>
    <t>CMP87</t>
  </si>
  <si>
    <t>CMP88</t>
  </si>
  <si>
    <t>CMP89</t>
  </si>
  <si>
    <t>CMP90</t>
  </si>
  <si>
    <t>CMP91</t>
  </si>
  <si>
    <t>CMP92</t>
  </si>
  <si>
    <t>CMP93</t>
  </si>
  <si>
    <t>CMP94</t>
  </si>
  <si>
    <t>CMP95</t>
  </si>
  <si>
    <t>CMP96</t>
  </si>
  <si>
    <t>CMP97</t>
  </si>
  <si>
    <t>CMP98</t>
  </si>
  <si>
    <t>CMP99</t>
  </si>
  <si>
    <t>CMP100</t>
  </si>
  <si>
    <t>CMP101</t>
  </si>
  <si>
    <t>CMP102</t>
  </si>
  <si>
    <t>CMP103</t>
  </si>
  <si>
    <t>CMP104</t>
  </si>
  <si>
    <t>CMP105</t>
  </si>
  <si>
    <t>CMP106</t>
  </si>
  <si>
    <t>CMP107</t>
  </si>
  <si>
    <t>CMP108</t>
  </si>
  <si>
    <t>CMP109</t>
  </si>
  <si>
    <t>CMP110</t>
  </si>
  <si>
    <t>CMP111</t>
  </si>
  <si>
    <t>CMP112</t>
  </si>
  <si>
    <t>CMP113</t>
  </si>
  <si>
    <t>CMP114</t>
  </si>
  <si>
    <t>CMP115</t>
  </si>
  <si>
    <t>CMP116</t>
  </si>
  <si>
    <t>CMP117</t>
  </si>
  <si>
    <t>CMP118</t>
  </si>
  <si>
    <t>CMP119</t>
  </si>
  <si>
    <t>CMP120</t>
  </si>
  <si>
    <t>CMP121</t>
  </si>
  <si>
    <t>CMP122</t>
  </si>
  <si>
    <t>CMP123</t>
  </si>
  <si>
    <t>CMP124</t>
  </si>
  <si>
    <t>CMP125</t>
  </si>
  <si>
    <t>CMP126</t>
  </si>
  <si>
    <t>CMP127</t>
  </si>
  <si>
    <t>CMP128</t>
  </si>
  <si>
    <t>CMP129</t>
  </si>
  <si>
    <t>CMP130</t>
  </si>
  <si>
    <t>CMP131</t>
  </si>
  <si>
    <t>CMP132</t>
  </si>
  <si>
    <t>CMP133</t>
  </si>
  <si>
    <t>CMP134</t>
  </si>
  <si>
    <t>CMP135</t>
  </si>
  <si>
    <t>CMP136</t>
  </si>
  <si>
    <t>CMP137</t>
  </si>
  <si>
    <t>CMP138</t>
  </si>
  <si>
    <t>CMP139</t>
  </si>
  <si>
    <t>CMP140</t>
  </si>
  <si>
    <t>CMP141</t>
  </si>
  <si>
    <t>CMP142</t>
  </si>
  <si>
    <t>CMP143</t>
  </si>
  <si>
    <t>CMP144</t>
  </si>
  <si>
    <t>CMP145</t>
  </si>
  <si>
    <t>CMP146</t>
  </si>
  <si>
    <t>CMP147</t>
  </si>
  <si>
    <t>CMP148</t>
  </si>
  <si>
    <t>CMP149</t>
  </si>
  <si>
    <t>CMP150</t>
  </si>
  <si>
    <t>CMP151</t>
  </si>
  <si>
    <t>CMP152</t>
  </si>
  <si>
    <t>CMP153</t>
  </si>
  <si>
    <t>CMP154</t>
  </si>
  <si>
    <t>CMP155</t>
  </si>
  <si>
    <t>CMP156</t>
  </si>
  <si>
    <t>CMP157</t>
  </si>
  <si>
    <t>CMP158</t>
  </si>
  <si>
    <t>CMP159</t>
  </si>
  <si>
    <t>CMP160</t>
  </si>
  <si>
    <t>CMP161</t>
  </si>
  <si>
    <t>CMP162</t>
  </si>
  <si>
    <t>CMP163</t>
  </si>
  <si>
    <t>CMP164</t>
  </si>
  <si>
    <t>CMP165</t>
  </si>
  <si>
    <t>CMP166</t>
  </si>
  <si>
    <t>CMP167</t>
  </si>
  <si>
    <t>CMP168</t>
  </si>
  <si>
    <t>CMP169</t>
  </si>
  <si>
    <t>CMP170</t>
  </si>
  <si>
    <t>CMP171</t>
  </si>
  <si>
    <t>CMP172</t>
  </si>
  <si>
    <t>CMP173</t>
  </si>
  <si>
    <t>CMP174</t>
  </si>
  <si>
    <t>CMP175</t>
  </si>
  <si>
    <t>CMP176</t>
  </si>
  <si>
    <t>CMP177</t>
  </si>
  <si>
    <t>CMP178</t>
  </si>
  <si>
    <t>CMP179</t>
  </si>
  <si>
    <t>CMP180</t>
  </si>
  <si>
    <t>CMP181</t>
  </si>
  <si>
    <t>CMP182</t>
  </si>
  <si>
    <t>CMP183</t>
  </si>
  <si>
    <t>CMP184</t>
  </si>
  <si>
    <t>CMP185</t>
  </si>
  <si>
    <t>CMP186</t>
  </si>
  <si>
    <t>CMP187</t>
  </si>
  <si>
    <t>CMP188</t>
  </si>
  <si>
    <t>CMP189</t>
  </si>
  <si>
    <t>CMP190</t>
  </si>
  <si>
    <t>CMP191</t>
  </si>
  <si>
    <t>CMP192</t>
  </si>
  <si>
    <t>CMP193</t>
  </si>
  <si>
    <t>CMP194</t>
  </si>
  <si>
    <t>CMP195</t>
  </si>
  <si>
    <t>CMP196</t>
  </si>
  <si>
    <t>CMP197</t>
  </si>
  <si>
    <t>CMP198</t>
  </si>
  <si>
    <t>CMP199</t>
  </si>
  <si>
    <t>CMP200</t>
  </si>
  <si>
    <t>CMP201</t>
  </si>
  <si>
    <t>CMP202</t>
  </si>
  <si>
    <t>CMP203</t>
  </si>
  <si>
    <t>CMP204</t>
  </si>
  <si>
    <t>CMP205</t>
  </si>
  <si>
    <t>CMP206</t>
  </si>
  <si>
    <t>CMP207</t>
  </si>
  <si>
    <t>CMP208</t>
  </si>
  <si>
    <t>CMP209</t>
  </si>
  <si>
    <t>CMP210</t>
  </si>
  <si>
    <t>CMP211</t>
  </si>
  <si>
    <t>CMP212</t>
  </si>
  <si>
    <t>CMP213</t>
  </si>
  <si>
    <t>CMP214</t>
  </si>
  <si>
    <t>CMP215</t>
  </si>
  <si>
    <t>CMP216</t>
  </si>
  <si>
    <t>CMP217</t>
  </si>
  <si>
    <t>CMP218</t>
  </si>
  <si>
    <t>CMP219</t>
  </si>
  <si>
    <t>CMP220</t>
  </si>
  <si>
    <t>CMP221</t>
  </si>
  <si>
    <t>CMP222</t>
  </si>
  <si>
    <t>CMP223</t>
  </si>
  <si>
    <t>CMP224</t>
  </si>
  <si>
    <t>CMP225</t>
  </si>
  <si>
    <t>CMP226</t>
  </si>
  <si>
    <t>CMP227</t>
  </si>
  <si>
    <t>CMP228</t>
  </si>
  <si>
    <t>CMP229</t>
  </si>
  <si>
    <t>CMP230</t>
  </si>
  <si>
    <t>CMP231</t>
  </si>
  <si>
    <t>CMP232</t>
  </si>
  <si>
    <t>CMP233</t>
  </si>
  <si>
    <t>CMP234</t>
  </si>
  <si>
    <t>CMP235</t>
  </si>
  <si>
    <t>CMP236</t>
  </si>
  <si>
    <t>CMP237</t>
  </si>
  <si>
    <t>CMP238</t>
  </si>
  <si>
    <t>CMP239</t>
  </si>
  <si>
    <t>CMP240</t>
  </si>
  <si>
    <t>CMP241</t>
  </si>
  <si>
    <t>CMP242</t>
  </si>
  <si>
    <t>CMP243</t>
  </si>
  <si>
    <t>CMP244</t>
  </si>
  <si>
    <t>CMP245</t>
  </si>
  <si>
    <t>CMP246</t>
  </si>
  <si>
    <t>CMP247</t>
  </si>
  <si>
    <t>CMP248</t>
  </si>
  <si>
    <t>CMP249</t>
  </si>
  <si>
    <t>CMP250</t>
  </si>
  <si>
    <t>CMP251</t>
  </si>
  <si>
    <t>CMP252</t>
  </si>
  <si>
    <t>CMP253</t>
  </si>
  <si>
    <t>CMP254</t>
  </si>
  <si>
    <t>CMP255</t>
  </si>
  <si>
    <t>CMP256</t>
  </si>
  <si>
    <t>CMP257</t>
  </si>
  <si>
    <t>CMP258</t>
  </si>
  <si>
    <t>CMP259</t>
  </si>
  <si>
    <t>CMP260</t>
  </si>
  <si>
    <t>CMP261</t>
  </si>
  <si>
    <t>CMP262</t>
  </si>
  <si>
    <t>CMP263</t>
  </si>
  <si>
    <t>CMP264</t>
  </si>
  <si>
    <t>CMP265</t>
  </si>
  <si>
    <t>CMP266</t>
  </si>
  <si>
    <t>CMP267</t>
  </si>
  <si>
    <t>CMP268</t>
  </si>
  <si>
    <t>CMP269</t>
  </si>
  <si>
    <t>CMP270</t>
  </si>
  <si>
    <t>CMP271</t>
  </si>
  <si>
    <t>CMP272</t>
  </si>
  <si>
    <t>CMP273</t>
  </si>
  <si>
    <t>CMP274</t>
  </si>
  <si>
    <t>CMP275</t>
  </si>
  <si>
    <t>CMP276</t>
  </si>
  <si>
    <t>CMP277</t>
  </si>
  <si>
    <t>CMP278</t>
  </si>
  <si>
    <t>CMP279</t>
  </si>
  <si>
    <t>CMP280</t>
  </si>
  <si>
    <t>CMP281</t>
  </si>
  <si>
    <t>CMP282</t>
  </si>
  <si>
    <t>CMP283</t>
  </si>
  <si>
    <t>CMP284</t>
  </si>
  <si>
    <t>CMP285</t>
  </si>
  <si>
    <t>CMP286</t>
  </si>
  <si>
    <t>CMP287</t>
  </si>
  <si>
    <t>CMP288</t>
  </si>
  <si>
    <t>CMP289</t>
  </si>
  <si>
    <t>CMP290</t>
  </si>
  <si>
    <t>CMP291</t>
  </si>
  <si>
    <t>CMP292</t>
  </si>
  <si>
    <t>CMP293</t>
  </si>
  <si>
    <t>CMP294</t>
  </si>
  <si>
    <t>CMP295</t>
  </si>
  <si>
    <t>CMP296</t>
  </si>
  <si>
    <t>CMP297</t>
  </si>
  <si>
    <t>CMP298</t>
  </si>
  <si>
    <t>CMP299</t>
  </si>
  <si>
    <t>CMP300</t>
  </si>
  <si>
    <t>CMP301</t>
  </si>
  <si>
    <t>CMP302</t>
  </si>
  <si>
    <t>CMP303</t>
  </si>
  <si>
    <t>CMP304</t>
  </si>
  <si>
    <t>CMP305</t>
  </si>
  <si>
    <t>CMP306</t>
  </si>
  <si>
    <t>CMP307</t>
  </si>
  <si>
    <t>CMP308</t>
  </si>
  <si>
    <t>CMP309</t>
  </si>
  <si>
    <t>CMP310</t>
  </si>
  <si>
    <t>CMP311</t>
  </si>
  <si>
    <t>CMP312</t>
  </si>
  <si>
    <t>CMP313</t>
  </si>
  <si>
    <t>CMP314</t>
  </si>
  <si>
    <t>CMP315</t>
  </si>
  <si>
    <t>CMP316</t>
  </si>
  <si>
    <t>CMP317</t>
  </si>
  <si>
    <t>CMP318</t>
  </si>
  <si>
    <t>CMP319</t>
  </si>
  <si>
    <t>CMP320</t>
  </si>
  <si>
    <t>CMP321</t>
  </si>
  <si>
    <t>CMP322</t>
  </si>
  <si>
    <t>CMP323</t>
  </si>
  <si>
    <t>CMP324</t>
  </si>
  <si>
    <t>CMP325</t>
  </si>
  <si>
    <t>CMP326</t>
  </si>
  <si>
    <t>CMP327</t>
  </si>
  <si>
    <t>CMP328</t>
  </si>
  <si>
    <t>CMP329</t>
  </si>
  <si>
    <t>CMP330</t>
  </si>
  <si>
    <t>CMP331</t>
  </si>
  <si>
    <t>CMP332</t>
  </si>
  <si>
    <t>CMP333</t>
  </si>
  <si>
    <t>CMP334</t>
  </si>
  <si>
    <t>CMP335</t>
  </si>
  <si>
    <t>CMP336</t>
  </si>
  <si>
    <t>CMP337</t>
  </si>
  <si>
    <t>CMP338</t>
  </si>
  <si>
    <t>CMP339</t>
  </si>
  <si>
    <t>CMP340</t>
  </si>
  <si>
    <t>CMP341</t>
  </si>
  <si>
    <t>CMP342</t>
  </si>
  <si>
    <t>CMP343</t>
  </si>
  <si>
    <t>CMP344</t>
  </si>
  <si>
    <t>CMP345</t>
  </si>
  <si>
    <t>CMP346</t>
  </si>
  <si>
    <t>CMP347</t>
  </si>
  <si>
    <t>CMP348</t>
  </si>
  <si>
    <t>CMP349</t>
  </si>
  <si>
    <t>CMP350</t>
  </si>
  <si>
    <t>CMP351</t>
  </si>
  <si>
    <t>CMP352</t>
  </si>
  <si>
    <t>CMP353</t>
  </si>
  <si>
    <t>CMP354</t>
  </si>
  <si>
    <t>CMP355</t>
  </si>
  <si>
    <t>CMP356</t>
  </si>
  <si>
    <t>CMP357</t>
  </si>
  <si>
    <t>CMP358</t>
  </si>
  <si>
    <t>CMP359</t>
  </si>
  <si>
    <t>CMP360</t>
  </si>
  <si>
    <t>CMP361</t>
  </si>
  <si>
    <t>CMP362</t>
  </si>
  <si>
    <t>CMP363</t>
  </si>
  <si>
    <t>CMP364</t>
  </si>
  <si>
    <t>CMP365</t>
  </si>
  <si>
    <t>CMP366</t>
  </si>
  <si>
    <t>CMP367</t>
  </si>
  <si>
    <t>CMP368</t>
  </si>
  <si>
    <t>CMP369</t>
  </si>
  <si>
    <t>CMP370</t>
  </si>
  <si>
    <t>CMP371</t>
  </si>
  <si>
    <t>CMP372</t>
  </si>
  <si>
    <t>CMP373</t>
  </si>
  <si>
    <t>CMP374</t>
  </si>
  <si>
    <t>CMP375</t>
  </si>
  <si>
    <t>CMP376</t>
  </si>
  <si>
    <t>CMP377</t>
  </si>
  <si>
    <t>CMP378</t>
  </si>
  <si>
    <t>CMP379</t>
  </si>
  <si>
    <t>CMP380</t>
  </si>
  <si>
    <t>CMP381</t>
  </si>
  <si>
    <t>CMP382</t>
  </si>
  <si>
    <t>CMP383</t>
  </si>
  <si>
    <t>CMP384</t>
  </si>
  <si>
    <t>CMP385</t>
  </si>
  <si>
    <t>CMP386</t>
  </si>
  <si>
    <t>CMP387</t>
  </si>
  <si>
    <t>CMP388</t>
  </si>
  <si>
    <t>CMP389</t>
  </si>
  <si>
    <t>CMP390</t>
  </si>
  <si>
    <t>CMP391</t>
  </si>
  <si>
    <t>CMP392</t>
  </si>
  <si>
    <t>CMP393</t>
  </si>
  <si>
    <t>CMP394</t>
  </si>
  <si>
    <t>CMP395</t>
  </si>
  <si>
    <t>CMP396</t>
  </si>
  <si>
    <t>CMP397</t>
  </si>
  <si>
    <t>CMP398</t>
  </si>
  <si>
    <t>CMP399</t>
  </si>
  <si>
    <t>CMP400</t>
  </si>
  <si>
    <t>CMP401</t>
  </si>
  <si>
    <t>CMP402</t>
  </si>
  <si>
    <t>CMP403</t>
  </si>
  <si>
    <t>CMP404</t>
  </si>
  <si>
    <t>CMP405</t>
  </si>
  <si>
    <t>CMP406</t>
  </si>
  <si>
    <t>CMP407</t>
  </si>
  <si>
    <t>CMP408</t>
  </si>
  <si>
    <t>CMP409</t>
  </si>
  <si>
    <t>CMP410</t>
  </si>
  <si>
    <t>CMP411</t>
  </si>
  <si>
    <t>CMP412</t>
  </si>
  <si>
    <t>CMP413</t>
  </si>
  <si>
    <t>CMP414</t>
  </si>
  <si>
    <t>CMP415</t>
  </si>
  <si>
    <t>CMP416</t>
  </si>
  <si>
    <t>CMP417</t>
  </si>
  <si>
    <t>CMP418</t>
  </si>
  <si>
    <t>CMP419</t>
  </si>
  <si>
    <t>CMP420</t>
  </si>
  <si>
    <t>CMP421</t>
  </si>
  <si>
    <t>CMP422</t>
  </si>
  <si>
    <t>CMP423</t>
  </si>
  <si>
    <t>CMP424</t>
  </si>
  <si>
    <t>CMP425</t>
  </si>
  <si>
    <t>CMP426</t>
  </si>
  <si>
    <t>CMP427</t>
  </si>
  <si>
    <t>CMP428</t>
  </si>
  <si>
    <t>CMP429</t>
  </si>
  <si>
    <t>CMP430</t>
  </si>
  <si>
    <t>CMP431</t>
  </si>
  <si>
    <t>CMP432</t>
  </si>
  <si>
    <t>CMP433</t>
  </si>
  <si>
    <t>CMP434</t>
  </si>
  <si>
    <t>CMP435</t>
  </si>
  <si>
    <t>CMP436</t>
  </si>
  <si>
    <t>CMP437</t>
  </si>
  <si>
    <t>CMP438</t>
  </si>
  <si>
    <t>CMP439</t>
  </si>
  <si>
    <t>CMP440</t>
  </si>
  <si>
    <t>CMP441</t>
  </si>
  <si>
    <t>CMP442</t>
  </si>
  <si>
    <t>CMP443</t>
  </si>
  <si>
    <t>CMP444</t>
  </si>
  <si>
    <t>CMP445</t>
  </si>
  <si>
    <t>CMP446</t>
  </si>
  <si>
    <t>CMP447</t>
  </si>
  <si>
    <t>CMP448</t>
  </si>
  <si>
    <t>CMP449</t>
  </si>
  <si>
    <t>CMP450</t>
  </si>
  <si>
    <t>CMP451</t>
  </si>
  <si>
    <t>CMP452</t>
  </si>
  <si>
    <t>CMP453</t>
  </si>
  <si>
    <t>CMP454</t>
  </si>
  <si>
    <t>CMP455</t>
  </si>
  <si>
    <t>CMP456</t>
  </si>
  <si>
    <t>CMP457</t>
  </si>
  <si>
    <t>CMP458</t>
  </si>
  <si>
    <t>CMP459</t>
  </si>
  <si>
    <t>CMP460</t>
  </si>
  <si>
    <t>CMP461</t>
  </si>
  <si>
    <t>CMP462</t>
  </si>
  <si>
    <t>CMP463</t>
  </si>
  <si>
    <t>CMP464</t>
  </si>
  <si>
    <t>CMP465</t>
  </si>
  <si>
    <t>CMP466</t>
  </si>
  <si>
    <t>CMP467</t>
  </si>
  <si>
    <t>CMP468</t>
  </si>
  <si>
    <t>CMP469</t>
  </si>
  <si>
    <t>CMP470</t>
  </si>
  <si>
    <t>CMP471</t>
  </si>
  <si>
    <t>CMP472</t>
  </si>
  <si>
    <t>CMP473</t>
  </si>
  <si>
    <t>CMP474</t>
  </si>
  <si>
    <t>CMP475</t>
  </si>
  <si>
    <t>CMP476</t>
  </si>
  <si>
    <t>CMP477</t>
  </si>
  <si>
    <t>CMP478</t>
  </si>
  <si>
    <t>CMP479</t>
  </si>
  <si>
    <t>CMP480</t>
  </si>
  <si>
    <t>CMP481</t>
  </si>
  <si>
    <t>CMP482</t>
  </si>
  <si>
    <t>CMP483</t>
  </si>
  <si>
    <t>CMP484</t>
  </si>
  <si>
    <t>CMP485</t>
  </si>
  <si>
    <t>CMP486</t>
  </si>
  <si>
    <t>CMP487</t>
  </si>
  <si>
    <t>CMP488</t>
  </si>
  <si>
    <t>CMP489</t>
  </si>
  <si>
    <t>CMP490</t>
  </si>
  <si>
    <t>CMP491</t>
  </si>
  <si>
    <t>CMP492</t>
  </si>
  <si>
    <t>CMP493</t>
  </si>
  <si>
    <t>CMP494</t>
  </si>
  <si>
    <t>CMP495</t>
  </si>
  <si>
    <t>CMP496</t>
  </si>
  <si>
    <t>CMP497</t>
  </si>
  <si>
    <t>CMP498</t>
  </si>
  <si>
    <t>CMP499</t>
  </si>
  <si>
    <t>CMP500</t>
  </si>
  <si>
    <t>CMP501</t>
  </si>
  <si>
    <t>CMP502</t>
  </si>
  <si>
    <t>CMP503</t>
  </si>
  <si>
    <t>CMP504</t>
  </si>
  <si>
    <t>CMP505</t>
  </si>
  <si>
    <t>CMP506</t>
  </si>
  <si>
    <t>CMP507</t>
  </si>
  <si>
    <t>CMP508</t>
  </si>
  <si>
    <t>CMP509</t>
  </si>
  <si>
    <t>CMP510</t>
  </si>
  <si>
    <t>CMP511</t>
  </si>
  <si>
    <t>CMP512</t>
  </si>
  <si>
    <t>CMP513</t>
  </si>
  <si>
    <t>CMP514</t>
  </si>
  <si>
    <t>CMP515</t>
  </si>
  <si>
    <t>CMP516</t>
  </si>
  <si>
    <t>CMP517</t>
  </si>
  <si>
    <t>CMP518</t>
  </si>
  <si>
    <t>CMP519</t>
  </si>
  <si>
    <t>CMP520</t>
  </si>
  <si>
    <t>CMP521</t>
  </si>
  <si>
    <t>CMP522</t>
  </si>
  <si>
    <t>CMP523</t>
  </si>
  <si>
    <t>CMP524</t>
  </si>
  <si>
    <t>CMP525</t>
  </si>
  <si>
    <t>CMP526</t>
  </si>
  <si>
    <t>CMP527</t>
  </si>
  <si>
    <t>CMP528</t>
  </si>
  <si>
    <t>CMP529</t>
  </si>
  <si>
    <t>CMP530</t>
  </si>
  <si>
    <t>CMP531</t>
  </si>
  <si>
    <t>CMP532</t>
  </si>
  <si>
    <t>CMP533</t>
  </si>
  <si>
    <t>CMP534</t>
  </si>
  <si>
    <t>CMP535</t>
  </si>
  <si>
    <t>CMP536</t>
  </si>
  <si>
    <t>CMP537</t>
  </si>
  <si>
    <t>CMP538</t>
  </si>
  <si>
    <t>CMP539</t>
  </si>
  <si>
    <t>CMP540</t>
  </si>
  <si>
    <t>CMP541</t>
  </si>
  <si>
    <t>CMP542</t>
  </si>
  <si>
    <t>CMP543</t>
  </si>
  <si>
    <t>CMP544</t>
  </si>
  <si>
    <t>CMP545</t>
  </si>
  <si>
    <t>CMP546</t>
  </si>
  <si>
    <t>CMP547</t>
  </si>
  <si>
    <t>CMP548</t>
  </si>
  <si>
    <t>CMP549</t>
  </si>
  <si>
    <t>CMP550</t>
  </si>
  <si>
    <t>CMP551</t>
  </si>
  <si>
    <t>CMP552</t>
  </si>
  <si>
    <t>CMP553</t>
  </si>
  <si>
    <t>CMP554</t>
  </si>
  <si>
    <t>CMP555</t>
  </si>
  <si>
    <t>CMP556</t>
  </si>
  <si>
    <t>CMP557</t>
  </si>
  <si>
    <t>CMP558</t>
  </si>
  <si>
    <t>CMP559</t>
  </si>
  <si>
    <t>CMP560</t>
  </si>
  <si>
    <t>CMP561</t>
  </si>
  <si>
    <t>CMP562</t>
  </si>
  <si>
    <t>CMP563</t>
  </si>
  <si>
    <t>CMP564</t>
  </si>
  <si>
    <t>CMP565</t>
  </si>
  <si>
    <t>CMP566</t>
  </si>
  <si>
    <t>CMP567</t>
  </si>
  <si>
    <t>CMP568</t>
  </si>
  <si>
    <t>CMP569</t>
  </si>
  <si>
    <t>CMP570</t>
  </si>
  <si>
    <t>CMP571</t>
  </si>
  <si>
    <t>CMP572</t>
  </si>
  <si>
    <t>CMP573</t>
  </si>
  <si>
    <t>CMP574</t>
  </si>
  <si>
    <t>CMP575</t>
  </si>
  <si>
    <t>CMP576</t>
  </si>
  <si>
    <t>CMP577</t>
  </si>
  <si>
    <t>CMP578</t>
  </si>
  <si>
    <t>CMP579</t>
  </si>
  <si>
    <t>CMP580</t>
  </si>
  <si>
    <t>CMP581</t>
  </si>
  <si>
    <t>CMP582</t>
  </si>
  <si>
    <t>CMP583</t>
  </si>
  <si>
    <t>CMP584</t>
  </si>
  <si>
    <t>CMP585</t>
  </si>
  <si>
    <t>CMP586</t>
  </si>
  <si>
    <t>CMP587</t>
  </si>
  <si>
    <t>CMP588</t>
  </si>
  <si>
    <t>CMP589</t>
  </si>
  <si>
    <t>CMP590</t>
  </si>
  <si>
    <t>CMP591</t>
  </si>
  <si>
    <t>CMP592</t>
  </si>
  <si>
    <t>CMP593</t>
  </si>
  <si>
    <t>CMP594</t>
  </si>
  <si>
    <t>CMP595</t>
  </si>
  <si>
    <t>CMP596</t>
  </si>
  <si>
    <t>CMP597</t>
  </si>
  <si>
    <t>CMP598</t>
  </si>
  <si>
    <t>CMP599</t>
  </si>
  <si>
    <t>CMP600</t>
  </si>
  <si>
    <t>CMP601</t>
  </si>
  <si>
    <t>CMP602</t>
  </si>
  <si>
    <t>CMP603</t>
  </si>
  <si>
    <t>CMP604</t>
  </si>
  <si>
    <t>CMP605</t>
  </si>
  <si>
    <t>CMP606</t>
  </si>
  <si>
    <t>CMP607</t>
  </si>
  <si>
    <t>CMP608</t>
  </si>
  <si>
    <t>CMP609</t>
  </si>
  <si>
    <t>CMP610</t>
  </si>
  <si>
    <t>CMP611</t>
  </si>
  <si>
    <t>CMP612</t>
  </si>
  <si>
    <t>CMP613</t>
  </si>
  <si>
    <t>CMP614</t>
  </si>
  <si>
    <t>CMP615</t>
  </si>
  <si>
    <t>CMP616</t>
  </si>
  <si>
    <t>CMP617</t>
  </si>
  <si>
    <t>CMP618</t>
  </si>
  <si>
    <t>CMP619</t>
  </si>
  <si>
    <t>CMP620</t>
  </si>
  <si>
    <t>CMP621</t>
  </si>
  <si>
    <t>CMP622</t>
  </si>
  <si>
    <t>CMP623</t>
  </si>
  <si>
    <t>CMP624</t>
  </si>
  <si>
    <t>CMP625</t>
  </si>
  <si>
    <t>CMP626</t>
  </si>
  <si>
    <t>CMP627</t>
  </si>
  <si>
    <t>CMP628</t>
  </si>
  <si>
    <t>CMP629</t>
  </si>
  <si>
    <t>CMP630</t>
  </si>
  <si>
    <t>CMP631</t>
  </si>
  <si>
    <t>CMP632</t>
  </si>
  <si>
    <t>CMP633</t>
  </si>
  <si>
    <t>CMP634</t>
  </si>
  <si>
    <t>CMP635</t>
  </si>
  <si>
    <t>CMP636</t>
  </si>
  <si>
    <t>CMP637</t>
  </si>
  <si>
    <t>CMP638</t>
  </si>
  <si>
    <t>CMP639</t>
  </si>
  <si>
    <t>CMP640</t>
  </si>
  <si>
    <t>CMP641</t>
  </si>
  <si>
    <t>CMP642</t>
  </si>
  <si>
    <t>CMP643</t>
  </si>
  <si>
    <t>CMP644</t>
  </si>
  <si>
    <t>CMP645</t>
  </si>
  <si>
    <t>CMP646</t>
  </si>
  <si>
    <t>CMP647</t>
  </si>
  <si>
    <t>CMP648</t>
  </si>
  <si>
    <t>CMP649</t>
  </si>
  <si>
    <t>CMP650</t>
  </si>
  <si>
    <t>CMP651</t>
  </si>
  <si>
    <t>CMP652</t>
  </si>
  <si>
    <t>CMP653</t>
  </si>
  <si>
    <t>CMP654</t>
  </si>
  <si>
    <t>CMP655</t>
  </si>
  <si>
    <t>CMP656</t>
  </si>
  <si>
    <t>CMP657</t>
  </si>
  <si>
    <t>CMP658</t>
  </si>
  <si>
    <t>CMP659</t>
  </si>
  <si>
    <t>CMP660</t>
  </si>
  <si>
    <t>CMP661</t>
  </si>
  <si>
    <t>CMP662</t>
  </si>
  <si>
    <t>CMP663</t>
  </si>
  <si>
    <t>CMP664</t>
  </si>
  <si>
    <t>CMP665</t>
  </si>
  <si>
    <t>CMP666</t>
  </si>
  <si>
    <t>CMP667</t>
  </si>
  <si>
    <t>CMP668</t>
  </si>
  <si>
    <t>CMP669</t>
  </si>
  <si>
    <t>CMP670</t>
  </si>
  <si>
    <t>CMP671</t>
  </si>
  <si>
    <t>CMP672</t>
  </si>
  <si>
    <t>CMP673</t>
  </si>
  <si>
    <t>CMP674</t>
  </si>
  <si>
    <t>CMP675</t>
  </si>
  <si>
    <t>CMP676</t>
  </si>
  <si>
    <t>CMP677</t>
  </si>
  <si>
    <t>CMP678</t>
  </si>
  <si>
    <t>CMP679</t>
  </si>
  <si>
    <t>CMP680</t>
  </si>
  <si>
    <t>CMP681</t>
  </si>
  <si>
    <t>CMP682</t>
  </si>
  <si>
    <t>CMP683</t>
  </si>
  <si>
    <t>CMP684</t>
  </si>
  <si>
    <t>CMP685</t>
  </si>
  <si>
    <t>CMP686</t>
  </si>
  <si>
    <t>CMP687</t>
  </si>
  <si>
    <t>CMP688</t>
  </si>
  <si>
    <t>CMP689</t>
  </si>
  <si>
    <t>CMP690</t>
  </si>
  <si>
    <t>CMP691</t>
  </si>
  <si>
    <t>CMP692</t>
  </si>
  <si>
    <t>CMP693</t>
  </si>
  <si>
    <t>CMP694</t>
  </si>
  <si>
    <t>CMP695</t>
  </si>
  <si>
    <t>CMP696</t>
  </si>
  <si>
    <t>CMP697</t>
  </si>
  <si>
    <t>CMP698</t>
  </si>
  <si>
    <t>CMP699</t>
  </si>
  <si>
    <t>CMP700</t>
  </si>
  <si>
    <t>CMP701</t>
  </si>
  <si>
    <t>CMP702</t>
  </si>
  <si>
    <t>CMP703</t>
  </si>
  <si>
    <t>CMP704</t>
  </si>
  <si>
    <t>CMP705</t>
  </si>
  <si>
    <t>CMP706</t>
  </si>
  <si>
    <t>CMP707</t>
  </si>
  <si>
    <t>CMP708</t>
  </si>
  <si>
    <t>CMP709</t>
  </si>
  <si>
    <t>CMP710</t>
  </si>
  <si>
    <t>CMP711</t>
  </si>
  <si>
    <t>CMP712</t>
  </si>
  <si>
    <t>CMP713</t>
  </si>
  <si>
    <t>CMP714</t>
  </si>
  <si>
    <t>CMP715</t>
  </si>
  <si>
    <t>CMP716</t>
  </si>
  <si>
    <t>CMP717</t>
  </si>
  <si>
    <t>CMP718</t>
  </si>
  <si>
    <t>CMP719</t>
  </si>
  <si>
    <t>CMP720</t>
  </si>
  <si>
    <t>CMP721</t>
  </si>
  <si>
    <t>CMP722</t>
  </si>
  <si>
    <t>CMP723</t>
  </si>
  <si>
    <t>CMP724</t>
  </si>
  <si>
    <t>CMP725</t>
  </si>
  <si>
    <t>CMP726</t>
  </si>
  <si>
    <t>CMP727</t>
  </si>
  <si>
    <t>CMP728</t>
  </si>
  <si>
    <t>CMP729</t>
  </si>
  <si>
    <t>CMP730</t>
  </si>
  <si>
    <t>CMP731</t>
  </si>
  <si>
    <t>CMP732</t>
  </si>
  <si>
    <t>CMP733</t>
  </si>
  <si>
    <t>CMP734</t>
  </si>
  <si>
    <t>CMP735</t>
  </si>
  <si>
    <t>CMP736</t>
  </si>
  <si>
    <t>CMP737</t>
  </si>
  <si>
    <t>CMP738</t>
  </si>
  <si>
    <t>CMP739</t>
  </si>
  <si>
    <t>CMP740</t>
  </si>
  <si>
    <t>CMP741</t>
  </si>
  <si>
    <t>CMP742</t>
  </si>
  <si>
    <t>CMP743</t>
  </si>
  <si>
    <t>CMP744</t>
  </si>
  <si>
    <t>CMP745</t>
  </si>
  <si>
    <t>CMP746</t>
  </si>
  <si>
    <t>CMP747</t>
  </si>
  <si>
    <t>CMP748</t>
  </si>
  <si>
    <t>CMP749</t>
  </si>
  <si>
    <t>CMP750</t>
  </si>
  <si>
    <t>CMP751</t>
  </si>
  <si>
    <t>CMP752</t>
  </si>
  <si>
    <t>CMP753</t>
  </si>
  <si>
    <t>CMP754</t>
  </si>
  <si>
    <t>CMP755</t>
  </si>
  <si>
    <t>CMP756</t>
  </si>
  <si>
    <t>CMP757</t>
  </si>
  <si>
    <t>CMP758</t>
  </si>
  <si>
    <t>CMP759</t>
  </si>
  <si>
    <t>CMP760</t>
  </si>
  <si>
    <t>CMP761</t>
  </si>
  <si>
    <t>CMP762</t>
  </si>
  <si>
    <t>CMP763</t>
  </si>
  <si>
    <t>CMP764</t>
  </si>
  <si>
    <t>CMP765</t>
  </si>
  <si>
    <t>CMP766</t>
  </si>
  <si>
    <t>CMP767</t>
  </si>
  <si>
    <t>CMP768</t>
  </si>
  <si>
    <t>CMP769</t>
  </si>
  <si>
    <t>CMP770</t>
  </si>
  <si>
    <t>CMP771</t>
  </si>
  <si>
    <t>CMP772</t>
  </si>
  <si>
    <t>CMP773</t>
  </si>
  <si>
    <t>CMP774</t>
  </si>
  <si>
    <t>CMP775</t>
  </si>
  <si>
    <t>CMP776</t>
  </si>
  <si>
    <t>CMP777</t>
  </si>
  <si>
    <t>CMP778</t>
  </si>
  <si>
    <t>CMP779</t>
  </si>
  <si>
    <t>CMP780</t>
  </si>
  <si>
    <t>CMP781</t>
  </si>
  <si>
    <t>CMP782</t>
  </si>
  <si>
    <t>CMP783</t>
  </si>
  <si>
    <t>CMP784</t>
  </si>
  <si>
    <t>CMP785</t>
  </si>
  <si>
    <t>CMP786</t>
  </si>
  <si>
    <t>CMP787</t>
  </si>
  <si>
    <t>CMP788</t>
  </si>
  <si>
    <t>CMP789</t>
  </si>
  <si>
    <t>CMP790</t>
  </si>
  <si>
    <t>CMP791</t>
  </si>
  <si>
    <t>CMP792</t>
  </si>
  <si>
    <t>CMP793</t>
  </si>
  <si>
    <t>CMP794</t>
  </si>
  <si>
    <t>CMP795</t>
  </si>
  <si>
    <t>CMP796</t>
  </si>
  <si>
    <t>CMP797</t>
  </si>
  <si>
    <t>CMP798</t>
  </si>
  <si>
    <t>CMP799</t>
  </si>
  <si>
    <t>CMP800</t>
  </si>
  <si>
    <t>CMP801</t>
  </si>
  <si>
    <t>CMP802</t>
  </si>
  <si>
    <t>CMP803</t>
  </si>
  <si>
    <t>CMP804</t>
  </si>
  <si>
    <t>CMP805</t>
  </si>
  <si>
    <t>CMP806</t>
  </si>
  <si>
    <t>CMP807</t>
  </si>
  <si>
    <t>CMP808</t>
  </si>
  <si>
    <t>CMP809</t>
  </si>
  <si>
    <t>CMP810</t>
  </si>
  <si>
    <t>CMP811</t>
  </si>
  <si>
    <t>CMP812</t>
  </si>
  <si>
    <t>CMP813</t>
  </si>
  <si>
    <t>CMP814</t>
  </si>
  <si>
    <t>CMP815</t>
  </si>
  <si>
    <t>CMP816</t>
  </si>
  <si>
    <t>CMP817</t>
  </si>
  <si>
    <t>CMP818</t>
  </si>
  <si>
    <t>CMP819</t>
  </si>
  <si>
    <t>CMP820</t>
  </si>
  <si>
    <t>CMP821</t>
  </si>
  <si>
    <t>CMP822</t>
  </si>
  <si>
    <t>CMP823</t>
  </si>
  <si>
    <t>CMP824</t>
  </si>
  <si>
    <t>CMP825</t>
  </si>
  <si>
    <t>CMP826</t>
  </si>
  <si>
    <t>CMP827</t>
  </si>
  <si>
    <t>CMP828</t>
  </si>
  <si>
    <t>CMP829</t>
  </si>
  <si>
    <t>CMP830</t>
  </si>
  <si>
    <t>CMP831</t>
  </si>
  <si>
    <t>CMP832</t>
  </si>
  <si>
    <t>CMP833</t>
  </si>
  <si>
    <t>CMP834</t>
  </si>
  <si>
    <t>CMP835</t>
  </si>
  <si>
    <t>CMP836</t>
  </si>
  <si>
    <t>CMP837</t>
  </si>
  <si>
    <t>CMP838</t>
  </si>
  <si>
    <t>CMP839</t>
  </si>
  <si>
    <t>CMP840</t>
  </si>
  <si>
    <t>CMP841</t>
  </si>
  <si>
    <t>CMP842</t>
  </si>
  <si>
    <t>CMP843</t>
  </si>
  <si>
    <t>CMP844</t>
  </si>
  <si>
    <t>CMP845</t>
  </si>
  <si>
    <t>CMP846</t>
  </si>
  <si>
    <t>CMP847</t>
  </si>
  <si>
    <t>CMP848</t>
  </si>
  <si>
    <t>CMP849</t>
  </si>
  <si>
    <t>CMP850</t>
  </si>
  <si>
    <t>CMP851</t>
  </si>
  <si>
    <t>CMP852</t>
  </si>
  <si>
    <t>CMP853</t>
  </si>
  <si>
    <t>CMP854</t>
  </si>
  <si>
    <t>CMP855</t>
  </si>
  <si>
    <t>CMP856</t>
  </si>
  <si>
    <t>CMP857</t>
  </si>
  <si>
    <t>CMP858</t>
  </si>
  <si>
    <t>CMP859</t>
  </si>
  <si>
    <t>CMP860</t>
  </si>
  <si>
    <t>CMP861</t>
  </si>
  <si>
    <t>CMP862</t>
  </si>
  <si>
    <t>CMP863</t>
  </si>
  <si>
    <t>CMP864</t>
  </si>
  <si>
    <t>CMP865</t>
  </si>
  <si>
    <t>CMP866</t>
  </si>
  <si>
    <t>CMP867</t>
  </si>
  <si>
    <t>CMP868</t>
  </si>
  <si>
    <t>CMP869</t>
  </si>
  <si>
    <t>CMP870</t>
  </si>
  <si>
    <t>CMP871</t>
  </si>
  <si>
    <t>CMP872</t>
  </si>
  <si>
    <t>CMP873</t>
  </si>
  <si>
    <t>CMP874</t>
  </si>
  <si>
    <t>CMP875</t>
  </si>
  <si>
    <t>CMP876</t>
  </si>
  <si>
    <t>CMP877</t>
  </si>
  <si>
    <t>CMP878</t>
  </si>
  <si>
    <t>CMP879</t>
  </si>
  <si>
    <t>CMP880</t>
  </si>
  <si>
    <t>CMP881</t>
  </si>
  <si>
    <t>CMP882</t>
  </si>
  <si>
    <t>CMP883</t>
  </si>
  <si>
    <t>CMP884</t>
  </si>
  <si>
    <t>CMP885</t>
  </si>
  <si>
    <t>CMP886</t>
  </si>
  <si>
    <t>CMP887</t>
  </si>
  <si>
    <t>CMP888</t>
  </si>
  <si>
    <t>CMP889</t>
  </si>
  <si>
    <t>CMP890</t>
  </si>
  <si>
    <t>CMP891</t>
  </si>
  <si>
    <t>CMP892</t>
  </si>
  <si>
    <t>CMP893</t>
  </si>
  <si>
    <t>CMP894</t>
  </si>
  <si>
    <t>CMP895</t>
  </si>
  <si>
    <t>CMP896</t>
  </si>
  <si>
    <t>CMP897</t>
  </si>
  <si>
    <t>CMP898</t>
  </si>
  <si>
    <t>CMP899</t>
  </si>
  <si>
    <t>CMP900</t>
  </si>
  <si>
    <t>CMP901</t>
  </si>
  <si>
    <t>CMP902</t>
  </si>
  <si>
    <t>CMP903</t>
  </si>
  <si>
    <t>CMP904</t>
  </si>
  <si>
    <t>CMP905</t>
  </si>
  <si>
    <t>CMP906</t>
  </si>
  <si>
    <t>CMP907</t>
  </si>
  <si>
    <t>CMP908</t>
  </si>
  <si>
    <t>CMP909</t>
  </si>
  <si>
    <t>CMP910</t>
  </si>
  <si>
    <t>CMP911</t>
  </si>
  <si>
    <t>CMP912</t>
  </si>
  <si>
    <t>CMP913</t>
  </si>
  <si>
    <t>CMP914</t>
  </si>
  <si>
    <t>CMP915</t>
  </si>
  <si>
    <t>CMP916</t>
  </si>
  <si>
    <t>CMP917</t>
  </si>
  <si>
    <t>CMP918</t>
  </si>
  <si>
    <t>CMP919</t>
  </si>
  <si>
    <t>CMP920</t>
  </si>
  <si>
    <t>CMP921</t>
  </si>
  <si>
    <t>CMP922</t>
  </si>
  <si>
    <t>CMP923</t>
  </si>
  <si>
    <t>CMP924</t>
  </si>
  <si>
    <t>CMP925</t>
  </si>
  <si>
    <t>CMP926</t>
  </si>
  <si>
    <t>CMP927</t>
  </si>
  <si>
    <t>CMP928</t>
  </si>
  <si>
    <t>CMP929</t>
  </si>
  <si>
    <t>CMP930</t>
  </si>
  <si>
    <t>CMP931</t>
  </si>
  <si>
    <t>CMP932</t>
  </si>
  <si>
    <t>CMP933</t>
  </si>
  <si>
    <t>CMP934</t>
  </si>
  <si>
    <t>CMP935</t>
  </si>
  <si>
    <t>CMP936</t>
  </si>
  <si>
    <t>CMP937</t>
  </si>
  <si>
    <t>CMP938</t>
  </si>
  <si>
    <t>CMP939</t>
  </si>
  <si>
    <t>CMP940</t>
  </si>
  <si>
    <t>CMP941</t>
  </si>
  <si>
    <t>CMP942</t>
  </si>
  <si>
    <t>CMP943</t>
  </si>
  <si>
    <t>CMP944</t>
  </si>
  <si>
    <t>CMP945</t>
  </si>
  <si>
    <t>CMP946</t>
  </si>
  <si>
    <t>CMP947</t>
  </si>
  <si>
    <t>CMP948</t>
  </si>
  <si>
    <t>CMP949</t>
  </si>
  <si>
    <t>CMP950</t>
  </si>
  <si>
    <t>CMP951</t>
  </si>
  <si>
    <t>CMP952</t>
  </si>
  <si>
    <t>CMP953</t>
  </si>
  <si>
    <t>CMP954</t>
  </si>
  <si>
    <t>CMP955</t>
  </si>
  <si>
    <t>CMP956</t>
  </si>
  <si>
    <t>CMP957</t>
  </si>
  <si>
    <t>CMP958</t>
  </si>
  <si>
    <t>CMP959</t>
  </si>
  <si>
    <t>CMP960</t>
  </si>
  <si>
    <t>CMP961</t>
  </si>
  <si>
    <t>CMP962</t>
  </si>
  <si>
    <t>CMP963</t>
  </si>
  <si>
    <t>CMP964</t>
  </si>
  <si>
    <t>CMP965</t>
  </si>
  <si>
    <t>CMP966</t>
  </si>
  <si>
    <t>CMP967</t>
  </si>
  <si>
    <t>CMP968</t>
  </si>
  <si>
    <t>CMP969</t>
  </si>
  <si>
    <t>CMP970</t>
  </si>
  <si>
    <t>CMP971</t>
  </si>
  <si>
    <t>CMP972</t>
  </si>
  <si>
    <t>CMP973</t>
  </si>
  <si>
    <t>CMP974</t>
  </si>
  <si>
    <t>CMP975</t>
  </si>
  <si>
    <t>CMP976</t>
  </si>
  <si>
    <t>CMP977</t>
  </si>
  <si>
    <t>CMP978</t>
  </si>
  <si>
    <t>CMP979</t>
  </si>
  <si>
    <t>CMP980</t>
  </si>
  <si>
    <t>CMP981</t>
  </si>
  <si>
    <t>CMP982</t>
  </si>
  <si>
    <t>CMP983</t>
  </si>
  <si>
    <t>CMP984</t>
  </si>
  <si>
    <t>CMP985</t>
  </si>
  <si>
    <t>CMP986</t>
  </si>
  <si>
    <t>CMP987</t>
  </si>
  <si>
    <t>CMP988</t>
  </si>
  <si>
    <t>CMP989</t>
  </si>
  <si>
    <t>CMP990</t>
  </si>
  <si>
    <t>CMP991</t>
  </si>
  <si>
    <t>CMP992</t>
  </si>
  <si>
    <t>CMP993</t>
  </si>
  <si>
    <t>CMP994</t>
  </si>
  <si>
    <t>CMP995</t>
  </si>
  <si>
    <t>CMP996</t>
  </si>
  <si>
    <t>CMP997</t>
  </si>
  <si>
    <t>CMP998</t>
  </si>
  <si>
    <t>CMP999</t>
  </si>
  <si>
    <t>CMP1000</t>
  </si>
  <si>
    <t>CMP1001</t>
  </si>
  <si>
    <t>CMP1002</t>
  </si>
  <si>
    <t>CMP1003</t>
  </si>
  <si>
    <t>CMP1004</t>
  </si>
  <si>
    <t>CMP1005</t>
  </si>
  <si>
    <t>CMP1006</t>
  </si>
  <si>
    <t>CMP1007</t>
  </si>
  <si>
    <t>CMP1008</t>
  </si>
  <si>
    <t>CMP1009</t>
  </si>
  <si>
    <t>CMP1010</t>
  </si>
  <si>
    <t>CMP1011</t>
  </si>
  <si>
    <t>CMP1012</t>
  </si>
  <si>
    <t>CMP1013</t>
  </si>
  <si>
    <t>CMP1014</t>
  </si>
  <si>
    <t>CMP1015</t>
  </si>
  <si>
    <t>CMP1016</t>
  </si>
  <si>
    <t>CMP1017</t>
  </si>
  <si>
    <t>CMP1018</t>
  </si>
  <si>
    <t>CMP1019</t>
  </si>
  <si>
    <t>CMP1020</t>
  </si>
  <si>
    <t>CMP1021</t>
  </si>
  <si>
    <t>CMP1022</t>
  </si>
  <si>
    <t>CMP1023</t>
  </si>
  <si>
    <t>CMP1024</t>
  </si>
  <si>
    <t>CMP1025</t>
  </si>
  <si>
    <t>CMP1026</t>
  </si>
  <si>
    <t>CMP1027</t>
  </si>
  <si>
    <t>CMP1028</t>
  </si>
  <si>
    <t>CMP1029</t>
  </si>
  <si>
    <t>CMP1030</t>
  </si>
  <si>
    <t>CMP1031</t>
  </si>
  <si>
    <t>CMP1032</t>
  </si>
  <si>
    <t>CMP1033</t>
  </si>
  <si>
    <t>CMP1034</t>
  </si>
  <si>
    <t>CMP1035</t>
  </si>
  <si>
    <t>CMP1036</t>
  </si>
  <si>
    <t>CMP1037</t>
  </si>
  <si>
    <t>CMP1038</t>
  </si>
  <si>
    <t>CMP1039</t>
  </si>
  <si>
    <t>CMP1040</t>
  </si>
  <si>
    <t>CMP1041</t>
  </si>
  <si>
    <t>CMP1042</t>
  </si>
  <si>
    <t>CMP1043</t>
  </si>
  <si>
    <t>CMP1044</t>
  </si>
  <si>
    <t>CMP1045</t>
  </si>
  <si>
    <t>CMP1046</t>
  </si>
  <si>
    <t>CMP1047</t>
  </si>
  <si>
    <t>CMP1048</t>
  </si>
  <si>
    <t>CMP1049</t>
  </si>
  <si>
    <t>CMP1050</t>
  </si>
  <si>
    <t>CMP1051</t>
  </si>
  <si>
    <t>CMP1052</t>
  </si>
  <si>
    <t>CMP1053</t>
  </si>
  <si>
    <t>CMP1054</t>
  </si>
  <si>
    <t>CMP1055</t>
  </si>
  <si>
    <t>CMP1056</t>
  </si>
  <si>
    <t>CMP1057</t>
  </si>
  <si>
    <t>CMP1058</t>
  </si>
  <si>
    <t>CMP1059</t>
  </si>
  <si>
    <t>CMP1060</t>
  </si>
  <si>
    <t>CMP1061</t>
  </si>
  <si>
    <t>CMP1062</t>
  </si>
  <si>
    <t>CMP1063</t>
  </si>
  <si>
    <t>CMP1064</t>
  </si>
  <si>
    <t>CMP1065</t>
  </si>
  <si>
    <t>CMP1066</t>
  </si>
  <si>
    <t>CMP1067</t>
  </si>
  <si>
    <t>CMP1068</t>
  </si>
  <si>
    <t>CMP1069</t>
  </si>
  <si>
    <t>CMP1070</t>
  </si>
  <si>
    <t>CMP1071</t>
  </si>
  <si>
    <t>CMP1072</t>
  </si>
  <si>
    <t>CMP1073</t>
  </si>
  <si>
    <t>CMP1074</t>
  </si>
  <si>
    <t>CMP1075</t>
  </si>
  <si>
    <t>CMP1076</t>
  </si>
  <si>
    <t>CMP1077</t>
  </si>
  <si>
    <t>CMP1078</t>
  </si>
  <si>
    <t>CMP1079</t>
  </si>
  <si>
    <t>CMP1080</t>
  </si>
  <si>
    <t>CMP1081</t>
  </si>
  <si>
    <t>CMP1082</t>
  </si>
  <si>
    <t>CMP1083</t>
  </si>
  <si>
    <t>CMP1084</t>
  </si>
  <si>
    <t>CMP1085</t>
  </si>
  <si>
    <t>CMP1086</t>
  </si>
  <si>
    <t>CMP1087</t>
  </si>
  <si>
    <t>CMP1088</t>
  </si>
  <si>
    <t>CMP1089</t>
  </si>
  <si>
    <t>CMP1090</t>
  </si>
  <si>
    <t>CMP1091</t>
  </si>
  <si>
    <t>CMP1092</t>
  </si>
  <si>
    <t>CMP1093</t>
  </si>
  <si>
    <t>CMP1094</t>
  </si>
  <si>
    <t>CMP1095</t>
  </si>
  <si>
    <t>CMP1096</t>
  </si>
  <si>
    <t>CMP1097</t>
  </si>
  <si>
    <t>CMP1098</t>
  </si>
  <si>
    <t>CMP1099</t>
  </si>
  <si>
    <t>CMP1100</t>
  </si>
  <si>
    <t>CMP1101</t>
  </si>
  <si>
    <t>CMP1102</t>
  </si>
  <si>
    <t>CMP1103</t>
  </si>
  <si>
    <t>CMP1104</t>
  </si>
  <si>
    <t>CMP1105</t>
  </si>
  <si>
    <t>CMP1106</t>
  </si>
  <si>
    <t>CMP1107</t>
  </si>
  <si>
    <t>CMP1108</t>
  </si>
  <si>
    <t>CMP1109</t>
  </si>
  <si>
    <t>CMP1110</t>
  </si>
  <si>
    <t>CMP1111</t>
  </si>
  <si>
    <t>CMP1112</t>
  </si>
  <si>
    <t>CMP1113</t>
  </si>
  <si>
    <t>CMP1114</t>
  </si>
  <si>
    <t>CMP1115</t>
  </si>
  <si>
    <t>CMP1116</t>
  </si>
  <si>
    <t>CMP1117</t>
  </si>
  <si>
    <t>CMP1118</t>
  </si>
  <si>
    <t>CMP1119</t>
  </si>
  <si>
    <t>CMP1120</t>
  </si>
  <si>
    <t>CMP1121</t>
  </si>
  <si>
    <t>CMP1122</t>
  </si>
  <si>
    <t>CMP1123</t>
  </si>
  <si>
    <t>CMP1124</t>
  </si>
  <si>
    <t>CMP1125</t>
  </si>
  <si>
    <t>CMP1126</t>
  </si>
  <si>
    <t>CMP1127</t>
  </si>
  <si>
    <t>CMP1128</t>
  </si>
  <si>
    <t>CMP1129</t>
  </si>
  <si>
    <t>CMP1130</t>
  </si>
  <si>
    <t>CMP1131</t>
  </si>
  <si>
    <t>CMP1132</t>
  </si>
  <si>
    <t>CMP1133</t>
  </si>
  <si>
    <t>CMP1134</t>
  </si>
  <si>
    <t>CMP1135</t>
  </si>
  <si>
    <t>CMP1136</t>
  </si>
  <si>
    <t>CMP1137</t>
  </si>
  <si>
    <t>CMP1138</t>
  </si>
  <si>
    <t>CMP1139</t>
  </si>
  <si>
    <t>CMP1140</t>
  </si>
  <si>
    <t>CMP1141</t>
  </si>
  <si>
    <t>CMP1142</t>
  </si>
  <si>
    <t>CMP1143</t>
  </si>
  <si>
    <t>CMP1144</t>
  </si>
  <si>
    <t>CMP1145</t>
  </si>
  <si>
    <t>CMP1146</t>
  </si>
  <si>
    <t>CMP1147</t>
  </si>
  <si>
    <t>CMP1148</t>
  </si>
  <si>
    <t>CMP1149</t>
  </si>
  <si>
    <t>CMP1150</t>
  </si>
  <si>
    <t>CMP1151</t>
  </si>
  <si>
    <t>CMP1152</t>
  </si>
  <si>
    <t>CMP1153</t>
  </si>
  <si>
    <t>CMP1154</t>
  </si>
  <si>
    <t>CMP1155</t>
  </si>
  <si>
    <t>CMP1156</t>
  </si>
  <si>
    <t>CMP1157</t>
  </si>
  <si>
    <t>CMP1158</t>
  </si>
  <si>
    <t>CMP1159</t>
  </si>
  <si>
    <t>CMP1160</t>
  </si>
  <si>
    <t>CMP1161</t>
  </si>
  <si>
    <t>CMP1162</t>
  </si>
  <si>
    <t>CMP1163</t>
  </si>
  <si>
    <t>CMP1164</t>
  </si>
  <si>
    <t>CMP1165</t>
  </si>
  <si>
    <t>CMP1166</t>
  </si>
  <si>
    <t>CMP1167</t>
  </si>
  <si>
    <t>CMP1168</t>
  </si>
  <si>
    <t>CMP1169</t>
  </si>
  <si>
    <t>CMP1170</t>
  </si>
  <si>
    <t>CMP1171</t>
  </si>
  <si>
    <t>CMP1172</t>
  </si>
  <si>
    <t>CMP1173</t>
  </si>
  <si>
    <t>CMP1174</t>
  </si>
  <si>
    <t>CMP1175</t>
  </si>
  <si>
    <t>CMP1176</t>
  </si>
  <si>
    <t>CMP1177</t>
  </si>
  <si>
    <t>CMP1178</t>
  </si>
  <si>
    <t>CMP1179</t>
  </si>
  <si>
    <t>CMP1180</t>
  </si>
  <si>
    <t>CMP1181</t>
  </si>
  <si>
    <t>CMP1182</t>
  </si>
  <si>
    <t>CMP1183</t>
  </si>
  <si>
    <t>CMP1184</t>
  </si>
  <si>
    <t>CMP1185</t>
  </si>
  <si>
    <t>CMP1186</t>
  </si>
  <si>
    <t>CMP1187</t>
  </si>
  <si>
    <t>CMP1188</t>
  </si>
  <si>
    <t>CMP1189</t>
  </si>
  <si>
    <t>CMP1190</t>
  </si>
  <si>
    <t>CMP1191</t>
  </si>
  <si>
    <t>CMP1192</t>
  </si>
  <si>
    <t>CMP1193</t>
  </si>
  <si>
    <t>CMP1194</t>
  </si>
  <si>
    <t>CMP1195</t>
  </si>
  <si>
    <t>CMP1196</t>
  </si>
  <si>
    <t>CMP1197</t>
  </si>
  <si>
    <t>CMP1198</t>
  </si>
  <si>
    <t>CMP1199</t>
  </si>
  <si>
    <t>CMP1200</t>
  </si>
  <si>
    <t>CMP1201</t>
  </si>
  <si>
    <t>CMP1202</t>
  </si>
  <si>
    <t>CMP1203</t>
  </si>
  <si>
    <t>CMP1204</t>
  </si>
  <si>
    <t>CMP1205</t>
  </si>
  <si>
    <t>CMP1206</t>
  </si>
  <si>
    <t>CMP1207</t>
  </si>
  <si>
    <t>CMP1208</t>
  </si>
  <si>
    <t>CMP1209</t>
  </si>
  <si>
    <t>CMP1210</t>
  </si>
  <si>
    <t>CMP1211</t>
  </si>
  <si>
    <t>CMP1212</t>
  </si>
  <si>
    <t>CMP1213</t>
  </si>
  <si>
    <t>CMP1214</t>
  </si>
  <si>
    <t>CMP1215</t>
  </si>
  <si>
    <t>CMP1216</t>
  </si>
  <si>
    <t>CMP1217</t>
  </si>
  <si>
    <t>CMP1218</t>
  </si>
  <si>
    <t>CMP1219</t>
  </si>
  <si>
    <t>CMP1220</t>
  </si>
  <si>
    <t>CMP1221</t>
  </si>
  <si>
    <t>CMP1222</t>
  </si>
  <si>
    <t>CMP1223</t>
  </si>
  <si>
    <t>CMP1224</t>
  </si>
  <si>
    <t>CMP1225</t>
  </si>
  <si>
    <t>CMP1226</t>
  </si>
  <si>
    <t>CMP1227</t>
  </si>
  <si>
    <t>CMP1228</t>
  </si>
  <si>
    <t>CMP1229</t>
  </si>
  <si>
    <t>CMP1230</t>
  </si>
  <si>
    <t>CMP1231</t>
  </si>
  <si>
    <t>CMP1232</t>
  </si>
  <si>
    <t>CMP1233</t>
  </si>
  <si>
    <t>CMP1234</t>
  </si>
  <si>
    <t>CMP1235</t>
  </si>
  <si>
    <t>CMP1236</t>
  </si>
  <si>
    <t>CMP1237</t>
  </si>
  <si>
    <t>CMP1238</t>
  </si>
  <si>
    <t>CMP1239</t>
  </si>
  <si>
    <t>CMP1240</t>
  </si>
  <si>
    <t>CMP1241</t>
  </si>
  <si>
    <t>CMP1242</t>
  </si>
  <si>
    <t>CMP1243</t>
  </si>
  <si>
    <t>CMP1244</t>
  </si>
  <si>
    <t>CMP1245</t>
  </si>
  <si>
    <t>CMP1246</t>
  </si>
  <si>
    <t>CMP1247</t>
  </si>
  <si>
    <t>CMP1248</t>
  </si>
  <si>
    <t>CMP1249</t>
  </si>
  <si>
    <t>CMP1250</t>
  </si>
  <si>
    <t>CMP1251</t>
  </si>
  <si>
    <t>CMP1252</t>
  </si>
  <si>
    <t>CMP1253</t>
  </si>
  <si>
    <t>CMP1254</t>
  </si>
  <si>
    <t>CMP1255</t>
  </si>
  <si>
    <t>CMP1256</t>
  </si>
  <si>
    <t>CMP1257</t>
  </si>
  <si>
    <t>CMP1258</t>
  </si>
  <si>
    <t>CMP1259</t>
  </si>
  <si>
    <t>CMP1260</t>
  </si>
  <si>
    <t>CMP1261</t>
  </si>
  <si>
    <t>CMP1262</t>
  </si>
  <si>
    <t>CMP1263</t>
  </si>
  <si>
    <t>CMP1264</t>
  </si>
  <si>
    <t>CMP1265</t>
  </si>
  <si>
    <t>CMP1266</t>
  </si>
  <si>
    <t>CMP1267</t>
  </si>
  <si>
    <t>CMP1268</t>
  </si>
  <si>
    <t>CMP1269</t>
  </si>
  <si>
    <t>CMP1270</t>
  </si>
  <si>
    <t>CMP1271</t>
  </si>
  <si>
    <t>CMP1272</t>
  </si>
  <si>
    <t>CMP1273</t>
  </si>
  <si>
    <t>CMP1274</t>
  </si>
  <si>
    <t>CMP1275</t>
  </si>
  <si>
    <t>CMP1276</t>
  </si>
  <si>
    <t>CMP1277</t>
  </si>
  <si>
    <t>CMP1278</t>
  </si>
  <si>
    <t>CMP1279</t>
  </si>
  <si>
    <t>CMP1280</t>
  </si>
  <si>
    <t>CMP1281</t>
  </si>
  <si>
    <t>CMP1282</t>
  </si>
  <si>
    <t>CMP1283</t>
  </si>
  <si>
    <t>CMP1284</t>
  </si>
  <si>
    <t>CMP1285</t>
  </si>
  <si>
    <t>CMP1286</t>
  </si>
  <si>
    <t>CMP1287</t>
  </si>
  <si>
    <t>CMP1288</t>
  </si>
  <si>
    <t>CMP1289</t>
  </si>
  <si>
    <t>CMP1290</t>
  </si>
  <si>
    <t>CMP1291</t>
  </si>
  <si>
    <t>CMP1292</t>
  </si>
  <si>
    <t>CMP1293</t>
  </si>
  <si>
    <t>CMP1294</t>
  </si>
  <si>
    <t>CMP1295</t>
  </si>
  <si>
    <t>CMP1296</t>
  </si>
  <si>
    <t>CMP1297</t>
  </si>
  <si>
    <t>CMP1298</t>
  </si>
  <si>
    <t>CMP1299</t>
  </si>
  <si>
    <t>CMP1300</t>
  </si>
  <si>
    <t>CMP1301</t>
  </si>
  <si>
    <t>CMP1302</t>
  </si>
  <si>
    <t>CMP1303</t>
  </si>
  <si>
    <t>CMP1304</t>
  </si>
  <si>
    <t>CMP1305</t>
  </si>
  <si>
    <t>CMP1306</t>
  </si>
  <si>
    <t>CMP1307</t>
  </si>
  <si>
    <t>CMP1308</t>
  </si>
  <si>
    <t>CMP1309</t>
  </si>
  <si>
    <t>CMP1310</t>
  </si>
  <si>
    <t>CMP1311</t>
  </si>
  <si>
    <t>CMP1312</t>
  </si>
  <si>
    <t>CMP1313</t>
  </si>
  <si>
    <t>CMP1314</t>
  </si>
  <si>
    <t>CMP1315</t>
  </si>
  <si>
    <t>CMP1316</t>
  </si>
  <si>
    <t>CMP1317</t>
  </si>
  <si>
    <t>CMP1318</t>
  </si>
  <si>
    <t>CMP1319</t>
  </si>
  <si>
    <t>CMP1320</t>
  </si>
  <si>
    <t>CMP1321</t>
  </si>
  <si>
    <t>CMP1322</t>
  </si>
  <si>
    <t>CMP1323</t>
  </si>
  <si>
    <t>CMP1324</t>
  </si>
  <si>
    <t>CMP1325</t>
  </si>
  <si>
    <t>CMP1326</t>
  </si>
  <si>
    <t>CMP1327</t>
  </si>
  <si>
    <t>CMP1328</t>
  </si>
  <si>
    <t>CMP1329</t>
  </si>
  <si>
    <t>CMP1330</t>
  </si>
  <si>
    <t>CMP1331</t>
  </si>
  <si>
    <t>CMP1332</t>
  </si>
  <si>
    <t>CMP1333</t>
  </si>
  <si>
    <t>CMP1334</t>
  </si>
  <si>
    <t>CMP1335</t>
  </si>
  <si>
    <t>CMP1336</t>
  </si>
  <si>
    <t>CMP1337</t>
  </si>
  <si>
    <t>CMP1338</t>
  </si>
  <si>
    <t>CMP1339</t>
  </si>
  <si>
    <t>CMP1340</t>
  </si>
  <si>
    <t>CMP1341</t>
  </si>
  <si>
    <t>CMP1342</t>
  </si>
  <si>
    <t>CMP1343</t>
  </si>
  <si>
    <t>CMP1344</t>
  </si>
  <si>
    <t>CMP1345</t>
  </si>
  <si>
    <t>CMP1346</t>
  </si>
  <si>
    <t>CMP1347</t>
  </si>
  <si>
    <t>CMP1348</t>
  </si>
  <si>
    <t>CMP1349</t>
  </si>
  <si>
    <t>CMP1350</t>
  </si>
  <si>
    <t>CMP1351</t>
  </si>
  <si>
    <t>CMP1352</t>
  </si>
  <si>
    <t>CMP1353</t>
  </si>
  <si>
    <t>CMP1354</t>
  </si>
  <si>
    <t>CMP1355</t>
  </si>
  <si>
    <t>CMP1356</t>
  </si>
  <si>
    <t>CMP1357</t>
  </si>
  <si>
    <t>CMP1358</t>
  </si>
  <si>
    <t>CMP1359</t>
  </si>
  <si>
    <t>CMP1360</t>
  </si>
  <si>
    <t>CMP1361</t>
  </si>
  <si>
    <t>CMP1362</t>
  </si>
  <si>
    <t>CMP1363</t>
  </si>
  <si>
    <t>CMP1364</t>
  </si>
  <si>
    <t>CMP1365</t>
  </si>
  <si>
    <t>CMP1366</t>
  </si>
  <si>
    <t>CMP1367</t>
  </si>
  <si>
    <t>CMP1368</t>
  </si>
  <si>
    <t>CMP1369</t>
  </si>
  <si>
    <t>CMP1370</t>
  </si>
  <si>
    <t>CMP1371</t>
  </si>
  <si>
    <t>CMP1372</t>
  </si>
  <si>
    <t>CMP1373</t>
  </si>
  <si>
    <t>CMP1374</t>
  </si>
  <si>
    <t>CMP1375</t>
  </si>
  <si>
    <t>CMP1376</t>
  </si>
  <si>
    <t>CMP1377</t>
  </si>
  <si>
    <t>CMP1378</t>
  </si>
  <si>
    <t>CMP1379</t>
  </si>
  <si>
    <t>CMP1380</t>
  </si>
  <si>
    <t>CMP1381</t>
  </si>
  <si>
    <t>CMP1382</t>
  </si>
  <si>
    <t>CMP1383</t>
  </si>
  <si>
    <t>CMP1384</t>
  </si>
  <si>
    <t>CMP1385</t>
  </si>
  <si>
    <t>CMP1386</t>
  </si>
  <si>
    <t>CMP1387</t>
  </si>
  <si>
    <t>CMP1388</t>
  </si>
  <si>
    <t>CMP1389</t>
  </si>
  <si>
    <t>CMP1390</t>
  </si>
  <si>
    <t>CMP1391</t>
  </si>
  <si>
    <t>CMP1392</t>
  </si>
  <si>
    <t>CMP1393</t>
  </si>
  <si>
    <t>CMP1394</t>
  </si>
  <si>
    <t>CMP1395</t>
  </si>
  <si>
    <t>CMP1396</t>
  </si>
  <si>
    <t>CMP1397</t>
  </si>
  <si>
    <t>CMP1398</t>
  </si>
  <si>
    <t>CMP1399</t>
  </si>
  <si>
    <t>CMP1400</t>
  </si>
  <si>
    <t>CMP1401</t>
  </si>
  <si>
    <t>CMP1402</t>
  </si>
  <si>
    <t>CMP1403</t>
  </si>
  <si>
    <t>CMP1404</t>
  </si>
  <si>
    <t>CMP1405</t>
  </si>
  <si>
    <t>CMP1406</t>
  </si>
  <si>
    <t>CMP1407</t>
  </si>
  <si>
    <t>CMP1408</t>
  </si>
  <si>
    <t>CMP1409</t>
  </si>
  <si>
    <t>CMP1410</t>
  </si>
  <si>
    <t>CMP1411</t>
  </si>
  <si>
    <t>CMP1412</t>
  </si>
  <si>
    <t>CMP1413</t>
  </si>
  <si>
    <t>CMP1414</t>
  </si>
  <si>
    <t>CMP1415</t>
  </si>
  <si>
    <t>CMP1416</t>
  </si>
  <si>
    <t>CMP1417</t>
  </si>
  <si>
    <t>CMP1418</t>
  </si>
  <si>
    <t>CMP1419</t>
  </si>
  <si>
    <t>CMP1420</t>
  </si>
  <si>
    <t>CMP1421</t>
  </si>
  <si>
    <t>CMP1422</t>
  </si>
  <si>
    <t>CMP1423</t>
  </si>
  <si>
    <t>CMP1424</t>
  </si>
  <si>
    <t>CMP1425</t>
  </si>
  <si>
    <t>CMP1426</t>
  </si>
  <si>
    <t>CMP1427</t>
  </si>
  <si>
    <t>CMP1428</t>
  </si>
  <si>
    <t>CMP1429</t>
  </si>
  <si>
    <t>CMP1430</t>
  </si>
  <si>
    <t>CMP1431</t>
  </si>
  <si>
    <t>CMP1432</t>
  </si>
  <si>
    <t>CMP1433</t>
  </si>
  <si>
    <t>CMP1434</t>
  </si>
  <si>
    <t>CMP1435</t>
  </si>
  <si>
    <t>CMP1436</t>
  </si>
  <si>
    <t>CMP1437</t>
  </si>
  <si>
    <t>CMP1438</t>
  </si>
  <si>
    <t>CMP1439</t>
  </si>
  <si>
    <t>CMP1440</t>
  </si>
  <si>
    <t>CMP1441</t>
  </si>
  <si>
    <t>CMP1442</t>
  </si>
  <si>
    <t>CMP1443</t>
  </si>
  <si>
    <t>CMP1444</t>
  </si>
  <si>
    <t>CMP1445</t>
  </si>
  <si>
    <t>CMP1446</t>
  </si>
  <si>
    <t>CMP1447</t>
  </si>
  <si>
    <t>CMP1448</t>
  </si>
  <si>
    <t>CMP1449</t>
  </si>
  <si>
    <t>CMP1450</t>
  </si>
  <si>
    <t>CMP1451</t>
  </si>
  <si>
    <t>CMP1452</t>
  </si>
  <si>
    <t>CMP1453</t>
  </si>
  <si>
    <t>CMP1454</t>
  </si>
  <si>
    <t>CMP1455</t>
  </si>
  <si>
    <t>CMP1456</t>
  </si>
  <si>
    <t>CMP1457</t>
  </si>
  <si>
    <t>CMP1458</t>
  </si>
  <si>
    <t>CMP1459</t>
  </si>
  <si>
    <t>CMP1460</t>
  </si>
  <si>
    <t>CMP1461</t>
  </si>
  <si>
    <t>CMP1462</t>
  </si>
  <si>
    <t>CMP1463</t>
  </si>
  <si>
    <t>CMP1464</t>
  </si>
  <si>
    <t>CMP1465</t>
  </si>
  <si>
    <t>CMP1466</t>
  </si>
  <si>
    <t>CMP1467</t>
  </si>
  <si>
    <t>CMP1468</t>
  </si>
  <si>
    <t>CMP1469</t>
  </si>
  <si>
    <t>CMP1470</t>
  </si>
  <si>
    <t>CMP1471</t>
  </si>
  <si>
    <t>CMP1472</t>
  </si>
  <si>
    <t>CMP1473</t>
  </si>
  <si>
    <t>CMP1474</t>
  </si>
  <si>
    <t>CMP1475</t>
  </si>
  <si>
    <t>CMP1476</t>
  </si>
  <si>
    <t>CMP1477</t>
  </si>
  <si>
    <t>CMP1478</t>
  </si>
  <si>
    <t>CMP1479</t>
  </si>
  <si>
    <t>CMP1480</t>
  </si>
  <si>
    <t>CMP1481</t>
  </si>
  <si>
    <t>CMP1482</t>
  </si>
  <si>
    <t>CMP1483</t>
  </si>
  <si>
    <t>CMP1484</t>
  </si>
  <si>
    <t>CMP1485</t>
  </si>
  <si>
    <t>CMP1486</t>
  </si>
  <si>
    <t>CMP1487</t>
  </si>
  <si>
    <t>CMP1488</t>
  </si>
  <si>
    <t>CMP1489</t>
  </si>
  <si>
    <t>CMP1490</t>
  </si>
  <si>
    <t>CMP1491</t>
  </si>
  <si>
    <t>CMP1492</t>
  </si>
  <si>
    <t>CMP1493</t>
  </si>
  <si>
    <t>CMP1494</t>
  </si>
  <si>
    <t>CMP1495</t>
  </si>
  <si>
    <t>CMP1496</t>
  </si>
  <si>
    <t>CMP1497</t>
  </si>
  <si>
    <t>CMP1498</t>
  </si>
  <si>
    <t>CMP1499</t>
  </si>
  <si>
    <t>CMP1500</t>
  </si>
  <si>
    <t>CMP1501</t>
  </si>
  <si>
    <t>CMP1502</t>
  </si>
  <si>
    <t>CMP1503</t>
  </si>
  <si>
    <t>CMP1504</t>
  </si>
  <si>
    <t>CMP1505</t>
  </si>
  <si>
    <t>CMP1506</t>
  </si>
  <si>
    <t>CMP1507</t>
  </si>
  <si>
    <t>CMP1508</t>
  </si>
  <si>
    <t>CMP1509</t>
  </si>
  <si>
    <t>CMP1510</t>
  </si>
  <si>
    <t>CMP1511</t>
  </si>
  <si>
    <t>CMP1512</t>
  </si>
  <si>
    <t>CMP1513</t>
  </si>
  <si>
    <t>CMP1514</t>
  </si>
  <si>
    <t>CMP1515</t>
  </si>
  <si>
    <t>CMP1516</t>
  </si>
  <si>
    <t>CMP1517</t>
  </si>
  <si>
    <t>CMP1518</t>
  </si>
  <si>
    <t>CMP1519</t>
  </si>
  <si>
    <t>CMP1520</t>
  </si>
  <si>
    <t>CMP1521</t>
  </si>
  <si>
    <t>CMP1522</t>
  </si>
  <si>
    <t>CMP1523</t>
  </si>
  <si>
    <t>CMP1524</t>
  </si>
  <si>
    <t>CMP1525</t>
  </si>
  <si>
    <t>CMP1526</t>
  </si>
  <si>
    <t>CMP1527</t>
  </si>
  <si>
    <t>CMP1528</t>
  </si>
  <si>
    <t>CMP1529</t>
  </si>
  <si>
    <t>CMP1530</t>
  </si>
  <si>
    <t>CMP1531</t>
  </si>
  <si>
    <t>CMP1532</t>
  </si>
  <si>
    <t>CMP1533</t>
  </si>
  <si>
    <t>CMP1534</t>
  </si>
  <si>
    <t>CMP1535</t>
  </si>
  <si>
    <t>CMP1536</t>
  </si>
  <si>
    <t>CMP1537</t>
  </si>
  <si>
    <t>CMP1538</t>
  </si>
  <si>
    <t>CMP1539</t>
  </si>
  <si>
    <t>CMP1540</t>
  </si>
  <si>
    <t>CMP1541</t>
  </si>
  <si>
    <t>CMP1542</t>
  </si>
  <si>
    <t>CMP1543</t>
  </si>
  <si>
    <t>CMP1544</t>
  </si>
  <si>
    <t>CMP1545</t>
  </si>
  <si>
    <t>CMP1546</t>
  </si>
  <si>
    <t>CMP1547</t>
  </si>
  <si>
    <t>CMP1548</t>
  </si>
  <si>
    <t>CMP1549</t>
  </si>
  <si>
    <t>CMP1550</t>
  </si>
  <si>
    <t>CMP1551</t>
  </si>
  <si>
    <t>CMP1552</t>
  </si>
  <si>
    <t>CMP1553</t>
  </si>
  <si>
    <t>CMP1554</t>
  </si>
  <si>
    <t>CMP1555</t>
  </si>
  <si>
    <t>CMP1556</t>
  </si>
  <si>
    <t>CMP1557</t>
  </si>
  <si>
    <t>CMP1558</t>
  </si>
  <si>
    <t>CMP1559</t>
  </si>
  <si>
    <t>CMP1560</t>
  </si>
  <si>
    <t>CMP1561</t>
  </si>
  <si>
    <t>CMP1562</t>
  </si>
  <si>
    <t>CMP1563</t>
  </si>
  <si>
    <t>CMP1564</t>
  </si>
  <si>
    <t>CMP1565</t>
  </si>
  <si>
    <t>CMP1566</t>
  </si>
  <si>
    <t>CMP1567</t>
  </si>
  <si>
    <t>CMP1568</t>
  </si>
  <si>
    <t>CMP1569</t>
  </si>
  <si>
    <t>CMP1570</t>
  </si>
  <si>
    <t>CMP1571</t>
  </si>
  <si>
    <t>CMP1572</t>
  </si>
  <si>
    <t>CMP1573</t>
  </si>
  <si>
    <t>CMP1574</t>
  </si>
  <si>
    <t>CMP1575</t>
  </si>
  <si>
    <t>CMP1576</t>
  </si>
  <si>
    <t>CMP1577</t>
  </si>
  <si>
    <t>CMP1578</t>
  </si>
  <si>
    <t>CMP1579</t>
  </si>
  <si>
    <t>CMP1580</t>
  </si>
  <si>
    <t>CMP1581</t>
  </si>
  <si>
    <t>CMP1582</t>
  </si>
  <si>
    <t>CMP1583</t>
  </si>
  <si>
    <t>CMP1584</t>
  </si>
  <si>
    <t>CMP1585</t>
  </si>
  <si>
    <t>CMP1586</t>
  </si>
  <si>
    <t>CMP1587</t>
  </si>
  <si>
    <t>CMP1588</t>
  </si>
  <si>
    <t>CMP1589</t>
  </si>
  <si>
    <t>CMP1590</t>
  </si>
  <si>
    <t>CMP1591</t>
  </si>
  <si>
    <t>CMP1592</t>
  </si>
  <si>
    <t>CMP1593</t>
  </si>
  <si>
    <t>CMP1594</t>
  </si>
  <si>
    <t>CMP1595</t>
  </si>
  <si>
    <t>CMP1596</t>
  </si>
  <si>
    <t>CMP1597</t>
  </si>
  <si>
    <t>CMP1598</t>
  </si>
  <si>
    <t>CMP1599</t>
  </si>
  <si>
    <t>CMP1600</t>
  </si>
  <si>
    <t>CMP1601</t>
  </si>
  <si>
    <t>CMP1602</t>
  </si>
  <si>
    <t>CMP1603</t>
  </si>
  <si>
    <t>CMP1604</t>
  </si>
  <si>
    <t>CMP1605</t>
  </si>
  <si>
    <t>CMP1606</t>
  </si>
  <si>
    <t>CMP1607</t>
  </si>
  <si>
    <t>CMP1608</t>
  </si>
  <si>
    <t>CMP1609</t>
  </si>
  <si>
    <t>CMP1610</t>
  </si>
  <si>
    <t>CMP1611</t>
  </si>
  <si>
    <t>CMP1612</t>
  </si>
  <si>
    <t>CMP1613</t>
  </si>
  <si>
    <t>CMP1614</t>
  </si>
  <si>
    <t>CMP1615</t>
  </si>
  <si>
    <t>CMP1616</t>
  </si>
  <si>
    <t>CMP1617</t>
  </si>
  <si>
    <t>CMP1618</t>
  </si>
  <si>
    <t>CMP1619</t>
  </si>
  <si>
    <t>CMP1620</t>
  </si>
  <si>
    <t>CMP1621</t>
  </si>
  <si>
    <t>CMP1622</t>
  </si>
  <si>
    <t>CMP1623</t>
  </si>
  <si>
    <t>CMP1624</t>
  </si>
  <si>
    <t>CMP1625</t>
  </si>
  <si>
    <t>CMP1626</t>
  </si>
  <si>
    <t>CMP1627</t>
  </si>
  <si>
    <t>CMP1628</t>
  </si>
  <si>
    <t>CMP1629</t>
  </si>
  <si>
    <t>CMP1630</t>
  </si>
  <si>
    <t>CMP1631</t>
  </si>
  <si>
    <t>CMP1632</t>
  </si>
  <si>
    <t>CMP1633</t>
  </si>
  <si>
    <t>CMP1634</t>
  </si>
  <si>
    <t>CMP1635</t>
  </si>
  <si>
    <t>CMP1636</t>
  </si>
  <si>
    <t>CMP1637</t>
  </si>
  <si>
    <t>CMP1638</t>
  </si>
  <si>
    <t>CMP1639</t>
  </si>
  <si>
    <t>CMP1640</t>
  </si>
  <si>
    <t>CMP1641</t>
  </si>
  <si>
    <t>CMP1642</t>
  </si>
  <si>
    <t>CMP1643</t>
  </si>
  <si>
    <t>CMP1644</t>
  </si>
  <si>
    <t>CMP1645</t>
  </si>
  <si>
    <t>CMP1646</t>
  </si>
  <si>
    <t>CMP1647</t>
  </si>
  <si>
    <t>CMP1648</t>
  </si>
  <si>
    <t>CMP1649</t>
  </si>
  <si>
    <t>CMP1650</t>
  </si>
  <si>
    <t>CMP1651</t>
  </si>
  <si>
    <t>CMP1652</t>
  </si>
  <si>
    <t>CMP1653</t>
  </si>
  <si>
    <t>CMP1654</t>
  </si>
  <si>
    <t>CMP1655</t>
  </si>
  <si>
    <t>CMP1656</t>
  </si>
  <si>
    <t>CMP1657</t>
  </si>
  <si>
    <t>CMP1658</t>
  </si>
  <si>
    <t>CMP1659</t>
  </si>
  <si>
    <t>CMP1660</t>
  </si>
  <si>
    <t>CMP1661</t>
  </si>
  <si>
    <t>CMP1662</t>
  </si>
  <si>
    <t>CMP1663</t>
  </si>
  <si>
    <t>CMP1664</t>
  </si>
  <si>
    <t>CMP1665</t>
  </si>
  <si>
    <t>CMP1666</t>
  </si>
  <si>
    <t>CMP1667</t>
  </si>
  <si>
    <t>CMP1668</t>
  </si>
  <si>
    <t>CMP1669</t>
  </si>
  <si>
    <t>CMP1670</t>
  </si>
  <si>
    <t>CMP1671</t>
  </si>
  <si>
    <t>CMP1672</t>
  </si>
  <si>
    <t>CMP1673</t>
  </si>
  <si>
    <t>CMP1674</t>
  </si>
  <si>
    <t>CMP1675</t>
  </si>
  <si>
    <t>CMP1676</t>
  </si>
  <si>
    <t>CMP1677</t>
  </si>
  <si>
    <t>CMP1678</t>
  </si>
  <si>
    <t>CMP1679</t>
  </si>
  <si>
    <t>CMP1680</t>
  </si>
  <si>
    <t>CMP1681</t>
  </si>
  <si>
    <t>CMP1682</t>
  </si>
  <si>
    <t>CMP1683</t>
  </si>
  <si>
    <t>CMP1684</t>
  </si>
  <si>
    <t>CMP1685</t>
  </si>
  <si>
    <t>CMP1686</t>
  </si>
  <si>
    <t>CMP1687</t>
  </si>
  <si>
    <t>CMP1688</t>
  </si>
  <si>
    <t>CMP1689</t>
  </si>
  <si>
    <t>CMP1690</t>
  </si>
  <si>
    <t>CMP1691</t>
  </si>
  <si>
    <t>CMP1692</t>
  </si>
  <si>
    <t>CMP1693</t>
  </si>
  <si>
    <t>CMP1694</t>
  </si>
  <si>
    <t>CMP1695</t>
  </si>
  <si>
    <t>CMP1696</t>
  </si>
  <si>
    <t>CMP1697</t>
  </si>
  <si>
    <t>CMP1698</t>
  </si>
  <si>
    <t>CMP1699</t>
  </si>
  <si>
    <t>CMP1700</t>
  </si>
  <si>
    <t>CMP1701</t>
  </si>
  <si>
    <t>CMP1702</t>
  </si>
  <si>
    <t>CMP1703</t>
  </si>
  <si>
    <t>CMP1704</t>
  </si>
  <si>
    <t>CMP1705</t>
  </si>
  <si>
    <t>CMP1706</t>
  </si>
  <si>
    <t>CMP1707</t>
  </si>
  <si>
    <t>CMP1708</t>
  </si>
  <si>
    <t>CMP1709</t>
  </si>
  <si>
    <t>CMP1710</t>
  </si>
  <si>
    <t>CMP1711</t>
  </si>
  <si>
    <t>CMP1712</t>
  </si>
  <si>
    <t>CMP1713</t>
  </si>
  <si>
    <t>CMP1714</t>
  </si>
  <si>
    <t>CMP1715</t>
  </si>
  <si>
    <t>CMP1716</t>
  </si>
  <si>
    <t>CMP1717</t>
  </si>
  <si>
    <t>CMP1718</t>
  </si>
  <si>
    <t>CMP1719</t>
  </si>
  <si>
    <t>CMP1720</t>
  </si>
  <si>
    <t>CMP1721</t>
  </si>
  <si>
    <t>CMP1722</t>
  </si>
  <si>
    <t>CMP1723</t>
  </si>
  <si>
    <t>CMP1724</t>
  </si>
  <si>
    <t>CMP1725</t>
  </si>
  <si>
    <t>CMP1726</t>
  </si>
  <si>
    <t>CMP1727</t>
  </si>
  <si>
    <t>CMP1728</t>
  </si>
  <si>
    <t>CMP1729</t>
  </si>
  <si>
    <t>CMP1730</t>
  </si>
  <si>
    <t>CMP1731</t>
  </si>
  <si>
    <t>CMP1732</t>
  </si>
  <si>
    <t>CMP1733</t>
  </si>
  <si>
    <t>CMP1734</t>
  </si>
  <si>
    <t>CMP1735</t>
  </si>
  <si>
    <t>CMP1736</t>
  </si>
  <si>
    <t>CMP1737</t>
  </si>
  <si>
    <t>CMP1738</t>
  </si>
  <si>
    <t>CMP1739</t>
  </si>
  <si>
    <t>CMP1740</t>
  </si>
  <si>
    <t>CMP1741</t>
  </si>
  <si>
    <t>CMP1742</t>
  </si>
  <si>
    <t>CMP1743</t>
  </si>
  <si>
    <t>CMP1744</t>
  </si>
  <si>
    <t>CMP1745</t>
  </si>
  <si>
    <t>CMP1746</t>
  </si>
  <si>
    <t>CMP1747</t>
  </si>
  <si>
    <t>CMP1748</t>
  </si>
  <si>
    <t>CMP1749</t>
  </si>
  <si>
    <t>CMP1750</t>
  </si>
  <si>
    <t>CMP1751</t>
  </si>
  <si>
    <t>CMP1752</t>
  </si>
  <si>
    <t>CMP1753</t>
  </si>
  <si>
    <t>CMP1754</t>
  </si>
  <si>
    <t>CMP1755</t>
  </si>
  <si>
    <t>CMP1756</t>
  </si>
  <si>
    <t>CMP1757</t>
  </si>
  <si>
    <t>CMP1758</t>
  </si>
  <si>
    <t>CMP1759</t>
  </si>
  <si>
    <t>CMP1760</t>
  </si>
  <si>
    <t>CMP1761</t>
  </si>
  <si>
    <t>CMP1762</t>
  </si>
  <si>
    <t>CMP1763</t>
  </si>
  <si>
    <t>CMP1764</t>
  </si>
  <si>
    <t>CMP1765</t>
  </si>
  <si>
    <t>CMP1766</t>
  </si>
  <si>
    <t>CMP1767</t>
  </si>
  <si>
    <t>CMP1768</t>
  </si>
  <si>
    <t>CMP1769</t>
  </si>
  <si>
    <t>CMP1770</t>
  </si>
  <si>
    <t>CMP1771</t>
  </si>
  <si>
    <t>CMP1772</t>
  </si>
  <si>
    <t>CMP1773</t>
  </si>
  <si>
    <t>CMP1774</t>
  </si>
  <si>
    <t>CMP1775</t>
  </si>
  <si>
    <t>CMP1776</t>
  </si>
  <si>
    <t>CMP1777</t>
  </si>
  <si>
    <t>CMP1778</t>
  </si>
  <si>
    <t>CMP1779</t>
  </si>
  <si>
    <t>CMP1780</t>
  </si>
  <si>
    <t>CMP1781</t>
  </si>
  <si>
    <t>CMP1782</t>
  </si>
  <si>
    <t>CMP1783</t>
  </si>
  <si>
    <t>CMP1784</t>
  </si>
  <si>
    <t>CMP1785</t>
  </si>
  <si>
    <t>CMP1786</t>
  </si>
  <si>
    <t>CMP1787</t>
  </si>
  <si>
    <t>CMP1788</t>
  </si>
  <si>
    <t>CMP1789</t>
  </si>
  <si>
    <t>CMP1790</t>
  </si>
  <si>
    <t>CMP1791</t>
  </si>
  <si>
    <t>CMP1792</t>
  </si>
  <si>
    <t>CMP1793</t>
  </si>
  <si>
    <t>CMP1794</t>
  </si>
  <si>
    <t>CMP1795</t>
  </si>
  <si>
    <t>CMP1796</t>
  </si>
  <si>
    <t>CMP1797</t>
  </si>
  <si>
    <t>CMP1798</t>
  </si>
  <si>
    <t>CMP1799</t>
  </si>
  <si>
    <t>CMP1800</t>
  </si>
  <si>
    <t>CMP1801</t>
  </si>
  <si>
    <t>CMP1802</t>
  </si>
  <si>
    <t>CMP1803</t>
  </si>
  <si>
    <t>CMP1804</t>
  </si>
  <si>
    <t>CMP1805</t>
  </si>
  <si>
    <t>CMP1806</t>
  </si>
  <si>
    <t>CMP1807</t>
  </si>
  <si>
    <t>CMP1808</t>
  </si>
  <si>
    <t>CMP1809</t>
  </si>
  <si>
    <t>CMP1810</t>
  </si>
  <si>
    <t>CMP1811</t>
  </si>
  <si>
    <t>CMP1812</t>
  </si>
  <si>
    <t>CMP1813</t>
  </si>
  <si>
    <t>CMP1814</t>
  </si>
  <si>
    <t>CMP1815</t>
  </si>
  <si>
    <t>CMP1816</t>
  </si>
  <si>
    <t>CMP1817</t>
  </si>
  <si>
    <t>CMP1818</t>
  </si>
  <si>
    <t>CMP1819</t>
  </si>
  <si>
    <t>CMP1820</t>
  </si>
  <si>
    <t>CMP1821</t>
  </si>
  <si>
    <t>CMP1822</t>
  </si>
  <si>
    <t>CMP1823</t>
  </si>
  <si>
    <t>CMP1824</t>
  </si>
  <si>
    <t>CMP1825</t>
  </si>
  <si>
    <t>CMP1826</t>
  </si>
  <si>
    <t>CMP1827</t>
  </si>
  <si>
    <t>CMP1828</t>
  </si>
  <si>
    <t>CMP1829</t>
  </si>
  <si>
    <t>CMP1830</t>
  </si>
  <si>
    <t>CMP1831</t>
  </si>
  <si>
    <t>CMP1832</t>
  </si>
  <si>
    <t>CMP1833</t>
  </si>
  <si>
    <t>CMP1834</t>
  </si>
  <si>
    <t>CMP1835</t>
  </si>
  <si>
    <t>CMP1836</t>
  </si>
  <si>
    <t>CMP1837</t>
  </si>
  <si>
    <t>CMP1838</t>
  </si>
  <si>
    <t>CMP1839</t>
  </si>
  <si>
    <t>CMP1840</t>
  </si>
  <si>
    <t>CMP1841</t>
  </si>
  <si>
    <t>CMP1842</t>
  </si>
  <si>
    <t>CMP1843</t>
  </si>
  <si>
    <t>CMP1844</t>
  </si>
  <si>
    <t>CMP1845</t>
  </si>
  <si>
    <t>CMP1846</t>
  </si>
  <si>
    <t>CMP1847</t>
  </si>
  <si>
    <t>CMP1848</t>
  </si>
  <si>
    <t>CMP1849</t>
  </si>
  <si>
    <t>CMP1850</t>
  </si>
  <si>
    <t>CMP1851</t>
  </si>
  <si>
    <t>CMP1852</t>
  </si>
  <si>
    <t>CMP1853</t>
  </si>
  <si>
    <t>CMP1854</t>
  </si>
  <si>
    <t>CMP1855</t>
  </si>
  <si>
    <t>CMP1856</t>
  </si>
  <si>
    <t>CMP1857</t>
  </si>
  <si>
    <t>CMP1858</t>
  </si>
  <si>
    <t>CMP1859</t>
  </si>
  <si>
    <t>CMP1860</t>
  </si>
  <si>
    <t>CMP1861</t>
  </si>
  <si>
    <t>CMP1862</t>
  </si>
  <si>
    <t>CMP1863</t>
  </si>
  <si>
    <t>CMP1864</t>
  </si>
  <si>
    <t>CMP1865</t>
  </si>
  <si>
    <t>CMP1866</t>
  </si>
  <si>
    <t>CMP1867</t>
  </si>
  <si>
    <t>CMP1868</t>
  </si>
  <si>
    <t>CMP1869</t>
  </si>
  <si>
    <t>CMP1870</t>
  </si>
  <si>
    <t>CMP1871</t>
  </si>
  <si>
    <t>CMP1872</t>
  </si>
  <si>
    <t>CMP1873</t>
  </si>
  <si>
    <t>CMP1874</t>
  </si>
  <si>
    <t>CMP1875</t>
  </si>
  <si>
    <t>CMP1876</t>
  </si>
  <si>
    <t>CMP1877</t>
  </si>
  <si>
    <t>CMP1878</t>
  </si>
  <si>
    <t>CMP1879</t>
  </si>
  <si>
    <t>CMP1880</t>
  </si>
  <si>
    <t>CMP1881</t>
  </si>
  <si>
    <t>CMP1882</t>
  </si>
  <si>
    <t>CMP1883</t>
  </si>
  <si>
    <t>CMP1884</t>
  </si>
  <si>
    <t>CMP1885</t>
  </si>
  <si>
    <t>CMP1886</t>
  </si>
  <si>
    <t>CMP1887</t>
  </si>
  <si>
    <t>CMP1888</t>
  </si>
  <si>
    <t>CMP1889</t>
  </si>
  <si>
    <t>CMP1890</t>
  </si>
  <si>
    <t>CMP1891</t>
  </si>
  <si>
    <t>CMP1892</t>
  </si>
  <si>
    <t>CMP1893</t>
  </si>
  <si>
    <t>CMP1894</t>
  </si>
  <si>
    <t>CMP1895</t>
  </si>
  <si>
    <t>CMP1896</t>
  </si>
  <si>
    <t>CMP1897</t>
  </si>
  <si>
    <t>CMP1898</t>
  </si>
  <si>
    <t>CMP1899</t>
  </si>
  <si>
    <t>CMP1900</t>
  </si>
  <si>
    <t>CMP1901</t>
  </si>
  <si>
    <t>CMP1902</t>
  </si>
  <si>
    <t>CMP1903</t>
  </si>
  <si>
    <t>CMP1904</t>
  </si>
  <si>
    <t>CMP1905</t>
  </si>
  <si>
    <t>CMP1906</t>
  </si>
  <si>
    <t>CMP1907</t>
  </si>
  <si>
    <t>CMP1908</t>
  </si>
  <si>
    <t>CMP1909</t>
  </si>
  <si>
    <t>CMP1910</t>
  </si>
  <si>
    <t>CMP1911</t>
  </si>
  <si>
    <t>CMP1912</t>
  </si>
  <si>
    <t>CMP1913</t>
  </si>
  <si>
    <t>CMP1914</t>
  </si>
  <si>
    <t>CMP1915</t>
  </si>
  <si>
    <t>CMP1916</t>
  </si>
  <si>
    <t>CMP1917</t>
  </si>
  <si>
    <t>CMP1918</t>
  </si>
  <si>
    <t>CMP1919</t>
  </si>
  <si>
    <t>CMP1920</t>
  </si>
  <si>
    <t>CMP1921</t>
  </si>
  <si>
    <t>CMP1922</t>
  </si>
  <si>
    <t>CMP1923</t>
  </si>
  <si>
    <t>CMP1924</t>
  </si>
  <si>
    <t>CMP1925</t>
  </si>
  <si>
    <t>CMP1926</t>
  </si>
  <si>
    <t>CMP1927</t>
  </si>
  <si>
    <t>CMP1928</t>
  </si>
  <si>
    <t>CMP1929</t>
  </si>
  <si>
    <t>CMP1930</t>
  </si>
  <si>
    <t>CMP1931</t>
  </si>
  <si>
    <t>CMP1932</t>
  </si>
  <si>
    <t>CMP1933</t>
  </si>
  <si>
    <t>CMP1934</t>
  </si>
  <si>
    <t>CMP1935</t>
  </si>
  <si>
    <t>CMP1936</t>
  </si>
  <si>
    <t>CMP1937</t>
  </si>
  <si>
    <t>CMP1938</t>
  </si>
  <si>
    <t>CMP1939</t>
  </si>
  <si>
    <t>CMP1940</t>
  </si>
  <si>
    <t>CMP1941</t>
  </si>
  <si>
    <t>CMP1942</t>
  </si>
  <si>
    <t>CMP1943</t>
  </si>
  <si>
    <t>CMP1944</t>
  </si>
  <si>
    <t>CMP1945</t>
  </si>
  <si>
    <t>CMP1946</t>
  </si>
  <si>
    <t>CMP1947</t>
  </si>
  <si>
    <t>CMP1948</t>
  </si>
  <si>
    <t>CMP1949</t>
  </si>
  <si>
    <t>CMP1950</t>
  </si>
  <si>
    <t>CMP1951</t>
  </si>
  <si>
    <t>CMP1952</t>
  </si>
  <si>
    <t>CMP1953</t>
  </si>
  <si>
    <t>CMP1954</t>
  </si>
  <si>
    <t>CMP1955</t>
  </si>
  <si>
    <t>CMP1956</t>
  </si>
  <si>
    <t>CMP1957</t>
  </si>
  <si>
    <t>CMP1958</t>
  </si>
  <si>
    <t>CMP1959</t>
  </si>
  <si>
    <t>CMP1960</t>
  </si>
  <si>
    <t>CMP1961</t>
  </si>
  <si>
    <t>CMP1962</t>
  </si>
  <si>
    <t>CMP1963</t>
  </si>
  <si>
    <t>CMP1964</t>
  </si>
  <si>
    <t>CMP1965</t>
  </si>
  <si>
    <t>CMP1966</t>
  </si>
  <si>
    <t>CMP1967</t>
  </si>
  <si>
    <t>CMP1968</t>
  </si>
  <si>
    <t>CMP1969</t>
  </si>
  <si>
    <t>CMP1970</t>
  </si>
  <si>
    <t>CMP1971</t>
  </si>
  <si>
    <t>CMP1972</t>
  </si>
  <si>
    <t>CMP1973</t>
  </si>
  <si>
    <t>CMP1974</t>
  </si>
  <si>
    <t>CMP1975</t>
  </si>
  <si>
    <t>CMP1976</t>
  </si>
  <si>
    <t>CMP1977</t>
  </si>
  <si>
    <t>CMP1978</t>
  </si>
  <si>
    <t>CMP1979</t>
  </si>
  <si>
    <t>CMP1980</t>
  </si>
  <si>
    <t>CMP1981</t>
  </si>
  <si>
    <t>CMP1982</t>
  </si>
  <si>
    <t>CMP1983</t>
  </si>
  <si>
    <t>CMP1984</t>
  </si>
  <si>
    <t>CMP1985</t>
  </si>
  <si>
    <t>CMP1986</t>
  </si>
  <si>
    <t>CMP1987</t>
  </si>
  <si>
    <t>CMP1988</t>
  </si>
  <si>
    <t>CMP1989</t>
  </si>
  <si>
    <t>CMP1990</t>
  </si>
  <si>
    <t>CMP1991</t>
  </si>
  <si>
    <t>CMP1992</t>
  </si>
  <si>
    <t>CMP1993</t>
  </si>
  <si>
    <t>CMP1994</t>
  </si>
  <si>
    <t>CMP1995</t>
  </si>
  <si>
    <t>CMP1996</t>
  </si>
  <si>
    <t>CMP1997</t>
  </si>
  <si>
    <t>CMP1998</t>
  </si>
  <si>
    <t>CMP1999</t>
  </si>
  <si>
    <t>CMP2000</t>
  </si>
  <si>
    <t>Date</t>
  </si>
  <si>
    <t>Year</t>
  </si>
  <si>
    <t>Month</t>
  </si>
  <si>
    <t>Month Name</t>
  </si>
  <si>
    <t>Quarter</t>
  </si>
  <si>
    <t>Weakday</t>
  </si>
  <si>
    <t>Weekday Name</t>
  </si>
  <si>
    <t>Channel</t>
  </si>
  <si>
    <t>Total Clicks</t>
  </si>
  <si>
    <t>Total Impressions</t>
  </si>
  <si>
    <t>Total Conversions</t>
  </si>
  <si>
    <t>Total Ad Spend</t>
  </si>
  <si>
    <t>Total Revenue_Generated</t>
  </si>
  <si>
    <t>Average of CTR</t>
  </si>
  <si>
    <t>Average of Conersion_Rate</t>
  </si>
  <si>
    <t>Average of CPC</t>
  </si>
  <si>
    <t>Average of ROAS</t>
  </si>
  <si>
    <t>Notes</t>
  </si>
  <si>
    <t>Best performance (highest conversion rate)</t>
  </si>
  <si>
    <t>Very good conversion, cost-effective</t>
  </si>
  <si>
    <t>Slightly lower conversion rate &amp; ROAS, but effective</t>
  </si>
  <si>
    <t>Needs improvement (CPC &amp; conversion rate)</t>
  </si>
  <si>
    <t>Grand Total</t>
  </si>
  <si>
    <t>Age Analysis</t>
  </si>
  <si>
    <t>Average of CPA</t>
  </si>
  <si>
    <t>Gender X Channel Analysis</t>
  </si>
  <si>
    <t>Age X Chanels Analysis</t>
  </si>
  <si>
    <t>Location Analysis</t>
  </si>
  <si>
    <t>Sum of Clicks</t>
  </si>
  <si>
    <t>Location X Channel Analysis</t>
  </si>
  <si>
    <t>Month-Year</t>
  </si>
  <si>
    <t>Week Start</t>
  </si>
  <si>
    <t>Week End</t>
  </si>
  <si>
    <t>Gender Analysis</t>
  </si>
  <si>
    <t>YearMonth</t>
  </si>
  <si>
    <t>Conversion_Rate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</si>
  <si>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</si>
  <si>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</si>
  <si>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</si>
  <si>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</si>
  <si>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</si>
  <si>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</si>
  <si>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</si>
  <si>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</si>
  <si>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</si>
  <si>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</si>
  <si>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</si>
  <si>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Week</t>
  </si>
  <si>
    <t>2022-10-24/2022-10-30</t>
  </si>
  <si>
    <t>2022-10-31/2022-11-06</t>
  </si>
  <si>
    <t>2022-11-07/2022-11-13</t>
  </si>
  <si>
    <t>2022-11-14/2022-11-20</t>
  </si>
  <si>
    <t>2022-11-21/2022-11-27</t>
  </si>
  <si>
    <t>2022-11-28/2022-12-04</t>
  </si>
  <si>
    <t>2022-12-05/2022-12-11</t>
  </si>
  <si>
    <t>2022-12-12/2022-12-18</t>
  </si>
  <si>
    <t>2022-12-19/2022-12-25</t>
  </si>
  <si>
    <t>2022-12-26/2023-01-01</t>
  </si>
  <si>
    <t>2023-01-02/2023-01-08</t>
  </si>
  <si>
    <t>2023-01-09/2023-01-15</t>
  </si>
  <si>
    <t>2023-01-16/2023-01-22</t>
  </si>
  <si>
    <t>2023-01-23/2023-01-29</t>
  </si>
  <si>
    <t>2023-01-30/2023-02-05</t>
  </si>
  <si>
    <t>2023-02-06/2023-02-12</t>
  </si>
  <si>
    <t>2023-02-13/2023-02-19</t>
  </si>
  <si>
    <t>2023-02-20/2023-02-26</t>
  </si>
  <si>
    <t>2023-02-27/2023-03-05</t>
  </si>
  <si>
    <t>2023-03-06/2023-03-12</t>
  </si>
  <si>
    <t>2023-03-13/2023-03-19</t>
  </si>
  <si>
    <t>2023-03-20/2023-03-26</t>
  </si>
  <si>
    <t>2023-03-27/2023-04-02</t>
  </si>
  <si>
    <t>2023-04-03/2023-04-09</t>
  </si>
  <si>
    <t>2023-04-10/2023-04-16</t>
  </si>
  <si>
    <t>2023-04-17/2023-04-23</t>
  </si>
  <si>
    <t>2023-04-24/2023-04-30</t>
  </si>
  <si>
    <t>2023-05-01/2023-05-07</t>
  </si>
  <si>
    <t>2023-05-08/2023-05-14</t>
  </si>
  <si>
    <t>2023-05-15/2023-05-21</t>
  </si>
  <si>
    <t>2023-05-22/2023-05-28</t>
  </si>
  <si>
    <t>2023-05-29/2023-06-04</t>
  </si>
  <si>
    <t>2023-06-05/2023-06-11</t>
  </si>
  <si>
    <t>2023-06-12/2023-06-18</t>
  </si>
  <si>
    <t>2023-06-19/2023-06-25</t>
  </si>
  <si>
    <t>2023-06-26/2023-07-02</t>
  </si>
  <si>
    <t>2023-07-03/2023-07-09</t>
  </si>
  <si>
    <t>2023-07-10/2023-07-16</t>
  </si>
  <si>
    <t>2023-07-17/2023-07-23</t>
  </si>
  <si>
    <t>2023-07-24/2023-07-30</t>
  </si>
  <si>
    <t>2023-07-31/2023-08-06</t>
  </si>
  <si>
    <t>2023-08-07/2023-08-13</t>
  </si>
  <si>
    <t>2023-08-14/2023-08-20</t>
  </si>
  <si>
    <t>Sum of AVG CTR</t>
  </si>
  <si>
    <t>Sum of AVG ROAS</t>
  </si>
  <si>
    <t>Row Labels</t>
  </si>
  <si>
    <t>Sum of AVG Conersion_Rate</t>
  </si>
  <si>
    <t>Values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</si>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</sst>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EGP&quot;* #,##0.00_);_(&quot;EGP&quot;* \(#,##0.00\);_(&quot;EGP&quot;* &quot;-&quot;??_);_(@_)"/>
    <numFmt numFmtId="164" formatCode="0.0%"/>
    <numFmt numFmtId="165" formatCode="_([$$-409]* #,##0.00_);_([$$-409]* \(#,##0.00\);_([$$-409]* &quot;-&quot;??_);_(@_)"/>
    <numFmt numFmtId="166" formatCode="_([$$-409]* #,##0.000_);_([$$-409]* \(#,##0.000\);_([$$-409]* &quot;-&quot;??_);_(@_)"/>
    <numFmt numFmtId="167" formatCode="0.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 (Body)"/>
    </font>
    <font>
      <b/>
      <sz val="12"/>
      <color rgb="FFFF0000"/>
      <name val="Aptos Narrow"/>
      <scheme val="minor"/>
    </font>
    <font>
      <sz val="10"/>
      <color rgb="FF000000"/>
      <name val="Arial Unicode MS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0" fontId="2" fillId="0" borderId="0" xfId="0" applyFont="1"/>
    <xf numFmtId="10" fontId="2" fillId="0" borderId="0" xfId="0" applyNumberFormat="1" applyFont="1"/>
    <xf numFmtId="0" fontId="3" fillId="2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2" fontId="0" fillId="0" borderId="0" xfId="0" applyNumberFormat="1"/>
    <xf numFmtId="0" fontId="7" fillId="0" borderId="1" xfId="0" applyFont="1" applyBorder="1" applyAlignment="1">
      <alignment horizontal="center" vertical="top"/>
    </xf>
    <xf numFmtId="10" fontId="0" fillId="0" borderId="0" xfId="2" applyNumberFormat="1" applyFont="1"/>
    <xf numFmtId="167" fontId="0" fillId="0" borderId="0" xfId="0" applyNumberFormat="1"/>
    <xf numFmtId="0" fontId="3" fillId="0" borderId="0" xfId="0" applyFont="1"/>
    <xf numFmtId="2" fontId="0" fillId="0" borderId="0" xfId="2" applyNumberFormat="1" applyFont="1"/>
    <xf numFmtId="9" fontId="0" fillId="0" borderId="0" xfId="0" applyNumberFormat="1"/>
    <xf numFmtId="0" fontId="3" fillId="0" borderId="0" xfId="0" applyFont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59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  <dxf>
      <numFmt numFmtId="14" formatCode="0.00%"/>
    </dxf>
    <dxf>
      <numFmt numFmtId="165" formatCode="_([$$-409]* #,##0.00_);_([$$-409]* \(#,##0.00\);_([$$-409]* &quot;-&quot;??_);_(@_)"/>
    </dxf>
    <dxf>
      <numFmt numFmtId="2" formatCode="0.00"/>
    </dxf>
    <dxf>
      <numFmt numFmtId="167" formatCode="0.0"/>
    </dxf>
    <dxf>
      <numFmt numFmtId="167" formatCode="0.0"/>
    </dxf>
    <dxf>
      <numFmt numFmtId="167" formatCode="0.0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6" formatCode="_([$$-409]* #,##0.000_);_([$$-409]* \(#,##0.000\);_([$$-409]* &quot;-&quot;??_);_(@_)"/>
    </dxf>
    <dxf>
      <numFmt numFmtId="165" formatCode="_([$$-409]* #,##0.00_);_([$$-409]* \(#,##0.00\);_([$$-409]* &quot;-&quot;??_);_(@_)"/>
    </dxf>
    <dxf>
      <numFmt numFmtId="164" formatCode="0.0%"/>
    </dxf>
    <dxf>
      <numFmt numFmtId="164" formatCode="0.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  <dxf>
      <numFmt numFmtId="13" formatCode="0%"/>
    </dxf>
    <dxf>
      <numFmt numFmtId="165" formatCode="_([$$-409]* #,##0.00_);_([$$-409]* \(#,##0.00\);_([$$-409]* &quot;-&quot;??_);_(@_)"/>
    </dxf>
    <dxf>
      <numFmt numFmtId="13" formatCode="0%"/>
    </dxf>
    <dxf>
      <numFmt numFmtId="168" formatCode="m/d/yyyy"/>
    </dxf>
    <dxf>
      <numFmt numFmtId="168" formatCode="m/d/yyyy"/>
    </dxf>
    <dxf>
      <numFmt numFmtId="19" formatCode="dd/mm/yyyy"/>
    </dxf>
    <dxf>
      <numFmt numFmtId="168" formatCode="m/d/yyyy"/>
    </dxf>
    <dxf>
      <numFmt numFmtId="0" formatCode="General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BE8C2"/>
      <color rgb="FFF6F3C9"/>
      <color rgb="FF7F7EC2"/>
      <color rgb="FFF3F1C7"/>
      <color rgb="FFFBD9DA"/>
      <color rgb="FFCAF3DA"/>
      <color rgb="FFF0E1FF"/>
      <color rgb="FFFAD0F8"/>
      <color rgb="FFCEF1FF"/>
      <color rgb="FFF8D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[Analysis.xlsx]Campaign Analysis!PivotTable4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"/>
              </a:rPr>
              <a:t>CTR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6F3C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 Analysis'!$B$37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6F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Analysis'!$A$38:$A$44</c:f>
              <c:strCache>
                <c:ptCount val="6"/>
                <c:pt idx="0">
                  <c:v>Bundle Bonanza</c:v>
                </c:pt>
                <c:pt idx="1">
                  <c:v>Customer Appreciation Week</c:v>
                </c:pt>
                <c:pt idx="2">
                  <c:v>Exclusive Access</c:v>
                </c:pt>
                <c:pt idx="3">
                  <c:v>Fresh Finds</c:v>
                </c:pt>
                <c:pt idx="4">
                  <c:v>Shop Smart</c:v>
                </c:pt>
                <c:pt idx="5">
                  <c:v>Trending Now</c:v>
                </c:pt>
              </c:strCache>
            </c:strRef>
          </c:cat>
          <c:val>
            <c:numRef>
              <c:f>'Campaign Analysis'!$B$38:$B$44</c:f>
              <c:numCache>
                <c:formatCode>0%</c:formatCode>
                <c:ptCount val="6"/>
                <c:pt idx="0">
                  <c:v>0.48105410735017601</c:v>
                </c:pt>
                <c:pt idx="1">
                  <c:v>0.49755379152338491</c:v>
                </c:pt>
                <c:pt idx="2">
                  <c:v>0.52234858228052961</c:v>
                </c:pt>
                <c:pt idx="3">
                  <c:v>0.50560963514025647</c:v>
                </c:pt>
                <c:pt idx="4">
                  <c:v>0.49402096439927612</c:v>
                </c:pt>
                <c:pt idx="5">
                  <c:v>0.51106958631812982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1-0A4E-A414-CA0887B837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5323424"/>
        <c:axId val="482162784"/>
      </c:barChart>
      <c:catAx>
        <c:axId val="95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2162784"/>
        <c:crosses val="autoZero"/>
        <c:auto val="1"/>
        <c:lblAlgn val="ctr"/>
        <c:lblOffset val="100"/>
        <c:noMultiLvlLbl val="0"/>
      </c:catAx>
      <c:valAx>
        <c:axId val="482162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53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[Analysis.xlsx]Campaign Analysis!PivotTable6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"/>
              </a:rPr>
              <a:t>Conversion</a:t>
            </a:r>
            <a:r>
              <a:rPr lang="en-US" baseline="0">
                <a:latin typeface=""/>
              </a:rPr>
              <a:t> Rate</a:t>
            </a:r>
            <a:endParaRPr lang="en-US">
              <a:latin typeface="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0E1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 Analysis'!$B$26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0E1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Analysis'!$A$27:$A$33</c:f>
              <c:strCache>
                <c:ptCount val="6"/>
                <c:pt idx="0">
                  <c:v>Bundle Bonanza</c:v>
                </c:pt>
                <c:pt idx="1">
                  <c:v>Customer Appreciation Week</c:v>
                </c:pt>
                <c:pt idx="2">
                  <c:v>Exclusive Access</c:v>
                </c:pt>
                <c:pt idx="3">
                  <c:v>Fresh Finds</c:v>
                </c:pt>
                <c:pt idx="4">
                  <c:v>Shop Smart</c:v>
                </c:pt>
                <c:pt idx="5">
                  <c:v>Trending Now</c:v>
                </c:pt>
              </c:strCache>
            </c:strRef>
          </c:cat>
          <c:val>
            <c:numRef>
              <c:f>'Campaign Analysis'!$B$27:$B$33</c:f>
              <c:numCache>
                <c:formatCode>0%</c:formatCode>
                <c:ptCount val="6"/>
                <c:pt idx="0">
                  <c:v>0.49139621685022461</c:v>
                </c:pt>
                <c:pt idx="1">
                  <c:v>0.49111975382061468</c:v>
                </c:pt>
                <c:pt idx="2">
                  <c:v>0.50035699078833906</c:v>
                </c:pt>
                <c:pt idx="3">
                  <c:v>0.51049091948321612</c:v>
                </c:pt>
                <c:pt idx="4">
                  <c:v>0.53917613761651106</c:v>
                </c:pt>
                <c:pt idx="5">
                  <c:v>0.48732435051199346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F-1B43-8C46-00220D653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7029712"/>
        <c:axId val="182440352"/>
      </c:barChart>
      <c:catAx>
        <c:axId val="39702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440352"/>
        <c:crosses val="autoZero"/>
        <c:auto val="1"/>
        <c:lblAlgn val="ctr"/>
        <c:lblOffset val="100"/>
        <c:noMultiLvlLbl val="0"/>
      </c:catAx>
      <c:valAx>
        <c:axId val="1824403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70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[Analysis.xlsx]Campaign Analysis!PivotTable5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"/>
              </a:rPr>
              <a:t>ROAS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AF3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 Analysis'!$B$16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AF3D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'Campaign Analysis'!$A$17:$A$23</c:f>
              <c:strCache>
                <c:ptCount val="6"/>
                <c:pt idx="0">
                  <c:v>Bundle Bonanza</c:v>
                </c:pt>
                <c:pt idx="1">
                  <c:v>Customer Appreciation Week</c:v>
                </c:pt>
                <c:pt idx="2">
                  <c:v>Exclusive Access</c:v>
                </c:pt>
                <c:pt idx="3">
                  <c:v>Fresh Finds</c:v>
                </c:pt>
                <c:pt idx="4">
                  <c:v>Shop Smart</c:v>
                </c:pt>
                <c:pt idx="5">
                  <c:v>Trending Now</c:v>
                </c:pt>
              </c:strCache>
            </c:strRef>
          </c:cat>
          <c:val>
            <c:numRef>
              <c:f>'Campaign Analysis'!$B$17:$B$23</c:f>
              <c:numCache>
                <c:formatCode>_([$$-409]* #,##0.00_);_([$$-409]* \(#,##0.00\);_([$$-409]* "-"??_);_(@_)</c:formatCode>
                <c:ptCount val="6"/>
                <c:pt idx="0">
                  <c:v>2.5231525902913088</c:v>
                </c:pt>
                <c:pt idx="1">
                  <c:v>2.5339659227414777</c:v>
                </c:pt>
                <c:pt idx="2">
                  <c:v>2.6959962679846052</c:v>
                </c:pt>
                <c:pt idx="3">
                  <c:v>2.5769206925101451</c:v>
                </c:pt>
                <c:pt idx="4">
                  <c:v>2.7054464490355237</c:v>
                </c:pt>
                <c:pt idx="5">
                  <c:v>2.571532419803936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E04D-9A1D-DFBDEBCE1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10779904"/>
        <c:axId val="426976016"/>
      </c:barChart>
      <c:catAx>
        <c:axId val="41077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976016"/>
        <c:crosses val="autoZero"/>
        <c:auto val="1"/>
        <c:lblAlgn val="ctr"/>
        <c:lblOffset val="100"/>
        <c:noMultiLvlLbl val="0"/>
      </c:catAx>
      <c:valAx>
        <c:axId val="426976016"/>
        <c:scaling>
          <c:orientation val="minMax"/>
        </c:scaling>
        <c:delete val="1"/>
        <c:axPos val="l"/>
        <c:numFmt formatCode="_([$$-409]* #,##0.00_);_([$$-409]* \(#,##0.00\);_([$$-409]* &quot;-&quot;??_);_(@_)" sourceLinked="1"/>
        <c:majorTickMark val="none"/>
        <c:minorTickMark val="none"/>
        <c:tickLblPos val="nextTo"/>
        <c:crossAx val="4107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[Analysis.xlsx]Channel Comparison!PivotTable7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AF3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CAF3D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AF3DA"/>
          </a:solidFill>
          <a:ln>
            <a:noFill/>
          </a:ln>
          <a:effectLst/>
        </c:spPr>
        <c:dLbl>
          <c:idx val="0"/>
          <c:layout>
            <c:manualLayout>
              <c:x val="-4.1480474165666109E-2"/>
              <c:y val="-0.103626943005181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AF3DA"/>
          </a:solidFill>
          <a:ln>
            <a:noFill/>
          </a:ln>
          <a:effectLst/>
        </c:spPr>
        <c:dLbl>
          <c:idx val="0"/>
          <c:layout>
            <c:manualLayout>
              <c:x val="-6.5955993074580839E-3"/>
              <c:y val="-0.112262521588946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60903223238626"/>
                  <c:h val="5.1761794024451607E-2"/>
                </c:manualLayout>
              </c15:layout>
            </c:ext>
          </c:extLst>
        </c:dLbl>
      </c:pivotFmt>
      <c:pivotFmt>
        <c:idx val="8"/>
        <c:spPr>
          <a:solidFill>
            <a:srgbClr val="CAF3DA"/>
          </a:solidFill>
          <a:ln>
            <a:noFill/>
          </a:ln>
          <a:effectLst/>
        </c:spPr>
        <c:dLbl>
          <c:idx val="0"/>
          <c:layout>
            <c:manualLayout>
              <c:x val="4.2122999157539989E-2"/>
              <c:y val="5.8721934369602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AF3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AF3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BD9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F7EC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473219693116908E-2"/>
          <c:y val="2.3964286522979297E-2"/>
          <c:w val="0.92572208017558155"/>
          <c:h val="0.9520714269540414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'Channel Comparison'!$B$13</c:f>
              <c:strCache>
                <c:ptCount val="1"/>
                <c:pt idx="0">
                  <c:v>Total Ad Spend</c:v>
                </c:pt>
              </c:strCache>
            </c:strRef>
          </c:tx>
          <c:spPr>
            <a:solidFill>
              <a:srgbClr val="CAF3DA"/>
            </a:solidFill>
            <a:ln>
              <a:noFill/>
            </a:ln>
            <a:effectLst/>
          </c:spPr>
          <c:invertIfNegative val="0"/>
          <c:cat>
            <c:strRef>
              <c:f>'Channel Comparison'!$A$14:$A$18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Comparison'!$B$14:$B$18</c:f>
              <c:numCache>
                <c:formatCode>_([$$-409]* #,##0.00_);_([$$-409]* \(#,##0.00\);_([$$-409]* "-"??_);_(@_)</c:formatCode>
                <c:ptCount val="4"/>
                <c:pt idx="0">
                  <c:v>3699235.8240000014</c:v>
                </c:pt>
                <c:pt idx="1">
                  <c:v>3665337.8109999998</c:v>
                </c:pt>
                <c:pt idx="2">
                  <c:v>3676960.17</c:v>
                </c:pt>
                <c:pt idx="3">
                  <c:v>3743388.0340000014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0-3C4F-A9A7-BF6B01CE1FCC}"/>
            </c:ext>
          </c:extLst>
        </c:ser>
        <c:ser>
          <c:idx val="1"/>
          <c:order val="1"/>
          <c:tx>
            <c:strRef>
              <c:f>'Channel Comparison'!$C$13</c:f>
              <c:strCache>
                <c:ptCount val="1"/>
                <c:pt idx="0">
                  <c:v>Total Conversions</c:v>
                </c:pt>
              </c:strCache>
            </c:strRef>
          </c:tx>
          <c:spPr>
            <a:solidFill>
              <a:srgbClr val="FBD9DA"/>
            </a:solidFill>
            <a:ln>
              <a:noFill/>
            </a:ln>
            <a:effectLst/>
          </c:spPr>
          <c:invertIfNegative val="0"/>
          <c:cat>
            <c:strRef>
              <c:f>'Channel Comparison'!$A$14:$A$18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Comparison'!$C$14:$C$18</c:f>
              <c:numCache>
                <c:formatCode>General</c:formatCode>
                <c:ptCount val="4"/>
                <c:pt idx="0">
                  <c:v>8275602.4000000032</c:v>
                </c:pt>
                <c:pt idx="1">
                  <c:v>9257641.0000000019</c:v>
                </c:pt>
                <c:pt idx="2">
                  <c:v>9738489.9999999944</c:v>
                </c:pt>
                <c:pt idx="3">
                  <c:v>9441637.3000000007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0-3C4F-A9A7-BF6B01CE1FCC}"/>
            </c:ext>
          </c:extLst>
        </c:ser>
        <c:ser>
          <c:idx val="2"/>
          <c:order val="2"/>
          <c:tx>
            <c:strRef>
              <c:f>'Channel Comparison'!$D$13</c:f>
              <c:strCache>
                <c:ptCount val="1"/>
                <c:pt idx="0">
                  <c:v>Total Impressions</c:v>
                </c:pt>
              </c:strCache>
            </c:strRef>
          </c:tx>
          <c:spPr>
            <a:solidFill>
              <a:srgbClr val="7F7EC2"/>
            </a:solidFill>
            <a:ln>
              <a:noFill/>
            </a:ln>
            <a:effectLst/>
          </c:spPr>
          <c:invertIfNegative val="0"/>
          <c:cat>
            <c:strRef>
              <c:f>'Channel Comparison'!$A$14:$A$18</c:f>
              <c:strCache>
                <c:ptCount val="4"/>
                <c:pt idx="0">
                  <c:v>Email</c:v>
                </c:pt>
                <c:pt idx="1">
                  <c:v>Influencer Marketing</c:v>
                </c:pt>
                <c:pt idx="2">
                  <c:v>Paid Ads</c:v>
                </c:pt>
                <c:pt idx="3">
                  <c:v>Social Media</c:v>
                </c:pt>
              </c:strCache>
            </c:strRef>
          </c:cat>
          <c:val>
            <c:numRef>
              <c:f>'Channel Comparison'!$D$14:$D$18</c:f>
              <c:numCache>
                <c:formatCode>General</c:formatCode>
                <c:ptCount val="4"/>
                <c:pt idx="0">
                  <c:v>35124141.699999966</c:v>
                </c:pt>
                <c:pt idx="1">
                  <c:v>35209358.200000003</c:v>
                </c:pt>
                <c:pt idx="2">
                  <c:v>37165712.700000033</c:v>
                </c:pt>
                <c:pt idx="3">
                  <c:v>37849031.000000037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0-3C4F-A9A7-BF6B01CE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9"/>
        <c:overlap val="-84"/>
        <c:axId val="672672720"/>
        <c:axId val="704876368"/>
      </c:barChart>
      <c:valAx>
        <c:axId val="704876368"/>
        <c:scaling>
          <c:orientation val="minMax"/>
        </c:scaling>
        <c:delete val="1"/>
        <c:axPos val="b"/>
        <c:numFmt formatCode="_([$$-409]* #,##0.00_);_([$$-409]* \(#,##0.00\);_([$$-409]* &quot;-&quot;??_);_(@_)" sourceLinked="1"/>
        <c:majorTickMark val="none"/>
        <c:minorTickMark val="none"/>
        <c:tickLblPos val="nextTo"/>
        <c:crossAx val="672672720"/>
        <c:crosses val="autoZero"/>
        <c:crossBetween val="between"/>
      </c:valAx>
      <c:catAx>
        <c:axId val="67267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0487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[Analysis.xlsx]Demographic Analysis!PivotTable8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D9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BD9D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BD9D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BD9D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BD9DA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BD9DA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Analysis'!$B$95</c:f>
              <c:strCache>
                <c:ptCount val="1"/>
                <c:pt idx="0">
                  <c:v>Total Conversions</c:v>
                </c:pt>
              </c:strCache>
            </c:strRef>
          </c:tx>
          <c:spPr>
            <a:solidFill>
              <a:srgbClr val="FBD9D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D9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A-B04F-BF1D-F89B8E8A5646}"/>
              </c:ext>
            </c:extLst>
          </c:dPt>
          <c:dPt>
            <c:idx val="1"/>
            <c:invertIfNegative val="0"/>
            <c:bubble3D val="0"/>
            <c:spPr>
              <a:solidFill>
                <a:srgbClr val="FBD9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6A-B04F-BF1D-F89B8E8A5646}"/>
              </c:ext>
            </c:extLst>
          </c:dPt>
          <c:dPt>
            <c:idx val="2"/>
            <c:invertIfNegative val="0"/>
            <c:bubble3D val="0"/>
            <c:spPr>
              <a:solidFill>
                <a:srgbClr val="FBD9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A-B04F-BF1D-F89B8E8A5646}"/>
              </c:ext>
            </c:extLst>
          </c:dPt>
          <c:dPt>
            <c:idx val="3"/>
            <c:invertIfNegative val="0"/>
            <c:bubble3D val="0"/>
            <c:spPr>
              <a:solidFill>
                <a:srgbClr val="FBD9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6A-B04F-BF1D-F89B8E8A5646}"/>
              </c:ext>
            </c:extLst>
          </c:dPt>
          <c:dPt>
            <c:idx val="4"/>
            <c:invertIfNegative val="0"/>
            <c:bubble3D val="0"/>
            <c:spPr>
              <a:solidFill>
                <a:srgbClr val="FBD9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A-B04F-BF1D-F89B8E8A564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6A-B04F-BF1D-F89B8E8A56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6A-B04F-BF1D-F89B8E8A56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6A-B04F-BF1D-F89B8E8A56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6A-B04F-BF1D-F89B8E8A56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B6A-B04F-BF1D-F89B8E8A5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 Analysis'!$A$96:$A$100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Analysis'!$B$96:$B$100</c:f>
              <c:numCache>
                <c:formatCode>General</c:formatCode>
                <c:ptCount val="5"/>
                <c:pt idx="0">
                  <c:v>7356435.8000000007</c:v>
                </c:pt>
                <c:pt idx="1">
                  <c:v>7393822.599999994</c:v>
                </c:pt>
                <c:pt idx="2">
                  <c:v>7420453.2999999989</c:v>
                </c:pt>
                <c:pt idx="3">
                  <c:v>7807588.8000000026</c:v>
                </c:pt>
                <c:pt idx="4">
                  <c:v>6735070.1999999983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7-B442-9C61-C6C0671468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81354624"/>
        <c:axId val="881532112"/>
      </c:barChart>
      <c:lineChart>
        <c:grouping val="standard"/>
        <c:varyColors val="0"/>
        <c:ser>
          <c:idx val="1"/>
          <c:order val="1"/>
          <c:tx>
            <c:strRef>
              <c:f>'Demographic Analysis'!$C$95</c:f>
              <c:strCache>
                <c:ptCount val="1"/>
                <c:pt idx="0">
                  <c:v>Total Revenue_Generated</c:v>
                </c:pt>
              </c:strCache>
            </c:strRef>
          </c:tx>
          <c:spPr>
            <a:ln w="28575" cap="rnd">
              <a:solidFill>
                <a:srgbClr val="CAF3DA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825-0649-AB55-19B31755A48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825-0649-AB55-19B31755A48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825-0649-AB55-19B31755A483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825-0649-AB55-19B31755A48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825-0649-AB55-19B31755A48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825-0649-AB55-19B31755A4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25-0649-AB55-19B31755A48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25-0649-AB55-19B31755A48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25-0649-AB55-19B31755A48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25-0649-AB55-19B31755A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'Demographic Analysis'!$A$96:$A$100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'Demographic Analysis'!$C$96:$C$100</c:f>
              <c:numCache>
                <c:formatCode>_([$$-409]* #,##0.00_);_([$$-409]* \(#,##0.00\);_([$$-409]* "-"??_);_(@_)</c:formatCode>
                <c:ptCount val="5"/>
                <c:pt idx="0">
                  <c:v>7326300.4210000038</c:v>
                </c:pt>
                <c:pt idx="1">
                  <c:v>7736461.5440000026</c:v>
                </c:pt>
                <c:pt idx="2">
                  <c:v>7134612.6540000057</c:v>
                </c:pt>
                <c:pt idx="3">
                  <c:v>7831814.6750000026</c:v>
                </c:pt>
                <c:pt idx="4">
                  <c:v>8435212.7160000037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7-B442-9C61-C6C0671468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1354624"/>
        <c:axId val="881532112"/>
      </c:lineChart>
      <c:catAx>
        <c:axId val="8813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81532112"/>
        <c:crosses val="autoZero"/>
        <c:auto val="1"/>
        <c:lblAlgn val="ctr"/>
        <c:lblOffset val="100"/>
        <c:noMultiLvlLbl val="0"/>
      </c:catAx>
      <c:valAx>
        <c:axId val="881532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13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[Analysis.xlsx]Demographic Analysis!PivotTable9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AD0F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EF1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Analysis'!$F$95:$F$96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AD0F8"/>
            </a:solidFill>
            <a:ln>
              <a:noFill/>
            </a:ln>
            <a:effectLst/>
          </c:spPr>
          <c:invertIfNegative val="0"/>
          <c:cat>
            <c:strRef>
              <c:f>'Demographic Analysis'!$E$97:$E$98</c:f>
              <c:strCache>
                <c:ptCount val="2"/>
                <c:pt idx="0">
                  <c:v>Total Conversions</c:v>
                </c:pt>
                <c:pt idx="1">
                  <c:v>Total Revenue_Generated</c:v>
                </c:pt>
              </c:strCache>
            </c:strRef>
          </c:cat>
          <c:val>
            <c:numRef>
              <c:f>'Demographic Analysis'!$F$97:$F$98</c:f>
              <c:numCache>
                <c:formatCode>General</c:formatCode>
                <c:ptCount val="2"/>
                <c:pt idx="0">
                  <c:v>17975386.100000001</c:v>
                </c:pt>
                <c:pt idx="1">
                  <c:v>18883528.639999997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C-0648-B3AD-73C7454E0007}"/>
            </c:ext>
          </c:extLst>
        </c:ser>
        <c:ser>
          <c:idx val="1"/>
          <c:order val="1"/>
          <c:tx>
            <c:strRef>
              <c:f>'Demographic Analysis'!$G$95:$G$96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CEF1FF"/>
            </a:solidFill>
            <a:ln>
              <a:noFill/>
            </a:ln>
            <a:effectLst/>
          </c:spPr>
          <c:invertIfNegative val="0"/>
          <c:cat>
            <c:strRef>
              <c:f>'Demographic Analysis'!$E$97:$E$98</c:f>
              <c:strCache>
                <c:ptCount val="2"/>
                <c:pt idx="0">
                  <c:v>Total Conversions</c:v>
                </c:pt>
                <c:pt idx="1">
                  <c:v>Total Revenue_Generated</c:v>
                </c:pt>
              </c:strCache>
            </c:strRef>
          </c:cat>
          <c:val>
            <c:numRef>
              <c:f>'Demographic Analysis'!$G$97:$G$98</c:f>
              <c:numCache>
                <c:formatCode>General</c:formatCode>
                <c:ptCount val="2"/>
                <c:pt idx="0">
                  <c:v>18737984.599999987</c:v>
                </c:pt>
                <c:pt idx="1">
                  <c:v>19580873.370000008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C-0648-B3AD-73C7454E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5"/>
        <c:axId val="791188096"/>
        <c:axId val="1091367296"/>
      </c:barChart>
      <c:catAx>
        <c:axId val="7911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091367296"/>
        <c:crosses val="autoZero"/>
        <c:auto val="1"/>
        <c:lblAlgn val="ctr"/>
        <c:lblOffset val="100"/>
        <c:noMultiLvlLbl val="0"/>
      </c:catAx>
      <c:valAx>
        <c:axId val="109136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1188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[Analysis.xlsx]Demographic Analysis!PivotTable10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D9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AF3D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Analysis'!$K$95</c:f>
              <c:strCache>
                <c:ptCount val="1"/>
                <c:pt idx="0">
                  <c:v>Total Conversions</c:v>
                </c:pt>
              </c:strCache>
            </c:strRef>
          </c:tx>
          <c:spPr>
            <a:solidFill>
              <a:srgbClr val="FBD9DA"/>
            </a:solidFill>
            <a:ln>
              <a:noFill/>
            </a:ln>
            <a:effectLst/>
          </c:spPr>
          <c:invertIfNegative val="0"/>
          <c:cat>
            <c:strRef>
              <c:f>'Demographic Analysis'!$J$96:$J$100</c:f>
              <c:strCache>
                <c:ptCount val="5"/>
                <c:pt idx="0">
                  <c:v>Alba Iulia</c:v>
                </c:pt>
                <c:pt idx="1">
                  <c:v>Brăila</c:v>
                </c:pt>
                <c:pt idx="2">
                  <c:v>Deva</c:v>
                </c:pt>
                <c:pt idx="3">
                  <c:v>Mediaș</c:v>
                </c:pt>
                <c:pt idx="4">
                  <c:v>Pitești</c:v>
                </c:pt>
              </c:strCache>
            </c:strRef>
          </c:cat>
          <c:val>
            <c:numRef>
              <c:f>'Demographic Analysis'!$K$96:$K$100</c:f>
              <c:numCache>
                <c:formatCode>General</c:formatCode>
                <c:ptCount val="5"/>
                <c:pt idx="0">
                  <c:v>7355298.9999999953</c:v>
                </c:pt>
                <c:pt idx="1">
                  <c:v>8399922.5000000037</c:v>
                </c:pt>
                <c:pt idx="2">
                  <c:v>6829497.0999999959</c:v>
                </c:pt>
                <c:pt idx="3">
                  <c:v>6920589.0000000009</c:v>
                </c:pt>
                <c:pt idx="4">
                  <c:v>7208063.099999994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4-C849-82E5-4DB1C36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324800"/>
        <c:axId val="992450608"/>
      </c:barChart>
      <c:lineChart>
        <c:grouping val="standard"/>
        <c:varyColors val="0"/>
        <c:ser>
          <c:idx val="1"/>
          <c:order val="1"/>
          <c:tx>
            <c:strRef>
              <c:f>'Demographic Analysis'!$L$95</c:f>
              <c:strCache>
                <c:ptCount val="1"/>
                <c:pt idx="0">
                  <c:v>Total Revenue_Generated</c:v>
                </c:pt>
              </c:strCache>
            </c:strRef>
          </c:tx>
          <c:spPr>
            <a:ln w="28575" cap="rnd">
              <a:solidFill>
                <a:srgbClr val="CAF3DA"/>
              </a:solidFill>
              <a:round/>
            </a:ln>
            <a:effectLst/>
          </c:spPr>
          <c:marker>
            <c:symbol val="none"/>
          </c:marker>
          <c:cat>
            <c:strRef>
              <c:f>'Demographic Analysis'!$J$96:$J$100</c:f>
              <c:strCache>
                <c:ptCount val="5"/>
                <c:pt idx="0">
                  <c:v>Alba Iulia</c:v>
                </c:pt>
                <c:pt idx="1">
                  <c:v>Brăila</c:v>
                </c:pt>
                <c:pt idx="2">
                  <c:v>Deva</c:v>
                </c:pt>
                <c:pt idx="3">
                  <c:v>Mediaș</c:v>
                </c:pt>
                <c:pt idx="4">
                  <c:v>Pitești</c:v>
                </c:pt>
              </c:strCache>
            </c:strRef>
          </c:cat>
          <c:val>
            <c:numRef>
              <c:f>'Demographic Analysis'!$L$96:$L$100</c:f>
              <c:numCache>
                <c:formatCode>_([$$-409]* #,##0.00_);_([$$-409]* \(#,##0.00\);_([$$-409]* "-"??_);_(@_)</c:formatCode>
                <c:ptCount val="5"/>
                <c:pt idx="0">
                  <c:v>7211942.8069999982</c:v>
                </c:pt>
                <c:pt idx="1">
                  <c:v>8580989.5970000047</c:v>
                </c:pt>
                <c:pt idx="2">
                  <c:v>7188649.2240000023</c:v>
                </c:pt>
                <c:pt idx="3">
                  <c:v>7576173.6720000068</c:v>
                </c:pt>
                <c:pt idx="4">
                  <c:v>7906646.7100000056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4-C849-82E5-4DB1C36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24800"/>
        <c:axId val="992450608"/>
      </c:lineChart>
      <c:catAx>
        <c:axId val="4273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92450608"/>
        <c:crosses val="autoZero"/>
        <c:auto val="1"/>
        <c:lblAlgn val="ctr"/>
        <c:lblOffset val="100"/>
        <c:noMultiLvlLbl val="0"/>
      </c:catAx>
      <c:valAx>
        <c:axId val="99245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3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'Time-Based Analysis'!$D$1</c:f>
              <c:strCache>
                <c:ptCount val="1"/>
                <c:pt idx="0">
                  <c:v>Conversions</c:v>
                </c:pt>
              </c:strCache>
            </c:strRef>
          </c:tx>
          <c:spPr>
            <a:solidFill>
              <a:srgbClr val="7F7EC2">
                <a:alpha val="49654"/>
              </a:srgbClr>
            </a:solidFill>
            <a:ln>
              <a:noFill/>
            </a:ln>
            <a:effectLst/>
          </c:spPr>
          <c:cat>
            <c:strRef>
              <c:f>'Time-Based Analysis'!$A$2:$A$12</c:f>
              <c:strCache>
                <c:ptCount val="11"/>
                <c:pt idx="0">
                  <c:v>2022-10</c:v>
                </c:pt>
                <c:pt idx="1">
                  <c:v>2022-11</c:v>
                </c:pt>
                <c:pt idx="2">
                  <c:v>2022-12</c:v>
                </c:pt>
                <c:pt idx="3">
                  <c:v>2023-01</c:v>
                </c:pt>
                <c:pt idx="4">
                  <c:v>2023-02</c:v>
                </c:pt>
                <c:pt idx="5">
                  <c:v>2023-03</c:v>
                </c:pt>
                <c:pt idx="6">
                  <c:v>2023-04</c:v>
                </c:pt>
                <c:pt idx="7">
                  <c:v>2023-05</c:v>
                </c:pt>
                <c:pt idx="8">
                  <c:v>2023-06</c:v>
                </c:pt>
                <c:pt idx="9">
                  <c:v>2023-07</c:v>
                </c:pt>
                <c:pt idx="10">
                  <c:v>2023-08</c:v>
                </c:pt>
              </c:strCache>
            </c:strRef>
          </c:cat>
          <c:val>
            <c:numRef>
              <c:f>'Time-Based Analysis'!$D$2:$D$12</c:f>
              <c:numCache>
                <c:formatCode>0.0</c:formatCode>
                <c:ptCount val="11"/>
                <c:pt idx="0">
                  <c:v>1131617.7</c:v>
                </c:pt>
                <c:pt idx="1">
                  <c:v>4173242.1</c:v>
                </c:pt>
                <c:pt idx="2">
                  <c:v>3498194.6</c:v>
                </c:pt>
                <c:pt idx="3">
                  <c:v>4475477.2</c:v>
                </c:pt>
                <c:pt idx="4">
                  <c:v>3499899.8</c:v>
                </c:pt>
                <c:pt idx="5">
                  <c:v>3133189</c:v>
                </c:pt>
                <c:pt idx="6">
                  <c:v>3374060.1</c:v>
                </c:pt>
                <c:pt idx="7">
                  <c:v>3655624</c:v>
                </c:pt>
                <c:pt idx="8">
                  <c:v>3633995.8</c:v>
                </c:pt>
                <c:pt idx="9">
                  <c:v>3551612.6</c:v>
                </c:pt>
                <c:pt idx="10">
                  <c:v>2586457.7999999998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1-AD49-8792-85A1AF5DB8E8}"/>
            </c:ext>
          </c:extLst>
        </c:ser>
        <c:ser>
          <c:idx val="1"/>
          <c:order val="1"/>
          <c:tx>
            <c:strRef>
              <c:f>'Time-Based Analysis'!$E$1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EBE8C2">
                <a:alpha val="50196"/>
              </a:srgbClr>
            </a:solidFill>
            <a:ln>
              <a:noFill/>
            </a:ln>
            <a:effectLst/>
          </c:spPr>
          <c:cat>
            <c:strRef>
              <c:f>'Time-Based Analysis'!$A$2:$A$12</c:f>
              <c:strCache>
                <c:ptCount val="11"/>
                <c:pt idx="0">
                  <c:v>2022-10</c:v>
                </c:pt>
                <c:pt idx="1">
                  <c:v>2022-11</c:v>
                </c:pt>
                <c:pt idx="2">
                  <c:v>2022-12</c:v>
                </c:pt>
                <c:pt idx="3">
                  <c:v>2023-01</c:v>
                </c:pt>
                <c:pt idx="4">
                  <c:v>2023-02</c:v>
                </c:pt>
                <c:pt idx="5">
                  <c:v>2023-03</c:v>
                </c:pt>
                <c:pt idx="6">
                  <c:v>2023-04</c:v>
                </c:pt>
                <c:pt idx="7">
                  <c:v>2023-05</c:v>
                </c:pt>
                <c:pt idx="8">
                  <c:v>2023-06</c:v>
                </c:pt>
                <c:pt idx="9">
                  <c:v>2023-07</c:v>
                </c:pt>
                <c:pt idx="10">
                  <c:v>2023-08</c:v>
                </c:pt>
              </c:strCache>
            </c:strRef>
          </c:cat>
          <c:val>
            <c:numRef>
              <c:f>'Time-Based Analysis'!$E$2:$E$12</c:f>
              <c:numCache>
                <c:formatCode>0.0</c:formatCode>
                <c:ptCount val="11"/>
                <c:pt idx="0">
                  <c:v>1949043.6</c:v>
                </c:pt>
                <c:pt idx="1">
                  <c:v>8156972.0999999996</c:v>
                </c:pt>
                <c:pt idx="2">
                  <c:v>7172114.7000000002</c:v>
                </c:pt>
                <c:pt idx="3">
                  <c:v>8000630.1999999993</c:v>
                </c:pt>
                <c:pt idx="4">
                  <c:v>7442722.3999999994</c:v>
                </c:pt>
                <c:pt idx="5">
                  <c:v>6587579.0999999996</c:v>
                </c:pt>
                <c:pt idx="6">
                  <c:v>7004578.7999999998</c:v>
                </c:pt>
                <c:pt idx="7">
                  <c:v>7261542</c:v>
                </c:pt>
                <c:pt idx="8">
                  <c:v>7443267.5999999996</c:v>
                </c:pt>
                <c:pt idx="9">
                  <c:v>7090027.2999999998</c:v>
                </c:pt>
                <c:pt idx="10">
                  <c:v>4901446.5999999996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1-AD49-8792-85A1AF5DB8E8}"/>
            </c:ext>
          </c:extLst>
        </c:ser>
        <c:ser>
          <c:idx val="2"/>
          <c:order val="2"/>
          <c:tx>
            <c:strRef>
              <c:f>'Time-Based Analysis'!$F$1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rgbClr val="FBD9DA"/>
            </a:solidFill>
            <a:ln>
              <a:noFill/>
            </a:ln>
            <a:effectLst/>
          </c:spPr>
          <c:cat>
            <c:strRef>
              <c:f>'Time-Based Analysis'!$A$2:$A$12</c:f>
              <c:strCache>
                <c:ptCount val="11"/>
                <c:pt idx="0">
                  <c:v>2022-10</c:v>
                </c:pt>
                <c:pt idx="1">
                  <c:v>2022-11</c:v>
                </c:pt>
                <c:pt idx="2">
                  <c:v>2022-12</c:v>
                </c:pt>
                <c:pt idx="3">
                  <c:v>2023-01</c:v>
                </c:pt>
                <c:pt idx="4">
                  <c:v>2023-02</c:v>
                </c:pt>
                <c:pt idx="5">
                  <c:v>2023-03</c:v>
                </c:pt>
                <c:pt idx="6">
                  <c:v>2023-04</c:v>
                </c:pt>
                <c:pt idx="7">
                  <c:v>2023-05</c:v>
                </c:pt>
                <c:pt idx="8">
                  <c:v>2023-06</c:v>
                </c:pt>
                <c:pt idx="9">
                  <c:v>2023-07</c:v>
                </c:pt>
                <c:pt idx="10">
                  <c:v>2023-08</c:v>
                </c:pt>
              </c:strCache>
            </c:strRef>
          </c:cat>
          <c:val>
            <c:numRef>
              <c:f>'Time-Based Analysis'!$F$2:$F$12</c:f>
              <c:numCache>
                <c:formatCode>0.0</c:formatCode>
                <c:ptCount val="11"/>
                <c:pt idx="0">
                  <c:v>4193579.8</c:v>
                </c:pt>
                <c:pt idx="1">
                  <c:v>15690502.199999999</c:v>
                </c:pt>
                <c:pt idx="2">
                  <c:v>14243091.9</c:v>
                </c:pt>
                <c:pt idx="3">
                  <c:v>15348041.199999999</c:v>
                </c:pt>
                <c:pt idx="4">
                  <c:v>13882888.699999999</c:v>
                </c:pt>
                <c:pt idx="5">
                  <c:v>13166063.800000001</c:v>
                </c:pt>
                <c:pt idx="6">
                  <c:v>13954014.1</c:v>
                </c:pt>
                <c:pt idx="7">
                  <c:v>15425935.199999999</c:v>
                </c:pt>
                <c:pt idx="8">
                  <c:v>15698793.300000001</c:v>
                </c:pt>
                <c:pt idx="9">
                  <c:v>14049226.9</c:v>
                </c:pt>
                <c:pt idx="10">
                  <c:v>9696106.5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1-AD49-8792-85A1AF5D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13184"/>
        <c:axId val="241059472"/>
      </c:areaChart>
      <c:catAx>
        <c:axId val="10058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41059472"/>
        <c:crosses val="autoZero"/>
        <c:auto val="1"/>
        <c:lblAlgn val="ctr"/>
        <c:lblOffset val="100"/>
        <c:noMultiLvlLbl val="0"/>
      </c:catAx>
      <c:valAx>
        <c:axId val="24105947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0058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chart" Target="../charts/chart2.xml"/><Relationship Id="rId7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Dashboard2!A1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hyperlink" Target="https://www.linkedin.com/in/rana-suleiman-nafea/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chart" Target="../charts/chart6.xml"/><Relationship Id="rId7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3.png"/><Relationship Id="rId6" Type="http://schemas.openxmlformats.org/officeDocument/2006/relationships/hyperlink" Target="#Dashboard1!A1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hyperlink" Target="https://www.linkedin.com/in/rana-suleiman-nafe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42</xdr:row>
      <xdr:rowOff>12700</xdr:rowOff>
    </xdr:from>
    <xdr:to>
      <xdr:col>5</xdr:col>
      <xdr:colOff>15119</xdr:colOff>
      <xdr:row>71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8C800-D28D-314B-AA24-0760400F1C82}"/>
            </a:ext>
          </a:extLst>
        </xdr:cNvPr>
        <xdr:cNvSpPr txBox="1"/>
      </xdr:nvSpPr>
      <xdr:spPr>
        <a:xfrm>
          <a:off x="25400" y="8267700"/>
          <a:ext cx="5417457" cy="5687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SA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age group </a:t>
          </a:r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35–44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achieved the best overall performance:</a:t>
          </a:r>
        </a:p>
        <a:p>
          <a:pPr lvl="1"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Lowest CPA (Cost per Acquisition)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800" b="0" i="0" u="none" strike="noStrike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$0.32</a:t>
          </a:r>
        </a:p>
        <a:p>
          <a:pPr lvl="1"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 Conversion Rate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800" b="0" i="0" u="none" strike="noStrike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54.3%</a:t>
          </a:r>
          <a:endParaRPr lang="ar-SA" sz="1800" b="0" i="0" u="none" strike="noStrike">
            <a:solidFill>
              <a:schemeClr val="accent6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lvl="1" algn="ctr"/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ctr"/>
          <a:r>
            <a:rPr lang="ar-SA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Strong ROAS across all channels, especially with Paid Ads.</a:t>
          </a:r>
          <a:endParaRPr lang="ar-SA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ctr"/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ar-SA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age group </a:t>
          </a:r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18–24</a:t>
          </a:r>
          <a:r>
            <a:rPr lang="en-US" sz="18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showed high ROAS with Paid Ads as well.</a:t>
          </a:r>
          <a:endParaRPr lang="ar-SA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ar-SA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55+ group</a:t>
          </a:r>
          <a:r>
            <a:rPr lang="en-US" sz="18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responded best to Influencer Marketing, though with higher CPA.</a:t>
          </a:r>
          <a:endParaRPr lang="ar-SA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Recommendations:</a:t>
          </a:r>
          <a:endParaRPr lang="en-US" sz="1800" b="0" i="0" u="none" strike="noStrike">
            <a:solidFill>
              <a:schemeClr val="tx2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ar-SA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Focus marketing efforts on the </a:t>
          </a:r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35–44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age group with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 </a:t>
          </a:r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younger users (18–24)</a:t>
          </a:r>
          <a:r>
            <a:rPr lang="en-US" sz="18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campaigns.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Influencer Marketing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for reaching </a:t>
          </a:r>
          <a:r>
            <a:rPr lang="en-US" sz="1800" b="1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older audiences (55+)</a:t>
          </a:r>
          <a:r>
            <a:rPr lang="en-US" sz="1800" b="0" i="0" u="none" strike="noStrike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br>
            <a:rPr lang="en-US"/>
          </a:br>
          <a:endParaRPr lang="en-US" sz="1100"/>
        </a:p>
      </xdr:txBody>
    </xdr:sp>
    <xdr:clientData/>
  </xdr:twoCellAnchor>
  <xdr:twoCellAnchor>
    <xdr:from>
      <xdr:col>22</xdr:col>
      <xdr:colOff>0</xdr:colOff>
      <xdr:row>1</xdr:row>
      <xdr:rowOff>190500</xdr:rowOff>
    </xdr:from>
    <xdr:to>
      <xdr:col>27</xdr:col>
      <xdr:colOff>1320800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710573-1B41-BAF4-F0CB-DC9AD2BAFF18}"/>
            </a:ext>
          </a:extLst>
        </xdr:cNvPr>
        <xdr:cNvSpPr txBox="1"/>
      </xdr:nvSpPr>
      <xdr:spPr>
        <a:xfrm>
          <a:off x="32105600" y="393700"/>
          <a:ext cx="6032500" cy="427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750" b="1" i="0" u="none" strike="noStrike">
              <a:solidFill>
                <a:schemeClr val="accent5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Females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showed:</a:t>
          </a:r>
        </a:p>
        <a:p>
          <a:pPr lvl="1"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ar-SA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 ROAS (</a:t>
          </a:r>
          <a:r>
            <a:rPr lang="en-US" sz="1750" b="0" i="0" u="none" strike="noStrike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2.62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lvl="1"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Higher Avg Conversion Rate (</a:t>
          </a:r>
          <a:r>
            <a:rPr lang="en-US" sz="1750" b="0" i="0" u="none" strike="noStrike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51.6%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lvl="1"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Especially responsive to 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Social Media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Influencer Marketing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1" algn="ctr"/>
          <a:endParaRPr lang="en-US" sz="175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750" b="1" i="0" u="none" strike="noStrike">
              <a:solidFill>
                <a:schemeClr val="tx2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Males</a:t>
          </a:r>
          <a:endParaRPr lang="en-US" sz="175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performed better with 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with lower CPA and decent ROAS.</a:t>
          </a:r>
        </a:p>
        <a:p>
          <a:pPr algn="ctr"/>
          <a:endParaRPr lang="en-US" sz="175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75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Recommendations:</a:t>
          </a:r>
          <a:endParaRPr lang="en-US" sz="1750" b="0" i="0" u="none" strike="noStrike">
            <a:solidFill>
              <a:schemeClr val="accent1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-Allocate more budget to 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female-oriented campaigns on Social Media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-For male audiences, prioritize </a:t>
          </a:r>
          <a:r>
            <a:rPr lang="en-US" sz="175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for better cost-efficiency.</a:t>
          </a:r>
        </a:p>
        <a:p>
          <a:pPr algn="ctr"/>
          <a:r>
            <a:rPr lang="en-US" sz="17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Personalize creatives based on gender preferences across channels.</a:t>
          </a:r>
        </a:p>
        <a:p>
          <a:endParaRPr lang="en-US" sz="1100"/>
        </a:p>
      </xdr:txBody>
    </xdr:sp>
    <xdr:clientData/>
  </xdr:twoCellAnchor>
  <xdr:twoCellAnchor>
    <xdr:from>
      <xdr:col>22</xdr:col>
      <xdr:colOff>0</xdr:colOff>
      <xdr:row>33</xdr:row>
      <xdr:rowOff>0</xdr:rowOff>
    </xdr:from>
    <xdr:to>
      <xdr:col>27</xdr:col>
      <xdr:colOff>1320800</xdr:colOff>
      <xdr:row>51</xdr:row>
      <xdr:rowOff>45357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BD80C7-3072-E996-0BE8-25DEA5873D41}"/>
            </a:ext>
          </a:extLst>
        </xdr:cNvPr>
        <xdr:cNvSpPr txBox="1"/>
      </xdr:nvSpPr>
      <xdr:spPr>
        <a:xfrm>
          <a:off x="32143095" y="6486071"/>
          <a:ext cx="6022824" cy="3583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Brăila</a:t>
          </a:r>
          <a:r>
            <a:rPr lang="en-US" sz="1800" b="0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 </a:t>
          </a:r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Pitești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achieved the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 ROAS (</a:t>
          </a:r>
          <a:r>
            <a:rPr lang="en-US" sz="18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2.71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for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Deva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performed best with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Influencer Marketing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achieving the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 ROAS overall (</a:t>
          </a:r>
          <a:r>
            <a:rPr lang="en-US" sz="18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2.76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Mediaș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underperformed in most channels, particularly in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(ROAS = </a:t>
          </a:r>
          <a:r>
            <a:rPr lang="en-US" sz="18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2.31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with lower conversion efficiency.</a:t>
          </a:r>
        </a:p>
        <a:p>
          <a:pPr algn="ctr"/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1" i="0" u="none" strike="noStrik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Recommendations:</a:t>
          </a:r>
          <a:endParaRPr lang="en-US" sz="1800" b="0" i="0" u="none" strike="noStrike">
            <a:solidFill>
              <a:schemeClr val="accent1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-Prioritize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 Ads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campaigns in </a:t>
          </a:r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Brăila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Pitești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-Focus 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Influencer Marketing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efforts on </a:t>
          </a:r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Deva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-Re-evaluate or shift spend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away from underperforming channels in </a:t>
          </a:r>
          <a:r>
            <a:rPr lang="en-US" sz="18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Mediaș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/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13656</xdr:rowOff>
    </xdr:from>
    <xdr:to>
      <xdr:col>20</xdr:col>
      <xdr:colOff>14111</xdr:colOff>
      <xdr:row>32</xdr:row>
      <xdr:rowOff>136560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595B6C-95CB-DB3F-4DB4-7AF5CAA9E6CB}"/>
            </a:ext>
          </a:extLst>
        </xdr:cNvPr>
        <xdr:cNvSpPr txBox="1"/>
      </xdr:nvSpPr>
      <xdr:spPr>
        <a:xfrm>
          <a:off x="14294556" y="13656"/>
          <a:ext cx="6716888" cy="6444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accent5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Monthly Analysis</a:t>
          </a:r>
        </a:p>
        <a:p>
          <a:pPr algn="ctr"/>
          <a:r>
            <a:rPr lang="en-US" sz="1600" b="1">
              <a:solidFill>
                <a:schemeClr val="tx2">
                  <a:lumMod val="50000"/>
                  <a:lumOff val="50000"/>
                </a:schemeClr>
              </a:solidFill>
            </a:rPr>
            <a:t>February 2023</a:t>
          </a:r>
          <a:r>
            <a:rPr lang="en-US" sz="1600">
              <a:solidFill>
                <a:schemeClr val="tx2">
                  <a:lumMod val="50000"/>
                  <a:lumOff val="50000"/>
                </a:schemeClr>
              </a:solidFill>
            </a:rPr>
            <a:t> </a:t>
          </a:r>
          <a:r>
            <a:rPr lang="en-US" sz="1600"/>
            <a:t>achieved the </a:t>
          </a:r>
          <a:r>
            <a:rPr lang="en-US" sz="1600" b="1"/>
            <a:t>highest ROAS</a:t>
          </a:r>
          <a:r>
            <a:rPr lang="en-US" sz="1600"/>
            <a:t> across all months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2.71</a:t>
          </a:r>
          <a:r>
            <a:rPr lang="en-US" sz="1600"/>
            <a:t>), indicating the best return on investment.</a:t>
          </a:r>
        </a:p>
        <a:p>
          <a:pPr algn="ctr"/>
          <a:r>
            <a:rPr lang="en-US" sz="1600" b="1">
              <a:solidFill>
                <a:schemeClr val="tx2">
                  <a:lumMod val="50000"/>
                  <a:lumOff val="50000"/>
                </a:schemeClr>
              </a:solidFill>
            </a:rPr>
            <a:t>July 2023</a:t>
          </a:r>
          <a:r>
            <a:rPr lang="en-US" sz="1600">
              <a:solidFill>
                <a:schemeClr val="tx2">
                  <a:lumMod val="50000"/>
                  <a:lumOff val="50000"/>
                </a:schemeClr>
              </a:solidFill>
            </a:rPr>
            <a:t> </a:t>
          </a:r>
          <a:r>
            <a:rPr lang="en-US" sz="1600"/>
            <a:t>followed very closely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2.70</a:t>
          </a:r>
          <a:r>
            <a:rPr lang="en-US" sz="1600" b="1"/>
            <a:t> ROAS</a:t>
          </a:r>
          <a:r>
            <a:rPr lang="en-US" sz="1600"/>
            <a:t>), but showed stronger overall engagement (higher CTR and better Conversion Rate).</a:t>
          </a:r>
        </a:p>
        <a:p>
          <a:pPr algn="ctr"/>
          <a:r>
            <a:rPr lang="en-US" sz="1600" b="1">
              <a:solidFill>
                <a:schemeClr val="tx2">
                  <a:lumMod val="50000"/>
                  <a:lumOff val="50000"/>
                </a:schemeClr>
              </a:solidFill>
            </a:rPr>
            <a:t>January 2023</a:t>
          </a:r>
          <a:r>
            <a:rPr lang="en-US" sz="1600">
              <a:solidFill>
                <a:schemeClr val="tx2">
                  <a:lumMod val="50000"/>
                  <a:lumOff val="50000"/>
                </a:schemeClr>
              </a:solidFill>
            </a:rPr>
            <a:t> </a:t>
          </a:r>
          <a:r>
            <a:rPr lang="en-US" sz="1600"/>
            <a:t>had the </a:t>
          </a:r>
          <a:r>
            <a:rPr lang="en-US" sz="1600" b="1"/>
            <a:t>lowest CPA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0.33</a:t>
          </a:r>
          <a:r>
            <a:rPr lang="en-US" sz="1600" b="1"/>
            <a:t>)</a:t>
          </a:r>
          <a:r>
            <a:rPr lang="en-US" sz="1600"/>
            <a:t> and an impressive </a:t>
          </a:r>
          <a:r>
            <a:rPr lang="en-US" sz="1600" b="1"/>
            <a:t>Conversion Rate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55.94%</a:t>
          </a:r>
          <a:r>
            <a:rPr lang="en-US" sz="1600" b="1"/>
            <a:t>)</a:t>
          </a:r>
          <a:r>
            <a:rPr lang="en-US" sz="1600"/>
            <a:t>, making it extremely cost-efficient.</a:t>
          </a:r>
        </a:p>
        <a:p>
          <a:pPr algn="ctr"/>
          <a:r>
            <a:rPr lang="en-US" sz="1600" b="1">
              <a:solidFill>
                <a:schemeClr val="tx2">
                  <a:lumMod val="50000"/>
                  <a:lumOff val="50000"/>
                </a:schemeClr>
              </a:solidFill>
            </a:rPr>
            <a:t>August 2023</a:t>
          </a:r>
          <a:r>
            <a:rPr lang="en-US" sz="1600">
              <a:solidFill>
                <a:schemeClr val="tx2">
                  <a:lumMod val="50000"/>
                  <a:lumOff val="50000"/>
                </a:schemeClr>
              </a:solidFill>
            </a:rPr>
            <a:t> </a:t>
          </a:r>
          <a:r>
            <a:rPr lang="en-US" sz="1600"/>
            <a:t>also stood out with a </a:t>
          </a:r>
          <a:r>
            <a:rPr lang="en-US" sz="1600" b="1"/>
            <a:t>strong Conversion Rate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52.77%</a:t>
          </a:r>
          <a:r>
            <a:rPr lang="en-US" sz="1600" b="1"/>
            <a:t>)</a:t>
          </a:r>
          <a:r>
            <a:rPr lang="en-US" sz="1600"/>
            <a:t> and </a:t>
          </a:r>
          <a:r>
            <a:rPr lang="en-US" sz="1600" b="1"/>
            <a:t>low CPA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0.37</a:t>
          </a:r>
          <a:r>
            <a:rPr lang="en-US" sz="1600" b="1"/>
            <a:t>)</a:t>
          </a:r>
          <a:r>
            <a:rPr lang="en-US" sz="1600"/>
            <a:t>.</a:t>
          </a:r>
        </a:p>
        <a:p>
          <a:pPr algn="ctr"/>
          <a:r>
            <a:rPr lang="en-US" sz="1600" b="1">
              <a:solidFill>
                <a:schemeClr val="tx2">
                  <a:lumMod val="50000"/>
                  <a:lumOff val="50000"/>
                </a:schemeClr>
              </a:solidFill>
            </a:rPr>
            <a:t>March 2023</a:t>
          </a:r>
          <a:r>
            <a:rPr lang="en-US" sz="1600">
              <a:solidFill>
                <a:schemeClr val="tx2">
                  <a:lumMod val="50000"/>
                  <a:lumOff val="50000"/>
                </a:schemeClr>
              </a:solidFill>
            </a:rPr>
            <a:t> </a:t>
          </a:r>
          <a:r>
            <a:rPr lang="en-US" sz="1600"/>
            <a:t>had good ROAS (</a:t>
          </a:r>
          <a:r>
            <a:rPr lang="en-US" sz="1600">
              <a:solidFill>
                <a:schemeClr val="accent6">
                  <a:lumMod val="60000"/>
                  <a:lumOff val="40000"/>
                </a:schemeClr>
              </a:solidFill>
            </a:rPr>
            <a:t>2.69</a:t>
          </a:r>
          <a:r>
            <a:rPr lang="en-US" sz="1600"/>
            <a:t>) but the </a:t>
          </a:r>
          <a:r>
            <a:rPr lang="en-US" sz="1600" b="1"/>
            <a:t>highest CPA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0.49</a:t>
          </a:r>
          <a:r>
            <a:rPr lang="en-US" sz="1600" b="1"/>
            <a:t>)</a:t>
          </a:r>
          <a:r>
            <a:rPr lang="en-US" sz="1600"/>
            <a:t> among all months, signaling less cost efficiency despite high returns.</a:t>
          </a:r>
        </a:p>
        <a:p>
          <a:pPr algn="ctr"/>
          <a:endParaRPr lang="en-US" sz="1600"/>
        </a:p>
        <a:p>
          <a:pPr algn="ctr"/>
          <a:r>
            <a:rPr lang="en-US" sz="1600" b="1">
              <a:solidFill>
                <a:schemeClr val="accent5">
                  <a:lumMod val="40000"/>
                  <a:lumOff val="60000"/>
                </a:schemeClr>
              </a:solidFill>
            </a:rPr>
            <a:t>Recommendation</a:t>
          </a:r>
          <a:r>
            <a:rPr lang="en-US" sz="1600" b="1" baseline="0">
              <a:solidFill>
                <a:schemeClr val="accent5">
                  <a:lumMod val="40000"/>
                  <a:lumOff val="60000"/>
                </a:schemeClr>
              </a:solidFill>
            </a:rPr>
            <a:t>s:</a:t>
          </a:r>
        </a:p>
        <a:p>
          <a:pPr algn="ctr"/>
          <a:endParaRPr lang="en-US" sz="1600" b="1">
            <a:solidFill>
              <a:schemeClr val="accent5">
                <a:lumMod val="40000"/>
                <a:lumOff val="60000"/>
              </a:schemeClr>
            </a:solidFill>
          </a:endParaRPr>
        </a:p>
        <a:p>
          <a:pPr algn="ctr">
            <a:buNone/>
          </a:pPr>
          <a:r>
            <a:rPr lang="en-US" sz="1600" b="1"/>
            <a:t>-Prioritize major campaigns 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in February, July, and August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based on peak ROAS and strong cost efficiency.</a:t>
          </a:r>
        </a:p>
        <a:p>
          <a:pPr algn="ctr">
            <a:buNone/>
          </a:pPr>
          <a:endParaRPr lang="en-US" sz="1600"/>
        </a:p>
        <a:p>
          <a:pPr algn="ctr">
            <a:buNone/>
          </a:pPr>
          <a:r>
            <a:rPr lang="en-US" sz="1600" b="1"/>
            <a:t>-Optimize campaigns in 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March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to lower the CPA while maintaining high ROAS — possible focus on targeting refinement or offer improvement.</a:t>
          </a:r>
        </a:p>
        <a:p>
          <a:pPr algn="ctr">
            <a:buNone/>
          </a:pPr>
          <a:endParaRPr lang="en-US" sz="1600"/>
        </a:p>
        <a:p>
          <a:pPr algn="ctr">
            <a:buNone/>
          </a:pPr>
          <a:r>
            <a:rPr lang="en-EG" sz="1600" b="0"/>
            <a:t>-</a:t>
          </a:r>
          <a:r>
            <a:rPr lang="en-US" sz="1600" b="1"/>
            <a:t>Use 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January</a:t>
          </a:r>
          <a:r>
            <a:rPr lang="en-US" sz="1600" b="1"/>
            <a:t> performance benchmarks</a:t>
          </a:r>
          <a:r>
            <a:rPr lang="en-US" sz="1600"/>
            <a:t> for cost control strategies — it shows the best cost per acquisition.</a:t>
          </a:r>
        </a:p>
        <a:p>
          <a:pPr algn="ctr">
            <a:buNone/>
          </a:pPr>
          <a:endParaRPr lang="en-US" sz="1600"/>
        </a:p>
        <a:p>
          <a:pPr algn="ctr"/>
          <a:r>
            <a:rPr lang="en-EG" sz="1600"/>
            <a:t>- </a:t>
          </a:r>
          <a:r>
            <a:rPr lang="en-US" sz="1600" b="1"/>
            <a:t>Monitor CTR closely</a:t>
          </a:r>
          <a:r>
            <a:rPr lang="en-US" sz="1600"/>
            <a:t> to maintain high ad engagement across all months.</a:t>
          </a:r>
        </a:p>
        <a:p>
          <a:endParaRPr lang="en-US" sz="1100"/>
        </a:p>
      </xdr:txBody>
    </xdr:sp>
    <xdr:clientData/>
  </xdr:twoCellAnchor>
  <xdr:twoCellAnchor>
    <xdr:from>
      <xdr:col>12</xdr:col>
      <xdr:colOff>25064</xdr:colOff>
      <xdr:row>37</xdr:row>
      <xdr:rowOff>8133</xdr:rowOff>
    </xdr:from>
    <xdr:to>
      <xdr:col>19</xdr:col>
      <xdr:colOff>821265</xdr:colOff>
      <xdr:row>70</xdr:row>
      <xdr:rowOff>155222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786E425-E51A-7E3B-DE63-4F3F54AD2115}"/>
            </a:ext>
          </a:extLst>
        </xdr:cNvPr>
        <xdr:cNvSpPr txBox="1"/>
      </xdr:nvSpPr>
      <xdr:spPr>
        <a:xfrm>
          <a:off x="14333731" y="7526533"/>
          <a:ext cx="6756734" cy="68526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5">
                  <a:lumMod val="40000"/>
                  <a:lumOff val="60000"/>
                </a:schemeClr>
              </a:solidFill>
            </a:rPr>
            <a:t>Weekly</a:t>
          </a:r>
          <a:r>
            <a:rPr lang="en-US" sz="1600" b="1" baseline="0">
              <a:solidFill>
                <a:schemeClr val="accent5">
                  <a:lumMod val="40000"/>
                  <a:lumOff val="60000"/>
                </a:schemeClr>
              </a:solidFill>
            </a:rPr>
            <a:t> Analysis</a:t>
          </a:r>
          <a:endParaRPr lang="en-US" sz="1600" b="1">
            <a:solidFill>
              <a:schemeClr val="accent5">
                <a:lumMod val="40000"/>
                <a:lumOff val="60000"/>
              </a:schemeClr>
            </a:solidFill>
          </a:endParaRPr>
        </a:p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Week 2023-01-16 to 2023-01-22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delivered the </a:t>
          </a:r>
          <a:r>
            <a:rPr lang="en-US" sz="1600" b="1"/>
            <a:t>highest Conversion Rate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62.32%</a:t>
          </a:r>
          <a:r>
            <a:rPr lang="en-US" sz="1600" b="1"/>
            <a:t>)</a:t>
          </a:r>
          <a:r>
            <a:rPr lang="en-US" sz="1600"/>
            <a:t> with an extremely low CPA (</a:t>
          </a:r>
          <a:r>
            <a:rPr lang="en-US" sz="1600">
              <a:solidFill>
                <a:schemeClr val="accent6">
                  <a:lumMod val="60000"/>
                  <a:lumOff val="40000"/>
                </a:schemeClr>
              </a:solidFill>
            </a:rPr>
            <a:t>0.25</a:t>
          </a:r>
          <a:r>
            <a:rPr lang="en-US" sz="1600"/>
            <a:t>), making it the most efficient week.</a:t>
          </a:r>
        </a:p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Week 2023-01-30 to 2023-02-05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achieved the </a:t>
          </a:r>
          <a:r>
            <a:rPr lang="en-US" sz="1600" b="1"/>
            <a:t>highest ROAS (</a:t>
          </a:r>
          <a:r>
            <a:rPr lang="en-US" sz="1600" b="1">
              <a:solidFill>
                <a:schemeClr val="accent6">
                  <a:lumMod val="60000"/>
                  <a:lumOff val="40000"/>
                </a:schemeClr>
              </a:solidFill>
            </a:rPr>
            <a:t>2.89</a:t>
          </a:r>
          <a:r>
            <a:rPr lang="en-US" sz="1600" b="1"/>
            <a:t>)</a:t>
          </a:r>
          <a:r>
            <a:rPr lang="en-US" sz="1600"/>
            <a:t>, showing outstanding return on ad spend.</a:t>
          </a:r>
        </a:p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Week 2023-07-03 to 2023-07-09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also posted a very strong ROAS (</a:t>
          </a:r>
          <a:r>
            <a:rPr lang="en-US" sz="1600">
              <a:solidFill>
                <a:schemeClr val="accent6">
                  <a:lumMod val="60000"/>
                  <a:lumOff val="40000"/>
                </a:schemeClr>
              </a:solidFill>
            </a:rPr>
            <a:t>2.87</a:t>
          </a:r>
          <a:r>
            <a:rPr lang="en-US" sz="1600"/>
            <a:t>) and good engagement metrics.</a:t>
          </a:r>
        </a:p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Weeks in mid-August 2023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(Aug 7–13 and Aug 14–20) demonstrated high CTR levels (around </a:t>
          </a:r>
          <a:r>
            <a:rPr lang="en-US" sz="1600">
              <a:solidFill>
                <a:schemeClr val="accent6">
                  <a:lumMod val="60000"/>
                  <a:lumOff val="40000"/>
                </a:schemeClr>
              </a:solidFill>
            </a:rPr>
            <a:t>54–55%</a:t>
          </a:r>
          <a:r>
            <a:rPr lang="en-US" sz="1600"/>
            <a:t>), indicating strong audience interaction even at a lower spend.</a:t>
          </a:r>
        </a:p>
        <a:p>
          <a:pPr algn="ctr"/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March 2023 weeks</a:t>
          </a:r>
          <a:r>
            <a:rPr lang="en-US" sz="1600">
              <a:solidFill>
                <a:schemeClr val="accent1">
                  <a:lumMod val="60000"/>
                  <a:lumOff val="40000"/>
                </a:schemeClr>
              </a:solidFill>
            </a:rPr>
            <a:t> </a:t>
          </a:r>
          <a:r>
            <a:rPr lang="en-US" sz="1600"/>
            <a:t>showed a noticeable rise in CPA and weaker conversion rates, suggesting performance inefficiency during that period.</a:t>
          </a:r>
        </a:p>
        <a:p>
          <a:pPr algn="ctr"/>
          <a:endParaRPr lang="en-US" sz="1600"/>
        </a:p>
        <a:p>
          <a:pPr algn="ctr"/>
          <a:r>
            <a:rPr lang="en-US" sz="1600" b="1">
              <a:solidFill>
                <a:schemeClr val="accent5">
                  <a:lumMod val="40000"/>
                  <a:lumOff val="60000"/>
                </a:schemeClr>
              </a:solidFill>
            </a:rPr>
            <a:t>Recommendations:</a:t>
          </a:r>
        </a:p>
        <a:p>
          <a:pPr algn="ctr"/>
          <a:r>
            <a:rPr lang="en-US" sz="1600" b="0"/>
            <a:t>-</a:t>
          </a:r>
          <a:r>
            <a:rPr lang="en-US" sz="1600" b="0" baseline="0"/>
            <a:t> </a:t>
          </a:r>
          <a:r>
            <a:rPr lang="en-US" sz="1600" b="1"/>
            <a:t>Capitalize on early-year momentum (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January–February</a:t>
          </a:r>
          <a:r>
            <a:rPr lang="en-US" sz="1600" b="1"/>
            <a:t>)</a:t>
          </a:r>
          <a:r>
            <a:rPr lang="en-US" sz="1600"/>
            <a:t> where ROAS and conversion efficiency were outstanding.</a:t>
          </a:r>
        </a:p>
        <a:p>
          <a:pPr algn="ctr"/>
          <a:endParaRPr lang="en-US" sz="1600"/>
        </a:p>
        <a:p>
          <a:pPr algn="ctr"/>
          <a:r>
            <a:rPr lang="en-EG" sz="1600"/>
            <a:t>- </a:t>
          </a:r>
          <a:r>
            <a:rPr lang="en-US" sz="1600" b="1"/>
            <a:t>Increase budget 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during July and mid-August</a:t>
          </a:r>
          <a:r>
            <a:rPr lang="en-US" sz="1600"/>
            <a:t>, periods that showed strong user engagement (CTR) and stable ROAS.</a:t>
          </a:r>
        </a:p>
        <a:p>
          <a:pPr algn="ctr"/>
          <a:endParaRPr lang="en-US" sz="1600"/>
        </a:p>
        <a:p>
          <a:pPr algn="ctr"/>
          <a:r>
            <a:rPr lang="en-EG" sz="1600"/>
            <a:t>- </a:t>
          </a:r>
          <a:r>
            <a:rPr lang="en-US" sz="1600" b="1"/>
            <a:t>Review and optimize campaigns during </a:t>
          </a:r>
          <a:r>
            <a:rPr lang="en-US" sz="1600" b="1">
              <a:solidFill>
                <a:schemeClr val="accent1">
                  <a:lumMod val="60000"/>
                  <a:lumOff val="40000"/>
                </a:schemeClr>
              </a:solidFill>
            </a:rPr>
            <a:t>March</a:t>
          </a:r>
          <a:r>
            <a:rPr lang="en-US" sz="1600"/>
            <a:t> to address rising CPA and lower conversion rates.</a:t>
          </a:r>
        </a:p>
        <a:p>
          <a:pPr algn="ctr"/>
          <a:endParaRPr lang="en-US" sz="1600"/>
        </a:p>
        <a:p>
          <a:pPr algn="ctr"/>
          <a:r>
            <a:rPr lang="en-EG" sz="1600"/>
            <a:t>- </a:t>
          </a:r>
          <a:r>
            <a:rPr lang="en-US" sz="1600" b="1"/>
            <a:t>Implement weekly tracking and optimization</a:t>
          </a:r>
          <a:r>
            <a:rPr lang="en-US" sz="1600"/>
            <a:t>, especially after identifying strong weekly patterns to maximize gains.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322886</xdr:colOff>
      <xdr:row>63</xdr:row>
      <xdr:rowOff>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40F622-4A90-0D79-CBF6-356D7557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483886" cy="14351131"/>
        </a:xfrm>
        <a:prstGeom prst="rect">
          <a:avLst/>
        </a:prstGeom>
      </xdr:spPr>
    </xdr:pic>
    <xdr:clientData/>
  </xdr:twoCellAnchor>
  <xdr:twoCellAnchor>
    <xdr:from>
      <xdr:col>9</xdr:col>
      <xdr:colOff>286774</xdr:colOff>
      <xdr:row>50</xdr:row>
      <xdr:rowOff>2456</xdr:rowOff>
    </xdr:from>
    <xdr:to>
      <xdr:col>20</xdr:col>
      <xdr:colOff>737418</xdr:colOff>
      <xdr:row>59</xdr:row>
      <xdr:rowOff>191038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B10AFB9-B155-1549-8A0D-6FE46178F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729628</xdr:colOff>
      <xdr:row>15</xdr:row>
      <xdr:rowOff>66844</xdr:rowOff>
    </xdr:from>
    <xdr:to>
      <xdr:col>3</xdr:col>
      <xdr:colOff>595943</xdr:colOff>
      <xdr:row>18</xdr:row>
      <xdr:rowOff>155967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6A5216-B94E-BCB5-A125-DC42AA3B5EC6}"/>
            </a:ext>
          </a:extLst>
        </xdr:cNvPr>
        <xdr:cNvSpPr txBox="1"/>
      </xdr:nvSpPr>
      <xdr:spPr>
        <a:xfrm>
          <a:off x="1555893" y="3050579"/>
          <a:ext cx="1518845" cy="685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145.3M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6</xdr:col>
      <xdr:colOff>294413</xdr:colOff>
      <xdr:row>15</xdr:row>
      <xdr:rowOff>63279</xdr:rowOff>
    </xdr:from>
    <xdr:to>
      <xdr:col>7</xdr:col>
      <xdr:colOff>453935</xdr:colOff>
      <xdr:row>18</xdr:row>
      <xdr:rowOff>152402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F589FF-8B39-EA49-A718-37D7D651D827}"/>
            </a:ext>
          </a:extLst>
        </xdr:cNvPr>
        <xdr:cNvSpPr txBox="1"/>
      </xdr:nvSpPr>
      <xdr:spPr>
        <a:xfrm>
          <a:off x="5252003" y="3047014"/>
          <a:ext cx="985787" cy="685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73M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10</xdr:col>
      <xdr:colOff>196087</xdr:colOff>
      <xdr:row>15</xdr:row>
      <xdr:rowOff>59714</xdr:rowOff>
    </xdr:from>
    <xdr:to>
      <xdr:col>11</xdr:col>
      <xdr:colOff>648819</xdr:colOff>
      <xdr:row>18</xdr:row>
      <xdr:rowOff>148837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3E15D-00C2-2C4F-B17E-79268658552C}"/>
            </a:ext>
          </a:extLst>
        </xdr:cNvPr>
        <xdr:cNvSpPr txBox="1"/>
      </xdr:nvSpPr>
      <xdr:spPr>
        <a:xfrm>
          <a:off x="8458738" y="3043449"/>
          <a:ext cx="1278997" cy="685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36.7</a:t>
          </a:r>
          <a:r>
            <a:rPr lang="en-EG" sz="2800"/>
            <a:t> </a:t>
          </a: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M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14</xdr:col>
      <xdr:colOff>145277</xdr:colOff>
      <xdr:row>15</xdr:row>
      <xdr:rowOff>56147</xdr:rowOff>
    </xdr:from>
    <xdr:to>
      <xdr:col>16</xdr:col>
      <xdr:colOff>89121</xdr:colOff>
      <xdr:row>18</xdr:row>
      <xdr:rowOff>145270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076A37C-4ECC-8441-AC74-C2F2316D3528}"/>
            </a:ext>
          </a:extLst>
        </xdr:cNvPr>
        <xdr:cNvSpPr txBox="1"/>
      </xdr:nvSpPr>
      <xdr:spPr>
        <a:xfrm>
          <a:off x="11686681" y="3064042"/>
          <a:ext cx="1592615" cy="6907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$14,8</a:t>
          </a:r>
          <a:r>
            <a:rPr lang="en-EG" sz="2800" b="1" i="0" u="none" strike="noStrike" baseline="0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M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18</xdr:col>
      <xdr:colOff>200529</xdr:colOff>
      <xdr:row>15</xdr:row>
      <xdr:rowOff>52581</xdr:rowOff>
    </xdr:from>
    <xdr:to>
      <xdr:col>20</xdr:col>
      <xdr:colOff>133687</xdr:colOff>
      <xdr:row>18</xdr:row>
      <xdr:rowOff>89122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3525F9-40EC-AB4F-BEA8-3279CABA640C}"/>
            </a:ext>
          </a:extLst>
        </xdr:cNvPr>
        <xdr:cNvSpPr txBox="1"/>
      </xdr:nvSpPr>
      <xdr:spPr>
        <a:xfrm>
          <a:off x="15039476" y="3060476"/>
          <a:ext cx="1581930" cy="63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$38,5</a:t>
          </a:r>
          <a:r>
            <a:rPr lang="en-EG" sz="2800" b="1" i="0" u="none" strike="noStrike" baseline="0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M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1</xdr:col>
      <xdr:colOff>763450</xdr:colOff>
      <xdr:row>26</xdr:row>
      <xdr:rowOff>15529</xdr:rowOff>
    </xdr:from>
    <xdr:to>
      <xdr:col>3</xdr:col>
      <xdr:colOff>696608</xdr:colOff>
      <xdr:row>29</xdr:row>
      <xdr:rowOff>52070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1F37FBA-C042-C842-BEA2-858EC22680DD}"/>
            </a:ext>
          </a:extLst>
        </xdr:cNvPr>
        <xdr:cNvSpPr txBox="1"/>
      </xdr:nvSpPr>
      <xdr:spPr>
        <a:xfrm>
          <a:off x="1589715" y="5187336"/>
          <a:ext cx="1585688" cy="633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50.2%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5</xdr:col>
      <xdr:colOff>808742</xdr:colOff>
      <xdr:row>26</xdr:row>
      <xdr:rowOff>14917</xdr:rowOff>
    </xdr:from>
    <xdr:to>
      <xdr:col>7</xdr:col>
      <xdr:colOff>673254</xdr:colOff>
      <xdr:row>29</xdr:row>
      <xdr:rowOff>51458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2DA6E2-BA00-184E-88F7-5673DFC0A418}"/>
            </a:ext>
          </a:extLst>
        </xdr:cNvPr>
        <xdr:cNvSpPr txBox="1"/>
      </xdr:nvSpPr>
      <xdr:spPr>
        <a:xfrm>
          <a:off x="4940067" y="5186724"/>
          <a:ext cx="1517042" cy="633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EG" sz="2800" b="1" i="0" u="none" strike="noStrike">
              <a:solidFill>
                <a:schemeClr val="dk1"/>
              </a:solidFill>
              <a:effectLst/>
              <a:latin typeface=""/>
              <a:ea typeface="+mn-ea"/>
              <a:cs typeface="+mn-cs"/>
            </a:rPr>
            <a:t>$2.6</a:t>
          </a:r>
          <a:endParaRPr lang="en-US" sz="2800" b="1">
            <a:latin typeface=""/>
          </a:endParaRPr>
        </a:p>
      </xdr:txBody>
    </xdr:sp>
    <xdr:clientData/>
  </xdr:twoCellAnchor>
  <xdr:twoCellAnchor>
    <xdr:from>
      <xdr:col>9</xdr:col>
      <xdr:colOff>286773</xdr:colOff>
      <xdr:row>40</xdr:row>
      <xdr:rowOff>136012</xdr:rowOff>
    </xdr:from>
    <xdr:to>
      <xdr:col>20</xdr:col>
      <xdr:colOff>737910</xdr:colOff>
      <xdr:row>49</xdr:row>
      <xdr:rowOff>78788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8984D8B-5F86-894E-A9C3-08A35376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307258</xdr:colOff>
      <xdr:row>27</xdr:row>
      <xdr:rowOff>61453</xdr:rowOff>
    </xdr:from>
    <xdr:to>
      <xdr:col>20</xdr:col>
      <xdr:colOff>757903</xdr:colOff>
      <xdr:row>39</xdr:row>
      <xdr:rowOff>122903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05DF9C-C463-0246-85B2-09CFB7B3B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270656</xdr:colOff>
      <xdr:row>37</xdr:row>
      <xdr:rowOff>0</xdr:rowOff>
    </xdr:from>
    <xdr:to>
      <xdr:col>8</xdr:col>
      <xdr:colOff>707869</xdr:colOff>
      <xdr:row>60</xdr:row>
      <xdr:rowOff>41639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65E37C-2AB6-244D-9557-12D9BF4E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445957</xdr:colOff>
      <xdr:row>60</xdr:row>
      <xdr:rowOff>60378</xdr:rowOff>
    </xdr:from>
    <xdr:to>
      <xdr:col>22</xdr:col>
      <xdr:colOff>15451</xdr:colOff>
      <xdr:row>62</xdr:row>
      <xdr:rowOff>50800</xdr:rowOff>
    </xdr:to>
    <xdr:pic>
      <xdr:nvPicPr>
        <xdr:cNvPr id="22" name="Picture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C9F0E91-0F12-7EDC-3A25-0B640308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25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71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78000" contras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048157" y="13471578"/>
          <a:ext cx="407694" cy="3968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105834</xdr:colOff>
      <xdr:row>0</xdr:row>
      <xdr:rowOff>127000</xdr:rowOff>
    </xdr:from>
    <xdr:to>
      <xdr:col>21</xdr:col>
      <xdr:colOff>656167</xdr:colOff>
      <xdr:row>3</xdr:row>
      <xdr:rowOff>127000</xdr:rowOff>
    </xdr:to>
    <xdr:sp macro="" textlink="">
      <xdr:nvSpPr>
        <xdr:cNvPr id="23" name="Oval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2004CA6-7D0E-4A53-0184-D7DB3D130CCF}"/>
            </a:ext>
          </a:extLst>
        </xdr:cNvPr>
        <xdr:cNvSpPr/>
      </xdr:nvSpPr>
      <xdr:spPr>
        <a:xfrm>
          <a:off x="15790334" y="127000"/>
          <a:ext cx="2201333" cy="6350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25918</xdr:colOff>
      <xdr:row>0</xdr:row>
      <xdr:rowOff>0</xdr:rowOff>
    </xdr:from>
    <xdr:to>
      <xdr:col>13</xdr:col>
      <xdr:colOff>711598</xdr:colOff>
      <xdr:row>41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6C3701-6FA0-2B07-1C8F-1E2FA7DB0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918" y="0"/>
          <a:ext cx="11467721" cy="8653624"/>
        </a:xfrm>
        <a:prstGeom prst="rect">
          <a:avLst/>
        </a:prstGeom>
      </xdr:spPr>
    </xdr:pic>
    <xdr:clientData/>
  </xdr:twoCellAnchor>
  <xdr:twoCellAnchor>
    <xdr:from>
      <xdr:col>0</xdr:col>
      <xdr:colOff>483119</xdr:colOff>
      <xdr:row>8</xdr:row>
      <xdr:rowOff>152400</xdr:rowOff>
    </xdr:from>
    <xdr:to>
      <xdr:col>4</xdr:col>
      <xdr:colOff>406918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B38CA4-5D18-7340-B171-731BA77C8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127519</xdr:colOff>
      <xdr:row>8</xdr:row>
      <xdr:rowOff>188684</xdr:rowOff>
    </xdr:from>
    <xdr:to>
      <xdr:col>8</xdr:col>
      <xdr:colOff>787919</xdr:colOff>
      <xdr:row>21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ACDD89-A812-E44B-B3F9-CBBF36FFE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445018</xdr:colOff>
      <xdr:row>8</xdr:row>
      <xdr:rowOff>127000</xdr:rowOff>
    </xdr:from>
    <xdr:to>
      <xdr:col>13</xdr:col>
      <xdr:colOff>394218</xdr:colOff>
      <xdr:row>21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848D59-2748-C046-B5A4-1BC2A977C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775218</xdr:colOff>
      <xdr:row>25</xdr:row>
      <xdr:rowOff>114300</xdr:rowOff>
    </xdr:from>
    <xdr:to>
      <xdr:col>13</xdr:col>
      <xdr:colOff>203718</xdr:colOff>
      <xdr:row>40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93A865-17C2-7845-9129-BC890333A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71598</xdr:colOff>
      <xdr:row>39</xdr:row>
      <xdr:rowOff>153733</xdr:rowOff>
    </xdr:from>
    <xdr:to>
      <xdr:col>0</xdr:col>
      <xdr:colOff>361225</xdr:colOff>
      <xdr:row>41</xdr:row>
      <xdr:rowOff>27912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11BA73-1A89-7A4B-AAFA-7D07807C3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25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71000"/>
                  </a14:imgEffect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78000" contras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0800000">
          <a:off x="71598" y="8318019"/>
          <a:ext cx="289627" cy="2928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655934</xdr:colOff>
      <xdr:row>0</xdr:row>
      <xdr:rowOff>125604</xdr:rowOff>
    </xdr:from>
    <xdr:to>
      <xdr:col>13</xdr:col>
      <xdr:colOff>446593</xdr:colOff>
      <xdr:row>2</xdr:row>
      <xdr:rowOff>69781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7DBF43E-300C-C090-54D0-23494F91B9F1}"/>
            </a:ext>
          </a:extLst>
        </xdr:cNvPr>
        <xdr:cNvSpPr/>
      </xdr:nvSpPr>
      <xdr:spPr>
        <a:xfrm>
          <a:off x="9713407" y="125604"/>
          <a:ext cx="1437472" cy="362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738674</xdr:colOff>
      <xdr:row>0</xdr:row>
      <xdr:rowOff>51837</xdr:rowOff>
    </xdr:from>
    <xdr:to>
      <xdr:col>13</xdr:col>
      <xdr:colOff>414694</xdr:colOff>
      <xdr:row>2</xdr:row>
      <xdr:rowOff>103673</xdr:rowOff>
    </xdr:to>
    <xdr:sp macro="" textlink="">
      <xdr:nvSpPr>
        <xdr:cNvPr id="13" name="Oval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F6EA91-A42F-B0F5-3921-3345D8DCB598}"/>
            </a:ext>
          </a:extLst>
        </xdr:cNvPr>
        <xdr:cNvSpPr/>
      </xdr:nvSpPr>
      <xdr:spPr>
        <a:xfrm>
          <a:off x="9861939" y="51837"/>
          <a:ext cx="1334796" cy="46653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a Emad" refreshedDate="45772.701543287039" createdVersion="8" refreshedVersion="8" minRefreshableVersion="3" recordCount="2000" xr:uid="{F5EA0C9C-0140-4D41-8026-8425B14A898A}">
  <cacheSource type="worksheet">
    <worksheetSource name="Campaign_Data"/>
  </cacheSource>
  <cacheFields count="23">
    <cacheField name="Campaign_ID" numFmtId="0">
      <sharedItems/>
    </cacheField>
    <cacheField name="Campaign_Name" numFmtId="0">
      <sharedItems count="6">
        <s v="Customer Appreciation Week"/>
        <s v="Fresh Finds"/>
        <s v="Trending Now"/>
        <s v="Shop Smart"/>
        <s v="Exclusive Access"/>
        <s v="Bundle Bonanza"/>
      </sharedItems>
    </cacheField>
    <cacheField name="Marketing_Channel" numFmtId="0">
      <sharedItems count="4">
        <s v="Social Media"/>
        <s v="Email"/>
        <s v="Paid Ads"/>
        <s v="Influencer Marketing"/>
      </sharedItems>
    </cacheField>
    <cacheField name="Start_Date" numFmtId="14">
      <sharedItems containsSemiMixedTypes="0" containsNonDate="0" containsDate="1" containsString="0" minDate="2022-10-25T00:00:00" maxDate="2023-08-20T00:00:00"/>
    </cacheField>
    <cacheField name="End_Date" numFmtId="14">
      <sharedItems containsSemiMixedTypes="0" containsNonDate="0" containsDate="1" containsString="0" minDate="2024-01-06T00:00:00" maxDate="2024-11-24T00:00:00"/>
    </cacheField>
    <cacheField name="Impressions" numFmtId="0">
      <sharedItems containsSemiMixedTypes="0" containsString="0" containsNumber="1" minValue="2934.7999999999997" maxValue="144808.6"/>
    </cacheField>
    <cacheField name="Clicks" numFmtId="0">
      <sharedItems containsSemiMixedTypes="0" containsString="0" containsNumber="1" minValue="307.39999999999998" maxValue="140313.60000000001"/>
    </cacheField>
    <cacheField name="Conversions" numFmtId="0">
      <sharedItems containsSemiMixedTypes="0" containsString="0" containsNumber="1" minValue="5.8" maxValue="128307.59999999999"/>
    </cacheField>
    <cacheField name="Total_Spend" numFmtId="165">
      <sharedItems containsSemiMixedTypes="0" containsString="0" containsNumber="1" minValue="291.88499999999999" maxValue="14499.391"/>
    </cacheField>
    <cacheField name="Revenue_Generated" numFmtId="165">
      <sharedItems containsSemiMixedTypes="0" containsString="0" containsNumber="1" minValue="430.88200000000001" maxValue="57621.811000000002"/>
    </cacheField>
    <cacheField name="Location" numFmtId="0">
      <sharedItems count="5">
        <s v="Alba Iulia"/>
        <s v="Brăila"/>
        <s v="Deva"/>
        <s v="Mediaș"/>
        <s v="Pitești"/>
      </sharedItems>
    </cacheField>
    <cacheField name="Age_Group" numFmtId="0">
      <sharedItems count="5">
        <s v="18-24"/>
        <s v="55+"/>
        <s v="25-34"/>
        <s v="45-54"/>
        <s v="35-44"/>
      </sharedItems>
    </cacheField>
    <cacheField name="Gender" numFmtId="0">
      <sharedItems count="2">
        <s v="Male"/>
        <s v="Female"/>
      </sharedItems>
    </cacheField>
    <cacheField name="CTR" numFmtId="164">
      <sharedItems containsSemiMixedTypes="0" containsString="0" containsNumber="1" minValue="4.3156828160768566E-3" maxValue="0.99979253112033195"/>
    </cacheField>
    <cacheField name="Conversion Rate" numFmtId="164">
      <sharedItems containsSemiMixedTypes="0" containsString="0" containsNumber="1" minValue="2.9788501638367589E-4" maxValue="0.99985043374214788"/>
    </cacheField>
    <cacheField name="CPC" numFmtId="165">
      <sharedItems containsSemiMixedTypes="0" containsString="0" containsNumber="1" minValue="4.0793375698055072E-3" maxValue="37.082413793103449"/>
    </cacheField>
    <cacheField name="CPA" numFmtId="165">
      <sharedItems containsSemiMixedTypes="0" containsString="0" containsNumber="1" minValue="4.9798241821588131E-3" maxValue="2499.2200000000003"/>
    </cacheField>
    <cacheField name="ROAS" numFmtId="165">
      <sharedItems containsSemiMixedTypes="0" containsString="0" containsNumber="1" minValue="1.2001578531965273" maxValue="3.9978772810920162" count="2000">
        <n v="3.8329246983583234"/>
        <n v="2.4320664458103649"/>
        <n v="1.4567490698084355"/>
        <n v="3.7381146859617038"/>
        <n v="1.5173944667069221"/>
        <n v="3.3034365558912389"/>
        <n v="1.3491213999581924"/>
        <n v="2.1798606301030583"/>
        <n v="3.4156966653553331"/>
        <n v="3.1253845421965685"/>
        <n v="3.7381531762295084"/>
        <n v="2.783153741605831"/>
        <n v="3.1251297129021101"/>
        <n v="3.737247318886598"/>
        <n v="2.8468399728366616"/>
        <n v="1.7070082652914158"/>
        <n v="3.0501121288622777"/>
        <n v="3.0220532750704034"/>
        <n v="3.997234016998608"/>
        <n v="2.6955185090459102"/>
        <n v="2.417064903311847"/>
        <n v="3.8491549666389631"/>
        <n v="3.4012961989840602"/>
        <n v="3.5971735944306475"/>
        <n v="3.7749864659328192"/>
        <n v="2.0933143682997328"/>
        <n v="1.7938419838435826"/>
        <n v="1.5044934816512576"/>
        <n v="2.4771847475069277"/>
        <n v="2.9358560030848611"/>
        <n v="2.1837695615038291"/>
        <n v="3.7276049827640239"/>
        <n v="1.313513360125709"/>
        <n v="2.168332040219751"/>
        <n v="3.5654042479779995"/>
        <n v="2.4136790784232303"/>
        <n v="3.380294529393252"/>
        <n v="3.1634259142802725"/>
        <n v="3.5809046373866424"/>
        <n v="3.3989730169925818"/>
        <n v="2.9093412516196997"/>
        <n v="3.4533030025413685"/>
        <n v="3.1234724635455167"/>
        <n v="2.0680374766234007"/>
        <n v="2.8215053763440863"/>
        <n v="1.6033203406958279"/>
        <n v="2.84819363829885"/>
        <n v="1.4518227229907286"/>
        <n v="2.4663623334571896"/>
        <n v="3.4269470207089316"/>
        <n v="2.4693010096093251"/>
        <n v="3.4157324092678332"/>
        <n v="1.4265191891325983"/>
        <n v="2.7554350032183801"/>
        <n v="2.8131672597864767"/>
        <n v="3.8087187204180109"/>
        <n v="1.9893243149975843"/>
        <n v="3.7818964504438828"/>
        <n v="1.9729557322572988"/>
        <n v="3.2841814992718943"/>
        <n v="1.2148302609141735"/>
        <n v="2.8392546190551577"/>
        <n v="1.3145281594973588"/>
        <n v="2.2548830968264619"/>
        <n v="1.2548231620762278"/>
        <n v="1.872031629200041"/>
        <n v="3.1395838317242171"/>
        <n v="2.5765257749869699"/>
        <n v="3.227089007995783"/>
        <n v="2.6320440970187096"/>
        <n v="3.8833961856680381"/>
        <n v="3.9356825197239926"/>
        <n v="2.5382026953628891"/>
        <n v="1.5215855148207134"/>
        <n v="3.5927199036629642"/>
        <n v="2.9405203754607752"/>
        <n v="3.9713131073792156"/>
        <n v="2.3610121397497736"/>
        <n v="2.574889271041267"/>
        <n v="2.2522001016935893"/>
        <n v="1.2892176673983617"/>
        <n v="2.5439216209010933"/>
        <n v="3.9575266431310734"/>
        <n v="2.6093275327342202"/>
        <n v="1.7290501394152906"/>
        <n v="2.5920658762144124"/>
        <n v="3.559602749495471"/>
        <n v="1.5831727113578893"/>
        <n v="3.5928239998491049"/>
        <n v="1.767901663490075"/>
        <n v="1.7100200136994554"/>
        <n v="2.5309102152292287"/>
        <n v="1.3491536620932461"/>
        <n v="3.5902280496897907"/>
        <n v="2.5162360444829122"/>
        <n v="1.2347007636299057"/>
        <n v="2.2415500722180424"/>
        <n v="3.2716659198725471"/>
        <n v="1.7876965504455338"/>
        <n v="2.1167617988182945"/>
        <n v="3.1302894624626885"/>
        <n v="3.9176807715894517"/>
        <n v="2.1945169605057204"/>
        <n v="1.9481875492513789"/>
        <n v="3.5406622989547705"/>
        <n v="2.6936395640105615"/>
        <n v="1.2571265529438413"/>
        <n v="3.0755028672403406"/>
        <n v="2.2353841394148222"/>
        <n v="2.4668029502601674"/>
        <n v="1.6969117641974838"/>
        <n v="2.0597979014923102"/>
        <n v="2.6156624106001116"/>
        <n v="1.9502542707739992"/>
        <n v="1.8654456163405877"/>
        <n v="3.1057118802516985"/>
        <n v="3.565926657901568"/>
        <n v="2.9509163414220261"/>
        <n v="1.6004985930893565"/>
        <n v="3.0629228482145567"/>
        <n v="3.0455960386676475"/>
        <n v="3.1212277142038509"/>
        <n v="1.7768620415055598"/>
        <n v="1.5350521826695067"/>
        <n v="1.9134514045722888"/>
        <n v="2.7749986054554578"/>
        <n v="2.9746267326953202"/>
        <n v="3.2694492765809842"/>
        <n v="3.2949041074311816"/>
        <n v="3.5746117650837492"/>
        <n v="2.1758152003183313"/>
        <n v="2.4687999127379254"/>
        <n v="3.7901108811711373"/>
        <n v="3.0769563481501199"/>
        <n v="2.4797460134208813"/>
        <n v="2.8014380957274616"/>
        <n v="2.6220198482194981"/>
        <n v="3.0984985334964943"/>
        <n v="1.2198927649434037"/>
        <n v="3.7289165070317245"/>
        <n v="2.7048062881616732"/>
        <n v="2.3674546443025992"/>
        <n v="2.3620667791308492"/>
        <n v="2.690567453508768"/>
        <n v="3.7408341946859607"/>
        <n v="2.5803727728259287"/>
        <n v="2.4029079991194311"/>
        <n v="3.6930085085888589"/>
        <n v="3.1527719883284702"/>
        <n v="2.8592087867385332"/>
        <n v="2.6987105050706126"/>
        <n v="2.1014049765351679"/>
        <n v="2.2405645735570694"/>
        <n v="3.3744750036803866"/>
        <n v="1.6085215323420852"/>
        <n v="2.6318477749630738"/>
        <n v="3.9092079845460406"/>
        <n v="1.4668655230242471"/>
        <n v="2.6486994131622232"/>
        <n v="1.8844093296856301"/>
        <n v="3.3708012602894395"/>
        <n v="2.4982596057720041"/>
        <n v="2.4096287318797063"/>
        <n v="3.3138769809199196"/>
        <n v="1.5132069827747827"/>
        <n v="2.3548279270448402"/>
        <n v="2.0639272604054892"/>
        <n v="1.3176169754609484"/>
        <n v="2.625745668563868"/>
        <n v="2.0455531664728697"/>
        <n v="1.4119340169055123"/>
        <n v="3.2470435257638357"/>
        <n v="1.2676397729023694"/>
        <n v="2.8949306012469846"/>
        <n v="3.5151995197518717"/>
        <n v="2.881117436109371"/>
        <n v="3.9281846099993691"/>
        <n v="1.8373741416354212"/>
        <n v="1.557675224913224"/>
        <n v="2.5370246700188561"/>
        <n v="2.6918763024321346"/>
        <n v="1.3365127302456699"/>
        <n v="1.8586568570429047"/>
        <n v="3.1178203455907139"/>
        <n v="1.26992540387841"/>
        <n v="2.6357520593918435"/>
        <n v="1.787245696400626"/>
        <n v="2.3873457849802011"/>
        <n v="2.1982210058159426"/>
        <n v="2.1915303956047518"/>
        <n v="2.3368251304075955"/>
        <n v="2.4603736691126699"/>
        <n v="3.3968290436100386"/>
        <n v="1.3455931227012896"/>
        <n v="1.78964935565915"/>
        <n v="2.532705389848247"/>
        <n v="2.7398058357563255"/>
        <n v="1.2738708505226257"/>
        <n v="2.1803479650582061"/>
        <n v="2.1537392271337228"/>
        <n v="1.3082874435738263"/>
        <n v="3.8820298245478972"/>
        <n v="2.4252705607795932"/>
        <n v="3.5135719968178201"/>
        <n v="1.8816461080391325"/>
        <n v="2.8559221255776026"/>
        <n v="3.2253581721732592"/>
        <n v="3.9463873594124452"/>
        <n v="2.8744440483007239"/>
        <n v="3.9180054573318879"/>
        <n v="1.8638553153947948"/>
        <n v="3.824641748190877"/>
        <n v="2.6633005795817204"/>
        <n v="2.3397048203646866"/>
        <n v="2.1452381259763231"/>
        <n v="2.043566752505352"/>
        <n v="3.5363476554764453"/>
        <n v="3.7126402074224378"/>
        <n v="3.7001186525761298"/>
        <n v="2.6684886694203751"/>
        <n v="3.4545613378819406"/>
        <n v="2.6668318811846752"/>
        <n v="2.6338569086044705"/>
        <n v="3.9558393329479564"/>
        <n v="3.2439596754164994"/>
        <n v="1.8500955042007008"/>
        <n v="1.3849111304572397"/>
        <n v="3.3252855253239271"/>
        <n v="2.6356610892158381"/>
        <n v="3.7767614575261641"/>
        <n v="3.5628053818477468"/>
        <n v="3.0457283298929134"/>
        <n v="1.7103553937244"/>
        <n v="1.6759800813707912"/>
        <n v="3.0707891269676169"/>
        <n v="3.6686743836243538"/>
        <n v="3.7601460140584475"/>
        <n v="2.0175673556062308"/>
        <n v="2.993125851454586"/>
        <n v="1.3134383613285083"/>
        <n v="1.7888743587164269"/>
        <n v="3.95710207855908"/>
        <n v="1.7498378913914066"/>
        <n v="2.8298285272075598"/>
        <n v="2.4953807179193825"/>
        <n v="2.6755415144316763"/>
        <n v="2.8447304447304447"/>
        <n v="1.338302824432283"/>
        <n v="2.7718462697814621"/>
        <n v="2.517332521782472"/>
        <n v="3.2892398815399804"/>
        <n v="3.5029961819711382"/>
        <n v="1.5328834239200879"/>
        <n v="2.9867237791596186"/>
        <n v="2.9792397380888143"/>
        <n v="3.3419557189987592"/>
        <n v="2.7271708967539112"/>
        <n v="1.8319717746857802"/>
        <n v="3.8562994767207832"/>
        <n v="3.1223997350450263"/>
        <n v="1.3875914324138157"/>
        <n v="3.5191232919203048"/>
        <n v="1.5532323495957752"/>
        <n v="2.1253711646321345"/>
        <n v="3.9165151051039548"/>
        <n v="1.2905632783997989"/>
        <n v="1.8213275943109239"/>
        <n v="2.4695813716648041"/>
        <n v="1.2077102100773409"/>
        <n v="3.9816367045329222"/>
        <n v="2.0016118560970693"/>
        <n v="2.130575202729819"/>
        <n v="3.7102768948830285"/>
        <n v="1.5516643383592661"/>
        <n v="3.1066990011298152"/>
        <n v="1.5953212951646498"/>
        <n v="2.3359517274989097"/>
        <n v="2.2692320422206782"/>
        <n v="3.9073002356248194"/>
        <n v="3.4431731428723764"/>
        <n v="1.9189224971094185"/>
        <n v="2.7144433899983493"/>
        <n v="1.711331758499939"/>
        <n v="1.5014214977545199"/>
        <n v="2.3836720494013277"/>
        <n v="2.6906319318921752"/>
        <n v="2.3001353191435294"/>
        <n v="2.2826335204268777"/>
        <n v="3.7885423832454332"/>
        <n v="3.2331743646319251"/>
        <n v="3.5246274321629585"/>
        <n v="1.6096177665746758"/>
        <n v="2.0411809140561634"/>
        <n v="3.7380527180512901"/>
        <n v="3.9735299199447094"/>
        <n v="2.2337042490438397"/>
        <n v="2.6312505089237468"/>
        <n v="1.5801058475083753"/>
        <n v="2.2793918543545089"/>
        <n v="2.4432416277228337"/>
        <n v="3.3026946935737715"/>
        <n v="3.9155467441726173"/>
        <n v="3.3504400185270962"/>
        <n v="2.2728863778517123"/>
        <n v="3.2411502513691413"/>
        <n v="2.8299016234959296"/>
        <n v="1.267716086947398"/>
        <n v="1.4425958572058175"/>
        <n v="2.8985068543536823"/>
        <n v="3.2246669942008093"/>
        <n v="1.7304163726182076"/>
        <n v="2.87002344800446"/>
        <n v="1.5577387627740928"/>
        <n v="2.6696951674744076"/>
        <n v="3.0300300936718521"/>
        <n v="1.2278433457097524"/>
        <n v="1.8143909918982011"/>
        <n v="2.7928856599547713"/>
        <n v="2.8068313160073091"/>
        <n v="2.7971193081778933"/>
        <n v="1.8343037394216475"/>
        <n v="3.8339986469112111"/>
        <n v="3.941621904165836"/>
        <n v="3.351946206886292"/>
        <n v="3.855596061800957"/>
        <n v="3.0013706720259501"/>
        <n v="3.0400198132311593"/>
        <n v="2.7214642514890319"/>
        <n v="3.6729717145850307"/>
        <n v="1.5902813468839629"/>
        <n v="2.6946503367279897"/>
        <n v="1.8849508358326161"/>
        <n v="3.009170045605476"/>
        <n v="1.720125689760883"/>
        <n v="3.71725764168536"/>
        <n v="2.184811837620972"/>
        <n v="1.336195646759974"/>
        <n v="3.4402932187624575"/>
        <n v="3.7076921667765812"/>
        <n v="1.6289075665109429"/>
        <n v="2.9090566836866749"/>
        <n v="3.8814661191821078"/>
        <n v="2.8631597452240221"/>
        <n v="3.2726876112504426"/>
        <n v="3.4433214459393739"/>
        <n v="2.4617113519360814"/>
        <n v="2.7868256213376439"/>
        <n v="2.9488356830781655"/>
        <n v="1.8604937912583246"/>
        <n v="1.7360310847848905"/>
        <n v="1.4292510735677655"/>
        <n v="3.1103396546291573"/>
        <n v="1.61484208216117"/>
        <n v="3.8161753024216423"/>
        <n v="1.8504914986674224"/>
        <n v="1.6731309087049804"/>
        <n v="2.7005438045536416"/>
        <n v="1.4332041480003455"/>
        <n v="1.8557393197843222"/>
        <n v="1.700575262439572"/>
        <n v="3.2017529488859759"/>
        <n v="3.0750183306000682"/>
        <n v="3.8584645913431723"/>
        <n v="1.6670732344792738"/>
        <n v="1.8172353798869696"/>
        <n v="2.7502134768888062"/>
        <n v="1.6576123802505527"/>
        <n v="1.3670933313430609"/>
        <n v="1.4039822648877318"/>
        <n v="2.8070406076541046"/>
        <n v="3.9524815750141733"/>
        <n v="2.8895144455634489"/>
        <n v="2.9209678010183517"/>
        <n v="3.986224856937258"/>
        <n v="3.0090403671717718"/>
        <n v="3.6203464221333959"/>
        <n v="2.0795768766818226"/>
        <n v="2.5312453225565035"/>
        <n v="2.6372376749212232"/>
        <n v="3.1701701637254458"/>
        <n v="3.2214996051413807"/>
        <n v="2.7000808657800106"/>
        <n v="1.3945039743533441"/>
        <n v="1.2596031229071292"/>
        <n v="3.4386564633151595"/>
        <n v="3.2963915725759518"/>
        <n v="3.1866321209992052"/>
        <n v="1.5627285732330278"/>
        <n v="3.0187571491934544"/>
        <n v="2.883995384868963"/>
        <n v="3.6789628728105055"/>
        <n v="2.2407191647819436"/>
        <n v="2.749629336529845"/>
        <n v="1.6578811024016848"/>
        <n v="1.5214835227925136"/>
        <n v="1.5364709074729546"/>
        <n v="3.6758267866644285"/>
        <n v="2.1049241240977921"/>
        <n v="1.4196219289152412"/>
        <n v="1.6429238846701473"/>
        <n v="2.4360601253871139"/>
        <n v="2.1598293895747598"/>
        <n v="3.6634102237904358"/>
        <n v="3.4589818380694122"/>
        <n v="2.5570848677754481"/>
        <n v="3.0405411007989764"/>
        <n v="3.636146661404597"/>
        <n v="2.7310932634727192"/>
        <n v="2.6604369082245189"/>
        <n v="1.5369272237196767"/>
        <n v="3.3162530201819216"/>
        <n v="3.9384277991227772"/>
        <n v="2.5734165992058902"/>
        <n v="3.8797313961802713"/>
        <n v="1.8745607403249305"/>
        <n v="2.6512937595129373"/>
        <n v="1.2611196406883751"/>
        <n v="3.7855102441111965"/>
        <n v="3.9348853472292715"/>
        <n v="2.6982054965595492"/>
        <n v="2.2620271682340647"/>
        <n v="3.1059564075576587"/>
        <n v="1.814298050826548"/>
        <n v="1.9257542221560897"/>
        <n v="3.4279816100659719"/>
        <n v="1.9698121586216084"/>
        <n v="1.6552762380489345"/>
        <n v="2.6126684521532115"/>
        <n v="1.9577621912865975"/>
        <n v="3.6452670117409416"/>
        <n v="2.9134264614289527"/>
        <n v="3.9813471938637499"/>
        <n v="3.2968583236823576"/>
        <n v="1.5329486892494626"/>
        <n v="1.3255009190604421"/>
        <n v="3.8254707960504462"/>
        <n v="3.5114392564483308"/>
        <n v="1.280862223196332"/>
        <n v="3.3972599222713957"/>
        <n v="2.5854412281668266"/>
        <n v="2.5118223154949284"/>
        <n v="1.8676882535249641"/>
        <n v="1.4551985622354919"/>
        <n v="3.7528495669418556"/>
        <n v="3.2550553031014529"/>
        <n v="2.4483575175920236"/>
        <n v="2.1750490177441519"/>
        <n v="1.5641879086515682"/>
        <n v="3.2127879004132183"/>
        <n v="3.4232488103729279"/>
        <n v="3.5489072562243296"/>
        <n v="3.3746878042256454"/>
        <n v="3.1777661456504314"/>
        <n v="3.8482745010228134"/>
        <n v="2.4707178712810678"/>
        <n v="3.972849753581837"/>
        <n v="2.6654277912621356"/>
        <n v="2.077766314871925"/>
        <n v="2.7196468272422076"/>
        <n v="3.3209980217206989"/>
        <n v="3.789474747270726"/>
        <n v="2.1608462859534425"/>
        <n v="3.1517895611497506"/>
        <n v="1.6146319243230656"/>
        <n v="2.6121962454683589"/>
        <n v="2.1509756274209622"/>
        <n v="2.2875269447201467"/>
        <n v="3.3840818713450291"/>
        <n v="2.6365310975405536"/>
        <n v="1.9242823306489816"/>
        <n v="2.6727130144225848"/>
        <n v="1.5886665624511491"/>
        <n v="3.3567851067851069"/>
        <n v="1.2748336480772171"/>
        <n v="1.3558756045802678"/>
        <n v="2.9656603442733145"/>
        <n v="2.2959862962840432"/>
        <n v="1.3703080834118504"/>
        <n v="2.18316667348767"/>
        <n v="3.1656641020614855"/>
        <n v="1.2140247354066247"/>
        <n v="3.6568466102836981"/>
        <n v="1.8443377001455605"/>
        <n v="2.3020989674859904"/>
        <n v="2.2371483106516941"/>
        <n v="2.6565914548989302"/>
        <n v="2.124253841920325"/>
        <n v="3.1782871151412908"/>
        <n v="2.7470472935618435"/>
        <n v="1.662496680288194"/>
        <n v="1.650379729032863"/>
        <n v="3.0728496689820304"/>
        <n v="2.8160438030279789"/>
        <n v="1.3545888041818617"/>
        <n v="1.2267750608258992"/>
        <n v="3.3192216924336559"/>
        <n v="1.9352550042958763"/>
        <n v="2.8025076936823488"/>
        <n v="1.4940641295905912"/>
        <n v="2.8045575547038726"/>
        <n v="2.390731952129177"/>
        <n v="3.0478706836934544"/>
        <n v="3.2852470779803218"/>
        <n v="3.2063563333303846"/>
        <n v="1.5393953567480227"/>
        <n v="1.336613015939923"/>
        <n v="1.2059224052762276"/>
        <n v="1.4188457226230877"/>
        <n v="2.2972192608386637"/>
        <n v="1.2626850595031407"/>
        <n v="2.0865037906804735"/>
        <n v="2.883097688713971"/>
        <n v="3.4357177677139425"/>
        <n v="1.5467757518449237"/>
        <n v="3.5837821530228107"/>
        <n v="2.9790814006366531"/>
        <n v="1.2615555272408392"/>
        <n v="2.8079982895876006"/>
        <n v="1.2943581979915975"/>
        <n v="1.8641507798671275"/>
        <n v="1.9205987953461907"/>
        <n v="2.4349258337794852"/>
        <n v="2.3377193286996851"/>
        <n v="1.7122747511676464"/>
        <n v="2.9050266988146483"/>
        <n v="3.8094107154233292"/>
        <n v="1.6281318554439441"/>
        <n v="2.7415552849464735"/>
        <n v="3.8108606862832786"/>
        <n v="1.3234888409436563"/>
        <n v="2.5099008526762376"/>
        <n v="3.0920601730847417"/>
        <n v="2.3039864222989412"/>
        <n v="3.4935165784135864"/>
        <n v="2.9455390411241429"/>
        <n v="3.9922672409724447"/>
        <n v="2.5315784471157934"/>
        <n v="3.6010656667817851"/>
        <n v="3.264037448800468"/>
        <n v="1.6721093894684858"/>
        <n v="3.5402770986145073"/>
        <n v="1.6240969195538153"/>
        <n v="1.4749366577159739"/>
        <n v="2.8389575086641594"/>
        <n v="2.4007398399114961"/>
        <n v="1.7270146447008254"/>
        <n v="3.186860971547393"/>
        <n v="2.5281617583927192"/>
        <n v="3.6359482561153502"/>
        <n v="3.4948227585130933"/>
        <n v="2.5272597709123539"/>
        <n v="3.9021939218920014"/>
        <n v="1.9798033483922404"/>
        <n v="3.4057986006121657"/>
        <n v="2.007141847646865"/>
        <n v="3.7476308032782111"/>
        <n v="3.0979652746342174"/>
        <n v="1.4340163222781732"/>
        <n v="3.3251236597569696"/>
        <n v="2.5767989209505333"/>
        <n v="3.0645745670372504"/>
        <n v="2.5334674007406677"/>
        <n v="2.0139702545747489"/>
        <n v="2.8963009619789277"/>
        <n v="2.7126486806726513"/>
        <n v="1.6603508933293474"/>
        <n v="2.5054411167423054"/>
        <n v="2.8237068239258636"/>
        <n v="1.927388021406055"/>
        <n v="3.8679266730828981"/>
        <n v="2.2062974751765854"/>
        <n v="3.9385875473887588"/>
        <n v="3.0742419620261323"/>
        <n v="2.3008944359116663"/>
        <n v="2.3697511815944692"/>
        <n v="3.7072375871354151"/>
        <n v="1.6019181171636871"/>
        <n v="1.4235468596930445"/>
        <n v="3.7870879792312748"/>
        <n v="1.5684220710116419"/>
        <n v="2.9053271287158391"/>
        <n v="3.6963753881249604"/>
        <n v="3.6011251891074125"/>
        <n v="1.7036503635203679"/>
        <n v="3.9654660408085065"/>
        <n v="3.8150060929611791"/>
        <n v="1.2648603466494237"/>
        <n v="2.7219621917536343"/>
        <n v="2.9473362852374949"/>
        <n v="1.6464406882345815"/>
        <n v="1.904351921085931"/>
        <n v="1.9304645993812291"/>
        <n v="2.1867820974210854"/>
        <n v="2.1661641275215122"/>
        <n v="2.4025947492082951"/>
        <n v="3.0675904677846422"/>
        <n v="1.3478184685473982"/>
        <n v="2.2526530205635309"/>
        <n v="2.1710739647848505"/>
        <n v="3.6151111845912212"/>
        <n v="1.6918697082855767"/>
        <n v="2.2902041113961644"/>
        <n v="1.2286552469268306"/>
        <n v="2.490434678021848"/>
        <n v="3.0168519683938184"/>
        <n v="2.7045924921495859"/>
        <n v="2.299222423528914"/>
        <n v="3.7548525538901716"/>
        <n v="1.4088461055801891"/>
        <n v="1.8314206934047903"/>
        <n v="3.1570146844637241"/>
        <n v="3.5897079276773298"/>
        <n v="2.1606959694351699"/>
        <n v="2.6194488750839491"/>
        <n v="2.7630166625470234"/>
        <n v="2.9765353418308229"/>
        <n v="2.7288562698837682"/>
        <n v="2.9871332284555541"/>
        <n v="2.8706300145732908"/>
        <n v="1.5920989329063908"/>
        <n v="2.6284062112771966"/>
        <n v="1.5346134837690906"/>
        <n v="3.5207440891771"/>
        <n v="2.3076686930003159"/>
        <n v="1.8736147047640244"/>
        <n v="3.5820016896852396"/>
        <n v="3.2753882352941175"/>
        <n v="1.6299876868953387"/>
        <n v="2.9633651840504069"/>
        <n v="2.5693008732945386"/>
        <n v="2.642347770742064"/>
        <n v="3.8373293958640948"/>
        <n v="2.8719526424463346"/>
        <n v="1.3976430744050994"/>
        <n v="3.212624096810198"/>
        <n v="1.6322330114643231"/>
        <n v="3.3522386102917077"/>
        <n v="1.9413001642307108"/>
        <n v="3.5834177398350451"/>
        <n v="3.6653179726348948"/>
        <n v="2.1190730820692596"/>
        <n v="2.2923731656586375"/>
        <n v="1.7713010121326154"/>
        <n v="1.8017797678400094"/>
        <n v="1.5892247460876494"/>
        <n v="3.1458120203858586"/>
        <n v="1.7433643244593906"/>
        <n v="2.0332259115762028"/>
        <n v="1.2830989351876059"/>
        <n v="3.6927579710803702"/>
        <n v="1.876198076286367"/>
        <n v="2.5499611066017316"/>
        <n v="3.4161452233561986"/>
        <n v="2.7585760925554661"/>
        <n v="3.4968463428814314"/>
        <n v="2.2203337979761435"/>
        <n v="3.0310050337400845"/>
        <n v="1.3403102274070016"/>
        <n v="2.8324859151875006"/>
        <n v="1.2512850609806361"/>
        <n v="2.6916995274309143"/>
        <n v="2.0936261799012432"/>
        <n v="3.9873310919606855"/>
        <n v="3.8565363355534372"/>
        <n v="2.2271328213675825"/>
        <n v="2.9131910521173738"/>
        <n v="2.2274519781198316"/>
        <n v="2.1529475960469675"/>
        <n v="1.2883867761830989"/>
        <n v="2.708628482418733"/>
        <n v="3.3773313478126497"/>
        <n v="3.5519048290417534"/>
        <n v="3.6436640415126402"/>
        <n v="2.7580292338248351"/>
        <n v="1.5202952996222303"/>
        <n v="2.6758829332043206"/>
        <n v="2.5554896032349612"/>
        <n v="1.9620407212090349"/>
        <n v="1.723539784154321"/>
        <n v="1.9410721701711549"/>
        <n v="2.3018013616078701"/>
        <n v="3.1965344146570955"/>
        <n v="2.7755494305378341"/>
        <n v="3.9426833412065005"/>
        <n v="1.7747587192533858"/>
        <n v="3.8298800095742576"/>
        <n v="3.4106892679419705"/>
        <n v="2.3944145256723908"/>
        <n v="2.4269869496629859"/>
        <n v="3.8144641393058847"/>
        <n v="1.4422165480835438"/>
        <n v="1.2617872146674751"/>
        <n v="1.9211132765267365"/>
        <n v="3.5787655804174801"/>
        <n v="1.8308734971957155"/>
        <n v="3.0966278020558731"/>
        <n v="2.2668274862967817"/>
        <n v="3.6122613568419144"/>
        <n v="1.8341752980104769"/>
        <n v="3.2272838238172632"/>
        <n v="3.4748481365949759"/>
        <n v="3.0054351406548516"/>
        <n v="2.0143383460534245"/>
        <n v="2.2729478074986189"/>
        <n v="2.697821853289319"/>
        <n v="1.4347861620023592"/>
        <n v="1.6301957610682445"/>
        <n v="3.369137239070032"/>
        <n v="1.5825637134237756"/>
        <n v="1.6693511019783231"/>
        <n v="2.0420729023567228"/>
        <n v="1.9224215741130248"/>
        <n v="1.3331710511826311"/>
        <n v="1.8439949561234206"/>
        <n v="2.5875389643988438"/>
        <n v="2.1821842942957024"/>
        <n v="2.5604280148192111"/>
        <n v="2.3982019776907921"/>
        <n v="2.514468595812775"/>
        <n v="1.601278184127908"/>
        <n v="3.6996739099879123"/>
        <n v="2.8670565229013185"/>
        <n v="1.5047984405068353"/>
        <n v="3.2525042771329966"/>
        <n v="1.3195919217155947"/>
        <n v="3.1320170883433089"/>
        <n v="3.9134120240323789"/>
        <n v="1.3702399116969124"/>
        <n v="3.3000898124277134"/>
        <n v="3.9829117026300533"/>
        <n v="2.5183710344078847"/>
        <n v="3.6590091459552587"/>
        <n v="3.4898163966264453"/>
        <n v="2.4819349439135974"/>
        <n v="2.0447380179757833"/>
        <n v="3.0224641507901042"/>
        <n v="2.66602090602861"/>
        <n v="1.9101994419758188"/>
        <n v="2.6976402209674744"/>
        <n v="1.53384115721236"/>
        <n v="2.429563180643759"/>
        <n v="3.662765753315381"/>
        <n v="1.7466088503446744"/>
        <n v="2.3054102225033062"/>
        <n v="3.3948401471212333"/>
        <n v="3.2821040812790971"/>
        <n v="3.2585831117154225"/>
        <n v="3.5334331214879886"/>
        <n v="2.4290278691187162"/>
        <n v="2.3446452347206117"/>
        <n v="1.5166464195423055"/>
        <n v="1.7349089922784826"/>
        <n v="2.4224434521630918"/>
        <n v="1.3548643360358843"/>
        <n v="3.5464128576906329"/>
        <n v="2.6706753480741487"/>
        <n v="2.3311786858523975"/>
        <n v="3.3563068317382889"/>
        <n v="1.6210964561386259"/>
        <n v="2.4226517455583085"/>
        <n v="3.3839261672541903"/>
        <n v="1.4054408675448153"/>
        <n v="1.7104183757178013"/>
        <n v="1.8833164463353615"/>
        <n v="1.9090218734332289"/>
        <n v="2.9163077310026093"/>
        <n v="2.2729773423738631"/>
        <n v="1.9745915698209906"/>
        <n v="1.9668712586193831"/>
        <n v="2.2005465777379416"/>
        <n v="2.1278290764440126"/>
        <n v="3.13807701300779"/>
        <n v="1.9798128043387404"/>
        <n v="1.9947952429059514"/>
        <n v="1.3438643662708194"/>
        <n v="3.8798073002590661"/>
        <n v="2.9564667337803581"/>
        <n v="2.4951560818083962"/>
        <n v="2.0491303224515991"/>
        <n v="3.7453428511974236"/>
        <n v="1.8210998993904244"/>
        <n v="1.3071392358390563"/>
        <n v="2.0608528143721028"/>
        <n v="1.4646695152681912"/>
        <n v="2.4023653662051467"/>
        <n v="2.2545710808854107"/>
        <n v="2.3315343150144625"/>
        <n v="3.0644855120386016"/>
        <n v="1.3453097345132743"/>
        <n v="3.2783830716876499"/>
        <n v="1.4334947500854931"/>
        <n v="1.9987933965886033"/>
        <n v="2.9851565966134985"/>
        <n v="2.8822084135691592"/>
        <n v="3.8308757610847559"/>
        <n v="3.1984479226850153"/>
        <n v="1.7448997534894679"/>
        <n v="1.4718795413320889"/>
        <n v="1.6479281367719503"/>
        <n v="1.8617765117182441"/>
        <n v="1.2982239923849603"/>
        <n v="2.1842654097799006"/>
        <n v="1.6920526627199375"/>
        <n v="3.8958833469926533"/>
        <n v="2.4887364687808144"/>
        <n v="1.3632151348718573"/>
        <n v="1.5820001074460082"/>
        <n v="1.8531255175225163"/>
        <n v="2.8997919158488026"/>
        <n v="2.6502869969893865"/>
        <n v="2.1949802324188328"/>
        <n v="2.5946391070452517"/>
        <n v="1.5426816589625887"/>
        <n v="1.3960223819603077"/>
        <n v="1.5672910976287737"/>
        <n v="3.3719253614647635"/>
        <n v="2.1439722288095826"/>
        <n v="2.3816845473727155"/>
        <n v="1.8502193919559757"/>
        <n v="1.5839942399037119"/>
        <n v="3.6584533118146667"/>
        <n v="3.2772520131946075"/>
        <n v="2.4840350720720097"/>
        <n v="3.0463358914126455"/>
        <n v="3.5145245762987538"/>
        <n v="1.8810640570949717"/>
        <n v="2.8445633891816042"/>
        <n v="1.5964880473330916"/>
        <n v="1.4715392638950975"/>
        <n v="3.3706763741178807"/>
        <n v="2.3819179087862032"/>
        <n v="3.5930157562214138"/>
        <n v="1.4164640956573153"/>
        <n v="1.572877137822781"/>
        <n v="2.2582739586119689"/>
        <n v="1.5178898949023261"/>
        <n v="3.7041930314634701"/>
        <n v="1.8591074619438603"/>
        <n v="2.3072848103953456"/>
        <n v="1.9515508720104529"/>
        <n v="2.1328748618445292"/>
        <n v="1.2348997995721687"/>
        <n v="1.6044735651399027"/>
        <n v="3.450843530774613"/>
        <n v="3.193993952721276"/>
        <n v="2.6650825139512966"/>
        <n v="3.2453571428571428"/>
        <n v="3.0360698709691998"/>
        <n v="2.4656950789036545"/>
        <n v="2.7494791244874066"/>
        <n v="1.6000900751416314"/>
        <n v="2.3437476018291554"/>
        <n v="2.7413718516764494"/>
        <n v="2.6299949072389959"/>
        <n v="3.4844629167653003"/>
        <n v="1.9259435556557007"/>
        <n v="2.9718610104455339"/>
        <n v="1.4290508053815754"/>
        <n v="3.7369160960731027"/>
        <n v="1.9109143973736573"/>
        <n v="1.9628437413777247"/>
        <n v="2.806063888869843"/>
        <n v="1.261974097015526"/>
        <n v="3.0989495641808835"/>
        <n v="3.7090854227245296"/>
        <n v="1.6706642009743988"/>
        <n v="3.4930130942416548"/>
        <n v="2.5802369608145073"/>
        <n v="3.8570183373077871"/>
        <n v="2.5965456394305537"/>
        <n v="2.3885795443656828"/>
        <n v="1.4047490138448451"/>
        <n v="1.5528382249472308"/>
        <n v="3.5193091457377852"/>
        <n v="3.4024582762581619"/>
        <n v="1.9946749243631867"/>
        <n v="2.6963345901918401"/>
        <n v="1.7776169788557283"/>
        <n v="1.7809641163511445"/>
        <n v="2.2037408882834137"/>
        <n v="1.2960009580521807"/>
        <n v="2.2232341316174118"/>
        <n v="2.8756576664121609"/>
        <n v="1.4041500122653352"/>
        <n v="3.5022826100346149"/>
        <n v="3.5543785588835246"/>
        <n v="1.7066796352583586"/>
        <n v="2.6689145765176301"/>
        <n v="1.8630333094734739"/>
        <n v="2.2666597376342246"/>
        <n v="3.473079427858059"/>
        <n v="3.5832209051018404"/>
        <n v="2.9496813380887699"/>
        <n v="1.9172582029859497"/>
        <n v="2.5363240594069931"/>
        <n v="2.793383724619646"/>
        <n v="2.2646873936688641"/>
        <n v="2.4005479942110997"/>
        <n v="1.5657278501315199"/>
        <n v="2.8660967218242206"/>
        <n v="1.8423669199867831"/>
        <n v="3.9007631647185033"/>
        <n v="2.8546672908549962"/>
        <n v="3.4633592569147496"/>
        <n v="3.7954857922819212"/>
        <n v="2.4365930599369086"/>
        <n v="3.603831778703535"/>
        <n v="3.3658074994703764"/>
        <n v="2.1148942048672668"/>
        <n v="3.7206761560007204"/>
        <n v="1.2416385890773418"/>
        <n v="3.9184623073836558"/>
        <n v="2.2449830094040975"/>
        <n v="3.25325124515772"/>
        <n v="2.7904034917462108"/>
        <n v="2.1043762575452716"/>
        <n v="3.6975470803167005"/>
        <n v="3.3747735386309206"/>
        <n v="1.9824462750508698"/>
        <n v="2.4019239718919732"/>
        <n v="2.6101464392358982"/>
        <n v="1.4824486756728008"/>
        <n v="3.0909353721621136"/>
        <n v="3.7618386734857427"/>
        <n v="3.989151920107008"/>
        <n v="2.8174192741010819"/>
        <n v="3.3011447020839451"/>
        <n v="3.7211677956303109"/>
        <n v="2.3546360153256707"/>
        <n v="3.9639141205615194"/>
        <n v="3.9809406370573712"/>
        <n v="3.219461530065804"/>
        <n v="1.7524521155607704"/>
        <n v="1.3065232371181379"/>
        <n v="3.0287881304323756"/>
        <n v="1.7793023111260493"/>
        <n v="3.732807807807808"/>
        <n v="2.784064729488704"/>
        <n v="2.3533849440815673"/>
        <n v="3.6710038349698686"/>
        <n v="2.3187406241996267"/>
        <n v="2.6447931526390867"/>
        <n v="1.3245978150878714"/>
        <n v="1.3969175090477972"/>
        <n v="2.2667817915302906"/>
        <n v="1.9646599206258619"/>
        <n v="3.898919475977078"/>
        <n v="1.9384116287886919"/>
        <n v="2.6904409771430333"/>
        <n v="2.6445140236373259"/>
        <n v="2.2233235680668444"/>
        <n v="2.00032920560156"/>
        <n v="3.2225947083908815"/>
        <n v="1.8823035453369834"/>
        <n v="3.5227086158355276"/>
        <n v="3.9721196437510033"/>
        <n v="1.7804803084411511"/>
        <n v="2.0355175346356709"/>
        <n v="3.5102373956438599"/>
        <n v="1.9120346652170683"/>
        <n v="2.5255398339206745"/>
        <n v="3.2216521292970755"/>
        <n v="3.3903736956994823"/>
        <n v="1.2713454708169032"/>
        <n v="1.5018250665211161"/>
        <n v="3.3937468274415532"/>
        <n v="1.4644016355435654"/>
        <n v="3.0060246421453161"/>
        <n v="3.4692272659874175"/>
        <n v="2.6332306825599319"/>
        <n v="1.9641047783534831"/>
        <n v="1.4944615586288259"/>
        <n v="2.9598764722308912"/>
        <n v="1.6802732412961741"/>
        <n v="1.740560356114166"/>
        <n v="3.3784066232712511"/>
        <n v="2.099584994710717"/>
        <n v="2.3758579031573448"/>
        <n v="2.3383257225883449"/>
        <n v="3.139756428565093"/>
        <n v="2.971518688895642"/>
        <n v="2.1671378369358227"/>
        <n v="1.9249871451738367"/>
        <n v="2.3905513503554374"/>
        <n v="3.7224082630684174"/>
        <n v="3.7743251627285823"/>
        <n v="1.4080766113844152"/>
        <n v="3.9567396147068075"/>
        <n v="2.9542944148383969"/>
        <n v="1.8025915945186628"/>
        <n v="3.4014133327369906"/>
        <n v="3.1226449411034678"/>
        <n v="3.1965227872756614"/>
        <n v="2.4508980877341959"/>
        <n v="3.2235435475901721"/>
        <n v="1.6327419286049387"/>
        <n v="1.8472115778590639"/>
        <n v="1.9762403647123066"/>
        <n v="1.7853913934739707"/>
        <n v="1.3790870366106376"/>
        <n v="3.944760726072607"/>
        <n v="3.8339335281470293"/>
        <n v="2.6799029549460758"/>
        <n v="3.0052380533309866"/>
        <n v="3.3913731294195029"/>
        <n v="3.060814602915134"/>
        <n v="3.9840627069513954"/>
        <n v="2.130357537781054"/>
        <n v="2.0745002457531827"/>
        <n v="1.67808986855959"/>
        <n v="2.1279038718291057"/>
        <n v="3.1514753660599046"/>
        <n v="3.943837713040546"/>
        <n v="3.0430670411216671"/>
        <n v="3.8645464217569834"/>
        <n v="1.3167575427117411"/>
        <n v="2.7174827123280729"/>
        <n v="2.3214066147115471"/>
        <n v="2.1247997637998077"/>
        <n v="3.9971255006419715"/>
        <n v="3.6148537174862865"/>
        <n v="2.2544186202501928"/>
        <n v="1.5885150861608763"/>
        <n v="1.3202217541704848"/>
        <n v="1.264903567837665"/>
        <n v="3.5299119797105774"/>
        <n v="2.2167015493531483"/>
        <n v="3.2004827475898976"/>
        <n v="3.4012389560272167"/>
        <n v="1.4769163763066202"/>
        <n v="2.8964043294808293"/>
        <n v="3.8082222993793677"/>
        <n v="2.1759379636285772"/>
        <n v="3.1315117074144232"/>
        <n v="1.9475380453654205"/>
        <n v="1.5653474042104321"/>
        <n v="2.7406282326624276"/>
        <n v="2.934545797621035"/>
        <n v="1.5009335044020706"/>
        <n v="3.4716533240207412"/>
        <n v="3.4066393425908932"/>
        <n v="2.3407550084387783"/>
        <n v="2.566525091510782"/>
        <n v="1.3791425273578832"/>
        <n v="2.1820193671146879"/>
        <n v="1.9352268388035279"/>
        <n v="3.5202359012163655"/>
        <n v="1.6252473025701151"/>
        <n v="2.7474637699999476"/>
        <n v="3.2514607078238624"/>
        <n v="1.5121694014426119"/>
        <n v="1.5993577608570666"/>
        <n v="3.953247652643848"/>
        <n v="3.6052081122866579"/>
        <n v="1.4284941140087266"/>
        <n v="3.2480987545464561"/>
        <n v="2.3535457021406572"/>
        <n v="1.4288610346701633"/>
        <n v="2.0691063574997681"/>
        <n v="1.4741232861269093"/>
        <n v="2.5969243867397438"/>
        <n v="1.7616581213707903"/>
        <n v="3.7425398228388063"/>
        <n v="2.9387815499091023"/>
        <n v="3.1390403038389194"/>
        <n v="2.1518745587256758"/>
        <n v="1.794780310538487"/>
        <n v="1.8258451333078201"/>
        <n v="3.718957517157067"/>
        <n v="1.8651304332683198"/>
        <n v="3.368175192154784"/>
        <n v="2.6132927728613566"/>
        <n v="2.8983218800292261"/>
        <n v="2.7671798973538624"/>
        <n v="2.3462489179721313"/>
        <n v="3.7008563891193367"/>
        <n v="2.5608370483801002"/>
        <n v="3.829902898259776"/>
        <n v="2.4917257920862745"/>
        <n v="1.3501420039503982"/>
        <n v="3.9531785714285719"/>
        <n v="2.8267114077987601"/>
        <n v="3.3197609264101606"/>
        <n v="2.3837387820312794"/>
        <n v="1.6555250959890762"/>
        <n v="1.3371912688450653"/>
        <n v="2.3702186483251575"/>
        <n v="3.1468836943238254"/>
        <n v="3.2621870828962463"/>
        <n v="2.8845698567608538"/>
        <n v="2.755011599547915"/>
        <n v="1.2317047243289654"/>
        <n v="2.7395386172477578"/>
        <n v="2.1538642743566085"/>
        <n v="2.7760607967377355"/>
        <n v="3.8684843541909704"/>
        <n v="1.637611890586619"/>
        <n v="3.8918074416734729"/>
        <n v="1.9142044057197063"/>
        <n v="3.676467923981376"/>
        <n v="1.7808426547746736"/>
        <n v="2.1139796150965511"/>
        <n v="3.5540727059688009"/>
        <n v="2.3118139902969408"/>
        <n v="3.6309975283485221"/>
        <n v="2.8533575266349893"/>
        <n v="3.6560360025981256"/>
        <n v="3.7816518339848626"/>
        <n v="3.7962824224998482"/>
        <n v="2.6874222082081753"/>
        <n v="2.88433096471155"/>
        <n v="3.9645256832339943"/>
        <n v="3.728988005156662"/>
        <n v="3.0168418875324687"/>
        <n v="3.5163845855698193"/>
        <n v="3.7963516592881041"/>
        <n v="1.9252932639980653"/>
        <n v="3.3621544942053285"/>
        <n v="2.1765640016364434"/>
        <n v="1.2107582765519818"/>
        <n v="3.1349017025278521"/>
        <n v="2.0967963611374718"/>
        <n v="1.3372001329160694"/>
        <n v="1.3950630972473748"/>
        <n v="1.5207882590509161"/>
        <n v="1.9135433338794439"/>
        <n v="1.4857864978243309"/>
        <n v="1.2001578531965273"/>
        <n v="2.0278079648622334"/>
        <n v="3.2116859443674932"/>
        <n v="1.2178748025665771"/>
        <n v="1.999450357267776"/>
        <n v="2.9068888820240337"/>
        <n v="3.7900989290622831"/>
        <n v="1.6312744160173287"/>
        <n v="2.2319128964022616"/>
        <n v="3.2238750788369104"/>
        <n v="3.8987317410379374"/>
        <n v="3.523745245501217"/>
        <n v="1.6203479116616979"/>
        <n v="2.512857128591258"/>
        <n v="2.9337243540409705"/>
        <n v="2.0610545951707842"/>
        <n v="2.2104588837506558"/>
        <n v="1.4359435855069043"/>
        <n v="2.3023059046501659"/>
        <n v="3.5256880122609449"/>
        <n v="3.6338728471977753"/>
        <n v="1.5991374936580416"/>
        <n v="3.4271818934584597"/>
        <n v="2.9310247260429012"/>
        <n v="1.5148954180547212"/>
        <n v="2.9485629920412526"/>
        <n v="2.9472845561316099"/>
        <n v="3.27840028166445"/>
        <n v="2.6337732229881312"/>
        <n v="2.9178702404129124"/>
        <n v="2.3804373481430057"/>
        <n v="1.8183174579148242"/>
        <n v="3.6307053002486294"/>
        <n v="2.983828435266084"/>
        <n v="3.8107100651808627"/>
        <n v="1.292193550812728"/>
        <n v="3.9518359501759814"/>
        <n v="3.0296237568602038"/>
        <n v="3.4886577491294695"/>
        <n v="3.1034009730351837"/>
        <n v="3.2184348652948978"/>
        <n v="2.1591560607091815"/>
        <n v="1.4293027741717568"/>
        <n v="3.3958290528046025"/>
        <n v="3.7345356813244384"/>
        <n v="3.2010344318674782"/>
        <n v="1.5902859971163572"/>
        <n v="2.4345475624146258"/>
        <n v="3.5249095840867994"/>
        <n v="1.2832183577788767"/>
        <n v="2.8909272363452172"/>
        <n v="3.8087655021428137"/>
        <n v="3.9946774060597496"/>
        <n v="2.956137797185832"/>
        <n v="1.2584227790768625"/>
        <n v="2.3996412270395826"/>
        <n v="1.2947163598263733"/>
        <n v="2.7590191478569617"/>
        <n v="3.345337378099988"/>
        <n v="2.6254721567747485"/>
        <n v="3.6237167842507709"/>
        <n v="2.643444883072068"/>
        <n v="3.1666887651374522"/>
        <n v="1.7716137239589895"/>
        <n v="3.6595749314054267"/>
        <n v="3.2502330444097667"/>
        <n v="2.2079425098994432"/>
        <n v="3.9978772810920162"/>
        <n v="2.2122710343475704"/>
        <n v="2.7858411173383151"/>
        <n v="1.4869000164406749"/>
        <n v="3.8214544503341918"/>
        <n v="2.3519911407394414"/>
        <n v="1.2026114021103773"/>
        <n v="2.3638891182866737"/>
        <n v="3.7377283057679866"/>
        <n v="2.7583235981308407"/>
        <n v="3.0229519847101765"/>
        <n v="3.9234064911608555"/>
        <n v="1.2689457409026739"/>
        <n v="2.8737885383542481"/>
        <n v="3.5959446861404598"/>
        <n v="3.8783289872585809"/>
        <n v="2.98518070931864"/>
        <n v="2.6314476075596338"/>
        <n v="3.0408399875896079"/>
        <n v="1.550118300338001"/>
        <n v="3.5508634222919939"/>
        <n v="3.562257227211667"/>
        <n v="1.6707643776551901"/>
        <n v="1.7507814219678626"/>
        <n v="1.6763219481230622"/>
        <n v="3.8249143607674698"/>
        <n v="3.6556384457052107"/>
        <n v="3.9666134324919153"/>
        <n v="3.9290430902121924"/>
        <n v="1.9203020390694261"/>
        <n v="3.6793213958693665"/>
        <n v="3.8111170888611623"/>
        <n v="1.6894916296010198"/>
        <n v="1.3420640445527323"/>
        <n v="2.5108130758221363"/>
        <n v="1.6861568899833723"/>
        <n v="3.5413724168115741"/>
        <n v="1.413505963253465"/>
        <n v="1.6795657133200965"/>
        <n v="3.2206943879625864"/>
        <n v="1.3129989685333541"/>
        <n v="3.2926503829258333"/>
        <n v="2.972054143478275"/>
        <n v="2.6072901166839513"/>
        <n v="3.5584761337108231"/>
        <n v="1.9827295213829403"/>
        <n v="1.7909130038738352"/>
        <n v="3.2034116800575609"/>
        <n v="2.5571607204618618"/>
        <n v="1.2365785287711217"/>
        <n v="1.8259453639142811"/>
        <n v="3.5425862604911407"/>
        <n v="3.7881138863801245"/>
        <n v="1.5581656441522671"/>
        <n v="3.1426207702040685"/>
        <n v="2.7825129750202828"/>
        <n v="2.8776592802040755"/>
        <n v="2.3308087998025928"/>
        <n v="1.4004469126877197"/>
        <n v="1.2678336767306413"/>
        <n v="3.0660399640984459"/>
        <n v="1.8435001680219092"/>
        <n v="2.5031701418393362"/>
        <n v="2.69064203908064"/>
        <n v="1.9350254976147394"/>
        <n v="1.8363467258921913"/>
        <n v="2.8072730238700996"/>
        <n v="2.5183100731128842"/>
        <n v="3.507630787291804"/>
        <n v="1.8834876166879642"/>
        <n v="2.9239892298487051"/>
        <n v="3.9255508192212902"/>
        <n v="1.3905361708647619"/>
        <n v="3.8834564773766802"/>
        <n v="2.1879133925038157"/>
        <n v="3.740813932823885"/>
        <n v="1.593446254320469"/>
        <n v="3.0872836719337848"/>
        <n v="3.6654599863773916"/>
        <n v="3.0569589922639828"/>
        <n v="3.1464786532996034"/>
        <n v="2.3796364004286299"/>
        <n v="2.6313599740753224"/>
        <n v="2.6442769696570791"/>
        <n v="3.9427890209678527"/>
        <n v="2.9644465944272445"/>
        <n v="1.7718349853610356"/>
        <n v="2.4910868291309218"/>
        <n v="3.3906891604413003"/>
        <n v="1.7255996213497122"/>
        <n v="2.2091380825278932"/>
        <n v="1.6697284790365743"/>
        <n v="3.6933178191489362"/>
        <n v="1.4860130841559782"/>
        <n v="1.9061384712471967"/>
        <n v="2.7161937327920875"/>
        <n v="2.9235592648868298"/>
        <n v="2.0683620248849501"/>
        <n v="2.8179950418110278"/>
        <n v="1.933159273356108"/>
        <n v="3.268850876245768"/>
        <n v="2.8197340645131135"/>
        <n v="3.2797701173545137"/>
        <n v="3.9910959577186165"/>
        <n v="2.0319196621658815"/>
        <n v="3.7678127164910049"/>
        <n v="1.8674251712356758"/>
        <n v="3.3389318566655986"/>
        <n v="1.8699827066429324"/>
        <n v="1.7822712070538156"/>
        <n v="2.7086607213879779"/>
        <n v="2.1074920120177403"/>
        <n v="2.7289341061937771"/>
        <n v="1.408825274797733"/>
        <n v="2.2463476384162031"/>
        <n v="2.3660913414601379"/>
        <n v="3.3626714713514425"/>
        <n v="3.7893152225827902"/>
        <n v="2.9604585137881427"/>
        <n v="3.4600024999697583"/>
        <n v="2.1912391925155168"/>
        <n v="3.9039706476788658"/>
        <n v="2.6752828539028215"/>
        <n v="3.7490491892737237"/>
        <n v="1.8343178321080527"/>
        <n v="2.6082082721637345"/>
        <n v="2.1453871541259657"/>
        <n v="1.686635977353838"/>
        <n v="2.5292744106037364"/>
        <n v="3.0393591297553053"/>
        <n v="2.2719765141002655"/>
        <n v="1.6918450844733091"/>
        <n v="1.9499601713707508"/>
        <n v="3.5048875855327468"/>
        <n v="1.8526939887925407"/>
        <n v="1.8424071637406565"/>
        <n v="3.280649820963542"/>
        <n v="1.3229989342571467"/>
        <n v="3.2894411894411895"/>
        <n v="1.9355487424101836"/>
        <n v="1.6532991635923289"/>
        <n v="3.3640003479698137"/>
        <n v="1.6850676574336436"/>
        <n v="2.7138890153411936"/>
        <n v="2.9676967188357457"/>
        <n v="1.363674297909703"/>
        <n v="2.1334789600009461"/>
        <n v="1.5841017556740882"/>
        <n v="2.7258368094414487"/>
        <n v="3.1747552329507087"/>
        <n v="1.9768699557069205"/>
        <n v="1.6502135196514145"/>
        <n v="3.1701325827438023"/>
        <n v="3.8199722950175587"/>
        <n v="1.4647148769258898"/>
        <n v="3.9490925589836658"/>
        <n v="3.7089523893164129"/>
        <n v="3.4607548847939076"/>
        <n v="3.8481206977471842"/>
        <n v="3.354741684359519"/>
        <n v="2.9955019771407603"/>
        <n v="1.2327866089984834"/>
        <n v="3.2512244482498471"/>
        <n v="3.6638968461738783"/>
        <n v="2.9533855558145823"/>
        <n v="3.8069731757217551"/>
        <n v="2.4888345956511118"/>
        <n v="2.8856962721070838"/>
        <n v="2.1756222742866358"/>
        <n v="2.1300354666243182"/>
        <n v="3.4701682056605039"/>
        <n v="1.997348166354052"/>
        <n v="2.3025642532950252"/>
        <n v="3.2822374391551854"/>
        <n v="2.5923148556584814"/>
        <n v="3.4189264580363066"/>
        <n v="3.3052841918294851"/>
        <n v="2.9357791032962064"/>
        <n v="3.9594471967430231"/>
        <n v="1.656019242333133"/>
        <n v="2.4319165796656645"/>
        <n v="3.6560507092335639"/>
        <n v="2.4281165499987365"/>
        <n v="3.3556573676509394"/>
        <n v="3.5736421518339352"/>
        <n v="2.3790083745447848"/>
        <n v="2.0625015021510804"/>
        <n v="2.0866521522741377"/>
        <n v="1.7809502971957842"/>
        <n v="3.2156991564397024"/>
        <n v="2.3954127359221977"/>
        <n v="3.2005147170364014"/>
        <n v="1.5668190206261825"/>
        <n v="1.2644737496271252"/>
        <n v="1.5443485515376427"/>
        <n v="2.7938212192674681"/>
        <n v="2.1623458675118727"/>
        <n v="1.5104486607401568"/>
        <n v="3.3162760696624378"/>
        <n v="1.8451329745545746"/>
        <n v="1.8112480251281173"/>
        <n v="1.2298166531088235"/>
        <n v="2.9759550327885917"/>
        <n v="2.6565473693506725"/>
        <n v="1.8311279826464208"/>
        <n v="3.5627015543566309"/>
        <n v="2.8772324763922739"/>
        <n v="3.3915217154567325"/>
        <n v="2.33782606306568"/>
        <n v="3.5196711945547143"/>
        <n v="3.1991638379072933"/>
        <n v="3.5989150090415918"/>
        <n v="2.4570645338149446"/>
        <n v="2.8060952409485149"/>
        <n v="1.3537320017440346"/>
        <n v="3.427034318338666"/>
        <n v="3.9513819580422376"/>
        <n v="3.6535552480877529"/>
        <n v="3.0927140410958907"/>
        <n v="3.286488619918432"/>
        <n v="1.9574458587827432"/>
        <n v="2.5913392766836685"/>
        <n v="2.323622269468852"/>
        <n v="2.2795173851829409"/>
        <n v="3.698737816624019"/>
        <n v="3.0498441366455635"/>
        <n v="3.4635816864336313"/>
        <n v="1.9863384391264394"/>
        <n v="3.3957011481743486"/>
        <n v="3.9871741628919954"/>
        <n v="1.8317461940019375"/>
        <n v="1.4366448831753929"/>
        <n v="1.5420311818327939"/>
        <n v="1.6456648648648649"/>
        <n v="3.6489769510715728"/>
        <n v="3.1160067516202599"/>
        <n v="2.2954026325977543"/>
        <n v="2.4746055069315784"/>
        <n v="1.6798837128370963"/>
        <n v="3.5522275709532924"/>
        <n v="2.9354485848469563"/>
        <n v="2.7108025997000347"/>
        <n v="1.3377071536439153"/>
        <n v="1.649609677844037"/>
        <n v="3.6626010673629721"/>
        <n v="3.9220434422574688"/>
        <n v="1.4834575351230894"/>
        <n v="3.231865913794425"/>
        <n v="2.074485451810121"/>
        <n v="3.1771268718117494"/>
        <n v="2.3629441868982335"/>
        <n v="2.9685361872708045"/>
        <n v="1.4865401270207852"/>
        <n v="3.2380746035611452"/>
        <n v="2.3049790451524812"/>
        <n v="2.9830296831100509"/>
        <n v="1.3752380572754732"/>
        <n v="2.1747414720321108"/>
        <n v="1.7454390456897422"/>
        <n v="3.4091568458752675"/>
        <n v="2.6563894573337605"/>
        <n v="3.8789044657601632"/>
        <n v="1.5186055620838228"/>
        <n v="2.2406392094420458"/>
        <n v="1.2853918352765419"/>
        <n v="2.0232375638533329"/>
        <n v="3.3393359395729774"/>
        <n v="3.8778349206724103"/>
        <n v="3.8862714337525199"/>
        <n v="3.8425566296586431"/>
        <n v="2.1038284407682122"/>
        <n v="3.9509825453704774"/>
        <n v="1.468061929562213"/>
        <n v="3.7075121147319061"/>
        <n v="3.0351822101708343"/>
        <n v="3.9491379310344827"/>
        <n v="2.6007581572183351"/>
        <n v="1.5762721209827595"/>
        <n v="1.6560459570447914"/>
        <n v="2.4781742420614017"/>
        <n v="3.2655871681363973"/>
        <n v="2.0984245864688553"/>
        <n v="2.5185779457211623"/>
        <n v="2.6492768747376898"/>
        <n v="2.9089224608839195"/>
        <n v="3.3328099389332908"/>
        <n v="3.2455800929166925"/>
        <n v="2.3286008088560401"/>
        <n v="2.3474612602883185"/>
        <n v="3.1877251504488626"/>
        <n v="3.1172729106739294"/>
        <n v="2.4419291595869819"/>
        <n v="2.3904141600812969"/>
        <n v="3.8951498889177412"/>
        <n v="3.6124061526560434"/>
        <n v="1.4467669149079603"/>
        <n v="2.8502628404979182"/>
        <n v="2.1252578960016106"/>
        <n v="3.0492872071622421"/>
        <n v="1.7093214844669455"/>
        <n v="1.3666289159435738"/>
        <n v="3.7878161108598216"/>
        <n v="2.9882828863116826"/>
        <n v="1.5804130027700354"/>
        <n v="2.940804391932212"/>
        <n v="2.0901167071644209"/>
        <n v="3.0129190354832387"/>
        <n v="3.1048408403416228"/>
        <n v="3.7246200959149474"/>
        <n v="3.0880706052188365"/>
        <n v="1.3238023443472351"/>
        <n v="3.5258544410235175"/>
        <n v="3.3355843019522218"/>
        <n v="2.6297700145864811"/>
        <n v="3.7229917276269915"/>
        <n v="3.0548467678060072"/>
        <n v="1.9094312202780643"/>
        <n v="2.7781942185176023"/>
        <n v="2.5219288401282065"/>
        <n v="1.5694755843767605"/>
        <n v="2.8899506559750474"/>
        <n v="3.3755010744934699"/>
        <n v="3.5104442235866471"/>
        <n v="3.4567568022534836"/>
        <n v="3.6604469145334155"/>
        <n v="2.4919903900434548"/>
        <n v="1.4172156335696116"/>
        <n v="2.9065569992732172"/>
        <n v="1.2713012815375535"/>
        <n v="1.4590200959502826"/>
        <n v="1.3561516421484776"/>
        <n v="1.8014545020122603"/>
        <n v="2.874742624602054"/>
        <n v="2.9809571433442055"/>
        <n v="2.7351612464280857"/>
        <n v="3.9494712570565311"/>
        <n v="3.4598671176821725"/>
        <n v="3.9134439688618561"/>
        <n v="3.9327351859485327"/>
        <n v="3.3954887502542253"/>
        <n v="3.049017052460627"/>
        <n v="1.8635770414331247"/>
        <n v="3.8353062457000391"/>
        <n v="2.6380287664365865"/>
        <n v="2.4202095381986157"/>
        <n v="2.6183591808419719"/>
        <n v="2.9879021105165053"/>
        <n v="2.1617986034213916"/>
        <n v="1.3240379540604421"/>
        <n v="1.2003987756690835"/>
        <n v="3.4311990686845166"/>
        <n v="3.7379594902383473"/>
        <n v="2.4155796260937321"/>
        <n v="2.0876380992222709"/>
        <n v="2.8505171730941044"/>
        <n v="3.2830278221124023"/>
        <n v="3.415938213094611"/>
        <n v="2.3359159779614327"/>
        <n v="1.4505693905643848"/>
        <n v="1.7679758769949072"/>
        <n v="2.9858520372823274"/>
        <n v="2.6791096213064112"/>
        <n v="3.3505649950511383"/>
        <n v="1.3872729184741173"/>
        <n v="3.4121487119437939"/>
        <n v="2.5312224336081908"/>
        <n v="1.367358604091456"/>
        <n v="1.3295103615359822"/>
        <n v="1.2623185873762719"/>
        <n v="1.6757584181435499"/>
        <n v="2.0916318234610918"/>
        <n v="3.6135338697240416"/>
        <n v="2.2566387652861186"/>
        <n v="1.2451401716099368"/>
        <n v="2.0479741747865807"/>
        <n v="1.885270232325774"/>
        <n v="2.8791118219326606"/>
        <n v="3.7613026120301125"/>
        <n v="1.3643771344116349"/>
        <n v="1.2574446942299546"/>
        <n v="1.9157730223611444"/>
        <n v="1.9421249031894672"/>
        <n v="3.0773234368524927"/>
        <n v="1.2994171706283231"/>
        <n v="2.679904305171859"/>
        <n v="2.7443554678537012"/>
        <n v="1.7468073907864483"/>
        <n v="3.9781089676625578"/>
        <n v="2.6486238235563477"/>
        <n v="3.7109352256186314"/>
        <n v="1.9336809176225231"/>
        <n v="2.9721328761898542"/>
        <n v="1.599968689458132"/>
        <n v="2.3246384801038005"/>
        <n v="3.4861566544246241"/>
        <n v="2.4296935070805978"/>
        <n v="3.5361215125784509"/>
        <n v="1.6812730717125157"/>
        <n v="3.8301841521204487"/>
        <n v="2.2740432671712125"/>
        <n v="1.9110254900311263"/>
        <n v="1.6906899257191186"/>
        <n v="2.7570411171116893"/>
        <n v="2.2607226880617723"/>
        <n v="3.4374141382423367"/>
        <n v="1.7512558782232721"/>
        <n v="2.7852572190593428"/>
        <n v="2.4182524579765303"/>
        <n v="3.2822297996133338"/>
        <n v="3.9168258175156878"/>
        <n v="1.3890934124594121"/>
        <n v="3.7298583452365661"/>
        <n v="1.528021813754624"/>
        <n v="1.5305724801286611"/>
        <n v="3.7378561581430403"/>
        <n v="1.3939267753611582"/>
        <n v="1.6632594189945191"/>
        <n v="3.3786659745652736"/>
        <n v="3.095000454779735"/>
        <n v="2.5256306390173457"/>
        <n v="3.0649906875496074"/>
        <n v="2.9867484044339938"/>
        <n v="2.4438263195425196"/>
        <n v="1.5001253047182923"/>
        <n v="2.5322925746889613"/>
        <n v="1.7172206743544103"/>
        <n v="1.9167872624040128"/>
        <n v="2.5400399290150846"/>
        <n v="1.8884336684502241"/>
        <n v="2.0268397773400344"/>
        <n v="2.9487040058002538"/>
        <n v="1.7116305620325667"/>
        <n v="1.9135943626199432"/>
        <n v="1.9734939525742403"/>
        <n v="2.1494400968115244"/>
        <n v="2.8369274534799991"/>
        <n v="2.2075261521635663"/>
        <n v="3.0683508665132115"/>
        <n v="2.0447280222367148"/>
        <n v="3.0758718769882218"/>
        <n v="3.5152307107665028"/>
        <n v="1.4716110579396646"/>
        <n v="2.6945018833759935"/>
        <n v="3.7060833324288831"/>
        <n v="2.4726836247241688"/>
        <n v="1.7108211707357885"/>
        <n v="1.6437349888974486"/>
        <n v="2.2574016761296809"/>
        <n v="3.4511449208544644"/>
        <n v="2.99823800413423"/>
        <n v="2.584766799715676"/>
        <n v="1.5903797301309754"/>
        <n v="3.4030171811705543"/>
        <n v="2.8423609358314725"/>
        <n v="1.6029272465079454"/>
        <n v="3.853162185383459"/>
        <n v="3.779017267395095"/>
        <n v="2.535484077066148"/>
        <n v="2.510358565737052"/>
        <n v="3.7339573826933687"/>
        <n v="1.658554462333532"/>
        <n v="3.9543687875229483"/>
        <n v="3.0443085268314283"/>
        <n v="2.0398315952697024"/>
        <n v="1.5117417166961904"/>
        <n v="1.8315980916734755"/>
        <n v="1.8535269433157928"/>
        <n v="3.3256103605607312"/>
        <n v="3.4594095654047714"/>
        <n v="2.3298381996487674"/>
        <n v="3.7016387806555118"/>
        <n v="2.7433161624029574"/>
        <n v="3.060487481991979"/>
        <n v="1.263574019633958"/>
        <n v="2.9664382319482532"/>
        <n v="2.8894622128222927"/>
        <n v="2.3021630580510308"/>
        <n v="3.760300349075572"/>
        <n v="1.7133263378803778"/>
        <n v="2.4038837863703235"/>
        <n v="3.1233704494073402"/>
        <n v="2.6038067657782937"/>
        <n v="3.2944274650603842"/>
        <n v="2.9855851948753682"/>
        <n v="3.0600479509339285"/>
        <n v="3.4058344153042528"/>
        <n v="2.324043366398477"/>
        <n v="3.5201224943500953"/>
        <n v="2.9942792880891846"/>
        <n v="2.6939873033844162"/>
        <n v="2.2553246364700845"/>
        <n v="1.8702286944928723"/>
        <n v="2.2384942195256223"/>
        <n v="1.5832618474227405"/>
        <n v="2.1094682461922152"/>
        <n v="2.628272469423393"/>
        <n v="3.0019855875401964"/>
        <n v="3.2494083169750376"/>
        <n v="3.2130055044229304"/>
        <n v="2.7744236174755392"/>
        <n v="2.3999730190461004"/>
        <n v="2.6412731094239263"/>
        <n v="3.397733468495939"/>
        <n v="2.2224315307815243"/>
        <n v="3.2220564133980516"/>
        <n v="2.2415561008889386"/>
        <n v="2.3445437111183871"/>
        <n v="2.8824349034383507"/>
        <n v="2.9811450620502655"/>
        <n v="1.8024713116359221"/>
        <n v="2.1844479494381233"/>
        <n v="1.5754848637771091"/>
        <n v="1.9237382446099474"/>
        <n v="3.6138029964934653"/>
        <n v="3.7980537243626942"/>
        <n v="1.3175641404962173"/>
        <n v="2.5751507339901902"/>
        <n v="2.8926694880601893"/>
        <n v="2.6956515488284225"/>
        <n v="2.2916514175312575"/>
        <n v="2.8827095163853893"/>
        <n v="3.4260554615154835"/>
        <n v="1.5024931734536389"/>
        <n v="1.8525503911068086"/>
        <n v="3.0265496082318508"/>
        <n v="1.9318619709412506"/>
        <n v="2.0604846661370386"/>
        <n v="1.8209404679175352"/>
        <n v="1.8987043103351231"/>
        <n v="2.4004310951058603"/>
        <n v="2.0449522964277791"/>
        <n v="2.6496703370260049"/>
        <n v="2.3987226176376173"/>
        <n v="3.6996599493347326"/>
        <n v="1.8951255914926817"/>
        <n v="2.1559614560471667"/>
        <n v="2.7688136805100396"/>
        <n v="1.6077993023787249"/>
        <n v="1.9535177236419456"/>
        <n v="2.905995095359859"/>
        <n v="3.7724764398108226"/>
        <n v="2.4168323485760692"/>
        <n v="1.3131241714538224"/>
        <n v="3.156105006105006"/>
        <n v="1.9447334200260078"/>
        <n v="1.7673127298619684"/>
        <n v="3.9645602714002632"/>
        <n v="2.1289083394116219"/>
        <n v="1.5350126991094946"/>
        <n v="1.4187731888110786"/>
        <n v="1.4732322278858054"/>
        <n v="3.6566257063413761"/>
        <n v="1.9671592061422569"/>
        <n v="2.6267334578592854"/>
        <n v="2.6053351897852952"/>
        <n v="2.0026287179320752"/>
        <n v="1.6804380846805755"/>
        <n v="3.822256162651295"/>
        <n v="3.942538072306081"/>
        <n v="2.3644469986281562"/>
        <n v="2.5088993363372465"/>
        <n v="1.4974604720004725"/>
        <n v="2.5129987703211691"/>
        <n v="1.8658222755841998"/>
        <n v="2.5900942694069982"/>
        <n v="1.4887088102004762"/>
        <n v="3.4000326760854054"/>
        <n v="3.978602659512724"/>
        <n v="3.8058402673424991"/>
        <n v="1.9736244348880803"/>
        <n v="1.498682451316218"/>
        <n v="3.664535063330244"/>
        <n v="1.9820547142976659"/>
        <n v="3.0645192639944714"/>
        <n v="2.4192298303429753"/>
        <n v="3.3525191112700612"/>
        <n v="3.8677640902649082"/>
        <n v="3.2278808765551275"/>
        <n v="3.5996243520072126"/>
        <n v="3.0920248172047873"/>
        <n v="3.0591897327842164"/>
        <n v="3.2583714680031965"/>
        <n v="2.3179776644816705"/>
        <n v="2.2668361539045305"/>
        <n v="3.231361120765714"/>
        <n v="1.8479416922043232"/>
        <n v="3.811943515615174"/>
        <n v="2.9593001710938176"/>
        <n v="2.1937053501019319"/>
        <n v="2.4820889766101768"/>
        <n v="3.0823143853731456"/>
        <n v="1.350249540740978"/>
        <n v="3.9870975018327415"/>
        <n v="2.0983517996737495"/>
        <n v="3.9639234858184924"/>
        <n v="3.1697931752353368"/>
        <n v="3.6205138207042391"/>
        <n v="3.0982341119381922"/>
        <n v="2.627658263719475"/>
        <n v="2.5947216494845358"/>
        <n v="3.6257019221092883"/>
        <n v="3.4595453781579848"/>
        <n v="3.6977466373637307"/>
        <n v="3.8700811833483435"/>
        <n v="2.4467916353749186"/>
        <n v="3.3749861308641229"/>
        <n v="2.7309148548015671"/>
        <n v="1.340280836791629"/>
        <n v="3.1117291479981901"/>
        <n v="1.5787488538801366"/>
        <n v="2.1058703226527347"/>
        <n v="3.3010108650804564"/>
        <n v="2.7263465161852456"/>
        <n v="2.8354674568450631"/>
        <n v="3.3378576972833116"/>
        <n v="2.7420210398903504"/>
        <n v="3.0468076393707415"/>
        <n v="3.7134772645938714"/>
        <n v="3.4282945201699686"/>
        <n v="2.4383972195637944"/>
        <n v="3.8484325092754617"/>
        <n v="1.9576403047537292"/>
        <n v="3.3411657901839389"/>
        <n v="2.6657102806395248"/>
        <n v="1.4187609319824428"/>
        <n v="1.5974433371178673"/>
        <n v="3.7671492369885926"/>
        <n v="2.6073108614232208"/>
        <n v="1.2917451526592658"/>
        <n v="2.6256447695204823"/>
        <n v="3.7658694805253643"/>
        <n v="3.2682853686553961"/>
        <n v="1.7339891167852657"/>
        <n v="1.5960873975004728"/>
        <n v="1.3380435363360528"/>
        <n v="3.0090083786667599"/>
        <n v="2.7656786235234487"/>
        <n v="3.3504238521429088"/>
        <n v="1.618202792268989"/>
        <n v="1.3763215438547776"/>
        <n v="1.980797029063003"/>
        <n v="1.9855643775067529"/>
        <n v="2.8180861171694485"/>
        <n v="2.1762485828510054"/>
        <n v="1.891996151078825"/>
        <n v="1.3691237504764018"/>
        <n v="3.5860233981476464"/>
        <n v="1.4899593105173752"/>
        <n v="1.3610009813542692"/>
        <n v="3.0266400740793507"/>
        <n v="1.505883111251743"/>
        <n v="1.8348838701398689"/>
        <n v="2.5337426158008061"/>
        <n v="3.0961661102149534"/>
        <n v="3.404190858630789"/>
        <n v="3.3979224449967069"/>
        <n v="3.3191215346031315"/>
        <n v="1.3908368066184724"/>
        <n v="1.8361450328464461"/>
        <n v="1.8517025756161776"/>
        <n v="1.6877780361156318"/>
        <n v="1.4410164840846884"/>
        <n v="3.8564887680641009"/>
        <n v="2.6701088852573402"/>
        <n v="1.8342488266386345"/>
        <n v="3.0685236832479883"/>
        <n v="1.8965736569113691"/>
        <n v="2.2320688720523512"/>
        <n v="1.6747143566815699"/>
        <n v="3.1494898633789097"/>
        <n v="1.5617877512445464"/>
        <n v="2.2535534362875889"/>
        <n v="3.3556491312998999"/>
        <n v="2.8934400169563377"/>
        <n v="1.4376181750843064"/>
        <n v="3.2215019762845847"/>
        <n v="2.3953394657511953"/>
        <n v="1.2803690898152376"/>
        <n v="1.9250554621064815"/>
        <n v="2.900672201920321"/>
        <n v="2.1753661833973896"/>
        <n v="2.9023230668935143"/>
        <n v="3.5257128202852019"/>
        <n v="3.7092468095403426"/>
        <n v="3.5788924365708792"/>
        <n v="2.7046650582120244"/>
        <n v="1.463175994302689"/>
        <n v="2.7160774802312444"/>
        <n v="1.8781957053626805"/>
        <n v="1.7087458557219617"/>
        <n v="3.731579451541831"/>
        <n v="2.113031550068587"/>
        <n v="2.812944285946013"/>
        <n v="2.5294200721539628"/>
        <n v="3.0725569142526181"/>
        <n v="3.8960242037736799"/>
        <n v="1.9133403361344539"/>
        <n v="3.2110336055053641"/>
        <n v="2.1493996519601124"/>
        <n v="1.6694488564525058"/>
        <n v="3.5072679147073607"/>
        <n v="1.6465756602735129"/>
        <n v="1.7970027133036226"/>
        <n v="3.2701263015811799"/>
        <n v="3.9388771218958163"/>
        <n v="1.3801656893536423"/>
        <n v="3.3200391735549268"/>
        <n v="2.3106905209192901"/>
        <n v="2.5073607056338902"/>
        <n v="1.8179326648874339"/>
        <n v="3.9396490138220224"/>
        <n v="1.7850362081422115"/>
        <n v="1.3644672183768514"/>
        <n v="2.1474781186455663"/>
        <n v="2.5066503382970562"/>
        <n v="2.3688710424710426"/>
        <n v="3.2964360587002099"/>
        <n v="1.8567156845120385"/>
        <n v="3.1284317385035387"/>
        <n v="1.9597355916178303"/>
        <n v="3.8552625277920303"/>
        <n v="3.5333684082722896"/>
        <n v="2.2643822315721338"/>
        <n v="2.6850697723218975"/>
        <n v="3.6902992950314495"/>
        <n v="1.9634343657933711"/>
        <n v="2.5219572025421155"/>
        <n v="2.8343548899424711"/>
        <n v="3.6265784927079348"/>
        <n v="2.2092993275854957"/>
        <n v="1.7482307356869016"/>
        <n v="2.6468343189676347"/>
        <n v="2.8939433890126693"/>
        <n v="3.0466103697854248"/>
        <n v="1.7367269740397293"/>
        <n v="2.8653969959055141"/>
        <n v="3.4496768114874041"/>
        <n v="3.0288773054650893"/>
        <n v="3.0071683435661707"/>
        <n v="1.728531664281558"/>
        <n v="3.8738047401899074"/>
        <n v="3.1263445188715697"/>
        <n v="2.7165605095541405"/>
        <n v="2.4868849691007129"/>
        <n v="3.2179600771355603"/>
        <n v="2.8197194782849153"/>
        <n v="1.6393421405393411"/>
        <n v="2.3430669884933408"/>
        <n v="2.2968755410744359"/>
        <n v="2.6308440447680956"/>
        <n v="3.2800041490781831"/>
        <n v="2.6259121119492974"/>
        <n v="2.4741378595877639"/>
        <n v="3.0424915099809491"/>
        <n v="2.6770858424843547"/>
        <n v="2.6481822329684248"/>
        <n v="3.266093433217824"/>
        <n v="1.220371468037716"/>
        <n v="2.7650752773375595"/>
        <n v="3.019274006382362"/>
        <n v="2.3762260523157543"/>
        <n v="1.3452155354059896"/>
        <n v="1.8125016778793754"/>
        <n v="2.7488404626491572"/>
        <n v="2.6488662382746142"/>
        <n v="2.2320964598895743"/>
        <n v="3.1374081401082416"/>
        <n v="3.775601570999207"/>
        <n v="3.3909239292496509"/>
        <n v="3.9918241570758659"/>
        <n v="1.8011486382345436"/>
        <n v="3.5676779912263386"/>
        <n v="1.9064027884997778"/>
        <n v="1.2625441992646875"/>
        <n v="1.94992368284772"/>
        <n v="2.3565259144511579"/>
        <n v="3.1074429785611715"/>
        <n v="3.9300133665988732"/>
        <n v="3.8905004038575171"/>
        <n v="3.3156332058403839"/>
        <n v="2.490895609890678"/>
        <n v="1.8860165517033267"/>
        <n v="1.2442602354477128"/>
        <n v="3.1098488136574076"/>
        <n v="1.5914482030498345"/>
        <n v="3.8290860828060986"/>
        <n v="1.6134911220839885"/>
        <n v="1.745617414756309"/>
        <n v="3.0590364542730848"/>
        <n v="1.917210627071952"/>
        <n v="3.3933035126956979"/>
        <n v="2.7258680589632367"/>
        <n v="3.5293105465658101"/>
        <n v="2.7130673125956144"/>
        <n v="2.8167673512333029"/>
        <n v="3.3373992609704151"/>
        <n v="1.6573396733792005"/>
        <n v="2.8041175986877698"/>
        <n v="3.4590173786394036"/>
        <n v="2.3159289939390995"/>
        <n v="3.7506671518680248"/>
        <n v="3.9130503162317312"/>
        <n v="2.7296629447360203"/>
        <n v="1.4911544551605007"/>
        <n v="2.7031365694094269"/>
        <n v="3.0279537033307822"/>
      </sharedItems>
    </cacheField>
    <cacheField name="AVG Conersion_Rate" numFmtId="0" formula="Conversions/Clicks" databaseField="0"/>
    <cacheField name="AVG CTR" numFmtId="0" formula="Clicks/Impressions" databaseField="0"/>
    <cacheField name="AVG ROAS" numFmtId="0" formula="Revenue_Generated/Total_Spend" databaseField="0"/>
    <cacheField name="AVG CPC" numFmtId="0" formula="Total_Spend/Clicks" databaseField="0"/>
    <cacheField name="AVG CPA" numFmtId="0" formula="Total_Spend/Conversions" databaseField="0"/>
  </cacheFields>
  <extLst>
    <ext xmlns:x14="http://schemas.microsoft.com/office/spreadsheetml/2009/9/main" uri="{725AE2AE-9491-48be-B2B4-4EB974FC3084}">
      <x14:pivotCacheDefinition pivotCacheId="2357428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CMP1"/>
    <x v="0"/>
    <x v="0"/>
    <d v="2023-01-15T00:00:00"/>
    <d v="2024-04-25T00:00:00"/>
    <n v="39999.699999999997"/>
    <n v="5950.8"/>
    <n v="3906.2999999999997"/>
    <n v="4198.9390000000003"/>
    <n v="16094.217000000001"/>
    <x v="0"/>
    <x v="0"/>
    <x v="0"/>
    <n v="0.14877111578336838"/>
    <n v="0.65643274853801159"/>
    <n v="0.7056091617933723"/>
    <n v="1.074914625092799"/>
    <x v="0"/>
  </r>
  <r>
    <s v="CMP2"/>
    <x v="1"/>
    <x v="0"/>
    <d v="2023-03-04T00:00:00"/>
    <d v="2024-05-12T00:00:00"/>
    <n v="59539.9"/>
    <n v="5994.3"/>
    <n v="5736.2"/>
    <n v="12894.357"/>
    <n v="31359.933000000001"/>
    <x v="0"/>
    <x v="0"/>
    <x v="0"/>
    <n v="0.10067702498660562"/>
    <n v="0.9569424286405418"/>
    <n v="2.1511030478955004"/>
    <n v="2.2478918099089991"/>
    <x v="1"/>
  </r>
  <r>
    <s v="CMP3"/>
    <x v="2"/>
    <x v="1"/>
    <d v="2023-01-09T00:00:00"/>
    <d v="2024-04-07T00:00:00"/>
    <n v="23107.200000000001"/>
    <n v="13583.6"/>
    <n v="13293.6"/>
    <n v="6087.1869999999999"/>
    <n v="8867.5040000000008"/>
    <x v="1"/>
    <x v="1"/>
    <x v="1"/>
    <n v="0.58785140562248994"/>
    <n v="0.9786507258753202"/>
    <n v="0.44812766865926557"/>
    <n v="0.45790357766143103"/>
    <x v="2"/>
  </r>
  <r>
    <s v="CMP4"/>
    <x v="3"/>
    <x v="1"/>
    <d v="2023-02-04T00:00:00"/>
    <d v="2024-04-26T00:00:00"/>
    <n v="72856.7"/>
    <n v="38335.1"/>
    <n v="5495.5"/>
    <n v="8023.8940000000002"/>
    <n v="29994.236000000001"/>
    <x v="1"/>
    <x v="2"/>
    <x v="0"/>
    <n v="0.52617123751144368"/>
    <n v="0.14335426280354036"/>
    <n v="0.20930932748316819"/>
    <n v="1.4600844327176781"/>
    <x v="3"/>
  </r>
  <r>
    <s v="CMP5"/>
    <x v="0"/>
    <x v="1"/>
    <d v="2023-08-18T00:00:00"/>
    <d v="2024-11-04T00:00:00"/>
    <n v="7305.0999999999995"/>
    <n v="5086.5999999999995"/>
    <n v="4634.2"/>
    <n v="4226.3440000000001"/>
    <n v="6413.0309999999999"/>
    <x v="1"/>
    <x v="1"/>
    <x v="0"/>
    <n v="0.69630805875347357"/>
    <n v="0.91106043329532505"/>
    <n v="0.83087799315849498"/>
    <n v="0.91198998748435545"/>
    <x v="4"/>
  </r>
  <r>
    <s v="CMP6"/>
    <x v="0"/>
    <x v="0"/>
    <d v="2023-06-18T00:00:00"/>
    <d v="2024-09-17T00:00:00"/>
    <n v="138486.6"/>
    <n v="75298.5"/>
    <n v="56222.299999999996"/>
    <n v="307.16800000000001"/>
    <n v="1014.71"/>
    <x v="2"/>
    <x v="1"/>
    <x v="0"/>
    <n v="0.54372408594044475"/>
    <n v="0.74665896398998644"/>
    <n v="4.0793375698055072E-3"/>
    <n v="5.4634548924537068E-3"/>
    <x v="5"/>
  </r>
  <r>
    <s v="CMP7"/>
    <x v="4"/>
    <x v="2"/>
    <d v="2023-01-14T00:00:00"/>
    <d v="2024-03-26T00:00:00"/>
    <n v="42850.400000000001"/>
    <n v="37995.799999999996"/>
    <n v="36432.699999999997"/>
    <n v="13595.606"/>
    <n v="18342.123"/>
    <x v="2"/>
    <x v="1"/>
    <x v="0"/>
    <n v="0.88670817541959923"/>
    <n v="0.95886124255838812"/>
    <n v="0.35781865364066556"/>
    <n v="0.3731704210777681"/>
    <x v="6"/>
  </r>
  <r>
    <s v="CMP8"/>
    <x v="0"/>
    <x v="0"/>
    <d v="2022-11-01T00:00:00"/>
    <d v="2024-01-20T00:00:00"/>
    <n v="108692"/>
    <n v="104284"/>
    <n v="92573.8"/>
    <n v="13816.47"/>
    <n v="30117.978999999999"/>
    <x v="3"/>
    <x v="3"/>
    <x v="0"/>
    <n v="0.95944503735325504"/>
    <n v="0.88770856507230256"/>
    <n v="0.13248887652947719"/>
    <n v="0.14924816740805713"/>
    <x v="7"/>
  </r>
  <r>
    <s v="CMP9"/>
    <x v="1"/>
    <x v="2"/>
    <d v="2023-07-02T00:00:00"/>
    <d v="2024-10-04T00:00:00"/>
    <n v="33758.9"/>
    <n v="20688.599999999999"/>
    <n v="13224"/>
    <n v="5012.7079999999996"/>
    <n v="17121.89"/>
    <x v="1"/>
    <x v="2"/>
    <x v="1"/>
    <n v="0.61283394897345578"/>
    <n v="0.63919259882253998"/>
    <n v="0.2422932436220914"/>
    <n v="0.37906140350877188"/>
    <x v="8"/>
  </r>
  <r>
    <s v="CMP10"/>
    <x v="5"/>
    <x v="3"/>
    <d v="2022-11-01T00:00:00"/>
    <d v="2024-01-26T00:00:00"/>
    <n v="122623.59999999999"/>
    <n v="15935.5"/>
    <n v="533.6"/>
    <n v="1828.798"/>
    <n v="5715.6970000000001"/>
    <x v="3"/>
    <x v="1"/>
    <x v="1"/>
    <n v="0.12995459275376028"/>
    <n v="3.3484986351228388E-2"/>
    <n v="0.11476251137397635"/>
    <n v="3.427282608695652"/>
    <x v="9"/>
  </r>
  <r>
    <s v="CMP11"/>
    <x v="4"/>
    <x v="0"/>
    <d v="2023-03-14T00:00:00"/>
    <d v="2024-05-23T00:00:00"/>
    <n v="32103"/>
    <n v="29829.399999999998"/>
    <n v="22066.1"/>
    <n v="14038.784"/>
    <n v="52479.125"/>
    <x v="1"/>
    <x v="4"/>
    <x v="0"/>
    <n v="0.92917795844625106"/>
    <n v="0.73974334046276491"/>
    <n v="0.47063581567178692"/>
    <n v="0.63621500854251545"/>
    <x v="10"/>
  </r>
  <r>
    <s v="CMP12"/>
    <x v="2"/>
    <x v="0"/>
    <d v="2022-10-25T00:00:00"/>
    <d v="2024-01-15T00:00:00"/>
    <n v="123513.9"/>
    <n v="94200.7"/>
    <n v="85132.4"/>
    <n v="5056.933"/>
    <n v="14074.222"/>
    <x v="2"/>
    <x v="3"/>
    <x v="0"/>
    <n v="0.76267286515930599"/>
    <n v="0.90373426099806053"/>
    <n v="5.3682541637164058E-2"/>
    <n v="5.9400803924240367E-2"/>
    <x v="11"/>
  </r>
  <r>
    <s v="CMP13"/>
    <x v="1"/>
    <x v="0"/>
    <d v="2023-08-01T00:00:00"/>
    <d v="2024-11-05T00:00:00"/>
    <n v="57649.1"/>
    <n v="3886"/>
    <n v="1635.6"/>
    <n v="3688.9160000000002"/>
    <n v="11528.341"/>
    <x v="0"/>
    <x v="4"/>
    <x v="0"/>
    <n v="6.7407817294632522E-2"/>
    <n v="0.42089552238805966"/>
    <n v="0.94928358208955232"/>
    <n v="2.2553900709219858"/>
    <x v="12"/>
  </r>
  <r>
    <s v="CMP14"/>
    <x v="0"/>
    <x v="0"/>
    <d v="2023-06-22T00:00:00"/>
    <d v="2024-09-23T00:00:00"/>
    <n v="35008.799999999996"/>
    <n v="33352.9"/>
    <n v="30783.5"/>
    <n v="4064.2629999999999"/>
    <n v="15189.156000000001"/>
    <x v="0"/>
    <x v="4"/>
    <x v="1"/>
    <n v="0.9527004638833666"/>
    <n v="0.92296322058951397"/>
    <n v="0.12185636031649422"/>
    <n v="0.13202731983042865"/>
    <x v="13"/>
  </r>
  <r>
    <s v="CMP15"/>
    <x v="4"/>
    <x v="2"/>
    <d v="2023-02-05T00:00:00"/>
    <d v="2024-04-21T00:00:00"/>
    <n v="35690.299999999996"/>
    <n v="25464.899999999998"/>
    <n v="8711.6"/>
    <n v="3800.7109999999998"/>
    <n v="10820.016"/>
    <x v="1"/>
    <x v="1"/>
    <x v="0"/>
    <n v="0.71349638417160965"/>
    <n v="0.3421022662566906"/>
    <n v="0.14925293246782828"/>
    <n v="0.43628162450066571"/>
    <x v="14"/>
  </r>
  <r>
    <s v="CMP16"/>
    <x v="2"/>
    <x v="0"/>
    <d v="2023-05-28T00:00:00"/>
    <d v="2024-08-22T00:00:00"/>
    <n v="12965.9"/>
    <n v="7902.5"/>
    <n v="37.699999999999996"/>
    <n v="9255.8140000000003"/>
    <n v="15799.751"/>
    <x v="0"/>
    <x v="1"/>
    <x v="0"/>
    <n v="0.60948333706106017"/>
    <n v="4.7706422018348616E-3"/>
    <n v="1.1712513761467891"/>
    <n v="245.51230769230773"/>
    <x v="15"/>
  </r>
  <r>
    <s v="CMP17"/>
    <x v="5"/>
    <x v="3"/>
    <d v="2022-12-02T00:00:00"/>
    <d v="2024-03-09T00:00:00"/>
    <n v="143822.6"/>
    <n v="73451.199999999997"/>
    <n v="66328.800000000003"/>
    <n v="6582.1589999999997"/>
    <n v="20076.323"/>
    <x v="2"/>
    <x v="4"/>
    <x v="1"/>
    <n v="0.5107069403556882"/>
    <n v="0.90303221730890726"/>
    <n v="8.9612681617182569E-2"/>
    <n v="9.9235309548793268E-2"/>
    <x v="16"/>
  </r>
  <r>
    <s v="CMP18"/>
    <x v="5"/>
    <x v="3"/>
    <d v="2023-04-10T00:00:00"/>
    <d v="2024-07-13T00:00:00"/>
    <n v="88438.399999999994"/>
    <n v="55274"/>
    <n v="6484.4"/>
    <n v="11760.022000000001"/>
    <n v="35539.413"/>
    <x v="1"/>
    <x v="3"/>
    <x v="1"/>
    <n v="0.625"/>
    <n v="0.11731374606505771"/>
    <n v="0.21275865687303255"/>
    <n v="1.8135867620751345"/>
    <x v="17"/>
  </r>
  <r>
    <s v="CMP19"/>
    <x v="3"/>
    <x v="2"/>
    <d v="2023-02-03T00:00:00"/>
    <d v="2024-04-23T00:00:00"/>
    <n v="95360.7"/>
    <n v="26506"/>
    <n v="4660.3"/>
    <n v="8209.3780000000006"/>
    <n v="32814.805"/>
    <x v="0"/>
    <x v="1"/>
    <x v="0"/>
    <n v="0.27795517440622813"/>
    <n v="0.17582056892778994"/>
    <n v="0.30971772428884031"/>
    <n v="1.7615556938394525"/>
    <x v="18"/>
  </r>
  <r>
    <s v="CMP20"/>
    <x v="3"/>
    <x v="2"/>
    <d v="2023-05-13T00:00:00"/>
    <d v="2024-07-28T00:00:00"/>
    <n v="129125.4"/>
    <n v="31427.3"/>
    <n v="4057.1"/>
    <n v="11225.349"/>
    <n v="30258.135999999999"/>
    <x v="1"/>
    <x v="1"/>
    <x v="1"/>
    <n v="0.24338588689754301"/>
    <n v="0.1290947679247024"/>
    <n v="0.35718464519701026"/>
    <n v="2.7668406004288779"/>
    <x v="19"/>
  </r>
  <r>
    <s v="CMP21"/>
    <x v="1"/>
    <x v="2"/>
    <d v="2023-05-14T00:00:00"/>
    <d v="2024-08-18T00:00:00"/>
    <n v="113787.3"/>
    <n v="19543.099999999999"/>
    <n v="6855.5999999999995"/>
    <n v="1043.768"/>
    <n v="2522.855"/>
    <x v="3"/>
    <x v="3"/>
    <x v="0"/>
    <n v="0.17175115324820958"/>
    <n v="0.35079388633328384"/>
    <n v="5.3408517584211314E-2"/>
    <n v="0.15225042301184435"/>
    <x v="20"/>
  </r>
  <r>
    <s v="CMP22"/>
    <x v="2"/>
    <x v="3"/>
    <d v="2023-06-04T00:00:00"/>
    <d v="2024-08-22T00:00:00"/>
    <n v="102010.4"/>
    <n v="38410.5"/>
    <n v="34292.5"/>
    <n v="11131.099"/>
    <n v="42845.324999999997"/>
    <x v="0"/>
    <x v="4"/>
    <x v="1"/>
    <n v="0.37653513759381396"/>
    <n v="0.89278973197432998"/>
    <n v="0.28979312948282371"/>
    <n v="0.32459281183932348"/>
    <x v="21"/>
  </r>
  <r>
    <s v="CMP23"/>
    <x v="3"/>
    <x v="1"/>
    <d v="2023-04-12T00:00:00"/>
    <d v="2024-06-25T00:00:00"/>
    <n v="82336.800000000003"/>
    <n v="36609.599999999999"/>
    <n v="1386.2"/>
    <n v="496.68299999999999"/>
    <n v="1689.366"/>
    <x v="3"/>
    <x v="4"/>
    <x v="0"/>
    <n v="0.44463229078613692"/>
    <n v="3.7864385297845374E-2"/>
    <n v="1.3567015209125476E-2"/>
    <n v="0.35830543933054393"/>
    <x v="22"/>
  </r>
  <r>
    <s v="CMP24"/>
    <x v="2"/>
    <x v="1"/>
    <d v="2023-07-06T00:00:00"/>
    <d v="2024-09-20T00:00:00"/>
    <n v="40231.699999999997"/>
    <n v="37004"/>
    <n v="27927"/>
    <n v="5698.616"/>
    <n v="20498.911"/>
    <x v="0"/>
    <x v="4"/>
    <x v="0"/>
    <n v="0.91977221941901544"/>
    <n v="0.75470219435736674"/>
    <n v="0.154"/>
    <n v="0.20405399792315679"/>
    <x v="23"/>
  </r>
  <r>
    <s v="CMP25"/>
    <x v="1"/>
    <x v="0"/>
    <d v="2023-08-05T00:00:00"/>
    <d v="2024-11-07T00:00:00"/>
    <n v="98399.9"/>
    <n v="61250.9"/>
    <n v="34515.799999999996"/>
    <n v="6749.634"/>
    <n v="25479.776999999998"/>
    <x v="4"/>
    <x v="2"/>
    <x v="0"/>
    <n v="0.62246912852553715"/>
    <n v="0.56351498508593334"/>
    <n v="0.11019648690876378"/>
    <n v="0.19555200806587131"/>
    <x v="24"/>
  </r>
  <r>
    <s v="CMP26"/>
    <x v="1"/>
    <x v="1"/>
    <d v="2022-12-21T00:00:00"/>
    <d v="2024-03-07T00:00:00"/>
    <n v="100786.59999999999"/>
    <n v="13461.8"/>
    <n v="3975.9"/>
    <n v="12681.584000000001"/>
    <n v="26546.542000000001"/>
    <x v="1"/>
    <x v="3"/>
    <x v="1"/>
    <n v="0.13356735915290327"/>
    <n v="0.29534683326152522"/>
    <n v="0.94204222317966402"/>
    <n v="3.1896134208606859"/>
    <x v="25"/>
  </r>
  <r>
    <s v="CMP27"/>
    <x v="1"/>
    <x v="2"/>
    <d v="2023-08-15T00:00:00"/>
    <d v="2024-10-28T00:00:00"/>
    <n v="132356"/>
    <n v="128644"/>
    <n v="123861.9"/>
    <n v="3808.8890000000001"/>
    <n v="6832.5450000000001"/>
    <x v="1"/>
    <x v="0"/>
    <x v="1"/>
    <n v="0.97195442594215598"/>
    <n v="0.96282687105500442"/>
    <n v="2.9607980162308388E-2"/>
    <n v="3.0751094565802724E-2"/>
    <x v="26"/>
  </r>
  <r>
    <s v="CMP28"/>
    <x v="5"/>
    <x v="3"/>
    <d v="2023-06-10T00:00:00"/>
    <d v="2024-08-30T00:00:00"/>
    <n v="72630.5"/>
    <n v="9543.9"/>
    <n v="5701.4"/>
    <n v="3365.6529999999998"/>
    <n v="5063.6030000000001"/>
    <x v="3"/>
    <x v="3"/>
    <x v="0"/>
    <n v="0.13140347374725495"/>
    <n v="0.59738681251899117"/>
    <n v="0.35264965056213915"/>
    <n v="0.59032044760935909"/>
    <x v="27"/>
  </r>
  <r>
    <s v="CMP29"/>
    <x v="2"/>
    <x v="1"/>
    <d v="2022-12-30T00:00:00"/>
    <d v="2024-03-21T00:00:00"/>
    <n v="143666"/>
    <n v="52849.599999999999"/>
    <n v="31030"/>
    <n v="12652.960999999999"/>
    <n v="31343.722000000002"/>
    <x v="2"/>
    <x v="4"/>
    <x v="1"/>
    <n v="0.36786435203875656"/>
    <n v="0.58713784021071114"/>
    <n v="0.23941450834064967"/>
    <n v="0.40776542056074766"/>
    <x v="28"/>
  </r>
  <r>
    <s v="CMP30"/>
    <x v="3"/>
    <x v="2"/>
    <d v="2022-11-24T00:00:00"/>
    <d v="2024-02-16T00:00:00"/>
    <n v="106293.7"/>
    <n v="83357.599999999991"/>
    <n v="67311.899999999994"/>
    <n v="6317.3019999999997"/>
    <n v="18546.688999999998"/>
    <x v="0"/>
    <x v="0"/>
    <x v="0"/>
    <n v="0.78421957274984311"/>
    <n v="0.8075076537712218"/>
    <n v="7.5785555246312281E-2"/>
    <n v="9.3851191245530138E-2"/>
    <x v="29"/>
  </r>
  <r>
    <s v="CMP31"/>
    <x v="1"/>
    <x v="3"/>
    <d v="2023-07-24T00:00:00"/>
    <d v="2024-10-22T00:00:00"/>
    <n v="58452.4"/>
    <n v="40646.400000000001"/>
    <n v="10587.9"/>
    <n v="8012.9319999999998"/>
    <n v="17498.397000000001"/>
    <x v="4"/>
    <x v="2"/>
    <x v="0"/>
    <n v="0.69537606667989682"/>
    <n v="0.26048801369863012"/>
    <n v="0.19713755707762556"/>
    <n v="0.7568008764721994"/>
    <x v="30"/>
  </r>
  <r>
    <s v="CMP32"/>
    <x v="5"/>
    <x v="1"/>
    <d v="2023-05-23T00:00:00"/>
    <d v="2024-08-07T00:00:00"/>
    <n v="77615.599999999991"/>
    <n v="62776.299999999996"/>
    <n v="60259.1"/>
    <n v="7403.12"/>
    <n v="27595.906999999999"/>
    <x v="1"/>
    <x v="0"/>
    <x v="0"/>
    <n v="0.80881034225078463"/>
    <n v="0.95990206495126351"/>
    <n v="0.11792858132766666"/>
    <n v="0.12285480533230665"/>
    <x v="31"/>
  </r>
  <r>
    <s v="CMP33"/>
    <x v="1"/>
    <x v="0"/>
    <d v="2023-08-08T00:00:00"/>
    <d v="2024-11-13T00:00:00"/>
    <n v="16457.5"/>
    <n v="8117.0999999999995"/>
    <n v="3323.4"/>
    <n v="8175.7089999999998"/>
    <n v="10738.903"/>
    <x v="0"/>
    <x v="3"/>
    <x v="1"/>
    <n v="0.49321585903083698"/>
    <n v="0.40943193997856381"/>
    <n v="1.0072204358699537"/>
    <n v="2.4600436300174517"/>
    <x v="32"/>
  </r>
  <r>
    <s v="CMP34"/>
    <x v="5"/>
    <x v="0"/>
    <d v="2022-10-29T00:00:00"/>
    <d v="2024-01-27T00:00:00"/>
    <n v="81023.099999999991"/>
    <n v="31679.599999999999"/>
    <n v="1432.6"/>
    <n v="3700.3710000000001"/>
    <n v="8023.6329999999998"/>
    <x v="1"/>
    <x v="4"/>
    <x v="0"/>
    <n v="0.39099466695300478"/>
    <n v="4.5221530574880993E-2"/>
    <n v="0.11680611497619921"/>
    <n v="2.5829757085020244"/>
    <x v="33"/>
  </r>
  <r>
    <s v="CMP35"/>
    <x v="4"/>
    <x v="3"/>
    <d v="2023-03-22T00:00:00"/>
    <d v="2024-06-24T00:00:00"/>
    <n v="7177.5"/>
    <n v="6182.8"/>
    <n v="5234.5"/>
    <n v="5715.3779999999997"/>
    <n v="20377.633000000002"/>
    <x v="0"/>
    <x v="1"/>
    <x v="1"/>
    <n v="0.86141414141414141"/>
    <n v="0.84662288930581608"/>
    <n v="0.92439962476547832"/>
    <n v="1.0918670360110803"/>
    <x v="34"/>
  </r>
  <r>
    <s v="CMP36"/>
    <x v="4"/>
    <x v="3"/>
    <d v="2023-02-07T00:00:00"/>
    <d v="2024-05-11T00:00:00"/>
    <n v="20459.5"/>
    <n v="8494.1"/>
    <n v="2891.2999999999997"/>
    <n v="1885.5509999999999"/>
    <n v="4551.1149999999998"/>
    <x v="0"/>
    <x v="4"/>
    <x v="0"/>
    <n v="0.4151665485471297"/>
    <n v="0.34038921133492656"/>
    <n v="0.22198361215431886"/>
    <n v="0.65214643931795391"/>
    <x v="35"/>
  </r>
  <r>
    <s v="CMP37"/>
    <x v="3"/>
    <x v="3"/>
    <d v="2023-08-07T00:00:00"/>
    <d v="2024-10-26T00:00:00"/>
    <n v="81144.899999999994"/>
    <n v="14343.4"/>
    <n v="14183.9"/>
    <n v="5344.5259999999998"/>
    <n v="18066.072"/>
    <x v="3"/>
    <x v="3"/>
    <x v="0"/>
    <n v="0.17676280333083164"/>
    <n v="0.98887990295188033"/>
    <n v="0.37261221188839466"/>
    <n v="0.37680228992026171"/>
    <x v="36"/>
  </r>
  <r>
    <s v="CMP38"/>
    <x v="2"/>
    <x v="2"/>
    <d v="2022-11-06T00:00:00"/>
    <d v="2024-01-31T00:00:00"/>
    <n v="107442.09999999999"/>
    <n v="83154.599999999991"/>
    <n v="19485.099999999999"/>
    <n v="8070.0910000000003"/>
    <n v="25529.134999999998"/>
    <x v="4"/>
    <x v="2"/>
    <x v="1"/>
    <n v="0.77394801479122244"/>
    <n v="0.23432377763827858"/>
    <n v="9.7049243216851516E-2"/>
    <n v="0.4141672867986308"/>
    <x v="37"/>
  </r>
  <r>
    <s v="CMP39"/>
    <x v="0"/>
    <x v="0"/>
    <d v="2023-08-12T00:00:00"/>
    <d v="2024-10-21T00:00:00"/>
    <n v="10927.199999999999"/>
    <n v="7247.0999999999995"/>
    <n v="5312.8"/>
    <n v="9903.7029999999995"/>
    <n v="35464.216"/>
    <x v="4"/>
    <x v="0"/>
    <x v="1"/>
    <n v="0.66321656050955413"/>
    <n v="0.73309323729491804"/>
    <n v="1.3665746298519408"/>
    <n v="1.8641211790393011"/>
    <x v="38"/>
  </r>
  <r>
    <s v="CMP40"/>
    <x v="2"/>
    <x v="0"/>
    <d v="2023-06-15T00:00:00"/>
    <d v="2024-09-15T00:00:00"/>
    <n v="110832.2"/>
    <n v="23893.1"/>
    <n v="19717.099999999999"/>
    <n v="8510.9490000000005"/>
    <n v="28928.486000000001"/>
    <x v="3"/>
    <x v="0"/>
    <x v="0"/>
    <n v="0.21557904652258097"/>
    <n v="0.82522150746449807"/>
    <n v="0.35620949144313635"/>
    <n v="0.43165318429180766"/>
    <x v="39"/>
  </r>
  <r>
    <s v="CMP41"/>
    <x v="1"/>
    <x v="3"/>
    <d v="2023-02-19T00:00:00"/>
    <d v="2024-05-18T00:00:00"/>
    <n v="39648.799999999996"/>
    <n v="15198.9"/>
    <n v="1484.8"/>
    <n v="13047.941000000001"/>
    <n v="37960.913"/>
    <x v="4"/>
    <x v="4"/>
    <x v="1"/>
    <n v="0.38333820947922764"/>
    <n v="9.7691280290020985E-2"/>
    <n v="0.85847929784392296"/>
    <n v="8.7876757812499999"/>
    <x v="40"/>
  </r>
  <r>
    <s v="CMP42"/>
    <x v="3"/>
    <x v="1"/>
    <d v="2022-11-09T00:00:00"/>
    <d v="2024-02-15T00:00:00"/>
    <n v="107833.59999999999"/>
    <n v="83215.5"/>
    <n v="1800.8999999999999"/>
    <n v="11205.773999999999"/>
    <n v="38696.932999999997"/>
    <x v="0"/>
    <x v="1"/>
    <x v="1"/>
    <n v="0.77170288296041312"/>
    <n v="2.1641400940930474E-2"/>
    <n v="0.13465969681129117"/>
    <n v="6.2223188405797103"/>
    <x v="41"/>
  </r>
  <r>
    <s v="CMP43"/>
    <x v="4"/>
    <x v="2"/>
    <d v="2023-07-17T00:00:00"/>
    <d v="2024-09-28T00:00:00"/>
    <n v="57710"/>
    <n v="5312.8"/>
    <n v="1090.3999999999999"/>
    <n v="12083.835999999999"/>
    <n v="37743.529000000002"/>
    <x v="1"/>
    <x v="0"/>
    <x v="0"/>
    <n v="9.206030150753769E-2"/>
    <n v="0.20524017467248906"/>
    <n v="2.274475982532751"/>
    <n v="11.082021276595745"/>
    <x v="42"/>
  </r>
  <r>
    <s v="CMP44"/>
    <x v="3"/>
    <x v="3"/>
    <d v="2023-01-22T00:00:00"/>
    <d v="2024-04-21T00:00:00"/>
    <n v="144304"/>
    <n v="80312.599999999991"/>
    <n v="71511.099999999991"/>
    <n v="12529.624"/>
    <n v="25911.732"/>
    <x v="1"/>
    <x v="2"/>
    <x v="0"/>
    <n v="0.55655144694533754"/>
    <n v="0.89040947497652922"/>
    <n v="0.15601068823571895"/>
    <n v="0.17521229571353261"/>
    <x v="43"/>
  </r>
  <r>
    <s v="CMP45"/>
    <x v="2"/>
    <x v="3"/>
    <d v="2022-12-15T00:00:00"/>
    <d v="2024-03-16T00:00:00"/>
    <n v="99704.9"/>
    <n v="53510.799999999996"/>
    <n v="25087.899999999998"/>
    <n v="1132.74"/>
    <n v="3196.0320000000002"/>
    <x v="0"/>
    <x v="4"/>
    <x v="0"/>
    <n v="0.53669177743521135"/>
    <n v="0.46883806633427272"/>
    <n v="2.1168437025796665E-2"/>
    <n v="4.5150849612761536E-2"/>
    <x v="44"/>
  </r>
  <r>
    <s v="CMP46"/>
    <x v="3"/>
    <x v="0"/>
    <d v="2023-06-25T00:00:00"/>
    <d v="2024-09-04T00:00:00"/>
    <n v="70029.2"/>
    <n v="18751.399999999998"/>
    <n v="5420.0999999999995"/>
    <n v="1004.415"/>
    <n v="1610.3989999999999"/>
    <x v="4"/>
    <x v="1"/>
    <x v="0"/>
    <n v="0.26776544641378164"/>
    <n v="0.28905041756882155"/>
    <n v="5.3564800494896384E-2"/>
    <n v="0.18531300160513645"/>
    <x v="45"/>
  </r>
  <r>
    <s v="CMP47"/>
    <x v="0"/>
    <x v="0"/>
    <d v="2023-04-01T00:00:00"/>
    <d v="2024-06-11T00:00:00"/>
    <n v="109243"/>
    <n v="60479.5"/>
    <n v="19795.399999999998"/>
    <n v="7574.4520000000002"/>
    <n v="21573.506000000001"/>
    <x v="4"/>
    <x v="4"/>
    <x v="0"/>
    <n v="0.55362357313512078"/>
    <n v="0.32730760009590021"/>
    <n v="0.12523999040997363"/>
    <n v="0.38263697626721366"/>
    <x v="46"/>
  </r>
  <r>
    <s v="CMP48"/>
    <x v="4"/>
    <x v="0"/>
    <d v="2023-03-08T00:00:00"/>
    <d v="2024-06-01T00:00:00"/>
    <n v="38926.699999999997"/>
    <n v="31067.7"/>
    <n v="22518.5"/>
    <n v="9358.4159999999993"/>
    <n v="13586.761"/>
    <x v="4"/>
    <x v="3"/>
    <x v="1"/>
    <n v="0.79810772554570519"/>
    <n v="0.7248203117707458"/>
    <n v="0.30122654718566227"/>
    <n v="0.41558789439793942"/>
    <x v="47"/>
  </r>
  <r>
    <s v="CMP49"/>
    <x v="2"/>
    <x v="2"/>
    <d v="2022-11-01T00:00:00"/>
    <d v="2024-01-09T00:00:00"/>
    <n v="128542.5"/>
    <n v="16834.5"/>
    <n v="6809.2"/>
    <n v="10926.62"/>
    <n v="26949.004000000001"/>
    <x v="2"/>
    <x v="3"/>
    <x v="0"/>
    <n v="0.13096446700507614"/>
    <n v="0.40447889750215332"/>
    <n v="0.64906115417743326"/>
    <n v="1.6046848381601364"/>
    <x v="48"/>
  </r>
  <r>
    <s v="CMP50"/>
    <x v="0"/>
    <x v="1"/>
    <d v="2023-03-15T00:00:00"/>
    <d v="2024-06-04T00:00:00"/>
    <n v="15758.6"/>
    <n v="6751.2"/>
    <n v="3662.7"/>
    <n v="913.03599999999994"/>
    <n v="3128.9259999999999"/>
    <x v="1"/>
    <x v="2"/>
    <x v="0"/>
    <n v="0.42841369157158626"/>
    <n v="0.54252577319587625"/>
    <n v="0.13524054982817868"/>
    <n v="0.24927949326999208"/>
    <x v="49"/>
  </r>
  <r>
    <s v="CMP51"/>
    <x v="5"/>
    <x v="3"/>
    <d v="2022-12-21T00:00:00"/>
    <d v="2024-03-08T00:00:00"/>
    <n v="65696.599999999991"/>
    <n v="33219.5"/>
    <n v="2328.6999999999998"/>
    <n v="6672.5810000000001"/>
    <n v="16476.611000000001"/>
    <x v="3"/>
    <x v="4"/>
    <x v="1"/>
    <n v="0.50565021629734275"/>
    <n v="7.0100392841553907E-2"/>
    <n v="0.2008633784373636"/>
    <n v="2.8653673723536741"/>
    <x v="50"/>
  </r>
  <r>
    <s v="CMP52"/>
    <x v="4"/>
    <x v="1"/>
    <d v="2023-06-01T00:00:00"/>
    <d v="2024-09-02T00:00:00"/>
    <n v="83360.5"/>
    <n v="72502.899999999994"/>
    <n v="47835.5"/>
    <n v="8963.0010000000002"/>
    <n v="30615.213"/>
    <x v="2"/>
    <x v="1"/>
    <x v="0"/>
    <n v="0.86975126108888501"/>
    <n v="0.65977360905563787"/>
    <n v="0.12362265509379626"/>
    <n v="0.18737132464383147"/>
    <x v="51"/>
  </r>
  <r>
    <s v="CMP53"/>
    <x v="2"/>
    <x v="3"/>
    <d v="2022-12-16T00:00:00"/>
    <d v="2024-03-14T00:00:00"/>
    <n v="20769.8"/>
    <n v="15361.3"/>
    <n v="40.6"/>
    <n v="13434.453"/>
    <n v="19164.505000000001"/>
    <x v="3"/>
    <x v="2"/>
    <x v="0"/>
    <n v="0.73959787768779672"/>
    <n v="2.6430054747970553E-3"/>
    <n v="0.87456484802718526"/>
    <n v="330.89785714285711"/>
    <x v="52"/>
  </r>
  <r>
    <s v="CMP54"/>
    <x v="1"/>
    <x v="3"/>
    <d v="2023-03-25T00:00:00"/>
    <d v="2024-06-25T00:00:00"/>
    <n v="14984.3"/>
    <n v="9077"/>
    <n v="1180.3"/>
    <n v="10001.925999999999"/>
    <n v="27559.656999999999"/>
    <x v="0"/>
    <x v="4"/>
    <x v="1"/>
    <n v="0.60576736984710666"/>
    <n v="0.13003194888178912"/>
    <n v="1.1018977635782747"/>
    <n v="8.4740540540540543"/>
    <x v="53"/>
  </r>
  <r>
    <s v="CMP55"/>
    <x v="2"/>
    <x v="0"/>
    <d v="2023-06-11T00:00:00"/>
    <d v="2024-09-05T00:00:00"/>
    <n v="37331.699999999997"/>
    <n v="13882.3"/>
    <n v="4613.8999999999996"/>
    <n v="456.34399999999999"/>
    <n v="1283.7719999999999"/>
    <x v="1"/>
    <x v="0"/>
    <x v="0"/>
    <n v="0.37186359046065409"/>
    <n v="0.33235847085857528"/>
    <n v="3.2872362648840608E-2"/>
    <n v="9.8906348208673792E-2"/>
    <x v="54"/>
  </r>
  <r>
    <s v="CMP56"/>
    <x v="4"/>
    <x v="2"/>
    <d v="2022-11-08T00:00:00"/>
    <d v="2024-01-26T00:00:00"/>
    <n v="46295.6"/>
    <n v="17025.899999999998"/>
    <n v="8224.4"/>
    <n v="10078.978999999999"/>
    <n v="38387.995999999999"/>
    <x v="1"/>
    <x v="0"/>
    <x v="0"/>
    <n v="0.3677649711851666"/>
    <n v="0.4830522909214785"/>
    <n v="0.59197921989439617"/>
    <n v="1.2254971791255289"/>
    <x v="55"/>
  </r>
  <r>
    <s v="CMP57"/>
    <x v="0"/>
    <x v="3"/>
    <d v="2023-08-18T00:00:00"/>
    <d v="2024-11-16T00:00:00"/>
    <n v="71183.399999999994"/>
    <n v="53162.799999999996"/>
    <n v="432.09999999999997"/>
    <n v="10504.525"/>
    <n v="20896.906999999999"/>
    <x v="3"/>
    <x v="4"/>
    <x v="1"/>
    <n v="0.74684266275564248"/>
    <n v="8.1278638446432468E-3"/>
    <n v="0.1975916430285839"/>
    <n v="24.310402684563758"/>
    <x v="56"/>
  </r>
  <r>
    <s v="CMP58"/>
    <x v="5"/>
    <x v="0"/>
    <d v="2023-04-02T00:00:00"/>
    <d v="2024-06-20T00:00:00"/>
    <n v="37555"/>
    <n v="4790.8"/>
    <n v="3859.9"/>
    <n v="9626.7530000000006"/>
    <n v="36407.383000000002"/>
    <x v="1"/>
    <x v="1"/>
    <x v="0"/>
    <n v="0.12756756756756757"/>
    <n v="0.80569007263922521"/>
    <n v="2.0094249394673125"/>
    <n v="2.4940420736288504"/>
    <x v="57"/>
  </r>
  <r>
    <s v="CMP59"/>
    <x v="5"/>
    <x v="2"/>
    <d v="2023-03-12T00:00:00"/>
    <d v="2024-06-11T00:00:00"/>
    <n v="81292.800000000003"/>
    <n v="11962.5"/>
    <n v="2665.1"/>
    <n v="1954.8320000000001"/>
    <n v="3856.797"/>
    <x v="0"/>
    <x v="1"/>
    <x v="0"/>
    <n v="0.14715325342465752"/>
    <n v="0.22278787878787878"/>
    <n v="0.16341333333333335"/>
    <n v="0.73349292709466818"/>
    <x v="58"/>
  </r>
  <r>
    <s v="CMP60"/>
    <x v="4"/>
    <x v="2"/>
    <d v="2023-05-21T00:00:00"/>
    <d v="2024-08-25T00:00:00"/>
    <n v="80782.399999999994"/>
    <n v="72102.7"/>
    <n v="42757.599999999999"/>
    <n v="9738.2870000000003"/>
    <n v="31982.302"/>
    <x v="4"/>
    <x v="1"/>
    <x v="0"/>
    <n v="0.89255456634118324"/>
    <n v="0.59300969311828822"/>
    <n v="0.13506133612194829"/>
    <n v="0.22775569723277267"/>
    <x v="59"/>
  </r>
  <r>
    <s v="CMP61"/>
    <x v="5"/>
    <x v="3"/>
    <d v="2022-10-29T00:00:00"/>
    <d v="2024-02-01T00:00:00"/>
    <n v="42432.799999999996"/>
    <n v="31775.3"/>
    <n v="25488.1"/>
    <n v="6105.3410000000003"/>
    <n v="7416.9530000000004"/>
    <x v="4"/>
    <x v="0"/>
    <x v="1"/>
    <n v="0.74883816293056316"/>
    <n v="0.80213562106415992"/>
    <n v="0.19214109701560647"/>
    <n v="0.23953692115143932"/>
    <x v="60"/>
  </r>
  <r>
    <s v="CMP62"/>
    <x v="2"/>
    <x v="0"/>
    <d v="2023-07-12T00:00:00"/>
    <d v="2024-10-14T00:00:00"/>
    <n v="143932.79999999999"/>
    <n v="15787.6"/>
    <n v="6119"/>
    <n v="7694.1059999999998"/>
    <n v="21845.526000000002"/>
    <x v="1"/>
    <x v="3"/>
    <x v="0"/>
    <n v="0.10968729851708577"/>
    <n v="0.387582659808964"/>
    <n v="0.4873512123438648"/>
    <n v="1.2574123222748814"/>
    <x v="61"/>
  </r>
  <r>
    <s v="CMP63"/>
    <x v="5"/>
    <x v="2"/>
    <d v="2023-07-22T00:00:00"/>
    <d v="2024-10-24T00:00:00"/>
    <n v="23780"/>
    <n v="6319.0999999999995"/>
    <n v="1914"/>
    <n v="3304.7820000000002"/>
    <n v="4344.2290000000003"/>
    <x v="4"/>
    <x v="1"/>
    <x v="1"/>
    <n v="0.26573170731707313"/>
    <n v="0.30289123451124372"/>
    <n v="0.52298301973382288"/>
    <n v="1.7266363636363637"/>
    <x v="62"/>
  </r>
  <r>
    <s v="CMP64"/>
    <x v="1"/>
    <x v="1"/>
    <d v="2023-08-17T00:00:00"/>
    <d v="2024-11-17T00:00:00"/>
    <n v="61770"/>
    <n v="55796"/>
    <n v="29812"/>
    <n v="9163.652"/>
    <n v="20662.964"/>
    <x v="0"/>
    <x v="0"/>
    <x v="1"/>
    <n v="0.9032863849765258"/>
    <n v="0.53430353430353428"/>
    <n v="0.16423492723492725"/>
    <n v="0.30738132295719844"/>
    <x v="63"/>
  </r>
  <r>
    <s v="CMP65"/>
    <x v="0"/>
    <x v="1"/>
    <d v="2023-02-11T00:00:00"/>
    <d v="2024-05-18T00:00:00"/>
    <n v="86799.9"/>
    <n v="44036.5"/>
    <n v="38311.9"/>
    <n v="10643.898999999999"/>
    <n v="13356.210999999999"/>
    <x v="4"/>
    <x v="3"/>
    <x v="0"/>
    <n v="0.50733353379439383"/>
    <n v="0.87000329272308197"/>
    <n v="0.24170628910108657"/>
    <n v="0.27782226932102033"/>
    <x v="64"/>
  </r>
  <r>
    <s v="CMP66"/>
    <x v="4"/>
    <x v="1"/>
    <d v="2023-06-24T00:00:00"/>
    <d v="2024-09-03T00:00:00"/>
    <n v="137100.4"/>
    <n v="41278.6"/>
    <n v="684.4"/>
    <n v="12726.215"/>
    <n v="23823.877"/>
    <x v="1"/>
    <x v="4"/>
    <x v="1"/>
    <n v="0.30108300194601911"/>
    <n v="1.658001967120978E-2"/>
    <n v="0.30830054798370099"/>
    <n v="18.59470338983051"/>
    <x v="65"/>
  </r>
  <r>
    <s v="CMP67"/>
    <x v="4"/>
    <x v="2"/>
    <d v="2022-12-05T00:00:00"/>
    <d v="2024-02-18T00:00:00"/>
    <n v="34051.799999999996"/>
    <n v="25189.399999999998"/>
    <n v="4112.2"/>
    <n v="13213.357"/>
    <n v="41484.442000000003"/>
    <x v="1"/>
    <x v="1"/>
    <x v="0"/>
    <n v="0.7397376937489355"/>
    <n v="0.16325120884181443"/>
    <n v="0.52456021183513701"/>
    <n v="3.2132087447108604"/>
    <x v="66"/>
  </r>
  <r>
    <s v="CMP68"/>
    <x v="4"/>
    <x v="1"/>
    <d v="2023-01-21T00:00:00"/>
    <d v="2024-04-11T00:00:00"/>
    <n v="57907.199999999997"/>
    <n v="22559.1"/>
    <n v="2204"/>
    <n v="5842.1949999999997"/>
    <n v="15052.566000000001"/>
    <x v="2"/>
    <x v="0"/>
    <x v="0"/>
    <n v="0.38957331730769229"/>
    <n v="9.7698933024810392E-2"/>
    <n v="0.25897287569096283"/>
    <n v="2.6507236842105262"/>
    <x v="67"/>
  </r>
  <r>
    <s v="CMP69"/>
    <x v="4"/>
    <x v="0"/>
    <d v="2023-03-26T00:00:00"/>
    <d v="2024-06-27T00:00:00"/>
    <n v="98524.599999999991"/>
    <n v="49578.400000000001"/>
    <n v="23118.799999999999"/>
    <n v="5280.7839999999997"/>
    <n v="17041.560000000001"/>
    <x v="4"/>
    <x v="0"/>
    <x v="1"/>
    <n v="0.50320833578618951"/>
    <n v="0.46630790828263918"/>
    <n v="0.10651380439868974"/>
    <n v="0.22841946813848468"/>
    <x v="68"/>
  </r>
  <r>
    <s v="CMP70"/>
    <x v="3"/>
    <x v="2"/>
    <d v="2022-12-11T00:00:00"/>
    <d v="2024-03-13T00:00:00"/>
    <n v="30789.3"/>
    <n v="17217.3"/>
    <n v="3071.1"/>
    <n v="4403.5630000000001"/>
    <n v="11590.371999999999"/>
    <x v="4"/>
    <x v="4"/>
    <x v="0"/>
    <n v="0.55919751342187063"/>
    <n v="0.17837291561394644"/>
    <n v="0.25576385379821459"/>
    <n v="1.4338715769593957"/>
    <x v="69"/>
  </r>
  <r>
    <s v="CMP71"/>
    <x v="5"/>
    <x v="3"/>
    <d v="2022-12-29T00:00:00"/>
    <d v="2024-03-19T00:00:00"/>
    <n v="87174"/>
    <n v="81234.8"/>
    <n v="38601.9"/>
    <n v="14234.156999999999"/>
    <n v="55276.870999999999"/>
    <x v="1"/>
    <x v="3"/>
    <x v="0"/>
    <n v="0.93186959414504333"/>
    <n v="0.47518920462658859"/>
    <n v="0.17522240468370698"/>
    <n v="0.36874239350912774"/>
    <x v="70"/>
  </r>
  <r>
    <s v="CMP72"/>
    <x v="2"/>
    <x v="1"/>
    <d v="2022-12-02T00:00:00"/>
    <d v="2024-02-25T00:00:00"/>
    <n v="14473.9"/>
    <n v="5307"/>
    <n v="2308.4"/>
    <n v="5627.5370000000003"/>
    <n v="22148.199000000001"/>
    <x v="1"/>
    <x v="4"/>
    <x v="1"/>
    <n v="0.36665998797836108"/>
    <n v="0.43497267759562841"/>
    <n v="1.0603989071038251"/>
    <n v="2.4378517587939696"/>
    <x v="71"/>
  </r>
  <r>
    <s v="CMP73"/>
    <x v="1"/>
    <x v="1"/>
    <d v="2023-08-13T00:00:00"/>
    <d v="2024-11-04T00:00:00"/>
    <n v="103309.59999999999"/>
    <n v="16970.8"/>
    <n v="1722.6"/>
    <n v="6834.2560000000003"/>
    <n v="17346.726999999999"/>
    <x v="4"/>
    <x v="1"/>
    <x v="0"/>
    <n v="0.16427127779025377"/>
    <n v="0.10150375939849623"/>
    <n v="0.40270676691729329"/>
    <n v="3.9674074074074079"/>
    <x v="72"/>
  </r>
  <r>
    <s v="CMP74"/>
    <x v="1"/>
    <x v="0"/>
    <d v="2023-01-31T00:00:00"/>
    <d v="2024-04-14T00:00:00"/>
    <n v="80437.3"/>
    <n v="23168.1"/>
    <n v="12307.6"/>
    <n v="3751.0340000000001"/>
    <n v="5707.5190000000002"/>
    <x v="1"/>
    <x v="3"/>
    <x v="0"/>
    <n v="0.28802682337671698"/>
    <n v="0.53123044185755419"/>
    <n v="0.16190511953936665"/>
    <n v="0.30477379830348728"/>
    <x v="73"/>
  </r>
  <r>
    <s v="CMP75"/>
    <x v="4"/>
    <x v="2"/>
    <d v="2023-01-18T00:00:00"/>
    <d v="2024-04-20T00:00:00"/>
    <n v="141520"/>
    <n v="119248"/>
    <n v="45205.2"/>
    <n v="6454.0079999999998"/>
    <n v="23187.442999999999"/>
    <x v="4"/>
    <x v="0"/>
    <x v="0"/>
    <n v="0.84262295081967209"/>
    <n v="0.37908560311284045"/>
    <n v="5.4122568093385212E-2"/>
    <n v="0.14277136258660508"/>
    <x v="74"/>
  </r>
  <r>
    <s v="CMP76"/>
    <x v="2"/>
    <x v="0"/>
    <d v="2023-08-19T00:00:00"/>
    <d v="2024-10-26T00:00:00"/>
    <n v="76420.800000000003"/>
    <n v="66047.5"/>
    <n v="13337.1"/>
    <n v="9157.3880000000008"/>
    <n v="26927.486000000001"/>
    <x v="4"/>
    <x v="1"/>
    <x v="0"/>
    <n v="0.86426077717061323"/>
    <n v="0.2019319429198683"/>
    <n v="0.13864851811196488"/>
    <n v="0.6866101326375299"/>
    <x v="75"/>
  </r>
  <r>
    <s v="CMP77"/>
    <x v="2"/>
    <x v="0"/>
    <d v="2023-01-11T00:00:00"/>
    <d v="2024-04-18T00:00:00"/>
    <n v="41206.1"/>
    <n v="36134"/>
    <n v="6994.8"/>
    <n v="8812.143"/>
    <n v="34995.779000000002"/>
    <x v="4"/>
    <x v="4"/>
    <x v="0"/>
    <n v="0.87690900133718064"/>
    <n v="0.19357945425361156"/>
    <n v="0.24387399678972713"/>
    <n v="1.2598134328358208"/>
    <x v="76"/>
  </r>
  <r>
    <s v="CMP78"/>
    <x v="3"/>
    <x v="3"/>
    <d v="2023-04-11T00:00:00"/>
    <d v="2024-06-19T00:00:00"/>
    <n v="46054.9"/>
    <n v="18377.3"/>
    <n v="12612.1"/>
    <n v="13112.379000000001"/>
    <n v="30958.486000000001"/>
    <x v="1"/>
    <x v="2"/>
    <x v="0"/>
    <n v="0.39903028776525407"/>
    <n v="0.68628688653937198"/>
    <n v="0.71350954710430814"/>
    <n v="1.0396665900206945"/>
    <x v="77"/>
  </r>
  <r>
    <s v="CMP79"/>
    <x v="0"/>
    <x v="2"/>
    <d v="2023-05-10T00:00:00"/>
    <d v="2024-07-26T00:00:00"/>
    <n v="34289.599999999999"/>
    <n v="5408.5"/>
    <n v="2015.5"/>
    <n v="10489.126"/>
    <n v="27008.338"/>
    <x v="3"/>
    <x v="4"/>
    <x v="1"/>
    <n v="0.15773004059539919"/>
    <n v="0.37265415549597858"/>
    <n v="1.939378016085791"/>
    <n v="5.2042302158273381"/>
    <x v="78"/>
  </r>
  <r>
    <s v="CMP80"/>
    <x v="0"/>
    <x v="3"/>
    <d v="2023-08-04T00:00:00"/>
    <d v="2024-10-27T00:00:00"/>
    <n v="78700.2"/>
    <n v="65447.199999999997"/>
    <n v="16306.699999999999"/>
    <n v="11121.645"/>
    <n v="25048.17"/>
    <x v="0"/>
    <x v="1"/>
    <x v="1"/>
    <n v="0.83160144446901019"/>
    <n v="0.24915809996455157"/>
    <n v="0.16993309110244595"/>
    <n v="0.68202916592566254"/>
    <x v="79"/>
  </r>
  <r>
    <s v="CMP81"/>
    <x v="0"/>
    <x v="2"/>
    <d v="2023-04-23T00:00:00"/>
    <d v="2024-07-03T00:00:00"/>
    <n v="112926"/>
    <n v="6806.3"/>
    <n v="974.4"/>
    <n v="10978.617"/>
    <n v="14153.826999999999"/>
    <x v="3"/>
    <x v="1"/>
    <x v="0"/>
    <n v="6.0272213662044175E-2"/>
    <n v="0.14316148274392843"/>
    <n v="1.6130080954409884"/>
    <n v="11.267053571428573"/>
    <x v="80"/>
  </r>
  <r>
    <s v="CMP82"/>
    <x v="3"/>
    <x v="1"/>
    <d v="2023-06-10T00:00:00"/>
    <d v="2024-09-11T00:00:00"/>
    <n v="141679.5"/>
    <n v="69179.5"/>
    <n v="4138.3"/>
    <n v="8702.32"/>
    <n v="22138.02"/>
    <x v="1"/>
    <x v="3"/>
    <x v="0"/>
    <n v="0.48828164977996114"/>
    <n v="5.9819744288409138E-2"/>
    <n v="0.12579333473066442"/>
    <n v="2.1028731604765238"/>
    <x v="81"/>
  </r>
  <r>
    <s v="CMP83"/>
    <x v="0"/>
    <x v="1"/>
    <d v="2023-02-11T00:00:00"/>
    <d v="2024-05-05T00:00:00"/>
    <n v="94511"/>
    <n v="57617.2"/>
    <n v="33408"/>
    <n v="8756.6659999999993"/>
    <n v="34654.739000000001"/>
    <x v="0"/>
    <x v="0"/>
    <x v="1"/>
    <n v="0.60963485731819578"/>
    <n v="0.57982685725790217"/>
    <n v="0.15198006845178175"/>
    <n v="0.26211284722222222"/>
    <x v="82"/>
  </r>
  <r>
    <s v="CMP84"/>
    <x v="0"/>
    <x v="0"/>
    <d v="2023-07-26T00:00:00"/>
    <d v="2024-10-28T00:00:00"/>
    <n v="23104.3"/>
    <n v="10991"/>
    <n v="4463.0999999999995"/>
    <n v="2739.7170000000001"/>
    <n v="7148.8190000000004"/>
    <x v="3"/>
    <x v="1"/>
    <x v="0"/>
    <n v="0.47571231329233088"/>
    <n v="0.40606860158311342"/>
    <n v="0.24926912928759895"/>
    <n v="0.61385964912280711"/>
    <x v="83"/>
  </r>
  <r>
    <s v="CMP85"/>
    <x v="4"/>
    <x v="1"/>
    <d v="2023-07-20T00:00:00"/>
    <d v="2024-10-21T00:00:00"/>
    <n v="85065.7"/>
    <n v="35661.299999999996"/>
    <n v="12557"/>
    <n v="5210.6909999999998"/>
    <n v="9009.5460000000003"/>
    <x v="0"/>
    <x v="2"/>
    <x v="0"/>
    <n v="0.41922067296219273"/>
    <n v="0.3521184028624868"/>
    <n v="0.14611612588436204"/>
    <n v="0.41496304849884524"/>
    <x v="84"/>
  </r>
  <r>
    <s v="CMP86"/>
    <x v="1"/>
    <x v="2"/>
    <d v="2022-12-31T00:00:00"/>
    <d v="2024-03-09T00:00:00"/>
    <n v="98736.3"/>
    <n v="26784.399999999998"/>
    <n v="14816.1"/>
    <n v="13650.329"/>
    <n v="35382.552000000003"/>
    <x v="4"/>
    <x v="4"/>
    <x v="1"/>
    <n v="0.27127206508649804"/>
    <n v="0.55316154179298405"/>
    <n v="0.50963728886964055"/>
    <n v="0.92131728322568018"/>
    <x v="85"/>
  </r>
  <r>
    <s v="CMP87"/>
    <x v="3"/>
    <x v="0"/>
    <d v="2023-06-20T00:00:00"/>
    <d v="2024-08-27T00:00:00"/>
    <n v="82908.099999999991"/>
    <n v="559.69999999999993"/>
    <n v="214.6"/>
    <n v="3822.3739999999998"/>
    <n v="13606.133"/>
    <x v="1"/>
    <x v="1"/>
    <x v="0"/>
    <n v="6.7508482283395715E-3"/>
    <n v="0.38341968911917101"/>
    <n v="6.8293264248704668"/>
    <n v="17.811621621621622"/>
    <x v="86"/>
  </r>
  <r>
    <s v="CMP88"/>
    <x v="0"/>
    <x v="2"/>
    <d v="2023-04-04T00:00:00"/>
    <d v="2024-06-29T00:00:00"/>
    <n v="38700.5"/>
    <n v="6000.0999999999995"/>
    <n v="1850.2"/>
    <n v="1639.979"/>
    <n v="2596.37"/>
    <x v="2"/>
    <x v="2"/>
    <x v="0"/>
    <n v="0.15503934057699512"/>
    <n v="0.30836152730787825"/>
    <n v="0.27332527791203481"/>
    <n v="0.88637931034482764"/>
    <x v="87"/>
  </r>
  <r>
    <s v="CMP89"/>
    <x v="0"/>
    <x v="1"/>
    <d v="2023-08-14T00:00:00"/>
    <d v="2024-11-18T00:00:00"/>
    <n v="101027.3"/>
    <n v="90004.4"/>
    <n v="38683.1"/>
    <n v="6149.9719999999998"/>
    <n v="22095.767"/>
    <x v="1"/>
    <x v="1"/>
    <x v="0"/>
    <n v="0.89089186784166252"/>
    <n v="0.429791210207501"/>
    <n v="6.8329681660007732E-2"/>
    <n v="0.15898343204138241"/>
    <x v="88"/>
  </r>
  <r>
    <s v="CMP90"/>
    <x v="1"/>
    <x v="3"/>
    <d v="2023-06-18T00:00:00"/>
    <d v="2024-09-20T00:00:00"/>
    <n v="56668.9"/>
    <n v="18997.899999999998"/>
    <n v="12264.1"/>
    <n v="11852.851000000001"/>
    <n v="20954.674999999999"/>
    <x v="0"/>
    <x v="1"/>
    <x v="0"/>
    <n v="0.33524384627194098"/>
    <n v="0.6455502976644788"/>
    <n v="0.6239032208823081"/>
    <n v="0.9664672499408844"/>
    <x v="89"/>
  </r>
  <r>
    <s v="CMP91"/>
    <x v="4"/>
    <x v="2"/>
    <d v="2022-10-26T00:00:00"/>
    <d v="2024-01-18T00:00:00"/>
    <n v="140870.39999999999"/>
    <n v="54267.7"/>
    <n v="5159.0999999999995"/>
    <n v="12997.597"/>
    <n v="22226.151000000002"/>
    <x v="4"/>
    <x v="0"/>
    <x v="1"/>
    <n v="0.38523138998682477"/>
    <n v="9.506760006412654E-2"/>
    <n v="0.23950889755784749"/>
    <n v="2.5193535694210234"/>
    <x v="90"/>
  </r>
  <r>
    <s v="CMP92"/>
    <x v="3"/>
    <x v="0"/>
    <d v="2023-05-30T00:00:00"/>
    <d v="2024-08-08T00:00:00"/>
    <n v="6852.7"/>
    <n v="4428.3"/>
    <n v="1490.6"/>
    <n v="1688.2929999999999"/>
    <n v="4272.9179999999997"/>
    <x v="3"/>
    <x v="3"/>
    <x v="1"/>
    <n v="0.64621244181125692"/>
    <n v="0.33660772757039942"/>
    <n v="0.38125081859855925"/>
    <n v="1.132626459143969"/>
    <x v="91"/>
  </r>
  <r>
    <s v="CMP93"/>
    <x v="5"/>
    <x v="1"/>
    <d v="2023-04-27T00:00:00"/>
    <d v="2024-07-14T00:00:00"/>
    <n v="31206.899999999998"/>
    <n v="28507"/>
    <n v="4779.2"/>
    <n v="3599.567"/>
    <n v="4856.3689999999997"/>
    <x v="1"/>
    <x v="0"/>
    <x v="0"/>
    <n v="0.91348387696310762"/>
    <n v="0.16765005086469989"/>
    <n v="0.12626958290946083"/>
    <n v="0.75317354368932043"/>
    <x v="92"/>
  </r>
  <r>
    <s v="CMP94"/>
    <x v="3"/>
    <x v="0"/>
    <d v="2023-04-06T00:00:00"/>
    <d v="2024-07-11T00:00:00"/>
    <n v="136117.29999999999"/>
    <n v="97370.4"/>
    <n v="25926"/>
    <n v="14429.442999999999"/>
    <n v="51804.991000000002"/>
    <x v="1"/>
    <x v="1"/>
    <x v="1"/>
    <n v="0.71534184119138422"/>
    <n v="0.26626161543959975"/>
    <n v="0.14819126757207529"/>
    <n v="0.55656263982102905"/>
    <x v="93"/>
  </r>
  <r>
    <s v="CMP95"/>
    <x v="0"/>
    <x v="2"/>
    <d v="2023-05-12T00:00:00"/>
    <d v="2024-08-08T00:00:00"/>
    <n v="71731.5"/>
    <n v="13757.6"/>
    <n v="11716"/>
    <n v="10621.337"/>
    <n v="26725.791000000001"/>
    <x v="1"/>
    <x v="2"/>
    <x v="1"/>
    <n v="0.19179300586213868"/>
    <n v="0.85160202360876891"/>
    <n v="0.77203414839797635"/>
    <n v="0.90656683168316832"/>
    <x v="94"/>
  </r>
  <r>
    <s v="CMP96"/>
    <x v="4"/>
    <x v="0"/>
    <d v="2023-06-17T00:00:00"/>
    <d v="2024-08-26T00:00:00"/>
    <n v="138709.9"/>
    <n v="108709.4"/>
    <n v="22469.200000000001"/>
    <n v="2449.4850000000001"/>
    <n v="3024.3809999999999"/>
    <x v="3"/>
    <x v="0"/>
    <x v="0"/>
    <n v="0.78371767263908343"/>
    <n v="0.20669049778584006"/>
    <n v="2.253241210051753E-2"/>
    <n v="0.10901522973670624"/>
    <x v="95"/>
  </r>
  <r>
    <s v="CMP97"/>
    <x v="5"/>
    <x v="1"/>
    <d v="2022-11-29T00:00:00"/>
    <d v="2024-03-06T00:00:00"/>
    <n v="125427.9"/>
    <n v="87133.4"/>
    <n v="30653"/>
    <n v="13914.112999999999"/>
    <n v="31189.181"/>
    <x v="1"/>
    <x v="4"/>
    <x v="1"/>
    <n v="0.69468914013548821"/>
    <n v="0.35179391599547361"/>
    <n v="0.15968747919856222"/>
    <n v="0.45392336802270578"/>
    <x v="96"/>
  </r>
  <r>
    <s v="CMP98"/>
    <x v="3"/>
    <x v="0"/>
    <d v="2023-07-25T00:00:00"/>
    <d v="2024-10-22T00:00:00"/>
    <n v="94969.2"/>
    <n v="22034.2"/>
    <n v="20987.3"/>
    <n v="8154.8580000000002"/>
    <n v="26679.971000000001"/>
    <x v="2"/>
    <x v="1"/>
    <x v="1"/>
    <n v="0.23201416880420181"/>
    <n v="0.95248749670966038"/>
    <n v="0.37010002632271649"/>
    <n v="0.38856155865690206"/>
    <x v="97"/>
  </r>
  <r>
    <s v="CMP99"/>
    <x v="4"/>
    <x v="0"/>
    <d v="2022-12-01T00:00:00"/>
    <d v="2024-03-04T00:00:00"/>
    <n v="80617.099999999991"/>
    <n v="3491.6"/>
    <n v="800.4"/>
    <n v="2502.7289999999998"/>
    <n v="4474.12"/>
    <x v="4"/>
    <x v="0"/>
    <x v="1"/>
    <n v="4.3310910464405196E-2"/>
    <n v="0.2292358803986711"/>
    <n v="0.71678571428571425"/>
    <n v="3.1268478260869563"/>
    <x v="98"/>
  </r>
  <r>
    <s v="CMP100"/>
    <x v="2"/>
    <x v="0"/>
    <d v="2023-05-16T00:00:00"/>
    <d v="2024-07-26T00:00:00"/>
    <n v="12588.9"/>
    <n v="3857"/>
    <n v="3677.2"/>
    <n v="6360.9759999999997"/>
    <n v="13464.671"/>
    <x v="2"/>
    <x v="4"/>
    <x v="0"/>
    <n v="0.30638101819857178"/>
    <n v="0.95338345864661644"/>
    <n v="1.6492030075187969"/>
    <n v="1.7298422712933754"/>
    <x v="99"/>
  </r>
  <r>
    <s v="CMP101"/>
    <x v="2"/>
    <x v="1"/>
    <d v="2023-03-28T00:00:00"/>
    <d v="2024-06-06T00:00:00"/>
    <n v="9071.1999999999989"/>
    <n v="3955.6"/>
    <n v="34.799999999999997"/>
    <n v="4624.5720000000001"/>
    <n v="14476.249"/>
    <x v="2"/>
    <x v="3"/>
    <x v="1"/>
    <n v="0.43606138107416886"/>
    <n v="8.7976539589442806E-3"/>
    <n v="1.1691202346041056"/>
    <n v="132.89000000000001"/>
    <x v="100"/>
  </r>
  <r>
    <s v="CMP102"/>
    <x v="5"/>
    <x v="0"/>
    <d v="2023-05-28T00:00:00"/>
    <d v="2024-08-28T00:00:00"/>
    <n v="36029.599999999999"/>
    <n v="26042"/>
    <n v="8804.4"/>
    <n v="13004.325000000001"/>
    <n v="50946.794000000002"/>
    <x v="3"/>
    <x v="1"/>
    <x v="0"/>
    <n v="0.72279459111397304"/>
    <n v="0.33808463251670379"/>
    <n v="0.49935968819599114"/>
    <n v="1.477025691699605"/>
    <x v="101"/>
  </r>
  <r>
    <s v="CMP103"/>
    <x v="3"/>
    <x v="2"/>
    <d v="2023-05-13T00:00:00"/>
    <d v="2024-08-10T00:00:00"/>
    <n v="114634.09999999999"/>
    <n v="60108.299999999996"/>
    <n v="33915.5"/>
    <n v="10542.109"/>
    <n v="23134.837"/>
    <x v="0"/>
    <x v="3"/>
    <x v="0"/>
    <n v="0.52434921197095807"/>
    <n v="0.56423988034930284"/>
    <n v="0.17538524629710042"/>
    <n v="0.3108345446772125"/>
    <x v="102"/>
  </r>
  <r>
    <s v="CMP104"/>
    <x v="3"/>
    <x v="2"/>
    <d v="2023-04-14T00:00:00"/>
    <d v="2024-06-23T00:00:00"/>
    <n v="87661.2"/>
    <n v="37700"/>
    <n v="23748.1"/>
    <n v="588.81600000000003"/>
    <n v="1147.124"/>
    <x v="4"/>
    <x v="4"/>
    <x v="0"/>
    <n v="0.4300648405451899"/>
    <n v="0.62992307692307692"/>
    <n v="1.5618461538461539E-2"/>
    <n v="2.4794236170472588E-2"/>
    <x v="103"/>
  </r>
  <r>
    <s v="CMP105"/>
    <x v="3"/>
    <x v="2"/>
    <d v="2023-01-26T00:00:00"/>
    <d v="2024-04-24T00:00:00"/>
    <n v="71226.899999999994"/>
    <n v="61010.2"/>
    <n v="24441.200000000001"/>
    <n v="6334.2089999999998"/>
    <n v="22427.294999999998"/>
    <x v="0"/>
    <x v="0"/>
    <x v="0"/>
    <n v="0.85656121493424542"/>
    <n v="0.40060842285388348"/>
    <n v="0.10382213138131001"/>
    <n v="0.25916112956810627"/>
    <x v="104"/>
  </r>
  <r>
    <s v="CMP106"/>
    <x v="4"/>
    <x v="2"/>
    <d v="2022-11-01T00:00:00"/>
    <d v="2024-01-09T00:00:00"/>
    <n v="55859.799999999996"/>
    <n v="40333.199999999997"/>
    <n v="31914.5"/>
    <n v="3426.8719999999998"/>
    <n v="9230.7579999999998"/>
    <x v="4"/>
    <x v="2"/>
    <x v="0"/>
    <n v="0.72204340151593815"/>
    <n v="0.79127121081392016"/>
    <n v="8.4964049467932123E-2"/>
    <n v="0.10737664697864606"/>
    <x v="105"/>
  </r>
  <r>
    <s v="CMP107"/>
    <x v="4"/>
    <x v="0"/>
    <d v="2023-02-13T00:00:00"/>
    <d v="2024-05-19T00:00:00"/>
    <n v="13389.3"/>
    <n v="739.5"/>
    <n v="298.7"/>
    <n v="13314.712"/>
    <n v="16738.277999999998"/>
    <x v="4"/>
    <x v="2"/>
    <x v="1"/>
    <n v="5.5230669265756989E-2"/>
    <n v="0.40392156862745099"/>
    <n v="18.005019607843138"/>
    <n v="44.575533980582527"/>
    <x v="106"/>
  </r>
  <r>
    <s v="CMP108"/>
    <x v="2"/>
    <x v="2"/>
    <d v="2022-11-15T00:00:00"/>
    <d v="2024-02-21T00:00:00"/>
    <n v="122904.9"/>
    <n v="60673.799999999996"/>
    <n v="56204.9"/>
    <n v="4283.3869999999997"/>
    <n v="13173.569"/>
    <x v="0"/>
    <x v="2"/>
    <x v="0"/>
    <n v="0.49366461385998439"/>
    <n v="0.92634547366408571"/>
    <n v="7.0596979256285247E-2"/>
    <n v="7.6210205871730038E-2"/>
    <x v="107"/>
  </r>
  <r>
    <s v="CMP109"/>
    <x v="3"/>
    <x v="0"/>
    <d v="2022-11-27T00:00:00"/>
    <d v="2024-02-22T00:00:00"/>
    <n v="32717.8"/>
    <n v="29553.899999999998"/>
    <n v="23324.7"/>
    <n v="12279.383"/>
    <n v="27449.137999999999"/>
    <x v="0"/>
    <x v="2"/>
    <x v="0"/>
    <n v="0.90329728771494411"/>
    <n v="0.78922578745952321"/>
    <n v="0.4154911196153469"/>
    <n v="0.52645405943056067"/>
    <x v="108"/>
  </r>
  <r>
    <s v="CMP110"/>
    <x v="1"/>
    <x v="2"/>
    <d v="2023-08-15T00:00:00"/>
    <d v="2024-11-09T00:00:00"/>
    <n v="67340.899999999994"/>
    <n v="62068.7"/>
    <n v="58484.299999999996"/>
    <n v="13136.333000000001"/>
    <n v="32404.744999999999"/>
    <x v="2"/>
    <x v="1"/>
    <x v="1"/>
    <n v="0.92170879807071193"/>
    <n v="0.9422510862963136"/>
    <n v="0.2116418259122553"/>
    <n v="0.22461298160360987"/>
    <x v="109"/>
  </r>
  <r>
    <s v="CMP111"/>
    <x v="2"/>
    <x v="0"/>
    <d v="2023-07-18T00:00:00"/>
    <d v="2024-10-09T00:00:00"/>
    <n v="97289.2"/>
    <n v="2949.2999999999997"/>
    <n v="2085.1"/>
    <n v="8388.5110000000004"/>
    <n v="14234.563"/>
    <x v="4"/>
    <x v="2"/>
    <x v="0"/>
    <n v="3.0314772862763798E-2"/>
    <n v="0.70698131760078664"/>
    <n v="2.8442379547689285"/>
    <n v="4.0230737134909598"/>
    <x v="110"/>
  </r>
  <r>
    <s v="CMP112"/>
    <x v="4"/>
    <x v="0"/>
    <d v="2023-07-19T00:00:00"/>
    <d v="2024-10-22T00:00:00"/>
    <n v="77902.7"/>
    <n v="27645.7"/>
    <n v="10411"/>
    <n v="11821.066999999999"/>
    <n v="24349.008999999998"/>
    <x v="3"/>
    <x v="0"/>
    <x v="0"/>
    <n v="0.35487473476529058"/>
    <n v="0.37658659393685096"/>
    <n v="0.42759152417916707"/>
    <n v="1.1354401114206127"/>
    <x v="111"/>
  </r>
  <r>
    <s v="CMP113"/>
    <x v="3"/>
    <x v="1"/>
    <d v="2023-03-19T00:00:00"/>
    <d v="2024-06-16T00:00:00"/>
    <n v="103440.09999999999"/>
    <n v="40234.6"/>
    <n v="13708.3"/>
    <n v="4513.009"/>
    <n v="11804.508"/>
    <x v="1"/>
    <x v="2"/>
    <x v="0"/>
    <n v="0.3889652078835964"/>
    <n v="0.34070924030560762"/>
    <n v="0.11216736341357936"/>
    <n v="0.329217262534377"/>
    <x v="112"/>
  </r>
  <r>
    <s v="CMP114"/>
    <x v="5"/>
    <x v="3"/>
    <d v="2022-11-07T00:00:00"/>
    <d v="2024-01-18T00:00:00"/>
    <n v="141224.19999999998"/>
    <n v="69260.7"/>
    <n v="1122.3"/>
    <n v="5651.259"/>
    <n v="11021.392"/>
    <x v="1"/>
    <x v="1"/>
    <x v="1"/>
    <n v="0.49043081851410741"/>
    <n v="1.6203994473056149E-2"/>
    <n v="8.1594020851651808E-2"/>
    <n v="5.0354263565891477"/>
    <x v="113"/>
  </r>
  <r>
    <s v="CMP115"/>
    <x v="5"/>
    <x v="0"/>
    <d v="2022-11-08T00:00:00"/>
    <d v="2024-02-07T00:00:00"/>
    <n v="91753.099999999991"/>
    <n v="57924.6"/>
    <n v="14059.199999999999"/>
    <n v="10239.436"/>
    <n v="19101.111000000001"/>
    <x v="0"/>
    <x v="1"/>
    <x v="0"/>
    <n v="0.63130945984386366"/>
    <n v="0.24271553018924602"/>
    <n v="0.17677180334434764"/>
    <n v="0.72830858085808581"/>
    <x v="114"/>
  </r>
  <r>
    <s v="CMP116"/>
    <x v="2"/>
    <x v="1"/>
    <d v="2023-03-11T00:00:00"/>
    <d v="2024-05-28T00:00:00"/>
    <n v="46315.9"/>
    <n v="22315.5"/>
    <n v="20987.3"/>
    <n v="10609.186"/>
    <n v="32949.074999999997"/>
    <x v="2"/>
    <x v="2"/>
    <x v="0"/>
    <n v="0.48181078204245192"/>
    <n v="0.94048083170890184"/>
    <n v="0.47541780376868092"/>
    <n v="0.50550504352632308"/>
    <x v="115"/>
  </r>
  <r>
    <s v="CMP117"/>
    <x v="3"/>
    <x v="1"/>
    <d v="2022-11-28T00:00:00"/>
    <d v="2024-02-24T00:00:00"/>
    <n v="74451.7"/>
    <n v="5005.3999999999996"/>
    <n v="4985.0999999999995"/>
    <n v="10388.931"/>
    <n v="37046.165999999997"/>
    <x v="3"/>
    <x v="2"/>
    <x v="1"/>
    <n v="6.7230163985510072E-2"/>
    <n v="0.9959443800695249"/>
    <n v="2.0755446118192356"/>
    <n v="2.0839965095986042"/>
    <x v="116"/>
  </r>
  <r>
    <s v="CMP118"/>
    <x v="3"/>
    <x v="1"/>
    <d v="2023-04-24T00:00:00"/>
    <d v="2024-07-23T00:00:00"/>
    <n v="82191.8"/>
    <n v="36670.5"/>
    <n v="15378.699999999999"/>
    <n v="3417.94"/>
    <n v="10086.055"/>
    <x v="2"/>
    <x v="1"/>
    <x v="0"/>
    <n v="0.44615764589654927"/>
    <n v="0.41937524713325425"/>
    <n v="9.3206801107156984E-2"/>
    <n v="0.22225155572317559"/>
    <x v="117"/>
  </r>
  <r>
    <s v="CMP119"/>
    <x v="1"/>
    <x v="2"/>
    <d v="2023-03-25T00:00:00"/>
    <d v="2024-06-09T00:00:00"/>
    <n v="132382.1"/>
    <n v="129418.3"/>
    <n v="91666.099999999991"/>
    <n v="13738.257"/>
    <n v="21988.061000000002"/>
    <x v="3"/>
    <x v="4"/>
    <x v="1"/>
    <n v="0.97761177681876932"/>
    <n v="0.70829318573957456"/>
    <n v="0.10615389786452148"/>
    <n v="0.14987282103198457"/>
    <x v="118"/>
  </r>
  <r>
    <s v="CMP120"/>
    <x v="3"/>
    <x v="1"/>
    <d v="2023-02-16T00:00:00"/>
    <d v="2024-05-05T00:00:00"/>
    <n v="4512.3999999999996"/>
    <n v="3665.6"/>
    <n v="1757.3999999999999"/>
    <n v="6691.0829999999996"/>
    <n v="20494.271000000001"/>
    <x v="3"/>
    <x v="2"/>
    <x v="0"/>
    <n v="0.81233933161953731"/>
    <n v="0.47943037974683544"/>
    <n v="1.8253718354430379"/>
    <n v="3.8073762376237625"/>
    <x v="119"/>
  </r>
  <r>
    <s v="CMP121"/>
    <x v="5"/>
    <x v="1"/>
    <d v="2023-07-16T00:00:00"/>
    <d v="2024-10-02T00:00:00"/>
    <n v="129047.09999999999"/>
    <n v="73613.599999999991"/>
    <n v="57034.299999999996"/>
    <n v="8831.7759999999998"/>
    <n v="26898.022000000001"/>
    <x v="1"/>
    <x v="4"/>
    <x v="0"/>
    <n v="0.57043978516371152"/>
    <n v="0.77477938859123863"/>
    <n v="0.11997478726757013"/>
    <n v="0.15485025677530889"/>
    <x v="120"/>
  </r>
  <r>
    <s v="CMP122"/>
    <x v="2"/>
    <x v="2"/>
    <d v="2023-06-14T00:00:00"/>
    <d v="2024-09-08T00:00:00"/>
    <n v="83296.7"/>
    <n v="4419.5999999999995"/>
    <n v="3813.5"/>
    <n v="4959.4930000000004"/>
    <n v="15479.707"/>
    <x v="2"/>
    <x v="2"/>
    <x v="0"/>
    <n v="5.3058524527382231E-2"/>
    <n v="0.86286089238845154"/>
    <n v="1.1221587926509189"/>
    <n v="1.3005095057034222"/>
    <x v="121"/>
  </r>
  <r>
    <s v="CMP123"/>
    <x v="1"/>
    <x v="1"/>
    <d v="2022-11-22T00:00:00"/>
    <d v="2024-02-03T00:00:00"/>
    <n v="19432.899999999998"/>
    <n v="2566.5"/>
    <n v="278.39999999999998"/>
    <n v="3022.5830000000001"/>
    <n v="5370.7129999999997"/>
    <x v="0"/>
    <x v="1"/>
    <x v="1"/>
    <n v="0.13206984032233995"/>
    <n v="0.10847457627118644"/>
    <n v="1.1777062146892656"/>
    <n v="10.856979166666667"/>
    <x v="122"/>
  </r>
  <r>
    <s v="CMP124"/>
    <x v="2"/>
    <x v="1"/>
    <d v="2023-08-18T00:00:00"/>
    <d v="2024-11-10T00:00:00"/>
    <n v="4016.5"/>
    <n v="371.2"/>
    <n v="269.7"/>
    <n v="6249.2969999999996"/>
    <n v="9592.9969999999994"/>
    <x v="4"/>
    <x v="0"/>
    <x v="0"/>
    <n v="9.241877256317689E-2"/>
    <n v="0.7265625"/>
    <n v="16.835390624999999"/>
    <n v="23.171290322580646"/>
    <x v="123"/>
  </r>
  <r>
    <s v="CMP125"/>
    <x v="4"/>
    <x v="3"/>
    <d v="2023-04-15T00:00:00"/>
    <d v="2024-07-06T00:00:00"/>
    <n v="140768.9"/>
    <n v="48319.799999999996"/>
    <n v="26221.8"/>
    <n v="3659.6550000000002"/>
    <n v="7002.5720000000001"/>
    <x v="1"/>
    <x v="4"/>
    <x v="0"/>
    <n v="0.34325621639438825"/>
    <n v="0.54267194814548081"/>
    <n v="7.5738206697875413E-2"/>
    <n v="0.13956536164565364"/>
    <x v="124"/>
  </r>
  <r>
    <s v="CMP126"/>
    <x v="4"/>
    <x v="3"/>
    <d v="2023-07-08T00:00:00"/>
    <d v="2024-09-19T00:00:00"/>
    <n v="19850.5"/>
    <n v="12722.3"/>
    <n v="11017.1"/>
    <n v="12997.075000000001"/>
    <n v="36066.864999999998"/>
    <x v="3"/>
    <x v="0"/>
    <x v="0"/>
    <n v="0.64090577063550036"/>
    <n v="0.86596763163893331"/>
    <n v="1.0215979028949169"/>
    <n v="1.1797183469334036"/>
    <x v="125"/>
  </r>
  <r>
    <s v="CMP127"/>
    <x v="4"/>
    <x v="1"/>
    <d v="2023-03-23T00:00:00"/>
    <d v="2024-05-30T00:00:00"/>
    <n v="19328.5"/>
    <n v="10068.799999999999"/>
    <n v="4718.3"/>
    <n v="7811.9620000000004"/>
    <n v="23237.670999999998"/>
    <x v="0"/>
    <x v="1"/>
    <x v="0"/>
    <n v="0.52093023255813953"/>
    <n v="0.4686059907834102"/>
    <n v="0.77585829493087566"/>
    <n v="1.6556730178242163"/>
    <x v="126"/>
  </r>
  <r>
    <s v="CMP128"/>
    <x v="2"/>
    <x v="3"/>
    <d v="2023-06-06T00:00:00"/>
    <d v="2024-08-22T00:00:00"/>
    <n v="127678.3"/>
    <n v="101340.5"/>
    <n v="41852.799999999996"/>
    <n v="5518.0330000000004"/>
    <n v="18040.929"/>
    <x v="2"/>
    <x v="4"/>
    <x v="0"/>
    <n v="0.79371749153928273"/>
    <n v="0.4129918443267992"/>
    <n v="5.4450422091858637E-2"/>
    <n v="0.13184381929046565"/>
    <x v="127"/>
  </r>
  <r>
    <s v="CMP129"/>
    <x v="4"/>
    <x v="0"/>
    <d v="2023-08-08T00:00:00"/>
    <d v="2024-10-21T00:00:00"/>
    <n v="123803.9"/>
    <n v="117597.9"/>
    <n v="114468.8"/>
    <n v="1472.7940000000001"/>
    <n v="4852.7150000000001"/>
    <x v="4"/>
    <x v="2"/>
    <x v="0"/>
    <n v="0.94987233843198804"/>
    <n v="0.97339153165150061"/>
    <n v="1.2523982145939682E-2"/>
    <n v="1.2866335630320228E-2"/>
    <x v="128"/>
  </r>
  <r>
    <s v="CMP130"/>
    <x v="2"/>
    <x v="1"/>
    <d v="2023-07-15T00:00:00"/>
    <d v="2024-10-06T00:00:00"/>
    <n v="75974.2"/>
    <n v="42250.1"/>
    <n v="6765.7"/>
    <n v="10834.806"/>
    <n v="38730.224999999999"/>
    <x v="4"/>
    <x v="2"/>
    <x v="1"/>
    <n v="0.55611115352316975"/>
    <n v="0.16013453222595922"/>
    <n v="0.25644450545679182"/>
    <n v="1.6014316330904417"/>
    <x v="129"/>
  </r>
  <r>
    <s v="CMP131"/>
    <x v="5"/>
    <x v="2"/>
    <d v="2023-01-27T00:00:00"/>
    <d v="2024-04-05T00:00:00"/>
    <n v="60705.7"/>
    <n v="31836.2"/>
    <n v="22414.1"/>
    <n v="1384.721"/>
    <n v="3012.8969999999999"/>
    <x v="3"/>
    <x v="3"/>
    <x v="1"/>
    <n v="0.52443510246978464"/>
    <n v="0.70404445254144643"/>
    <n v="4.3495172162506833E-2"/>
    <n v="6.1779014102729984E-2"/>
    <x v="130"/>
  </r>
  <r>
    <s v="CMP132"/>
    <x v="5"/>
    <x v="0"/>
    <d v="2023-07-18T00:00:00"/>
    <d v="2024-09-25T00:00:00"/>
    <n v="65076"/>
    <n v="15230.8"/>
    <n v="8004"/>
    <n v="3722.1210000000001"/>
    <n v="9189.1720000000005"/>
    <x v="1"/>
    <x v="4"/>
    <x v="1"/>
    <n v="0.23404634581105169"/>
    <n v="0.5255140898705255"/>
    <n v="0.2443811881188119"/>
    <n v="0.46503260869565216"/>
    <x v="131"/>
  </r>
  <r>
    <s v="CMP133"/>
    <x v="1"/>
    <x v="0"/>
    <d v="2022-11-08T00:00:00"/>
    <d v="2024-02-03T00:00:00"/>
    <n v="140084.5"/>
    <n v="120854.59999999999"/>
    <n v="116002.9"/>
    <n v="7202.8459999999995"/>
    <n v="27299.584999999999"/>
    <x v="2"/>
    <x v="0"/>
    <x v="1"/>
    <n v="0.8627264258358347"/>
    <n v="0.95985506550847055"/>
    <n v="5.9599270528387004E-2"/>
    <n v="6.2091947701307465E-2"/>
    <x v="132"/>
  </r>
  <r>
    <s v="CMP134"/>
    <x v="0"/>
    <x v="1"/>
    <d v="2023-08-19T00:00:00"/>
    <d v="2024-11-15T00:00:00"/>
    <n v="34286.699999999997"/>
    <n v="16251.6"/>
    <n v="14926.3"/>
    <n v="1743.248"/>
    <n v="5363.8980000000001"/>
    <x v="0"/>
    <x v="4"/>
    <x v="1"/>
    <n v="0.47399137274803355"/>
    <n v="0.91845110635260518"/>
    <n v="0.10726623840114204"/>
    <n v="0.11679036331843794"/>
    <x v="133"/>
  </r>
  <r>
    <s v="CMP135"/>
    <x v="2"/>
    <x v="3"/>
    <d v="2022-11-10T00:00:00"/>
    <d v="2024-02-15T00:00:00"/>
    <n v="80779.5"/>
    <n v="28159"/>
    <n v="12452.6"/>
    <n v="2009.5550000000001"/>
    <n v="4983.1859999999997"/>
    <x v="2"/>
    <x v="2"/>
    <x v="0"/>
    <n v="0.34859091725004487"/>
    <n v="0.44222451081359426"/>
    <n v="7.1364572605561283E-2"/>
    <n v="0.16137633907778295"/>
    <x v="134"/>
  </r>
  <r>
    <s v="CMP136"/>
    <x v="5"/>
    <x v="3"/>
    <d v="2023-03-19T00:00:00"/>
    <d v="2024-06-04T00:00:00"/>
    <n v="82838.5"/>
    <n v="44239.5"/>
    <n v="8589.7999999999993"/>
    <n v="9030.1360000000004"/>
    <n v="25297.366999999998"/>
    <x v="1"/>
    <x v="2"/>
    <x v="0"/>
    <n v="0.5340451601610362"/>
    <n v="0.19416584726319239"/>
    <n v="0.20411930514585383"/>
    <n v="1.0512626603646187"/>
    <x v="135"/>
  </r>
  <r>
    <s v="CMP137"/>
    <x v="3"/>
    <x v="3"/>
    <d v="2023-04-18T00:00:00"/>
    <d v="2024-07-17T00:00:00"/>
    <n v="82345.5"/>
    <n v="40750.799999999996"/>
    <n v="17057.8"/>
    <n v="4967.7"/>
    <n v="13025.407999999999"/>
    <x v="3"/>
    <x v="1"/>
    <x v="1"/>
    <n v="0.49487585842577914"/>
    <n v="0.41858810133788787"/>
    <n v="0.12190435525192145"/>
    <n v="0.29122747364841889"/>
    <x v="136"/>
  </r>
  <r>
    <s v="CMP138"/>
    <x v="4"/>
    <x v="0"/>
    <d v="2023-05-18T00:00:00"/>
    <d v="2024-08-04T00:00:00"/>
    <n v="81394.3"/>
    <n v="28773.8"/>
    <n v="27283.200000000001"/>
    <n v="7465.0349999999999"/>
    <n v="23130.400000000001"/>
    <x v="4"/>
    <x v="0"/>
    <x v="1"/>
    <n v="0.3535112409591335"/>
    <n v="0.94819592824027421"/>
    <n v="0.25943862124571659"/>
    <n v="0.27361288265306122"/>
    <x v="137"/>
  </r>
  <r>
    <s v="CMP139"/>
    <x v="0"/>
    <x v="2"/>
    <d v="2023-08-15T00:00:00"/>
    <d v="2024-11-17T00:00:00"/>
    <n v="130569.59999999999"/>
    <n v="46739.299999999996"/>
    <n v="16538.7"/>
    <n v="10952.575000000001"/>
    <n v="13360.967000000001"/>
    <x v="2"/>
    <x v="2"/>
    <x v="0"/>
    <n v="0.35796464108031273"/>
    <n v="0.35384997207917113"/>
    <n v="0.23433331265123786"/>
    <n v="0.66223917236542174"/>
    <x v="138"/>
  </r>
  <r>
    <s v="CMP140"/>
    <x v="5"/>
    <x v="1"/>
    <d v="2022-12-25T00:00:00"/>
    <d v="2024-03-05T00:00:00"/>
    <n v="40913.199999999997"/>
    <n v="5704.3"/>
    <n v="365.4"/>
    <n v="14275.800999999999"/>
    <n v="53233.27"/>
    <x v="2"/>
    <x v="0"/>
    <x v="1"/>
    <n v="0.13942444003402327"/>
    <n v="6.4056939501779347E-2"/>
    <n v="2.5026385358413825"/>
    <n v="39.068968253968258"/>
    <x v="139"/>
  </r>
  <r>
    <s v="CMP141"/>
    <x v="1"/>
    <x v="1"/>
    <d v="2023-05-17T00:00:00"/>
    <d v="2024-08-22T00:00:00"/>
    <n v="27054.1"/>
    <n v="5452"/>
    <n v="4405.0999999999995"/>
    <n v="11835.828"/>
    <n v="32013.621999999999"/>
    <x v="0"/>
    <x v="4"/>
    <x v="1"/>
    <n v="0.20152213527709295"/>
    <n v="0.80797872340425525"/>
    <n v="2.1709148936170211"/>
    <n v="2.6868466096115866"/>
    <x v="140"/>
  </r>
  <r>
    <s v="CMP142"/>
    <x v="0"/>
    <x v="0"/>
    <d v="2023-03-30T00:00:00"/>
    <d v="2024-06-16T00:00:00"/>
    <n v="125599"/>
    <n v="94334.099999999991"/>
    <n v="37062"/>
    <n v="14402.27"/>
    <n v="34096.720999999998"/>
    <x v="4"/>
    <x v="2"/>
    <x v="1"/>
    <n v="0.75107365504502421"/>
    <n v="0.39288019920686162"/>
    <n v="0.15267299947738944"/>
    <n v="0.38859937402190925"/>
    <x v="141"/>
  </r>
  <r>
    <s v="CMP143"/>
    <x v="5"/>
    <x v="1"/>
    <d v="2022-12-12T00:00:00"/>
    <d v="2024-03-10T00:00:00"/>
    <n v="17507.3"/>
    <n v="12675.9"/>
    <n v="10466.1"/>
    <n v="7546.6989999999996"/>
    <n v="17825.807000000001"/>
    <x v="0"/>
    <x v="4"/>
    <x v="0"/>
    <n v="0.72403511677985755"/>
    <n v="0.82566918325326022"/>
    <n v="0.59535804163806905"/>
    <n v="0.7210612357993903"/>
    <x v="142"/>
  </r>
  <r>
    <s v="CMP144"/>
    <x v="5"/>
    <x v="1"/>
    <d v="2023-05-21T00:00:00"/>
    <d v="2024-08-02T00:00:00"/>
    <n v="32804.799999999996"/>
    <n v="32282.799999999999"/>
    <n v="26059.399999999998"/>
    <n v="12135.513999999999"/>
    <n v="32651.419000000002"/>
    <x v="1"/>
    <x v="0"/>
    <x v="0"/>
    <n v="0.98408769448373423"/>
    <n v="0.80722242184692772"/>
    <n v="0.37591268415379087"/>
    <n v="0.46568662363676833"/>
    <x v="143"/>
  </r>
  <r>
    <s v="CMP145"/>
    <x v="4"/>
    <x v="0"/>
    <d v="2022-12-03T00:00:00"/>
    <d v="2024-03-02T00:00:00"/>
    <n v="54931.799999999996"/>
    <n v="34054.699999999997"/>
    <n v="5428.8"/>
    <n v="8585.3340000000007"/>
    <n v="32116.311000000002"/>
    <x v="4"/>
    <x v="3"/>
    <x v="0"/>
    <n v="0.61994509555485167"/>
    <n v="0.15941411904964661"/>
    <n v="0.25210423230860945"/>
    <n v="1.5814423076923079"/>
    <x v="144"/>
  </r>
  <r>
    <s v="CMP146"/>
    <x v="1"/>
    <x v="2"/>
    <d v="2022-11-20T00:00:00"/>
    <d v="2024-02-11T00:00:00"/>
    <n v="55935.199999999997"/>
    <n v="24600.7"/>
    <n v="17057.8"/>
    <n v="9393.0130000000008"/>
    <n v="24237.474999999999"/>
    <x v="0"/>
    <x v="2"/>
    <x v="1"/>
    <n v="0.43980713396930737"/>
    <n v="0.6933867735470941"/>
    <n v="0.38181893198161032"/>
    <n v="0.55065793947636865"/>
    <x v="145"/>
  </r>
  <r>
    <s v="CMP147"/>
    <x v="4"/>
    <x v="1"/>
    <d v="2023-01-06T00:00:00"/>
    <d v="2024-03-18T00:00:00"/>
    <n v="116142.09999999999"/>
    <n v="20842.3"/>
    <n v="12275.699999999999"/>
    <n v="10933.841"/>
    <n v="26273.013999999999"/>
    <x v="1"/>
    <x v="3"/>
    <x v="0"/>
    <n v="0.17945516741991061"/>
    <n v="0.58898010296368442"/>
    <n v="0.52459858077083632"/>
    <n v="0.89068981809591319"/>
    <x v="146"/>
  </r>
  <r>
    <s v="CMP148"/>
    <x v="1"/>
    <x v="3"/>
    <d v="2023-05-06T00:00:00"/>
    <d v="2024-08-10T00:00:00"/>
    <n v="143170.1"/>
    <n v="56370.2"/>
    <n v="47177.2"/>
    <n v="2890.2559999999999"/>
    <n v="10673.74"/>
    <x v="1"/>
    <x v="2"/>
    <x v="1"/>
    <n v="0.39372885819036235"/>
    <n v="0.83691737833110402"/>
    <n v="5.1272764687725077E-2"/>
    <n v="6.1263830833538237E-2"/>
    <x v="147"/>
  </r>
  <r>
    <s v="CMP149"/>
    <x v="5"/>
    <x v="3"/>
    <d v="2022-11-04T00:00:00"/>
    <d v="2024-01-31T00:00:00"/>
    <n v="27523.899999999998"/>
    <n v="18577.399999999998"/>
    <n v="8595.6"/>
    <n v="556.56799999999998"/>
    <n v="1754.732"/>
    <x v="2"/>
    <x v="3"/>
    <x v="0"/>
    <n v="0.67495522073543357"/>
    <n v="0.46269122697471127"/>
    <n v="2.9959413050265379E-2"/>
    <n v="6.4750337381916323E-2"/>
    <x v="148"/>
  </r>
  <r>
    <s v="CMP150"/>
    <x v="4"/>
    <x v="1"/>
    <d v="2022-11-15T00:00:00"/>
    <d v="2024-02-13T00:00:00"/>
    <n v="21129.399999999998"/>
    <n v="17150.599999999999"/>
    <n v="9103.1"/>
    <n v="14257.85"/>
    <n v="40766.17"/>
    <x v="3"/>
    <x v="1"/>
    <x v="0"/>
    <n v="0.81169365907219326"/>
    <n v="0.53077443354751441"/>
    <n v="0.83133243151843095"/>
    <n v="1.5662631411277477"/>
    <x v="149"/>
  </r>
  <r>
    <s v="CMP151"/>
    <x v="4"/>
    <x v="1"/>
    <d v="2023-04-23T00:00:00"/>
    <d v="2024-07-26T00:00:00"/>
    <n v="17597.2"/>
    <n v="10016.6"/>
    <n v="2076.4"/>
    <n v="5244.5339999999997"/>
    <n v="14153.478999999999"/>
    <x v="0"/>
    <x v="3"/>
    <x v="0"/>
    <n v="0.56921555702043503"/>
    <n v="0.20729588882455124"/>
    <n v="0.52358425014475962"/>
    <n v="2.5257821229050275"/>
    <x v="150"/>
  </r>
  <r>
    <s v="CMP152"/>
    <x v="5"/>
    <x v="1"/>
    <d v="2023-07-06T00:00:00"/>
    <d v="2024-10-06T00:00:00"/>
    <n v="91196.3"/>
    <n v="7960.5"/>
    <n v="3662.7"/>
    <n v="11944.897000000001"/>
    <n v="25101.065999999999"/>
    <x v="3"/>
    <x v="4"/>
    <x v="0"/>
    <n v="8.7289725570006679E-2"/>
    <n v="0.46010928961748632"/>
    <n v="1.5005209471766849"/>
    <n v="3.261227236737926"/>
    <x v="151"/>
  </r>
  <r>
    <s v="CMP153"/>
    <x v="5"/>
    <x v="2"/>
    <d v="2023-01-30T00:00:00"/>
    <d v="2024-04-22T00:00:00"/>
    <n v="15842.699999999999"/>
    <n v="1409.3999999999999"/>
    <n v="330.59999999999997"/>
    <n v="3176.4859999999999"/>
    <n v="7117.1220000000003"/>
    <x v="2"/>
    <x v="1"/>
    <x v="0"/>
    <n v="8.8962108731466219E-2"/>
    <n v="0.23456790123456789"/>
    <n v="2.2537860082304526"/>
    <n v="9.6082456140350878"/>
    <x v="152"/>
  </r>
  <r>
    <s v="CMP154"/>
    <x v="3"/>
    <x v="3"/>
    <d v="2023-08-18T00:00:00"/>
    <d v="2024-11-09T00:00:00"/>
    <n v="86408.4"/>
    <n v="66085.2"/>
    <n v="51489.5"/>
    <n v="13395.332"/>
    <n v="45202.213000000003"/>
    <x v="4"/>
    <x v="3"/>
    <x v="1"/>
    <n v="0.76480064438179618"/>
    <n v="0.77913814288221872"/>
    <n v="0.20269791118132352"/>
    <n v="0.26015657561250355"/>
    <x v="153"/>
  </r>
  <r>
    <s v="CMP155"/>
    <x v="0"/>
    <x v="1"/>
    <d v="2023-07-17T00:00:00"/>
    <d v="2024-09-27T00:00:00"/>
    <n v="65627"/>
    <n v="617.69999999999993"/>
    <n v="449.5"/>
    <n v="7487.5969999999998"/>
    <n v="12043.960999999999"/>
    <x v="2"/>
    <x v="4"/>
    <x v="0"/>
    <n v="9.4122845779938125E-3"/>
    <n v="0.72769953051643199"/>
    <n v="12.121737089201879"/>
    <n v="16.657612903225807"/>
    <x v="154"/>
  </r>
  <r>
    <s v="CMP156"/>
    <x v="2"/>
    <x v="0"/>
    <d v="2023-04-23T00:00:00"/>
    <d v="2024-07-27T00:00:00"/>
    <n v="143483.29999999999"/>
    <n v="90306"/>
    <n v="39074.6"/>
    <n v="3514.4810000000002"/>
    <n v="9249.5789999999997"/>
    <x v="1"/>
    <x v="4"/>
    <x v="1"/>
    <n v="0.62938334983931932"/>
    <n v="0.43269107257546563"/>
    <n v="3.8917469492614001E-2"/>
    <n v="8.9942852901885126E-2"/>
    <x v="155"/>
  </r>
  <r>
    <s v="CMP157"/>
    <x v="1"/>
    <x v="0"/>
    <d v="2023-07-08T00:00:00"/>
    <d v="2024-10-11T00:00:00"/>
    <n v="87742.399999999994"/>
    <n v="84291.4"/>
    <n v="40623.199999999997"/>
    <n v="1351.11"/>
    <n v="5281.77"/>
    <x v="2"/>
    <x v="1"/>
    <x v="0"/>
    <n v="0.96066895822316234"/>
    <n v="0.48193765912062203"/>
    <n v="1.6029037363242276E-2"/>
    <n v="3.3259565962307253E-2"/>
    <x v="156"/>
  </r>
  <r>
    <s v="CMP158"/>
    <x v="4"/>
    <x v="2"/>
    <d v="2023-07-09T00:00:00"/>
    <d v="2024-09-30T00:00:00"/>
    <n v="136001.29999999999"/>
    <n v="130891.5"/>
    <n v="54508.4"/>
    <n v="6640.3040000000001"/>
    <n v="9740.4330000000009"/>
    <x v="3"/>
    <x v="2"/>
    <x v="1"/>
    <n v="0.96242830031771764"/>
    <n v="0.41643957017835381"/>
    <n v="5.0731361471142128E-2"/>
    <n v="0.1218216641838689"/>
    <x v="157"/>
  </r>
  <r>
    <s v="CMP159"/>
    <x v="2"/>
    <x v="2"/>
    <d v="2023-07-13T00:00:00"/>
    <d v="2024-10-04T00:00:00"/>
    <n v="37482.5"/>
    <n v="29571.3"/>
    <n v="1049.8"/>
    <n v="2856.326"/>
    <n v="7565.549"/>
    <x v="2"/>
    <x v="0"/>
    <x v="0"/>
    <n v="0.78893617021276596"/>
    <n v="3.5500637442385012E-2"/>
    <n v="9.6591154261057174E-2"/>
    <n v="2.7208287292817679"/>
    <x v="158"/>
  </r>
  <r>
    <s v="CMP160"/>
    <x v="1"/>
    <x v="1"/>
    <d v="2022-12-03T00:00:00"/>
    <d v="2024-03-05T00:00:00"/>
    <n v="3068.2"/>
    <n v="2172.1"/>
    <n v="1931.3999999999999"/>
    <n v="8893.6329999999998"/>
    <n v="16759.244999999999"/>
    <x v="3"/>
    <x v="4"/>
    <x v="0"/>
    <n v="0.70793950850661624"/>
    <n v="0.88918558077436582"/>
    <n v="4.0944859813084111"/>
    <n v="4.6047597597597596"/>
    <x v="159"/>
  </r>
  <r>
    <s v="CMP161"/>
    <x v="4"/>
    <x v="1"/>
    <d v="2023-07-27T00:00:00"/>
    <d v="2024-10-25T00:00:00"/>
    <n v="136822"/>
    <n v="22794"/>
    <n v="17400"/>
    <n v="3801.3490000000002"/>
    <n v="12813.592000000001"/>
    <x v="2"/>
    <x v="3"/>
    <x v="0"/>
    <n v="0.16659601526070369"/>
    <n v="0.76335877862595425"/>
    <n v="0.16676972010178118"/>
    <n v="0.21846833333333335"/>
    <x v="160"/>
  </r>
  <r>
    <s v="CMP162"/>
    <x v="4"/>
    <x v="3"/>
    <d v="2023-03-14T00:00:00"/>
    <d v="2024-05-28T00:00:00"/>
    <n v="25891.200000000001"/>
    <n v="24064.2"/>
    <n v="11895.8"/>
    <n v="10355.986999999999"/>
    <n v="25871.944"/>
    <x v="3"/>
    <x v="2"/>
    <x v="0"/>
    <n v="0.92943548387096775"/>
    <n v="0.49433598457459627"/>
    <n v="0.43034827669317904"/>
    <n v="0.87055826426133587"/>
    <x v="161"/>
  </r>
  <r>
    <s v="CMP163"/>
    <x v="5"/>
    <x v="3"/>
    <d v="2023-01-07T00:00:00"/>
    <d v="2024-03-29T00:00:00"/>
    <n v="47420.799999999996"/>
    <n v="35145.1"/>
    <n v="14917.6"/>
    <n v="7968.0690000000004"/>
    <n v="19200.088"/>
    <x v="0"/>
    <x v="2"/>
    <x v="0"/>
    <n v="0.74113258317025443"/>
    <n v="0.42445746348708641"/>
    <n v="0.22671920125422892"/>
    <n v="0.5341388024883359"/>
    <x v="162"/>
  </r>
  <r>
    <s v="CMP164"/>
    <x v="2"/>
    <x v="1"/>
    <d v="2023-02-22T00:00:00"/>
    <d v="2024-05-19T00:00:00"/>
    <n v="70229.3"/>
    <n v="49334.799999999996"/>
    <n v="47435.299999999996"/>
    <n v="13204.976000000001"/>
    <n v="43759.665999999997"/>
    <x v="2"/>
    <x v="0"/>
    <x v="0"/>
    <n v="0.70248172771193784"/>
    <n v="0.96149776628262407"/>
    <n v="0.26766047495885259"/>
    <n v="0.27837867579629522"/>
    <x v="163"/>
  </r>
  <r>
    <s v="CMP165"/>
    <x v="0"/>
    <x v="0"/>
    <d v="2022-12-25T00:00:00"/>
    <d v="2024-03-30T00:00:00"/>
    <n v="86098.099999999991"/>
    <n v="47803.6"/>
    <n v="15651.3"/>
    <n v="13766.619000000001"/>
    <n v="20831.743999999999"/>
    <x v="1"/>
    <x v="0"/>
    <x v="1"/>
    <n v="0.55522247296978688"/>
    <n v="0.32740839602038341"/>
    <n v="0.28798289250181996"/>
    <n v="0.87958310172317966"/>
    <x v="164"/>
  </r>
  <r>
    <s v="CMP166"/>
    <x v="4"/>
    <x v="2"/>
    <d v="2022-11-10T00:00:00"/>
    <d v="2024-02-11T00:00:00"/>
    <n v="57144.5"/>
    <n v="26856.899999999998"/>
    <n v="7525.5"/>
    <n v="14141.618"/>
    <n v="33301.076999999997"/>
    <x v="1"/>
    <x v="3"/>
    <x v="0"/>
    <n v="0.46998223801065714"/>
    <n v="0.28020732102364759"/>
    <n v="0.52655436777885767"/>
    <n v="1.879159922928709"/>
    <x v="165"/>
  </r>
  <r>
    <s v="CMP167"/>
    <x v="1"/>
    <x v="2"/>
    <d v="2023-01-25T00:00:00"/>
    <d v="2024-05-01T00:00:00"/>
    <n v="112235.8"/>
    <n v="87002.9"/>
    <n v="74979.5"/>
    <n v="12837.575000000001"/>
    <n v="26495.821"/>
    <x v="1"/>
    <x v="4"/>
    <x v="0"/>
    <n v="0.77517957728282771"/>
    <n v="0.8618046065131163"/>
    <n v="0.14755341488617049"/>
    <n v="0.17121446528717851"/>
    <x v="166"/>
  </r>
  <r>
    <s v="CMP168"/>
    <x v="3"/>
    <x v="0"/>
    <d v="2022-12-31T00:00:00"/>
    <d v="2024-03-14T00:00:00"/>
    <n v="15477.3"/>
    <n v="6275.5999999999995"/>
    <n v="5017"/>
    <n v="646.43899999999996"/>
    <n v="851.75900000000001"/>
    <x v="1"/>
    <x v="2"/>
    <x v="0"/>
    <n v="0.40547123852351508"/>
    <n v="0.79944547134935307"/>
    <n v="0.1030083179297597"/>
    <n v="0.12884971098265896"/>
    <x v="167"/>
  </r>
  <r>
    <s v="CMP169"/>
    <x v="4"/>
    <x v="0"/>
    <d v="2023-06-13T00:00:00"/>
    <d v="2024-08-23T00:00:00"/>
    <n v="97582.099999999991"/>
    <n v="75063.599999999991"/>
    <n v="35063.9"/>
    <n v="5085.0339999999997"/>
    <n v="13352.005999999999"/>
    <x v="1"/>
    <x v="3"/>
    <x v="0"/>
    <n v="0.7692353413177212"/>
    <n v="0.46712254674702525"/>
    <n v="6.7743007263174171E-2"/>
    <n v="0.14502191712844262"/>
    <x v="168"/>
  </r>
  <r>
    <s v="CMP170"/>
    <x v="0"/>
    <x v="0"/>
    <d v="2023-05-03T00:00:00"/>
    <d v="2024-07-30T00:00:00"/>
    <n v="53003.299999999996"/>
    <n v="44700.6"/>
    <n v="9190.1"/>
    <n v="8928.5779999999995"/>
    <n v="18263.881000000001"/>
    <x v="3"/>
    <x v="2"/>
    <x v="0"/>
    <n v="0.84335503638452702"/>
    <n v="0.20559231867133776"/>
    <n v="0.19974179317503568"/>
    <n v="0.97154307352477109"/>
    <x v="169"/>
  </r>
  <r>
    <s v="CMP171"/>
    <x v="0"/>
    <x v="0"/>
    <d v="2023-07-14T00:00:00"/>
    <d v="2024-09-23T00:00:00"/>
    <n v="60267.799999999996"/>
    <n v="4616.8"/>
    <n v="1748.7"/>
    <n v="11465.846"/>
    <n v="16189.018"/>
    <x v="0"/>
    <x v="0"/>
    <x v="1"/>
    <n v="7.6604754114137238E-2"/>
    <n v="0.37876884422110552"/>
    <n v="2.4835050251256279"/>
    <n v="6.5567827529021558"/>
    <x v="170"/>
  </r>
  <r>
    <s v="CMP172"/>
    <x v="3"/>
    <x v="1"/>
    <d v="2022-10-29T00:00:00"/>
    <d v="2024-01-31T00:00:00"/>
    <n v="130224.5"/>
    <n v="67027.7"/>
    <n v="55590.1"/>
    <n v="3769.1010000000001"/>
    <n v="12238.434999999999"/>
    <x v="1"/>
    <x v="2"/>
    <x v="1"/>
    <n v="0.51470882975169796"/>
    <n v="0.8293601003764115"/>
    <n v="5.6231990654609966E-2"/>
    <n v="6.7801658928478281E-2"/>
    <x v="171"/>
  </r>
  <r>
    <s v="CMP173"/>
    <x v="1"/>
    <x v="0"/>
    <d v="2023-03-28T00:00:00"/>
    <d v="2024-06-18T00:00:00"/>
    <n v="128670.09999999999"/>
    <n v="19308.2"/>
    <n v="18934.099999999999"/>
    <n v="4893.402"/>
    <n v="6203.0709999999999"/>
    <x v="2"/>
    <x v="3"/>
    <x v="0"/>
    <n v="0.15005972638553947"/>
    <n v="0.98062481225593257"/>
    <n v="0.25343646740762993"/>
    <n v="0.25844386582937667"/>
    <x v="172"/>
  </r>
  <r>
    <s v="CMP174"/>
    <x v="3"/>
    <x v="3"/>
    <d v="2023-03-30T00:00:00"/>
    <d v="2024-06-14T00:00:00"/>
    <n v="11637.699999999999"/>
    <n v="5875.4"/>
    <n v="1792.2"/>
    <n v="11107.116"/>
    <n v="32154.33"/>
    <x v="3"/>
    <x v="4"/>
    <x v="1"/>
    <n v="0.50485920757538005"/>
    <n v="0.30503455083909181"/>
    <n v="1.8904442250740376"/>
    <n v="6.1974757281553394"/>
    <x v="173"/>
  </r>
  <r>
    <s v="CMP175"/>
    <x v="1"/>
    <x v="1"/>
    <d v="2022-10-29T00:00:00"/>
    <d v="2024-01-06T00:00:00"/>
    <n v="88914"/>
    <n v="14813.199999999999"/>
    <n v="6072.5999999999995"/>
    <n v="6956.4040000000005"/>
    <n v="24453.148000000001"/>
    <x v="2"/>
    <x v="2"/>
    <x v="1"/>
    <n v="0.16660143509458578"/>
    <n v="0.40994518402505875"/>
    <n v="0.46960845732184814"/>
    <n v="1.1455396370582618"/>
    <x v="174"/>
  </r>
  <r>
    <s v="CMP176"/>
    <x v="4"/>
    <x v="1"/>
    <d v="2023-01-13T00:00:00"/>
    <d v="2024-03-25T00:00:00"/>
    <n v="118789.8"/>
    <n v="41884.699999999997"/>
    <n v="40658"/>
    <n v="4350.6379999999999"/>
    <n v="12534.699000000001"/>
    <x v="2"/>
    <x v="3"/>
    <x v="0"/>
    <n v="0.35259508813046236"/>
    <n v="0.97071245586097077"/>
    <n v="0.10387177179256388"/>
    <n v="0.10700570613409414"/>
    <x v="175"/>
  </r>
  <r>
    <s v="CMP177"/>
    <x v="3"/>
    <x v="3"/>
    <d v="2023-03-13T00:00:00"/>
    <d v="2024-05-31T00:00:00"/>
    <n v="22396.7"/>
    <n v="5423"/>
    <n v="1699.3999999999999"/>
    <n v="14249.759"/>
    <n v="55975.684000000001"/>
    <x v="1"/>
    <x v="4"/>
    <x v="0"/>
    <n v="0.24213388579567524"/>
    <n v="0.31336898395721924"/>
    <n v="2.6276524064171123"/>
    <n v="8.3851706484641646"/>
    <x v="176"/>
  </r>
  <r>
    <s v="CMP178"/>
    <x v="4"/>
    <x v="2"/>
    <d v="2022-11-16T00:00:00"/>
    <d v="2024-02-05T00:00:00"/>
    <n v="122063.9"/>
    <n v="24870.399999999998"/>
    <n v="24038.1"/>
    <n v="5506.9840000000004"/>
    <n v="10118.39"/>
    <x v="3"/>
    <x v="0"/>
    <x v="0"/>
    <n v="0.20374901998051839"/>
    <n v="0.96653451492537312"/>
    <n v="0.22142723880597018"/>
    <n v="0.22909397997345882"/>
    <x v="177"/>
  </r>
  <r>
    <s v="CMP179"/>
    <x v="2"/>
    <x v="0"/>
    <d v="2023-03-07T00:00:00"/>
    <d v="2024-05-31T00:00:00"/>
    <n v="23005.7"/>
    <n v="5135.8999999999996"/>
    <n v="1157.0999999999999"/>
    <n v="7410.7470000000003"/>
    <n v="11543.537"/>
    <x v="2"/>
    <x v="1"/>
    <x v="0"/>
    <n v="0.22324467414597249"/>
    <n v="0.22529644268774704"/>
    <n v="1.4429305477131567"/>
    <n v="6.4045864661654139"/>
    <x v="178"/>
  </r>
  <r>
    <s v="CMP180"/>
    <x v="5"/>
    <x v="2"/>
    <d v="2023-05-18T00:00:00"/>
    <d v="2024-08-16T00:00:00"/>
    <n v="33387.699999999997"/>
    <n v="20735"/>
    <n v="6551.0999999999995"/>
    <n v="8858.6880000000001"/>
    <n v="22474.71"/>
    <x v="4"/>
    <x v="4"/>
    <x v="0"/>
    <n v="0.62103708850864248"/>
    <n v="0.31594405594405589"/>
    <n v="0.42723356643356641"/>
    <n v="1.3522443559096946"/>
    <x v="179"/>
  </r>
  <r>
    <s v="CMP181"/>
    <x v="0"/>
    <x v="1"/>
    <d v="2023-06-28T00:00:00"/>
    <d v="2024-09-14T00:00:00"/>
    <n v="17139"/>
    <n v="9967.2999999999993"/>
    <n v="640.9"/>
    <n v="8335.8469999999998"/>
    <n v="22439.069"/>
    <x v="4"/>
    <x v="0"/>
    <x v="1"/>
    <n v="0.58155668358714041"/>
    <n v="6.4300261856270011E-2"/>
    <n v="0.83631946464940354"/>
    <n v="13.006470588235294"/>
    <x v="180"/>
  </r>
  <r>
    <s v="CMP182"/>
    <x v="4"/>
    <x v="2"/>
    <d v="2023-08-17T00:00:00"/>
    <d v="2024-11-21T00:00:00"/>
    <n v="50654.299999999996"/>
    <n v="8209.9"/>
    <n v="2360.6"/>
    <n v="6491.2730000000001"/>
    <n v="8675.6689999999999"/>
    <x v="4"/>
    <x v="3"/>
    <x v="1"/>
    <n v="0.16207705959809929"/>
    <n v="0.28753090780642881"/>
    <n v="0.79066407629812796"/>
    <n v="2.7498402948402951"/>
    <x v="181"/>
  </r>
  <r>
    <s v="CMP183"/>
    <x v="0"/>
    <x v="0"/>
    <d v="2023-06-25T00:00:00"/>
    <d v="2024-09-23T00:00:00"/>
    <n v="46916.2"/>
    <n v="22611.3"/>
    <n v="20375.399999999998"/>
    <n v="13512.173000000001"/>
    <n v="25114.492999999999"/>
    <x v="2"/>
    <x v="0"/>
    <x v="0"/>
    <n v="0.48195079737915691"/>
    <n v="0.90111581377452865"/>
    <n v="0.59758496857765808"/>
    <n v="0.66316111585539439"/>
    <x v="182"/>
  </r>
  <r>
    <s v="CMP184"/>
    <x v="2"/>
    <x v="1"/>
    <d v="2023-03-16T00:00:00"/>
    <d v="2024-06-11T00:00:00"/>
    <n v="31166.3"/>
    <n v="5736.2"/>
    <n v="5617.3"/>
    <n v="1978.6990000000001"/>
    <n v="6169.2280000000001"/>
    <x v="4"/>
    <x v="1"/>
    <x v="0"/>
    <n v="0.18405136317111753"/>
    <n v="0.97927199191102132"/>
    <n v="0.34494944388270982"/>
    <n v="0.35225090345895715"/>
    <x v="183"/>
  </r>
  <r>
    <s v="CMP185"/>
    <x v="0"/>
    <x v="2"/>
    <d v="2022-11-21T00:00:00"/>
    <d v="2024-02-17T00:00:00"/>
    <n v="114497.8"/>
    <n v="14410.1"/>
    <n v="7940.2"/>
    <n v="7884.0559999999996"/>
    <n v="10012.163"/>
    <x v="4"/>
    <x v="2"/>
    <x v="0"/>
    <n v="0.12585481991793729"/>
    <n v="0.55101630106661292"/>
    <n v="0.5471201448983698"/>
    <n v="0.99292914536157773"/>
    <x v="184"/>
  </r>
  <r>
    <s v="CMP186"/>
    <x v="4"/>
    <x v="2"/>
    <d v="2023-05-07T00:00:00"/>
    <d v="2024-08-04T00:00:00"/>
    <n v="122275.59999999999"/>
    <n v="33489.199999999997"/>
    <n v="14978.5"/>
    <n v="5703.14"/>
    <n v="15032.063"/>
    <x v="4"/>
    <x v="1"/>
    <x v="0"/>
    <n v="0.27388293330803526"/>
    <n v="0.44726359542777971"/>
    <n v="0.17029788708001389"/>
    <n v="0.38075508228460797"/>
    <x v="185"/>
  </r>
  <r>
    <s v="CMP187"/>
    <x v="3"/>
    <x v="1"/>
    <d v="2022-12-05T00:00:00"/>
    <d v="2024-03-05T00:00:00"/>
    <n v="112438.8"/>
    <n v="5510"/>
    <n v="3262.5"/>
    <n v="4447.4399999999996"/>
    <n v="7948.6679999999997"/>
    <x v="1"/>
    <x v="1"/>
    <x v="0"/>
    <n v="4.9004436191065717E-2"/>
    <n v="0.59210526315789469"/>
    <n v="0.80715789473684207"/>
    <n v="1.3632"/>
    <x v="186"/>
  </r>
  <r>
    <s v="CMP188"/>
    <x v="2"/>
    <x v="1"/>
    <d v="2023-07-24T00:00:00"/>
    <d v="2024-10-23T00:00:00"/>
    <n v="115370.7"/>
    <n v="99461.3"/>
    <n v="59479"/>
    <n v="5067.924"/>
    <n v="12098.887000000001"/>
    <x v="1"/>
    <x v="1"/>
    <x v="0"/>
    <n v="0.86210190282281385"/>
    <n v="0.59801148788523772"/>
    <n v="5.0953727731288451E-2"/>
    <n v="8.5205265724037055E-2"/>
    <x v="187"/>
  </r>
  <r>
    <s v="CMP189"/>
    <x v="3"/>
    <x v="3"/>
    <d v="2023-01-16T00:00:00"/>
    <d v="2024-04-01T00:00:00"/>
    <n v="89641.9"/>
    <n v="87211.7"/>
    <n v="58519.1"/>
    <n v="11867.38"/>
    <n v="26087.124"/>
    <x v="0"/>
    <x v="1"/>
    <x v="0"/>
    <n v="0.97288990974086897"/>
    <n v="0.67100056529112495"/>
    <n v="0.13607554949622586"/>
    <n v="0.20279498488527675"/>
    <x v="188"/>
  </r>
  <r>
    <s v="CMP190"/>
    <x v="5"/>
    <x v="3"/>
    <d v="2022-12-31T00:00:00"/>
    <d v="2024-03-15T00:00:00"/>
    <n v="46701.599999999999"/>
    <n v="40846.5"/>
    <n v="4086.1"/>
    <n v="1789.3869999999999"/>
    <n v="3921.4960000000001"/>
    <x v="3"/>
    <x v="1"/>
    <x v="1"/>
    <n v="0.87462742175856933"/>
    <n v="0.10003549875754349"/>
    <n v="4.3807596734114301E-2"/>
    <n v="0.43792051100070972"/>
    <x v="189"/>
  </r>
  <r>
    <s v="CMP191"/>
    <x v="2"/>
    <x v="0"/>
    <d v="2023-05-22T00:00:00"/>
    <d v="2024-08-21T00:00:00"/>
    <n v="87249.4"/>
    <n v="62608.1"/>
    <n v="16982.399999999998"/>
    <n v="8811.7950000000001"/>
    <n v="20591.624"/>
    <x v="3"/>
    <x v="0"/>
    <x v="0"/>
    <n v="0.71757628132686302"/>
    <n v="0.27124924730186667"/>
    <n v="0.14074528695168836"/>
    <n v="0.51887807377049189"/>
    <x v="190"/>
  </r>
  <r>
    <s v="CMP192"/>
    <x v="5"/>
    <x v="0"/>
    <d v="2022-12-26T00:00:00"/>
    <d v="2024-03-23T00:00:00"/>
    <n v="110069.5"/>
    <n v="70922.399999999994"/>
    <n v="26430.6"/>
    <n v="13496.165000000001"/>
    <n v="33205.608999999997"/>
    <x v="4"/>
    <x v="4"/>
    <x v="0"/>
    <n v="0.64434198392833608"/>
    <n v="0.37266928361138374"/>
    <n v="0.1902948151782794"/>
    <n v="0.51062650866798343"/>
    <x v="191"/>
  </r>
  <r>
    <s v="CMP193"/>
    <x v="1"/>
    <x v="0"/>
    <d v="2023-02-11T00:00:00"/>
    <d v="2024-05-09T00:00:00"/>
    <n v="117044"/>
    <n v="88658.8"/>
    <n v="1374.6"/>
    <n v="13127.459000000001"/>
    <n v="44591.733999999997"/>
    <x v="0"/>
    <x v="3"/>
    <x v="0"/>
    <n v="0.75748265609514376"/>
    <n v="1.550438309564307E-2"/>
    <n v="0.14806718566008112"/>
    <n v="9.5500210970464146"/>
    <x v="192"/>
  </r>
  <r>
    <s v="CMP194"/>
    <x v="3"/>
    <x v="2"/>
    <d v="2023-04-17T00:00:00"/>
    <d v="2024-07-21T00:00:00"/>
    <n v="32770"/>
    <n v="12362.699999999999"/>
    <n v="7632.8"/>
    <n v="654.44299999999998"/>
    <n v="880.61400000000003"/>
    <x v="4"/>
    <x v="2"/>
    <x v="0"/>
    <n v="0.37725663716814156"/>
    <n v="0.61740558292282433"/>
    <n v="5.2936898897490037E-2"/>
    <n v="8.5740881458966564E-2"/>
    <x v="193"/>
  </r>
  <r>
    <s v="CMP195"/>
    <x v="0"/>
    <x v="3"/>
    <d v="2022-11-02T00:00:00"/>
    <d v="2024-02-01T00:00:00"/>
    <n v="100511.09999999999"/>
    <n v="74071.8"/>
    <n v="46527.6"/>
    <n v="8870.9259999999995"/>
    <n v="15875.847"/>
    <x v="4"/>
    <x v="4"/>
    <x v="1"/>
    <n v="0.73695144118410816"/>
    <n v="0.62814188395583737"/>
    <n v="0.1197611776681544"/>
    <n v="0.19065943654948889"/>
    <x v="194"/>
  </r>
  <r>
    <s v="CMP196"/>
    <x v="5"/>
    <x v="3"/>
    <d v="2023-07-09T00:00:00"/>
    <d v="2024-10-02T00:00:00"/>
    <n v="17545"/>
    <n v="4236.8999999999996"/>
    <n v="959.9"/>
    <n v="665.02800000000002"/>
    <n v="1684.32"/>
    <x v="2"/>
    <x v="0"/>
    <x v="0"/>
    <n v="0.24148760330578511"/>
    <n v="0.22655715263518139"/>
    <n v="0.15696098562628338"/>
    <n v="0.6928096676737161"/>
    <x v="195"/>
  </r>
  <r>
    <s v="CMP197"/>
    <x v="5"/>
    <x v="1"/>
    <d v="2023-07-20T00:00:00"/>
    <d v="2024-10-12T00:00:00"/>
    <n v="76800.7"/>
    <n v="68915.599999999991"/>
    <n v="29455.3"/>
    <n v="10711.962"/>
    <n v="29348.696"/>
    <x v="4"/>
    <x v="2"/>
    <x v="1"/>
    <n v="0.89733036287429668"/>
    <n v="0.42741121023396739"/>
    <n v="0.15543595354317458"/>
    <n v="0.36366840602540118"/>
    <x v="196"/>
  </r>
  <r>
    <s v="CMP198"/>
    <x v="4"/>
    <x v="1"/>
    <d v="2023-02-01T00:00:00"/>
    <d v="2024-04-20T00:00:00"/>
    <n v="134661.5"/>
    <n v="109527.2"/>
    <n v="32126.2"/>
    <n v="5426.8280000000004"/>
    <n v="6913.0780000000004"/>
    <x v="0"/>
    <x v="0"/>
    <x v="1"/>
    <n v="0.81335199741574238"/>
    <n v="0.2933170938360517"/>
    <n v="4.9547765303961031E-2"/>
    <n v="0.16892218812059939"/>
    <x v="197"/>
  </r>
  <r>
    <s v="CMP199"/>
    <x v="1"/>
    <x v="1"/>
    <d v="2023-04-27T00:00:00"/>
    <d v="2024-07-08T00:00:00"/>
    <n v="56152.7"/>
    <n v="46359.4"/>
    <n v="14172.3"/>
    <n v="12774.616"/>
    <n v="27853.108"/>
    <x v="4"/>
    <x v="0"/>
    <x v="0"/>
    <n v="0.82559520735423242"/>
    <n v="0.30570499186788436"/>
    <n v="0.27555611159764792"/>
    <n v="0.90137916922447314"/>
    <x v="198"/>
  </r>
  <r>
    <s v="CMP200"/>
    <x v="4"/>
    <x v="0"/>
    <d v="2023-06-29T00:00:00"/>
    <d v="2024-09-10T00:00:00"/>
    <n v="6235"/>
    <n v="2395.4"/>
    <n v="52.199999999999996"/>
    <n v="1356.069"/>
    <n v="2920.6190000000001"/>
    <x v="2"/>
    <x v="3"/>
    <x v="0"/>
    <n v="0.38418604651162791"/>
    <n v="2.1791767554479417E-2"/>
    <n v="0.56611380145278445"/>
    <n v="25.978333333333335"/>
    <x v="199"/>
  </r>
  <r>
    <s v="CMP201"/>
    <x v="1"/>
    <x v="2"/>
    <d v="2023-05-13T00:00:00"/>
    <d v="2024-08-09T00:00:00"/>
    <n v="73932.599999999991"/>
    <n v="64783.1"/>
    <n v="11025.8"/>
    <n v="12328.277"/>
    <n v="16128.93"/>
    <x v="3"/>
    <x v="3"/>
    <x v="1"/>
    <n v="0.87624539107240929"/>
    <n v="0.1701956220063566"/>
    <n v="0.19030081919512959"/>
    <n v="1.1181299316149396"/>
    <x v="200"/>
  </r>
  <r>
    <s v="CMP202"/>
    <x v="4"/>
    <x v="2"/>
    <d v="2023-06-17T00:00:00"/>
    <d v="2024-09-07T00:00:00"/>
    <n v="127991.5"/>
    <n v="81756.800000000003"/>
    <n v="65673.399999999994"/>
    <n v="7533.7939999999999"/>
    <n v="29246.413"/>
    <x v="2"/>
    <x v="4"/>
    <x v="1"/>
    <n v="0.63876741814886151"/>
    <n v="0.80327752553915999"/>
    <n v="9.2148836549375709E-2"/>
    <n v="0.11471606464717832"/>
    <x v="201"/>
  </r>
  <r>
    <s v="CMP203"/>
    <x v="5"/>
    <x v="0"/>
    <d v="2023-08-05T00:00:00"/>
    <d v="2024-10-25T00:00:00"/>
    <n v="143808.1"/>
    <n v="14444.9"/>
    <n v="5875.4"/>
    <n v="5517.3370000000004"/>
    <n v="13381.035"/>
    <x v="1"/>
    <x v="1"/>
    <x v="0"/>
    <n v="0.10044566335275967"/>
    <n v="0.40674563340694636"/>
    <n v="0.38195743826540857"/>
    <n v="0.93905725567620946"/>
    <x v="202"/>
  </r>
  <r>
    <s v="CMP204"/>
    <x v="3"/>
    <x v="3"/>
    <d v="2023-07-25T00:00:00"/>
    <d v="2024-10-19T00:00:00"/>
    <n v="86623"/>
    <n v="24215"/>
    <n v="22089.3"/>
    <n v="911.32500000000005"/>
    <n v="3202.0059999999999"/>
    <x v="4"/>
    <x v="2"/>
    <x v="0"/>
    <n v="0.27954469367258117"/>
    <n v="0.91221556886227539"/>
    <n v="3.7634730538922155E-2"/>
    <n v="4.1256400157542346E-2"/>
    <x v="203"/>
  </r>
  <r>
    <s v="CMP205"/>
    <x v="5"/>
    <x v="3"/>
    <d v="2023-06-19T00:00:00"/>
    <d v="2024-09-12T00:00:00"/>
    <n v="110811.9"/>
    <n v="100171.8"/>
    <n v="55375.5"/>
    <n v="1363.58"/>
    <n v="2565.7750000000001"/>
    <x v="4"/>
    <x v="2"/>
    <x v="0"/>
    <n v="0.9039805291669939"/>
    <n v="0.55280528052805278"/>
    <n v="1.3612413872966243E-2"/>
    <n v="2.4624247185126995E-2"/>
    <x v="204"/>
  </r>
  <r>
    <s v="CMP206"/>
    <x v="0"/>
    <x v="3"/>
    <d v="2023-04-18T00:00:00"/>
    <d v="2024-07-01T00:00:00"/>
    <n v="27616.7"/>
    <n v="2067.6999999999998"/>
    <n v="469.8"/>
    <n v="6828.2240000000002"/>
    <n v="19500.876"/>
    <x v="0"/>
    <x v="0"/>
    <x v="0"/>
    <n v="7.4871364065945592E-2"/>
    <n v="0.22720897615708277"/>
    <n v="3.3023281907433382"/>
    <n v="14.53432098765432"/>
    <x v="205"/>
  </r>
  <r>
    <s v="CMP207"/>
    <x v="5"/>
    <x v="3"/>
    <d v="2023-07-24T00:00:00"/>
    <d v="2024-10-28T00:00:00"/>
    <n v="39759"/>
    <n v="34408.5"/>
    <n v="34104"/>
    <n v="6942.89"/>
    <n v="22393.307000000001"/>
    <x v="2"/>
    <x v="3"/>
    <x v="1"/>
    <n v="0.8654266958424508"/>
    <n v="0.99115044247787609"/>
    <n v="0.20177833965444586"/>
    <n v="0.20357993197278912"/>
    <x v="206"/>
  </r>
  <r>
    <s v="CMP208"/>
    <x v="3"/>
    <x v="2"/>
    <d v="2023-05-08T00:00:00"/>
    <d v="2024-08-09T00:00:00"/>
    <n v="115457.7"/>
    <n v="33727"/>
    <n v="7342.8"/>
    <n v="6546.7209999999995"/>
    <n v="25835.897000000001"/>
    <x v="2"/>
    <x v="2"/>
    <x v="1"/>
    <n v="0.29211564061989803"/>
    <n v="0.21771281169389511"/>
    <n v="0.19410920034393808"/>
    <n v="0.891583728278041"/>
    <x v="207"/>
  </r>
  <r>
    <s v="CMP209"/>
    <x v="1"/>
    <x v="3"/>
    <d v="2023-02-09T00:00:00"/>
    <d v="2024-05-16T00:00:00"/>
    <n v="122733.8"/>
    <n v="25424.3"/>
    <n v="5220"/>
    <n v="8052.6329999999998"/>
    <n v="23146.843000000001"/>
    <x v="3"/>
    <x v="3"/>
    <x v="0"/>
    <n v="0.20714994565474221"/>
    <n v="0.20531538724763318"/>
    <n v="0.31672978213756131"/>
    <n v="1.5426499999999999"/>
    <x v="208"/>
  </r>
  <r>
    <s v="CMP210"/>
    <x v="5"/>
    <x v="2"/>
    <d v="2023-07-14T00:00:00"/>
    <d v="2024-09-22T00:00:00"/>
    <n v="86109.7"/>
    <n v="59139.7"/>
    <n v="43732"/>
    <n v="11637.555"/>
    <n v="45596.004000000001"/>
    <x v="4"/>
    <x v="2"/>
    <x v="0"/>
    <n v="0.68679486747718321"/>
    <n v="0.73946942578335706"/>
    <n v="0.19678075810327075"/>
    <n v="0.26611074270557028"/>
    <x v="209"/>
  </r>
  <r>
    <s v="CMP211"/>
    <x v="2"/>
    <x v="0"/>
    <d v="2022-11-30T00:00:00"/>
    <d v="2024-02-27T00:00:00"/>
    <n v="8079.4"/>
    <n v="6588.8"/>
    <n v="1510.8999999999999"/>
    <n v="1643.575"/>
    <n v="3063.386"/>
    <x v="0"/>
    <x v="1"/>
    <x v="1"/>
    <n v="0.81550610193826278"/>
    <n v="0.22931338028169013"/>
    <n v="0.24944982394366197"/>
    <n v="1.0878119001919386"/>
    <x v="210"/>
  </r>
  <r>
    <s v="CMP212"/>
    <x v="4"/>
    <x v="3"/>
    <d v="2022-12-01T00:00:00"/>
    <d v="2024-03-03T00:00:00"/>
    <n v="43094"/>
    <n v="43073.7"/>
    <n v="7084.7"/>
    <n v="4464.3180000000002"/>
    <n v="17074.417000000001"/>
    <x v="1"/>
    <x v="3"/>
    <x v="0"/>
    <n v="0.99952893674293397"/>
    <n v="0.16447855652056825"/>
    <n v="0.10364370834174916"/>
    <n v="0.63013507981989358"/>
    <x v="211"/>
  </r>
  <r>
    <s v="CMP213"/>
    <x v="0"/>
    <x v="3"/>
    <d v="2023-08-05T00:00:00"/>
    <d v="2024-10-31T00:00:00"/>
    <n v="83348.899999999994"/>
    <n v="32978.799999999996"/>
    <n v="12093"/>
    <n v="12894.299000000001"/>
    <n v="34341.394"/>
    <x v="2"/>
    <x v="3"/>
    <x v="0"/>
    <n v="0.39567168852858281"/>
    <n v="0.36669011607456914"/>
    <n v="0.39098751319029201"/>
    <n v="1.0662613908872902"/>
    <x v="212"/>
  </r>
  <r>
    <s v="CMP214"/>
    <x v="4"/>
    <x v="3"/>
    <d v="2023-02-09T00:00:00"/>
    <d v="2024-04-26T00:00:00"/>
    <n v="91268.800000000003"/>
    <n v="2682.5"/>
    <n v="1032.3999999999999"/>
    <n v="3855.1439999999998"/>
    <n v="9019.8989999999994"/>
    <x v="0"/>
    <x v="2"/>
    <x v="0"/>
    <n v="2.9391204880528723E-2"/>
    <n v="0.38486486486486482"/>
    <n v="1.4371459459459459"/>
    <n v="3.7341573033707869"/>
    <x v="213"/>
  </r>
  <r>
    <s v="CMP215"/>
    <x v="2"/>
    <x v="1"/>
    <d v="2023-02-21T00:00:00"/>
    <d v="2024-05-08T00:00:00"/>
    <n v="113555.3"/>
    <n v="19606.899999999998"/>
    <n v="2035.8"/>
    <n v="6738.933"/>
    <n v="14456.616"/>
    <x v="1"/>
    <x v="1"/>
    <x v="0"/>
    <n v="0.17266389151365016"/>
    <n v="0.10383079426120398"/>
    <n v="0.34370211507173498"/>
    <n v="3.3102136752136753"/>
    <x v="214"/>
  </r>
  <r>
    <s v="CMP216"/>
    <x v="3"/>
    <x v="0"/>
    <d v="2023-05-30T00:00:00"/>
    <d v="2024-08-29T00:00:00"/>
    <n v="90410.4"/>
    <n v="9349.6"/>
    <n v="1276"/>
    <n v="14020.485000000001"/>
    <n v="28651.796999999999"/>
    <x v="4"/>
    <x v="0"/>
    <x v="0"/>
    <n v="0.10341288170387479"/>
    <n v="0.13647642679900743"/>
    <n v="1.4995812655086849"/>
    <n v="10.987840909090909"/>
    <x v="215"/>
  </r>
  <r>
    <s v="CMP217"/>
    <x v="3"/>
    <x v="2"/>
    <d v="2023-06-15T00:00:00"/>
    <d v="2024-09-17T00:00:00"/>
    <n v="90219"/>
    <n v="40257.799999999996"/>
    <n v="39471.9"/>
    <n v="9518.7569999999996"/>
    <n v="33661.633999999998"/>
    <x v="1"/>
    <x v="0"/>
    <x v="1"/>
    <n v="0.44622307939569267"/>
    <n v="0.98047831724535384"/>
    <n v="0.23644503673822218"/>
    <n v="0.24115274410403348"/>
    <x v="216"/>
  </r>
  <r>
    <s v="CMP218"/>
    <x v="0"/>
    <x v="2"/>
    <d v="2022-10-29T00:00:00"/>
    <d v="2024-01-21T00:00:00"/>
    <n v="52832.2"/>
    <n v="52449.4"/>
    <n v="39773.5"/>
    <n v="14406.156000000001"/>
    <n v="53484.874000000003"/>
    <x v="1"/>
    <x v="0"/>
    <x v="0"/>
    <n v="0.99275441870677361"/>
    <n v="0.75832135353311947"/>
    <n v="0.27466769877253122"/>
    <n v="0.36220488516223115"/>
    <x v="217"/>
  </r>
  <r>
    <s v="CMP219"/>
    <x v="4"/>
    <x v="3"/>
    <d v="2022-11-20T00:00:00"/>
    <d v="2024-01-31T00:00:00"/>
    <n v="104249.2"/>
    <n v="63478.1"/>
    <n v="797.5"/>
    <n v="8896.5619999999999"/>
    <n v="32918.334999999999"/>
    <x v="2"/>
    <x v="4"/>
    <x v="1"/>
    <n v="0.60890731055969738"/>
    <n v="1.2563388003106583E-2"/>
    <n v="0.14015167435698297"/>
    <n v="11.155563636363636"/>
    <x v="218"/>
  </r>
  <r>
    <s v="CMP220"/>
    <x v="3"/>
    <x v="2"/>
    <d v="2023-07-31T00:00:00"/>
    <d v="2024-11-03T00:00:00"/>
    <n v="16451.7"/>
    <n v="1638.5"/>
    <n v="34.799999999999997"/>
    <n v="2801.3130000000001"/>
    <n v="7475.2719999999999"/>
    <x v="2"/>
    <x v="0"/>
    <x v="0"/>
    <n v="9.9594570773840999E-2"/>
    <n v="2.1238938053097345E-2"/>
    <n v="1.7096814159292035"/>
    <n v="80.497500000000016"/>
    <x v="219"/>
  </r>
  <r>
    <s v="CMP221"/>
    <x v="4"/>
    <x v="3"/>
    <d v="2023-07-11T00:00:00"/>
    <d v="2024-09-20T00:00:00"/>
    <n v="34878.299999999996"/>
    <n v="15839.8"/>
    <n v="10709.699999999999"/>
    <n v="12946.673000000001"/>
    <n v="44725.076000000001"/>
    <x v="2"/>
    <x v="3"/>
    <x v="0"/>
    <n v="0.45414484077492312"/>
    <n v="0.67612596118637858"/>
    <n v="0.81735078725741495"/>
    <n v="1.2088735445437315"/>
    <x v="220"/>
  </r>
  <r>
    <s v="CMP222"/>
    <x v="5"/>
    <x v="3"/>
    <d v="2023-02-01T00:00:00"/>
    <d v="2024-05-02T00:00:00"/>
    <n v="99823.8"/>
    <n v="13864.9"/>
    <n v="7102.0999999999995"/>
    <n v="3335.058"/>
    <n v="8894.0390000000007"/>
    <x v="3"/>
    <x v="4"/>
    <x v="0"/>
    <n v="0.13889373075358782"/>
    <n v="0.51223593390504074"/>
    <n v="0.24053963605940182"/>
    <n v="0.46958758677011031"/>
    <x v="221"/>
  </r>
  <r>
    <s v="CMP223"/>
    <x v="4"/>
    <x v="0"/>
    <d v="2023-07-03T00:00:00"/>
    <d v="2024-09-21T00:00:00"/>
    <n v="50851.5"/>
    <n v="12107.5"/>
    <n v="5614.4"/>
    <n v="2688.1840000000002"/>
    <n v="7080.2920000000004"/>
    <x v="4"/>
    <x v="0"/>
    <x v="0"/>
    <n v="0.23809523809523808"/>
    <n v="0.46371257485029937"/>
    <n v="0.22202634730538923"/>
    <n v="0.47880165289256205"/>
    <x v="222"/>
  </r>
  <r>
    <s v="CMP224"/>
    <x v="1"/>
    <x v="2"/>
    <d v="2023-03-12T00:00:00"/>
    <d v="2024-05-25T00:00:00"/>
    <n v="28338.799999999999"/>
    <n v="6774.4"/>
    <n v="2380.9"/>
    <n v="4966.5690000000004"/>
    <n v="19646.949000000001"/>
    <x v="3"/>
    <x v="3"/>
    <x v="0"/>
    <n v="0.23905034793286942"/>
    <n v="0.35145547945205485"/>
    <n v="0.73313784246575353"/>
    <n v="2.0860048721071864"/>
    <x v="223"/>
  </r>
  <r>
    <s v="CMP225"/>
    <x v="3"/>
    <x v="3"/>
    <d v="2023-06-19T00:00:00"/>
    <d v="2024-09-02T00:00:00"/>
    <n v="20604.5"/>
    <n v="7986.5999999999995"/>
    <n v="6110.3"/>
    <n v="5721.6710000000003"/>
    <n v="18560.87"/>
    <x v="2"/>
    <x v="0"/>
    <x v="0"/>
    <n v="0.38761435608726247"/>
    <n v="0.76506899055918676"/>
    <n v="0.7164088598402325"/>
    <n v="0.93639772187944947"/>
    <x v="224"/>
  </r>
  <r>
    <s v="CMP226"/>
    <x v="0"/>
    <x v="0"/>
    <d v="2023-05-02T00:00:00"/>
    <d v="2024-07-29T00:00:00"/>
    <n v="8372.2999999999993"/>
    <n v="8085.2"/>
    <n v="4413.8"/>
    <n v="13679.503000000001"/>
    <n v="25308.386999999999"/>
    <x v="2"/>
    <x v="1"/>
    <x v="0"/>
    <n v="0.96570834776584691"/>
    <n v="0.54591104734576756"/>
    <n v="1.6919189383070303"/>
    <n v="3.099257555847569"/>
    <x v="225"/>
  </r>
  <r>
    <s v="CMP227"/>
    <x v="5"/>
    <x v="1"/>
    <d v="2023-05-08T00:00:00"/>
    <d v="2024-08-12T00:00:00"/>
    <n v="96195.9"/>
    <n v="48807"/>
    <n v="4709.5999999999995"/>
    <n v="13924.118"/>
    <n v="19283.666000000001"/>
    <x v="4"/>
    <x v="3"/>
    <x v="0"/>
    <n v="0.50737089626480969"/>
    <n v="9.6494355317884722E-2"/>
    <n v="0.28528936423054069"/>
    <n v="2.9565394088669956"/>
    <x v="226"/>
  </r>
  <r>
    <s v="CMP228"/>
    <x v="3"/>
    <x v="0"/>
    <d v="2023-05-15T00:00:00"/>
    <d v="2024-08-09T00:00:00"/>
    <n v="122043.59999999999"/>
    <n v="22457.599999999999"/>
    <n v="12719.4"/>
    <n v="8155.8440000000001"/>
    <n v="27120.51"/>
    <x v="2"/>
    <x v="0"/>
    <x v="0"/>
    <n v="0.18401292652789658"/>
    <n v="0.56637396694214881"/>
    <n v="0.36316632231404961"/>
    <n v="0.64121295029639769"/>
    <x v="227"/>
  </r>
  <r>
    <s v="CMP229"/>
    <x v="3"/>
    <x v="2"/>
    <d v="2022-11-08T00:00:00"/>
    <d v="2024-02-11T00:00:00"/>
    <n v="124421.59999999999"/>
    <n v="2836.2"/>
    <n v="1716.8"/>
    <n v="2067.6709999999998"/>
    <n v="5449.68"/>
    <x v="1"/>
    <x v="2"/>
    <x v="0"/>
    <n v="2.2795077382062278E-2"/>
    <n v="0.60531697341513291"/>
    <n v="0.72902862985685069"/>
    <n v="1.204375"/>
    <x v="228"/>
  </r>
  <r>
    <s v="CMP230"/>
    <x v="0"/>
    <x v="0"/>
    <d v="2023-06-20T00:00:00"/>
    <d v="2024-08-28T00:00:00"/>
    <n v="114840"/>
    <n v="20584.2"/>
    <n v="9990.5"/>
    <n v="12425.108"/>
    <n v="46926.669000000002"/>
    <x v="1"/>
    <x v="1"/>
    <x v="0"/>
    <n v="0.17924242424242426"/>
    <n v="0.48534798534798534"/>
    <n v="0.60362355593124828"/>
    <n v="1.2436923076923077"/>
    <x v="229"/>
  </r>
  <r>
    <s v="CMP231"/>
    <x v="0"/>
    <x v="3"/>
    <d v="2023-06-27T00:00:00"/>
    <d v="2024-09-12T00:00:00"/>
    <n v="56610.9"/>
    <n v="7656"/>
    <n v="5913.0999999999995"/>
    <n v="10986.040999999999"/>
    <n v="39141.125999999997"/>
    <x v="2"/>
    <x v="0"/>
    <x v="0"/>
    <n v="0.13523897341324728"/>
    <n v="0.77234848484848473"/>
    <n v="1.4349583333333333"/>
    <n v="1.8579156449239824"/>
    <x v="230"/>
  </r>
  <r>
    <s v="CMP232"/>
    <x v="2"/>
    <x v="1"/>
    <d v="2023-01-18T00:00:00"/>
    <d v="2024-04-17T00:00:00"/>
    <n v="88307.9"/>
    <n v="61337.9"/>
    <n v="2369.2999999999997"/>
    <n v="4790.5969999999998"/>
    <n v="14590.857"/>
    <x v="0"/>
    <x v="3"/>
    <x v="0"/>
    <n v="0.69459131063019286"/>
    <n v="3.8627015271145565E-2"/>
    <n v="7.8101744598364137E-2"/>
    <n v="2.0219461444308449"/>
    <x v="231"/>
  </r>
  <r>
    <s v="CMP233"/>
    <x v="5"/>
    <x v="1"/>
    <d v="2023-08-11T00:00:00"/>
    <d v="2024-10-22T00:00:00"/>
    <n v="43729.1"/>
    <n v="29577.1"/>
    <n v="15871.699999999999"/>
    <n v="10202.403"/>
    <n v="17449.735000000001"/>
    <x v="1"/>
    <x v="2"/>
    <x v="1"/>
    <n v="0.67637111214271506"/>
    <n v="0.53662123737621337"/>
    <n v="0.34494264143543485"/>
    <n v="0.64280467750776549"/>
    <x v="232"/>
  </r>
  <r>
    <s v="CMP234"/>
    <x v="3"/>
    <x v="3"/>
    <d v="2023-04-23T00:00:00"/>
    <d v="2024-07-14T00:00:00"/>
    <n v="42308.1"/>
    <n v="14520.3"/>
    <n v="9433.6999999999989"/>
    <n v="13813.802"/>
    <n v="23151.656999999999"/>
    <x v="1"/>
    <x v="1"/>
    <x v="0"/>
    <n v="0.34320378367263005"/>
    <n v="0.64969043339324939"/>
    <n v="0.95134411823447174"/>
    <n v="1.4643037196434063"/>
    <x v="233"/>
  </r>
  <r>
    <s v="CMP235"/>
    <x v="0"/>
    <x v="1"/>
    <d v="2022-12-12T00:00:00"/>
    <d v="2024-03-06T00:00:00"/>
    <n v="52611.799999999996"/>
    <n v="1858.8999999999999"/>
    <n v="556.79999999999995"/>
    <n v="8364.18"/>
    <n v="25684.633000000002"/>
    <x v="2"/>
    <x v="3"/>
    <x v="0"/>
    <n v="3.5332377907617681E-2"/>
    <n v="0.29953198127925118"/>
    <n v="4.4995319812792518"/>
    <n v="15.021875000000001"/>
    <x v="234"/>
  </r>
  <r>
    <s v="CMP236"/>
    <x v="3"/>
    <x v="1"/>
    <d v="2022-11-18T00:00:00"/>
    <d v="2024-02-13T00:00:00"/>
    <n v="98576.8"/>
    <n v="50001.799999999996"/>
    <n v="21924"/>
    <n v="4434.3900000000003"/>
    <n v="16268.333000000001"/>
    <x v="0"/>
    <x v="4"/>
    <x v="1"/>
    <n v="0.50723699694045654"/>
    <n v="0.43846421528824964"/>
    <n v="8.8684607354135261E-2"/>
    <n v="0.20226190476190478"/>
    <x v="235"/>
  </r>
  <r>
    <s v="CMP237"/>
    <x v="3"/>
    <x v="0"/>
    <d v="2022-12-17T00:00:00"/>
    <d v="2024-03-11T00:00:00"/>
    <n v="73610.7"/>
    <n v="9245.1999999999989"/>
    <n v="3129.1"/>
    <n v="6943.4409999999998"/>
    <n v="26108.351999999999"/>
    <x v="2"/>
    <x v="3"/>
    <x v="0"/>
    <n v="0.12559587125241303"/>
    <n v="0.33845671267252198"/>
    <n v="0.75103199498117945"/>
    <n v="2.2189898053753474"/>
    <x v="236"/>
  </r>
  <r>
    <s v="CMP238"/>
    <x v="5"/>
    <x v="0"/>
    <d v="2023-03-14T00:00:00"/>
    <d v="2024-05-26T00:00:00"/>
    <n v="64133.5"/>
    <n v="15776"/>
    <n v="3117.5"/>
    <n v="4807.098"/>
    <n v="9698.6440000000002"/>
    <x v="2"/>
    <x v="3"/>
    <x v="0"/>
    <n v="0.24598688672846483"/>
    <n v="0.19761029411764705"/>
    <n v="0.3047095588235294"/>
    <n v="1.5419720930232559"/>
    <x v="237"/>
  </r>
  <r>
    <s v="CMP239"/>
    <x v="3"/>
    <x v="3"/>
    <d v="2023-03-06T00:00:00"/>
    <d v="2024-05-31T00:00:00"/>
    <n v="30249.899999999998"/>
    <n v="16695.3"/>
    <n v="11745"/>
    <n v="13453.448"/>
    <n v="40267.862999999998"/>
    <x v="4"/>
    <x v="0"/>
    <x v="1"/>
    <n v="0.55191256830601099"/>
    <n v="0.70349140177175618"/>
    <n v="0.80582247698454057"/>
    <n v="1.1454617283950617"/>
    <x v="238"/>
  </r>
  <r>
    <s v="CMP240"/>
    <x v="5"/>
    <x v="3"/>
    <d v="2023-07-03T00:00:00"/>
    <d v="2024-09-18T00:00:00"/>
    <n v="97846"/>
    <n v="97825.7"/>
    <n v="53194.7"/>
    <n v="12846.797"/>
    <n v="16873.475999999999"/>
    <x v="3"/>
    <x v="0"/>
    <x v="0"/>
    <n v="0.99979253112033195"/>
    <n v="0.54377019535766158"/>
    <n v="0.13132333323451814"/>
    <n v="0.24150520634574499"/>
    <x v="239"/>
  </r>
  <r>
    <s v="CMP241"/>
    <x v="4"/>
    <x v="2"/>
    <d v="2023-05-23T00:00:00"/>
    <d v="2024-08-27T00:00:00"/>
    <n v="89804.3"/>
    <n v="77479.3"/>
    <n v="71821.399999999994"/>
    <n v="2882.89"/>
    <n v="5157.1279999999997"/>
    <x v="1"/>
    <x v="2"/>
    <x v="1"/>
    <n v="0.86275712855620501"/>
    <n v="0.92697533405696741"/>
    <n v="3.7208518920537482E-2"/>
    <n v="4.0139707663732538E-2"/>
    <x v="240"/>
  </r>
  <r>
    <s v="CMP242"/>
    <x v="3"/>
    <x v="1"/>
    <d v="2023-06-01T00:00:00"/>
    <d v="2024-08-12T00:00:00"/>
    <n v="129105.09999999999"/>
    <n v="47475.9"/>
    <n v="38030.6"/>
    <n v="3606.585"/>
    <n v="14271.625"/>
    <x v="0"/>
    <x v="4"/>
    <x v="0"/>
    <n v="0.3677306318650464"/>
    <n v="0.80105063832386536"/>
    <n v="7.5966648341579623E-2"/>
    <n v="9.4833765441512896E-2"/>
    <x v="241"/>
  </r>
  <r>
    <s v="CMP243"/>
    <x v="1"/>
    <x v="1"/>
    <d v="2023-02-13T00:00:00"/>
    <d v="2024-05-18T00:00:00"/>
    <n v="77983.899999999994"/>
    <n v="70823.8"/>
    <n v="1363"/>
    <n v="10420.483"/>
    <n v="18234.155999999999"/>
    <x v="1"/>
    <x v="1"/>
    <x v="0"/>
    <n v="0.908184894574393"/>
    <n v="1.9244943084104495E-2"/>
    <n v="0.14713250348046841"/>
    <n v="7.6452553191489363"/>
    <x v="242"/>
  </r>
  <r>
    <s v="CMP244"/>
    <x v="3"/>
    <x v="2"/>
    <d v="2023-08-15T00:00:00"/>
    <d v="2024-11-14T00:00:00"/>
    <n v="83760.7"/>
    <n v="77627.199999999997"/>
    <n v="64034.9"/>
    <n v="14240.16"/>
    <n v="40297.211000000003"/>
    <x v="2"/>
    <x v="1"/>
    <x v="1"/>
    <n v="0.92677353460513101"/>
    <n v="0.82490286909742983"/>
    <n v="0.18344291691572026"/>
    <n v="0.22238123273402471"/>
    <x v="243"/>
  </r>
  <r>
    <s v="CMP245"/>
    <x v="1"/>
    <x v="0"/>
    <d v="2023-05-17T00:00:00"/>
    <d v="2024-08-20T00:00:00"/>
    <n v="46310.1"/>
    <n v="40054.799999999996"/>
    <n v="2070.6"/>
    <n v="7097.3149999999996"/>
    <n v="17710.503000000001"/>
    <x v="1"/>
    <x v="2"/>
    <x v="1"/>
    <n v="0.86492579372534284"/>
    <n v="5.1694178974804522E-2"/>
    <n v="0.17719012452939473"/>
    <n v="3.4276610644257701"/>
    <x v="244"/>
  </r>
  <r>
    <s v="CMP246"/>
    <x v="3"/>
    <x v="2"/>
    <d v="2023-08-19T00:00:00"/>
    <d v="2024-10-28T00:00:00"/>
    <n v="68527"/>
    <n v="67326.399999999994"/>
    <n v="63179.4"/>
    <n v="7214.9970000000003"/>
    <n v="19304.024000000001"/>
    <x v="1"/>
    <x v="4"/>
    <x v="1"/>
    <n v="0.9824798984341937"/>
    <n v="0.93840454858718136"/>
    <n v="0.10716445554789801"/>
    <n v="0.11419856788763426"/>
    <x v="245"/>
  </r>
  <r>
    <s v="CMP247"/>
    <x v="4"/>
    <x v="1"/>
    <d v="2023-05-28T00:00:00"/>
    <d v="2024-08-23T00:00:00"/>
    <n v="3552.5"/>
    <n v="1554.3999999999999"/>
    <n v="730.8"/>
    <n v="1013.985"/>
    <n v="2884.5140000000001"/>
    <x v="0"/>
    <x v="2"/>
    <x v="0"/>
    <n v="0.43755102040816324"/>
    <n v="0.47014925373134331"/>
    <n v="0.65233208955223887"/>
    <n v="1.3875000000000002"/>
    <x v="246"/>
  </r>
  <r>
    <s v="CMP248"/>
    <x v="2"/>
    <x v="3"/>
    <d v="2023-02-02T00:00:00"/>
    <d v="2024-05-08T00:00:00"/>
    <n v="92228.7"/>
    <n v="51782.400000000001"/>
    <n v="14082.4"/>
    <n v="461.01299999999998"/>
    <n v="616.97500000000002"/>
    <x v="3"/>
    <x v="0"/>
    <x v="0"/>
    <n v="0.56145646637109714"/>
    <n v="0.27195340501792115"/>
    <n v="8.9028897849462354E-3"/>
    <n v="3.2736820428336082E-2"/>
    <x v="247"/>
  </r>
  <r>
    <s v="CMP249"/>
    <x v="0"/>
    <x v="3"/>
    <d v="2022-10-31T00:00:00"/>
    <d v="2024-02-03T00:00:00"/>
    <n v="14433.3"/>
    <n v="10089.1"/>
    <n v="5985.5999999999995"/>
    <n v="962.07500000000005"/>
    <n v="2666.7240000000002"/>
    <x v="0"/>
    <x v="4"/>
    <x v="0"/>
    <n v="0.69901547116736995"/>
    <n v="0.59327392929002576"/>
    <n v="9.5357861454440931E-2"/>
    <n v="0.16073158914728686"/>
    <x v="248"/>
  </r>
  <r>
    <s v="CMP250"/>
    <x v="0"/>
    <x v="3"/>
    <d v="2023-01-15T00:00:00"/>
    <d v="2024-03-25T00:00:00"/>
    <n v="66079.399999999994"/>
    <n v="58368.299999999996"/>
    <n v="7618.3"/>
    <n v="12101.932000000001"/>
    <n v="30464.587"/>
    <x v="1"/>
    <x v="0"/>
    <x v="1"/>
    <n v="0.88330553848854565"/>
    <n v="0.13052119044070157"/>
    <n v="0.20733740746261245"/>
    <n v="1.5885344499429006"/>
    <x v="249"/>
  </r>
  <r>
    <s v="CMP251"/>
    <x v="2"/>
    <x v="3"/>
    <d v="2023-06-24T00:00:00"/>
    <d v="2024-09-22T00:00:00"/>
    <n v="127863.9"/>
    <n v="17687.099999999999"/>
    <n v="2346.1"/>
    <n v="1233.8340000000001"/>
    <n v="4058.3760000000002"/>
    <x v="4"/>
    <x v="0"/>
    <x v="0"/>
    <n v="0.13832754984010343"/>
    <n v="0.13264469585177899"/>
    <n v="6.9758976881455992E-2"/>
    <n v="0.52590852904820773"/>
    <x v="250"/>
  </r>
  <r>
    <s v="CMP252"/>
    <x v="1"/>
    <x v="0"/>
    <d v="2023-04-09T00:00:00"/>
    <d v="2024-06-17T00:00:00"/>
    <n v="87498.8"/>
    <n v="57979.7"/>
    <n v="20120.2"/>
    <n v="2240.6849999999999"/>
    <n v="7849.1109999999999"/>
    <x v="3"/>
    <x v="0"/>
    <x v="1"/>
    <n v="0.66263423041230274"/>
    <n v="0.34702145751012858"/>
    <n v="3.8646026109138198E-2"/>
    <n v="0.11136494667051022"/>
    <x v="251"/>
  </r>
  <r>
    <s v="CMP253"/>
    <x v="5"/>
    <x v="1"/>
    <d v="2023-05-22T00:00:00"/>
    <d v="2024-08-19T00:00:00"/>
    <n v="96741.099999999991"/>
    <n v="14062.1"/>
    <n v="945.4"/>
    <n v="3356.0830000000001"/>
    <n v="5144.4840000000004"/>
    <x v="0"/>
    <x v="4"/>
    <x v="0"/>
    <n v="0.14535807428280226"/>
    <n v="6.7230356774592701E-2"/>
    <n v="0.23866157970715612"/>
    <n v="3.549907975460123"/>
    <x v="252"/>
  </r>
  <r>
    <s v="CMP254"/>
    <x v="3"/>
    <x v="3"/>
    <d v="2023-08-12T00:00:00"/>
    <d v="2024-11-01T00:00:00"/>
    <n v="70368.5"/>
    <n v="67364.099999999991"/>
    <n v="55004.299999999996"/>
    <n v="7149.3990000000003"/>
    <n v="21353.279999999999"/>
    <x v="4"/>
    <x v="0"/>
    <x v="0"/>
    <n v="0.95730475994230357"/>
    <n v="0.81652245038529425"/>
    <n v="0.10613069869559603"/>
    <n v="0.12997891073970583"/>
    <x v="253"/>
  </r>
  <r>
    <s v="CMP255"/>
    <x v="0"/>
    <x v="2"/>
    <d v="2023-08-17T00:00:00"/>
    <d v="2024-11-01T00:00:00"/>
    <n v="124131.59999999999"/>
    <n v="79483.199999999997"/>
    <n v="28750.6"/>
    <n v="9996.2129999999997"/>
    <n v="29781.115000000002"/>
    <x v="3"/>
    <x v="0"/>
    <x v="0"/>
    <n v="0.64031398934679007"/>
    <n v="0.3617192060712201"/>
    <n v="0.12576510507880911"/>
    <n v="0.34768710913859191"/>
    <x v="254"/>
  </r>
  <r>
    <s v="CMP256"/>
    <x v="3"/>
    <x v="1"/>
    <d v="2023-04-10T00:00:00"/>
    <d v="2024-06-18T00:00:00"/>
    <n v="64788.9"/>
    <n v="39495.1"/>
    <n v="30644.3"/>
    <n v="7665.0479999999998"/>
    <n v="25616.251"/>
    <x v="3"/>
    <x v="2"/>
    <x v="1"/>
    <n v="0.60959670560852242"/>
    <n v="0.77590131434026"/>
    <n v="0.19407592334238932"/>
    <n v="0.25012964890697453"/>
    <x v="255"/>
  </r>
  <r>
    <s v="CMP257"/>
    <x v="1"/>
    <x v="1"/>
    <d v="2022-11-11T00:00:00"/>
    <d v="2024-02-15T00:00:00"/>
    <n v="85799.4"/>
    <n v="54563.5"/>
    <n v="32978.799999999996"/>
    <n v="6291.2020000000002"/>
    <n v="17157.183000000001"/>
    <x v="3"/>
    <x v="2"/>
    <x v="0"/>
    <n v="0.63594267558980599"/>
    <n v="0.60441137390380006"/>
    <n v="0.11530055806537337"/>
    <n v="0.19076503693281749"/>
    <x v="256"/>
  </r>
  <r>
    <s v="CMP258"/>
    <x v="3"/>
    <x v="1"/>
    <d v="2023-01-28T00:00:00"/>
    <d v="2024-04-28T00:00:00"/>
    <n v="25021.200000000001"/>
    <n v="7748.8"/>
    <n v="3018.9"/>
    <n v="12115.648999999999"/>
    <n v="22195.526999999998"/>
    <x v="4"/>
    <x v="0"/>
    <x v="0"/>
    <n v="0.30968938340287439"/>
    <n v="0.38959580838323354"/>
    <n v="1.5635516467065866"/>
    <n v="4.0132660902977904"/>
    <x v="257"/>
  </r>
  <r>
    <s v="CMP259"/>
    <x v="3"/>
    <x v="2"/>
    <d v="2022-11-18T00:00:00"/>
    <d v="2024-02-18T00:00:00"/>
    <n v="137393.29999999999"/>
    <n v="130978.5"/>
    <n v="47084.4"/>
    <n v="5403.4250000000002"/>
    <n v="20837.224999999999"/>
    <x v="3"/>
    <x v="3"/>
    <x v="0"/>
    <n v="0.95331067817717463"/>
    <n v="0.35948189970109601"/>
    <n v="4.125428982619285E-2"/>
    <n v="0.11476040896772605"/>
    <x v="258"/>
  </r>
  <r>
    <s v="CMP260"/>
    <x v="0"/>
    <x v="0"/>
    <d v="2022-11-24T00:00:00"/>
    <d v="2024-02-19T00:00:00"/>
    <n v="105719.5"/>
    <n v="80646.099999999991"/>
    <n v="13931.6"/>
    <n v="3677.6060000000002"/>
    <n v="11482.956"/>
    <x v="4"/>
    <x v="4"/>
    <x v="0"/>
    <n v="0.76283088739541893"/>
    <n v="0.17274982919198822"/>
    <n v="4.5601783595238962E-2"/>
    <n v="0.26397585345545382"/>
    <x v="259"/>
  </r>
  <r>
    <s v="CMP261"/>
    <x v="4"/>
    <x v="3"/>
    <d v="2023-02-15T00:00:00"/>
    <d v="2024-05-01T00:00:00"/>
    <n v="115234.4"/>
    <n v="13032.6"/>
    <n v="10155.799999999999"/>
    <n v="8841.23"/>
    <n v="12268.014999999999"/>
    <x v="1"/>
    <x v="4"/>
    <x v="0"/>
    <n v="0.11309643648077311"/>
    <n v="0.77926123720516238"/>
    <n v="0.67839341344014237"/>
    <n v="0.87055968018275276"/>
    <x v="260"/>
  </r>
  <r>
    <s v="CMP262"/>
    <x v="3"/>
    <x v="1"/>
    <d v="2022-11-19T00:00:00"/>
    <d v="2024-02-13T00:00:00"/>
    <n v="110745.2"/>
    <n v="5997.2"/>
    <n v="843.9"/>
    <n v="5235.6310000000003"/>
    <n v="18424.830999999998"/>
    <x v="0"/>
    <x v="2"/>
    <x v="0"/>
    <n v="5.415313711113439E-2"/>
    <n v="0.140715667311412"/>
    <n v="0.87301257253384923"/>
    <n v="6.2040893470790381"/>
    <x v="261"/>
  </r>
  <r>
    <s v="CMP263"/>
    <x v="5"/>
    <x v="2"/>
    <d v="2023-04-29T00:00:00"/>
    <d v="2024-07-24T00:00:00"/>
    <n v="23434.899999999998"/>
    <n v="16756.2"/>
    <n v="1829.8999999999999"/>
    <n v="9000.0630000000001"/>
    <n v="13979.189"/>
    <x v="3"/>
    <x v="2"/>
    <x v="0"/>
    <n v="0.71501051850018571"/>
    <n v="0.10920733817930078"/>
    <n v="0.53711838006230528"/>
    <n v="4.9183359746434236"/>
    <x v="262"/>
  </r>
  <r>
    <s v="CMP264"/>
    <x v="3"/>
    <x v="2"/>
    <d v="2023-07-27T00:00:00"/>
    <d v="2024-10-29T00:00:00"/>
    <n v="44129.299999999996"/>
    <n v="1331.1"/>
    <n v="954.1"/>
    <n v="527.39400000000001"/>
    <n v="1120.9079999999999"/>
    <x v="3"/>
    <x v="0"/>
    <x v="1"/>
    <n v="3.0163632779128608E-2"/>
    <n v="0.71677559912854039"/>
    <n v="0.39620915032679743"/>
    <n v="0.55276595744680845"/>
    <x v="263"/>
  </r>
  <r>
    <s v="CMP265"/>
    <x v="2"/>
    <x v="0"/>
    <d v="2022-12-30T00:00:00"/>
    <d v="2024-03-22T00:00:00"/>
    <n v="101273.8"/>
    <n v="24635.5"/>
    <n v="2064.7999999999997"/>
    <n v="6059.1440000000002"/>
    <n v="23730.728999999999"/>
    <x v="3"/>
    <x v="0"/>
    <x v="1"/>
    <n v="0.24325639997709181"/>
    <n v="8.381400824014125E-2"/>
    <n v="0.2459517363154797"/>
    <n v="2.9344943820224723"/>
    <x v="264"/>
  </r>
  <r>
    <s v="CMP266"/>
    <x v="1"/>
    <x v="2"/>
    <d v="2023-04-18T00:00:00"/>
    <d v="2024-07-06T00:00:00"/>
    <n v="81835.099999999991"/>
    <n v="6980.3"/>
    <n v="3366.9"/>
    <n v="11065.008"/>
    <n v="14280.093000000001"/>
    <x v="2"/>
    <x v="0"/>
    <x v="0"/>
    <n v="8.5297140224671331E-2"/>
    <n v="0.48234316576651431"/>
    <n v="1.5851765683423349"/>
    <n v="3.2864082687338501"/>
    <x v="265"/>
  </r>
  <r>
    <s v="CMP267"/>
    <x v="0"/>
    <x v="1"/>
    <d v="2023-07-02T00:00:00"/>
    <d v="2024-10-07T00:00:00"/>
    <n v="122029.09999999999"/>
    <n v="24565.899999999998"/>
    <n v="1658.8"/>
    <n v="12154.450999999999"/>
    <n v="22137.237000000001"/>
    <x v="0"/>
    <x v="1"/>
    <x v="1"/>
    <n v="0.20131181824663133"/>
    <n v="6.7524495337032225E-2"/>
    <n v="0.49476921260772044"/>
    <n v="7.3272552447552446"/>
    <x v="266"/>
  </r>
  <r>
    <s v="CMP268"/>
    <x v="0"/>
    <x v="0"/>
    <d v="2023-03-16T00:00:00"/>
    <d v="2024-06-06T00:00:00"/>
    <n v="138617.1"/>
    <n v="33779.199999999997"/>
    <n v="5420.0999999999995"/>
    <n v="13440.513999999999"/>
    <n v="33192.442999999999"/>
    <x v="3"/>
    <x v="2"/>
    <x v="0"/>
    <n v="0.24368710642482058"/>
    <n v="0.16045673076923075"/>
    <n v="0.39789320054945054"/>
    <n v="2.479753879079722"/>
    <x v="267"/>
  </r>
  <r>
    <s v="CMP269"/>
    <x v="2"/>
    <x v="2"/>
    <d v="2023-02-26T00:00:00"/>
    <d v="2024-05-06T00:00:00"/>
    <n v="136198.5"/>
    <n v="71980.899999999994"/>
    <n v="35475.699999999997"/>
    <n v="6554.348"/>
    <n v="7915.7529999999997"/>
    <x v="1"/>
    <x v="3"/>
    <x v="1"/>
    <n v="0.52849994676887035"/>
    <n v="0.49284879738930742"/>
    <n v="9.1056766447766016E-2"/>
    <n v="0.18475598790157771"/>
    <x v="268"/>
  </r>
  <r>
    <s v="CMP270"/>
    <x v="3"/>
    <x v="2"/>
    <d v="2022-11-28T00:00:00"/>
    <d v="2024-02-05T00:00:00"/>
    <n v="45999.799999999996"/>
    <n v="16150.1"/>
    <n v="12313.4"/>
    <n v="4207.0879999999997"/>
    <n v="16751.096000000001"/>
    <x v="2"/>
    <x v="3"/>
    <x v="0"/>
    <n v="0.35109065691589969"/>
    <n v="0.76243490752379239"/>
    <n v="0.26049919195546772"/>
    <n v="0.34166745171926516"/>
    <x v="269"/>
  </r>
  <r>
    <s v="CMP271"/>
    <x v="3"/>
    <x v="2"/>
    <d v="2023-01-19T00:00:00"/>
    <d v="2024-04-26T00:00:00"/>
    <n v="94609.599999999991"/>
    <n v="55465.4"/>
    <n v="40745"/>
    <n v="2590.8020000000001"/>
    <n v="5185.78"/>
    <x v="0"/>
    <x v="3"/>
    <x v="0"/>
    <n v="0.58625551741049542"/>
    <n v="0.73460211230785322"/>
    <n v="4.6710237373209243E-2"/>
    <n v="6.358576512455516E-2"/>
    <x v="270"/>
  </r>
  <r>
    <s v="CMP272"/>
    <x v="2"/>
    <x v="2"/>
    <d v="2023-05-27T00:00:00"/>
    <d v="2024-08-07T00:00:00"/>
    <n v="55912"/>
    <n v="17991.599999999999"/>
    <n v="17278.2"/>
    <n v="13657.463"/>
    <n v="29098.252"/>
    <x v="4"/>
    <x v="1"/>
    <x v="1"/>
    <n v="0.3217842323651452"/>
    <n v="0.96034816247582222"/>
    <n v="0.75910219213410712"/>
    <n v="0.79044478012755959"/>
    <x v="271"/>
  </r>
  <r>
    <s v="CMP273"/>
    <x v="4"/>
    <x v="2"/>
    <d v="2023-01-26T00:00:00"/>
    <d v="2024-04-25T00:00:00"/>
    <n v="60633.2"/>
    <n v="30713.899999999998"/>
    <n v="18113.399999999998"/>
    <n v="1012.7670000000001"/>
    <n v="3757.6460000000002"/>
    <x v="1"/>
    <x v="2"/>
    <x v="1"/>
    <n v="0.50655251578343219"/>
    <n v="0.58974601076385602"/>
    <n v="3.2974223397224063E-2"/>
    <n v="5.5912584053794435E-2"/>
    <x v="272"/>
  </r>
  <r>
    <s v="CMP274"/>
    <x v="4"/>
    <x v="0"/>
    <d v="2023-01-09T00:00:00"/>
    <d v="2024-03-31T00:00:00"/>
    <n v="28196.7"/>
    <n v="5043.0999999999995"/>
    <n v="475.59999999999997"/>
    <n v="1204.0219999999999"/>
    <n v="1868.2380000000001"/>
    <x v="0"/>
    <x v="0"/>
    <x v="0"/>
    <n v="0.17885426308752439"/>
    <n v="9.4307073030477293E-2"/>
    <n v="0.23874640598044855"/>
    <n v="2.5315853658536587"/>
    <x v="273"/>
  </r>
  <r>
    <s v="CMP275"/>
    <x v="4"/>
    <x v="0"/>
    <d v="2023-08-11T00:00:00"/>
    <d v="2024-11-12T00:00:00"/>
    <n v="40202.699999999997"/>
    <n v="10637.199999999999"/>
    <n v="5092.3999999999996"/>
    <n v="6134.6310000000003"/>
    <n v="19058.452000000001"/>
    <x v="1"/>
    <x v="4"/>
    <x v="1"/>
    <n v="0.26458919425809707"/>
    <n v="0.4787350054525627"/>
    <n v="0.5767148309705562"/>
    <n v="1.2046640091116174"/>
    <x v="274"/>
  </r>
  <r>
    <s v="CMP276"/>
    <x v="1"/>
    <x v="3"/>
    <d v="2023-03-27T00:00:00"/>
    <d v="2024-06-13T00:00:00"/>
    <n v="35458.299999999996"/>
    <n v="4538.5"/>
    <n v="1516.7"/>
    <n v="5054.0910000000003"/>
    <n v="8062.8990000000003"/>
    <x v="0"/>
    <x v="2"/>
    <x v="1"/>
    <n v="0.12799541997219271"/>
    <n v="0.33418530351437703"/>
    <n v="1.1136038338658147"/>
    <n v="3.3322944550669216"/>
    <x v="275"/>
  </r>
  <r>
    <s v="CMP277"/>
    <x v="0"/>
    <x v="1"/>
    <d v="2023-07-03T00:00:00"/>
    <d v="2024-09-09T00:00:00"/>
    <n v="118041.59999999999"/>
    <n v="34283.799999999996"/>
    <n v="28074.899999999998"/>
    <n v="9044.9840000000004"/>
    <n v="21128.646000000001"/>
    <x v="1"/>
    <x v="4"/>
    <x v="1"/>
    <n v="0.29043828616352202"/>
    <n v="0.81889697174758924"/>
    <n v="0.26382676366097113"/>
    <n v="0.3221733292015288"/>
    <x v="276"/>
  </r>
  <r>
    <s v="CMP278"/>
    <x v="0"/>
    <x v="2"/>
    <d v="2022-12-23T00:00:00"/>
    <d v="2024-03-17T00:00:00"/>
    <n v="139194.19999999998"/>
    <n v="92080.8"/>
    <n v="46672.6"/>
    <n v="9638.1209999999992"/>
    <n v="21871.133000000002"/>
    <x v="3"/>
    <x v="4"/>
    <x v="0"/>
    <n v="0.66152756364848542"/>
    <n v="0.50686570924666163"/>
    <n v="0.10467025699168556"/>
    <n v="0.206504908661613"/>
    <x v="277"/>
  </r>
  <r>
    <s v="CMP279"/>
    <x v="0"/>
    <x v="2"/>
    <d v="2023-01-05T00:00:00"/>
    <d v="2024-04-02T00:00:00"/>
    <n v="102022"/>
    <n v="91062.9"/>
    <n v="56840"/>
    <n v="11224.624"/>
    <n v="43857.976000000002"/>
    <x v="4"/>
    <x v="3"/>
    <x v="0"/>
    <n v="0.8925810119386014"/>
    <n v="0.62418394318652282"/>
    <n v="0.12326231648673609"/>
    <n v="0.19747755102040815"/>
    <x v="278"/>
  </r>
  <r>
    <s v="CMP280"/>
    <x v="5"/>
    <x v="0"/>
    <d v="2023-06-01T00:00:00"/>
    <d v="2024-08-28T00:00:00"/>
    <n v="135612.69999999998"/>
    <n v="105939.9"/>
    <n v="40536.199999999997"/>
    <n v="11965.777"/>
    <n v="41200.241999999998"/>
    <x v="3"/>
    <x v="4"/>
    <x v="0"/>
    <n v="0.78119453414023909"/>
    <n v="0.38263392734937451"/>
    <n v="0.11294872847718376"/>
    <n v="0.29518743740163117"/>
    <x v="279"/>
  </r>
  <r>
    <s v="CMP281"/>
    <x v="0"/>
    <x v="1"/>
    <d v="2023-02-21T00:00:00"/>
    <d v="2024-05-25T00:00:00"/>
    <n v="67575.8"/>
    <n v="6861.4"/>
    <n v="2372.1999999999998"/>
    <n v="3285.6709999999998"/>
    <n v="6304.9480000000003"/>
    <x v="3"/>
    <x v="0"/>
    <x v="0"/>
    <n v="0.10153634881126082"/>
    <n v="0.34573119188503804"/>
    <n v="0.47886306001690615"/>
    <n v="1.3850733496332519"/>
    <x v="280"/>
  </r>
  <r>
    <s v="CMP282"/>
    <x v="4"/>
    <x v="3"/>
    <d v="2022-11-24T00:00:00"/>
    <d v="2024-02-25T00:00:00"/>
    <n v="17750.899999999998"/>
    <n v="8288.1999999999989"/>
    <n v="3764.2"/>
    <n v="5622.7520000000004"/>
    <n v="15262.642"/>
    <x v="1"/>
    <x v="4"/>
    <x v="0"/>
    <n v="0.46691717039699393"/>
    <n v="0.45416375087473759"/>
    <n v="0.67840447865640319"/>
    <n v="1.4937442218798154"/>
    <x v="281"/>
  </r>
  <r>
    <s v="CMP283"/>
    <x v="0"/>
    <x v="1"/>
    <d v="2023-07-10T00:00:00"/>
    <d v="2024-10-12T00:00:00"/>
    <n v="3958.5"/>
    <n v="2433.1"/>
    <n v="759.8"/>
    <n v="13590.009"/>
    <n v="23257.013999999999"/>
    <x v="4"/>
    <x v="2"/>
    <x v="0"/>
    <n v="0.61465201465201458"/>
    <n v="0.31227651966626935"/>
    <n v="5.5854707985697258"/>
    <n v="17.886297709923664"/>
    <x v="282"/>
  </r>
  <r>
    <s v="CMP284"/>
    <x v="0"/>
    <x v="0"/>
    <d v="2022-12-03T00:00:00"/>
    <d v="2024-02-10T00:00:00"/>
    <n v="25427.200000000001"/>
    <n v="4460.2"/>
    <n v="49.3"/>
    <n v="11332.764999999999"/>
    <n v="17015.257000000001"/>
    <x v="3"/>
    <x v="1"/>
    <x v="0"/>
    <n v="0.17541058394160583"/>
    <n v="1.1053315994798439E-2"/>
    <n v="2.5408647594278282"/>
    <n v="229.87352941176471"/>
    <x v="283"/>
  </r>
  <r>
    <s v="CMP285"/>
    <x v="4"/>
    <x v="2"/>
    <d v="2023-06-16T00:00:00"/>
    <d v="2024-09-01T00:00:00"/>
    <n v="106606.9"/>
    <n v="100833"/>
    <n v="18287.399999999998"/>
    <n v="1000.297"/>
    <n v="2384.38"/>
    <x v="1"/>
    <x v="1"/>
    <x v="0"/>
    <n v="0.9458393406055331"/>
    <n v="0.18136324417601379"/>
    <n v="9.9203336209375895E-3"/>
    <n v="5.469869965112592E-2"/>
    <x v="284"/>
  </r>
  <r>
    <s v="CMP286"/>
    <x v="1"/>
    <x v="0"/>
    <d v="2023-08-08T00:00:00"/>
    <d v="2024-11-08T00:00:00"/>
    <n v="105722.4"/>
    <n v="83270.599999999991"/>
    <n v="44912.299999999996"/>
    <n v="10733.450999999999"/>
    <n v="28879.766"/>
    <x v="3"/>
    <x v="4"/>
    <x v="0"/>
    <n v="0.7876344086021505"/>
    <n v="0.53935362540920806"/>
    <n v="0.12889844675071394"/>
    <n v="0.23898689223219474"/>
    <x v="285"/>
  </r>
  <r>
    <s v="CMP287"/>
    <x v="0"/>
    <x v="1"/>
    <d v="2023-07-17T00:00:00"/>
    <d v="2024-10-20T00:00:00"/>
    <n v="74155.899999999994"/>
    <n v="6719.3"/>
    <n v="258.09999999999997"/>
    <n v="13694.293"/>
    <n v="31498.726999999999"/>
    <x v="0"/>
    <x v="1"/>
    <x v="0"/>
    <n v="9.0610457158499871E-2"/>
    <n v="3.8411739318083719E-2"/>
    <n v="2.0380535174794994"/>
    <n v="53.058089887640456"/>
    <x v="286"/>
  </r>
  <r>
    <s v="CMP288"/>
    <x v="3"/>
    <x v="2"/>
    <d v="2023-07-10T00:00:00"/>
    <d v="2024-10-01T00:00:00"/>
    <n v="125509.09999999999"/>
    <n v="73410.599999999991"/>
    <n v="70588.899999999994"/>
    <n v="12570.717000000001"/>
    <n v="28694.34"/>
    <x v="4"/>
    <x v="0"/>
    <x v="0"/>
    <n v="0.58490260865546795"/>
    <n v="0.96156277158884418"/>
    <n v="0.17123844512917755"/>
    <n v="0.17808348054722486"/>
    <x v="287"/>
  </r>
  <r>
    <s v="CMP289"/>
    <x v="5"/>
    <x v="1"/>
    <d v="2023-05-01T00:00:00"/>
    <d v="2024-07-31T00:00:00"/>
    <n v="91506.599999999991"/>
    <n v="54450.400000000001"/>
    <n v="49813.299999999996"/>
    <n v="2276.442"/>
    <n v="8624.3970000000008"/>
    <x v="1"/>
    <x v="2"/>
    <x v="0"/>
    <n v="0.59504341763326374"/>
    <n v="0.91483809118022996"/>
    <n v="4.1807626757562846E-2"/>
    <n v="4.5699481865284976E-2"/>
    <x v="288"/>
  </r>
  <r>
    <s v="CMP290"/>
    <x v="1"/>
    <x v="3"/>
    <d v="2023-04-25T00:00:00"/>
    <d v="2024-07-17T00:00:00"/>
    <n v="71740.2"/>
    <n v="66885.599999999991"/>
    <n v="32964.299999999996"/>
    <n v="10015.179"/>
    <n v="32380.82"/>
    <x v="2"/>
    <x v="4"/>
    <x v="0"/>
    <n v="0.93233082706766912"/>
    <n v="0.49284599375650362"/>
    <n v="0.1497359521331946"/>
    <n v="0.30381894959092115"/>
    <x v="289"/>
  </r>
  <r>
    <s v="CMP291"/>
    <x v="2"/>
    <x v="1"/>
    <d v="2023-06-03T00:00:00"/>
    <d v="2024-08-17T00:00:00"/>
    <n v="107044.8"/>
    <n v="74840.3"/>
    <n v="22208.2"/>
    <n v="7373.2209999999995"/>
    <n v="25987.857"/>
    <x v="4"/>
    <x v="1"/>
    <x v="0"/>
    <n v="0.69914932813177288"/>
    <n v="0.2967411942496222"/>
    <n v="9.8519393962878274E-2"/>
    <n v="0.33200443980151473"/>
    <x v="290"/>
  </r>
  <r>
    <s v="CMP292"/>
    <x v="0"/>
    <x v="1"/>
    <d v="2023-06-10T00:00:00"/>
    <d v="2024-09-06T00:00:00"/>
    <n v="66067.8"/>
    <n v="48238.6"/>
    <n v="12499"/>
    <n v="1334.5509999999999"/>
    <n v="2148.1170000000002"/>
    <x v="3"/>
    <x v="4"/>
    <x v="0"/>
    <n v="0.73013782810991124"/>
    <n v="0.25910785138872189"/>
    <n v="2.7665624624263557E-2"/>
    <n v="0.10677262180974477"/>
    <x v="291"/>
  </r>
  <r>
    <s v="CMP293"/>
    <x v="0"/>
    <x v="0"/>
    <d v="2023-07-30T00:00:00"/>
    <d v="2024-10-20T00:00:00"/>
    <n v="62495"/>
    <n v="59858.9"/>
    <n v="51187.9"/>
    <n v="8330.8009999999995"/>
    <n v="17004.671999999999"/>
    <x v="0"/>
    <x v="2"/>
    <x v="1"/>
    <n v="0.95781902552204179"/>
    <n v="0.85514267719587234"/>
    <n v="0.13917397412916041"/>
    <n v="0.16274941929635714"/>
    <x v="292"/>
  </r>
  <r>
    <s v="CMP294"/>
    <x v="1"/>
    <x v="1"/>
    <d v="2023-02-26T00:00:00"/>
    <d v="2024-05-06T00:00:00"/>
    <n v="73596.2"/>
    <n v="3729.4"/>
    <n v="2557.7999999999997"/>
    <n v="8931.3619999999992"/>
    <n v="33385.902000000002"/>
    <x v="2"/>
    <x v="2"/>
    <x v="0"/>
    <n v="5.0673811963117661E-2"/>
    <n v="0.68584758942457225"/>
    <n v="2.394852255054432"/>
    <n v="3.491814058956916"/>
    <x v="293"/>
  </r>
  <r>
    <s v="CMP295"/>
    <x v="3"/>
    <x v="3"/>
    <d v="2023-03-02T00:00:00"/>
    <d v="2024-05-21T00:00:00"/>
    <n v="46191.199999999997"/>
    <n v="3187.1"/>
    <n v="739.5"/>
    <n v="5035.2700000000004"/>
    <n v="20007.795999999998"/>
    <x v="4"/>
    <x v="3"/>
    <x v="1"/>
    <n v="6.8997990959316927E-2"/>
    <n v="0.23202911737943585"/>
    <n v="1.5798908098271158"/>
    <n v="6.8090196078431378"/>
    <x v="294"/>
  </r>
  <r>
    <s v="CMP296"/>
    <x v="0"/>
    <x v="2"/>
    <d v="2023-07-18T00:00:00"/>
    <d v="2024-10-17T00:00:00"/>
    <n v="14117.199999999999"/>
    <n v="9781.6999999999989"/>
    <n v="9019"/>
    <n v="6361.643"/>
    <n v="14210.029"/>
    <x v="3"/>
    <x v="4"/>
    <x v="0"/>
    <n v="0.69289235825801143"/>
    <n v="0.92202786836643946"/>
    <n v="0.65036169581974512"/>
    <n v="0.7053601286173633"/>
    <x v="295"/>
  </r>
  <r>
    <s v="CMP297"/>
    <x v="1"/>
    <x v="2"/>
    <d v="2023-05-05T00:00:00"/>
    <d v="2024-08-04T00:00:00"/>
    <n v="95488.3"/>
    <n v="87568.4"/>
    <n v="28692.6"/>
    <n v="3917.5810000000001"/>
    <n v="10308.137000000001"/>
    <x v="3"/>
    <x v="4"/>
    <x v="0"/>
    <n v="0.91705894858322945"/>
    <n v="0.32765929262153926"/>
    <n v="4.4737382434759575E-2"/>
    <n v="0.13653628461693956"/>
    <x v="296"/>
  </r>
  <r>
    <s v="CMP298"/>
    <x v="5"/>
    <x v="3"/>
    <d v="2022-10-28T00:00:00"/>
    <d v="2024-01-14T00:00:00"/>
    <n v="30012.1"/>
    <n v="8746.4"/>
    <n v="5869.5999999999995"/>
    <n v="5375.4690000000001"/>
    <n v="8493.81"/>
    <x v="0"/>
    <x v="2"/>
    <x v="0"/>
    <n v="0.29142912358681999"/>
    <n v="0.67108753315649861"/>
    <n v="0.61459217506631303"/>
    <n v="0.91581521739130445"/>
    <x v="297"/>
  </r>
  <r>
    <s v="CMP299"/>
    <x v="1"/>
    <x v="3"/>
    <d v="2022-12-02T00:00:00"/>
    <d v="2024-03-08T00:00:00"/>
    <n v="33442.799999999996"/>
    <n v="24444.1"/>
    <n v="8468"/>
    <n v="14094.058000000001"/>
    <n v="32125.881000000001"/>
    <x v="3"/>
    <x v="0"/>
    <x v="0"/>
    <n v="0.73092265001734313"/>
    <n v="0.34642306323407285"/>
    <n v="0.576583224581801"/>
    <n v="1.6643904109589043"/>
    <x v="298"/>
  </r>
  <r>
    <s v="CMP300"/>
    <x v="1"/>
    <x v="3"/>
    <d v="2023-01-07T00:00:00"/>
    <d v="2024-04-03T00:00:00"/>
    <n v="91219.5"/>
    <n v="15506.3"/>
    <n v="6728"/>
    <n v="7471.4440000000004"/>
    <n v="18254.543000000001"/>
    <x v="2"/>
    <x v="4"/>
    <x v="1"/>
    <n v="0.16998887299316484"/>
    <n v="0.43388816158593607"/>
    <n v="0.48183280344118201"/>
    <n v="1.1105"/>
    <x v="299"/>
  </r>
  <r>
    <s v="CMP301"/>
    <x v="1"/>
    <x v="2"/>
    <d v="2023-07-26T00:00:00"/>
    <d v="2024-10-30T00:00:00"/>
    <n v="67454"/>
    <n v="51132.799999999996"/>
    <n v="20387"/>
    <n v="8494.3610000000008"/>
    <n v="28054.280999999999"/>
    <x v="3"/>
    <x v="2"/>
    <x v="1"/>
    <n v="0.75803955288048142"/>
    <n v="0.3987068965517242"/>
    <n v="0.16612352540834849"/>
    <n v="0.41665576102418211"/>
    <x v="300"/>
  </r>
  <r>
    <s v="CMP302"/>
    <x v="5"/>
    <x v="2"/>
    <d v="2023-07-07T00:00:00"/>
    <d v="2024-09-25T00:00:00"/>
    <n v="4396.3999999999996"/>
    <n v="2093.7999999999997"/>
    <n v="2053.1999999999998"/>
    <n v="7533.1850000000004"/>
    <n v="29496.538"/>
    <x v="0"/>
    <x v="1"/>
    <x v="0"/>
    <n v="0.4762532981530343"/>
    <n v="0.98060941828254855"/>
    <n v="3.5978531855955684"/>
    <n v="3.6689971751412433"/>
    <x v="301"/>
  </r>
  <r>
    <s v="CMP303"/>
    <x v="0"/>
    <x v="2"/>
    <d v="2023-02-10T00:00:00"/>
    <d v="2024-05-07T00:00:00"/>
    <n v="129116.7"/>
    <n v="91410.9"/>
    <n v="23185.5"/>
    <n v="3443.605"/>
    <n v="11537.592000000001"/>
    <x v="1"/>
    <x v="1"/>
    <x v="0"/>
    <n v="0.70797116097298018"/>
    <n v="0.25364043018939758"/>
    <n v="3.7671710922876814E-2"/>
    <n v="0.1485240775484678"/>
    <x v="302"/>
  </r>
  <r>
    <s v="CMP304"/>
    <x v="4"/>
    <x v="0"/>
    <d v="2023-03-31T00:00:00"/>
    <d v="2024-06-23T00:00:00"/>
    <n v="12069.8"/>
    <n v="5222.8999999999996"/>
    <n v="2343.1999999999998"/>
    <n v="9875.6890000000003"/>
    <n v="22446.319"/>
    <x v="1"/>
    <x v="2"/>
    <x v="1"/>
    <n v="0.432724651609803"/>
    <n v="0.44863964464186562"/>
    <n v="1.8908439755691284"/>
    <n v="4.2146163366336635"/>
    <x v="303"/>
  </r>
  <r>
    <s v="CMP305"/>
    <x v="4"/>
    <x v="1"/>
    <d v="2023-08-07T00:00:00"/>
    <d v="2024-10-17T00:00:00"/>
    <n v="70931.099999999991"/>
    <n v="2407"/>
    <n v="1650.1"/>
    <n v="13428.856"/>
    <n v="43524.94"/>
    <x v="3"/>
    <x v="3"/>
    <x v="0"/>
    <n v="3.3934339098082508E-2"/>
    <n v="0.68554216867469875"/>
    <n v="5.5790843373493972"/>
    <n v="8.138207381370826"/>
    <x v="304"/>
  </r>
  <r>
    <s v="CMP306"/>
    <x v="4"/>
    <x v="3"/>
    <d v="2023-06-25T00:00:00"/>
    <d v="2024-09-04T00:00:00"/>
    <n v="66647.8"/>
    <n v="48899.799999999996"/>
    <n v="14082.4"/>
    <n v="11759.007"/>
    <n v="33276.832999999999"/>
    <x v="4"/>
    <x v="0"/>
    <x v="1"/>
    <n v="0.73370463841267064"/>
    <n v="0.2879848179338157"/>
    <n v="0.24047147432095839"/>
    <n v="0.83501441515650743"/>
    <x v="305"/>
  </r>
  <r>
    <s v="CMP307"/>
    <x v="1"/>
    <x v="0"/>
    <d v="2022-11-05T00:00:00"/>
    <d v="2024-01-16T00:00:00"/>
    <n v="68144.2"/>
    <n v="49723.4"/>
    <n v="19140"/>
    <n v="9673.8490000000002"/>
    <n v="12263.694"/>
    <x v="4"/>
    <x v="3"/>
    <x v="0"/>
    <n v="0.72967912162737258"/>
    <n v="0.38492942960457249"/>
    <n v="0.19455324857109529"/>
    <n v="0.50542575757575758"/>
    <x v="306"/>
  </r>
  <r>
    <s v="CMP308"/>
    <x v="2"/>
    <x v="0"/>
    <d v="2023-04-14T00:00:00"/>
    <d v="2024-07-04T00:00:00"/>
    <n v="52284.1"/>
    <n v="1281.8"/>
    <n v="829.4"/>
    <n v="3948.06"/>
    <n v="5695.4549999999999"/>
    <x v="3"/>
    <x v="3"/>
    <x v="0"/>
    <n v="2.4516057462976314E-2"/>
    <n v="0.6470588235294118"/>
    <n v="3.0800904977375567"/>
    <n v="4.7601398601398603"/>
    <x v="307"/>
  </r>
  <r>
    <s v="CMP309"/>
    <x v="4"/>
    <x v="3"/>
    <d v="2022-11-24T00:00:00"/>
    <d v="2024-03-01T00:00:00"/>
    <n v="25021.200000000001"/>
    <n v="22738.899999999998"/>
    <n v="19450.3"/>
    <n v="5834.3940000000002"/>
    <n v="16911.030999999999"/>
    <x v="3"/>
    <x v="1"/>
    <x v="0"/>
    <n v="0.90878535002318028"/>
    <n v="0.8553755898482337"/>
    <n v="0.25658206861369726"/>
    <n v="0.29996421649023408"/>
    <x v="308"/>
  </r>
  <r>
    <s v="CMP310"/>
    <x v="4"/>
    <x v="1"/>
    <d v="2023-02-27T00:00:00"/>
    <d v="2024-05-20T00:00:00"/>
    <n v="8662.2999999999993"/>
    <n v="2755"/>
    <n v="1574.7"/>
    <n v="6315.8810000000003"/>
    <n v="20366.613000000001"/>
    <x v="0"/>
    <x v="4"/>
    <x v="0"/>
    <n v="0.31804486106461333"/>
    <n v="0.57157894736842108"/>
    <n v="2.2925157894736845"/>
    <n v="4.0108471454880297"/>
    <x v="309"/>
  </r>
  <r>
    <s v="CMP311"/>
    <x v="1"/>
    <x v="0"/>
    <d v="2022-11-05T00:00:00"/>
    <d v="2024-01-22T00:00:00"/>
    <n v="81748.099999999991"/>
    <n v="17649.399999999998"/>
    <n v="10480.6"/>
    <n v="1725.9059999999999"/>
    <n v="2986.5360000000001"/>
    <x v="1"/>
    <x v="0"/>
    <x v="1"/>
    <n v="0.21589981907836389"/>
    <n v="0.59382188629641808"/>
    <n v="9.7788366743345387E-2"/>
    <n v="0.16467625899280575"/>
    <x v="310"/>
  </r>
  <r>
    <s v="CMP312"/>
    <x v="4"/>
    <x v="1"/>
    <d v="2023-04-27T00:00:00"/>
    <d v="2024-07-05T00:00:00"/>
    <n v="47838.400000000001"/>
    <n v="6997.7"/>
    <n v="4190.5"/>
    <n v="14148.752"/>
    <n v="40607.25"/>
    <x v="2"/>
    <x v="3"/>
    <x v="0"/>
    <n v="0.14627788554801163"/>
    <n v="0.59883961873186908"/>
    <n v="2.0219146290924161"/>
    <n v="3.3763875432525952"/>
    <x v="311"/>
  </r>
  <r>
    <s v="CMP313"/>
    <x v="1"/>
    <x v="2"/>
    <d v="2023-07-14T00:00:00"/>
    <d v="2024-10-12T00:00:00"/>
    <n v="130476.8"/>
    <n v="89369.3"/>
    <n v="89021.3"/>
    <n v="10576.387000000001"/>
    <n v="16475.248"/>
    <x v="2"/>
    <x v="2"/>
    <x v="0"/>
    <n v="0.68494399004267426"/>
    <n v="0.99610604536457148"/>
    <n v="0.11834474478372327"/>
    <n v="0.11880737531354855"/>
    <x v="312"/>
  </r>
  <r>
    <s v="CMP314"/>
    <x v="5"/>
    <x v="0"/>
    <d v="2023-03-28T00:00:00"/>
    <d v="2024-06-24T00:00:00"/>
    <n v="135792.5"/>
    <n v="41600.5"/>
    <n v="21396.2"/>
    <n v="4583.5659999999998"/>
    <n v="12236.724"/>
    <x v="2"/>
    <x v="2"/>
    <x v="1"/>
    <n v="0.30635344367325146"/>
    <n v="0.51432554897176719"/>
    <n v="0.11018055071453467"/>
    <n v="0.21422336676606124"/>
    <x v="313"/>
  </r>
  <r>
    <s v="CMP315"/>
    <x v="5"/>
    <x v="1"/>
    <d v="2022-11-14T00:00:00"/>
    <d v="2024-02-15T00:00:00"/>
    <n v="6580.0999999999995"/>
    <n v="1426.8"/>
    <n v="240.7"/>
    <n v="4105.1819999999998"/>
    <n v="12438.825000000001"/>
    <x v="2"/>
    <x v="1"/>
    <x v="0"/>
    <n v="0.21683561040105775"/>
    <n v="0.16869918699186992"/>
    <n v="2.8771951219512193"/>
    <n v="17.055180722891567"/>
    <x v="314"/>
  </r>
  <r>
    <s v="CMP316"/>
    <x v="0"/>
    <x v="2"/>
    <d v="2022-11-18T00:00:00"/>
    <d v="2024-02-08T00:00:00"/>
    <n v="88148.4"/>
    <n v="78558.099999999991"/>
    <n v="41728.1"/>
    <n v="7256.0029999999997"/>
    <n v="8909.2350000000006"/>
    <x v="4"/>
    <x v="1"/>
    <x v="1"/>
    <n v="0.89120278984076851"/>
    <n v="0.53117501568902514"/>
    <n v="9.2364797519288278E-2"/>
    <n v="0.17388769198693446"/>
    <x v="315"/>
  </r>
  <r>
    <s v="CMP317"/>
    <x v="2"/>
    <x v="0"/>
    <d v="2023-02-27T00:00:00"/>
    <d v="2024-05-25T00:00:00"/>
    <n v="42830.1"/>
    <n v="24476"/>
    <n v="21422.3"/>
    <n v="12037.697"/>
    <n v="21841.089"/>
    <x v="3"/>
    <x v="2"/>
    <x v="0"/>
    <n v="0.57146726250931001"/>
    <n v="0.87523696682464447"/>
    <n v="0.49181635071090046"/>
    <n v="0.56192364965479902"/>
    <x v="316"/>
  </r>
  <r>
    <s v="CMP318"/>
    <x v="2"/>
    <x v="3"/>
    <d v="2023-01-12T00:00:00"/>
    <d v="2024-03-22T00:00:00"/>
    <n v="125770.09999999999"/>
    <n v="72697.2"/>
    <n v="52809"/>
    <n v="9348.527"/>
    <n v="26109.366999999998"/>
    <x v="2"/>
    <x v="0"/>
    <x v="1"/>
    <n v="0.57801655560423348"/>
    <n v="0.72642412637625664"/>
    <n v="0.12859542045635872"/>
    <n v="0.17702526084568918"/>
    <x v="317"/>
  </r>
  <r>
    <s v="CMP319"/>
    <x v="3"/>
    <x v="2"/>
    <d v="2022-12-23T00:00:00"/>
    <d v="2024-03-09T00:00:00"/>
    <n v="85199.099999999991"/>
    <n v="67726.599999999991"/>
    <n v="61308.9"/>
    <n v="11315.887000000001"/>
    <n v="31761.786"/>
    <x v="1"/>
    <x v="1"/>
    <x v="0"/>
    <n v="0.79492154259845471"/>
    <n v="0.90524107219320049"/>
    <n v="0.16708187034341015"/>
    <n v="0.18457168535074028"/>
    <x v="318"/>
  </r>
  <r>
    <s v="CMP320"/>
    <x v="0"/>
    <x v="2"/>
    <d v="2023-08-09T00:00:00"/>
    <d v="2024-10-19T00:00:00"/>
    <n v="33570.400000000001"/>
    <n v="22118.3"/>
    <n v="20572.599999999999"/>
    <n v="13226.058999999999"/>
    <n v="36994.864999999998"/>
    <x v="4"/>
    <x v="2"/>
    <x v="1"/>
    <n v="0.65886316516931576"/>
    <n v="0.93011669070407754"/>
    <n v="0.59796905729644678"/>
    <n v="0.64289681420919087"/>
    <x v="319"/>
  </r>
  <r>
    <s v="CMP321"/>
    <x v="3"/>
    <x v="3"/>
    <d v="2022-12-26T00:00:00"/>
    <d v="2024-03-10T00:00:00"/>
    <n v="138620"/>
    <n v="35206"/>
    <n v="11370.9"/>
    <n v="6260.7809999999999"/>
    <n v="11484.174000000001"/>
    <x v="1"/>
    <x v="3"/>
    <x v="1"/>
    <n v="0.25397489539748952"/>
    <n v="0.32298187808896212"/>
    <n v="0.17783278418451401"/>
    <n v="0.55059678653404742"/>
    <x v="320"/>
  </r>
  <r>
    <s v="CMP322"/>
    <x v="5"/>
    <x v="0"/>
    <d v="2022-11-11T00:00:00"/>
    <d v="2024-02-10T00:00:00"/>
    <n v="25395.3"/>
    <n v="10602.4"/>
    <n v="4642.8999999999996"/>
    <n v="10759.087"/>
    <n v="41250.324999999997"/>
    <x v="3"/>
    <x v="3"/>
    <x v="0"/>
    <n v="0.41749457576795707"/>
    <n v="0.43791028446389496"/>
    <n v="1.0147784463894967"/>
    <n v="2.3173204247345409"/>
    <x v="321"/>
  </r>
  <r>
    <s v="CMP323"/>
    <x v="5"/>
    <x v="0"/>
    <d v="2023-05-25T00:00:00"/>
    <d v="2024-08-09T00:00:00"/>
    <n v="21387.5"/>
    <n v="429.2"/>
    <n v="406"/>
    <n v="8433.0259999999998"/>
    <n v="33239.800000000003"/>
    <x v="4"/>
    <x v="3"/>
    <x v="1"/>
    <n v="2.006779661016949E-2"/>
    <n v="0.94594594594594594"/>
    <n v="19.648243243243243"/>
    <n v="20.771000000000001"/>
    <x v="322"/>
  </r>
  <r>
    <s v="CMP324"/>
    <x v="5"/>
    <x v="2"/>
    <d v="2023-01-24T00:00:00"/>
    <d v="2024-04-02T00:00:00"/>
    <n v="122965.8"/>
    <n v="83583.8"/>
    <n v="2357.6999999999998"/>
    <n v="3898.7890000000002"/>
    <n v="13068.531000000001"/>
    <x v="4"/>
    <x v="4"/>
    <x v="0"/>
    <n v="0.6797320881090515"/>
    <n v="2.8207619179793211E-2"/>
    <n v="4.6645270973561866E-2"/>
    <n v="1.6536408364083643"/>
    <x v="323"/>
  </r>
  <r>
    <s v="CMP325"/>
    <x v="0"/>
    <x v="3"/>
    <d v="2023-02-27T00:00:00"/>
    <d v="2024-05-09T00:00:00"/>
    <n v="9616.4"/>
    <n v="2914.5"/>
    <n v="1856"/>
    <n v="5846.835"/>
    <n v="22543.034"/>
    <x v="4"/>
    <x v="1"/>
    <x v="1"/>
    <n v="0.30307599517490952"/>
    <n v="0.63681592039800994"/>
    <n v="2.0061194029850746"/>
    <n v="3.1502343750000001"/>
    <x v="324"/>
  </r>
  <r>
    <s v="CMP326"/>
    <x v="0"/>
    <x v="2"/>
    <d v="2023-04-16T00:00:00"/>
    <d v="2024-07-09T00:00:00"/>
    <n v="47348.299999999996"/>
    <n v="42980.9"/>
    <n v="7102.0999999999995"/>
    <n v="6579.9840000000004"/>
    <n v="19748.971000000001"/>
    <x v="3"/>
    <x v="2"/>
    <x v="1"/>
    <n v="0.90776015189563308"/>
    <n v="0.16523851292085553"/>
    <n v="0.153090884555698"/>
    <n v="0.92648427929767263"/>
    <x v="325"/>
  </r>
  <r>
    <s v="CMP327"/>
    <x v="2"/>
    <x v="1"/>
    <d v="2023-08-07T00:00:00"/>
    <d v="2024-11-09T00:00:00"/>
    <n v="18383.099999999999"/>
    <n v="3668.5"/>
    <n v="258.09999999999997"/>
    <n v="7962.3559999999998"/>
    <n v="24205.72"/>
    <x v="4"/>
    <x v="1"/>
    <x v="1"/>
    <n v="0.1995582899510964"/>
    <n v="7.0355731225296439E-2"/>
    <n v="2.1704664031620551"/>
    <n v="30.849887640449442"/>
    <x v="326"/>
  </r>
  <r>
    <s v="CMP328"/>
    <x v="2"/>
    <x v="0"/>
    <d v="2023-01-26T00:00:00"/>
    <d v="2024-04-11T00:00:00"/>
    <n v="55749.599999999999"/>
    <n v="43195.5"/>
    <n v="18603.5"/>
    <n v="11106.043"/>
    <n v="30224.699000000001"/>
    <x v="4"/>
    <x v="0"/>
    <x v="1"/>
    <n v="0.77481273408239704"/>
    <n v="0.43068143672373277"/>
    <n v="0.25711111111111112"/>
    <n v="0.59698674980514421"/>
    <x v="327"/>
  </r>
  <r>
    <s v="CMP329"/>
    <x v="4"/>
    <x v="0"/>
    <d v="2023-04-12T00:00:00"/>
    <d v="2024-07-18T00:00:00"/>
    <n v="63156.2"/>
    <n v="18119.2"/>
    <n v="7209.4"/>
    <n v="996.55600000000004"/>
    <n v="3660.3220000000001"/>
    <x v="4"/>
    <x v="2"/>
    <x v="0"/>
    <n v="0.28689503168335018"/>
    <n v="0.39788732394366194"/>
    <n v="5.5E-2"/>
    <n v="0.13823008849557522"/>
    <x v="328"/>
  </r>
  <r>
    <s v="CMP330"/>
    <x v="2"/>
    <x v="3"/>
    <d v="2022-10-31T00:00:00"/>
    <d v="2024-01-28T00:00:00"/>
    <n v="70594.7"/>
    <n v="30177.399999999998"/>
    <n v="9007.4"/>
    <n v="8745.9650000000001"/>
    <n v="13908.545"/>
    <x v="0"/>
    <x v="3"/>
    <x v="0"/>
    <n v="0.42747401717126071"/>
    <n v="0.29848164520468962"/>
    <n v="0.28981837401499139"/>
    <n v="0.97097553122987768"/>
    <x v="329"/>
  </r>
  <r>
    <s v="CMP331"/>
    <x v="1"/>
    <x v="0"/>
    <d v="2023-04-19T00:00:00"/>
    <d v="2024-07-07T00:00:00"/>
    <n v="71453.099999999991"/>
    <n v="40362.199999999997"/>
    <n v="29333.5"/>
    <n v="5649.6639999999998"/>
    <n v="15223.869000000001"/>
    <x v="0"/>
    <x v="2"/>
    <x v="1"/>
    <n v="0.56487682129956573"/>
    <n v="0.72675671791924135"/>
    <n v="0.13997413421468602"/>
    <n v="0.19260108749382104"/>
    <x v="330"/>
  </r>
  <r>
    <s v="CMP332"/>
    <x v="5"/>
    <x v="2"/>
    <d v="2022-11-24T00:00:00"/>
    <d v="2024-02-27T00:00:00"/>
    <n v="143013.5"/>
    <n v="96004.5"/>
    <n v="29875.8"/>
    <n v="6942.6580000000004"/>
    <n v="13086.569"/>
    <x v="2"/>
    <x v="4"/>
    <x v="0"/>
    <n v="0.67129676568995233"/>
    <n v="0.31119166289080197"/>
    <n v="7.2315964355837495E-2"/>
    <n v="0.23238400310619298"/>
    <x v="331"/>
  </r>
  <r>
    <s v="CMP333"/>
    <x v="0"/>
    <x v="3"/>
    <d v="2023-01-02T00:00:00"/>
    <d v="2024-03-11T00:00:00"/>
    <n v="132573.5"/>
    <n v="37323"/>
    <n v="23684.3"/>
    <n v="7109.2340000000004"/>
    <n v="21392.894"/>
    <x v="2"/>
    <x v="1"/>
    <x v="0"/>
    <n v="0.2815268511429509"/>
    <n v="0.63457653457653451"/>
    <n v="0.19047863247863248"/>
    <n v="0.30016652381535452"/>
    <x v="332"/>
  </r>
  <r>
    <s v="CMP334"/>
    <x v="4"/>
    <x v="0"/>
    <d v="2023-03-13T00:00:00"/>
    <d v="2024-05-26T00:00:00"/>
    <n v="60035.799999999996"/>
    <n v="31494"/>
    <n v="15607.8"/>
    <n v="5675.88"/>
    <n v="9763.2270000000008"/>
    <x v="4"/>
    <x v="4"/>
    <x v="0"/>
    <n v="0.52458699642546613"/>
    <n v="0.49558011049723755"/>
    <n v="0.18022099447513812"/>
    <n v="0.36365663322185066"/>
    <x v="333"/>
  </r>
  <r>
    <s v="CMP335"/>
    <x v="1"/>
    <x v="0"/>
    <d v="2023-03-18T00:00:00"/>
    <d v="2024-05-29T00:00:00"/>
    <n v="18191.7"/>
    <n v="17733.5"/>
    <n v="10338.5"/>
    <n v="4292.116"/>
    <n v="15954.901"/>
    <x v="1"/>
    <x v="2"/>
    <x v="1"/>
    <n v="0.97481268930336362"/>
    <n v="0.58299264104660675"/>
    <n v="0.24203434178250205"/>
    <n v="0.41515848527349231"/>
    <x v="334"/>
  </r>
  <r>
    <s v="CMP336"/>
    <x v="3"/>
    <x v="3"/>
    <d v="2023-05-13T00:00:00"/>
    <d v="2024-07-22T00:00:00"/>
    <n v="45370.5"/>
    <n v="1963.3"/>
    <n v="95.7"/>
    <n v="2016.6890000000001"/>
    <n v="4406.0860000000002"/>
    <x v="1"/>
    <x v="2"/>
    <x v="0"/>
    <n v="4.3272611057845953E-2"/>
    <n v="4.874446085672083E-2"/>
    <n v="1.0271935007385524"/>
    <n v="21.073030303030304"/>
    <x v="335"/>
  </r>
  <r>
    <s v="CMP337"/>
    <x v="2"/>
    <x v="2"/>
    <d v="2023-04-05T00:00:00"/>
    <d v="2024-06-23T00:00:00"/>
    <n v="92167.8"/>
    <n v="23985.899999999998"/>
    <n v="6861.4"/>
    <n v="2911.165"/>
    <n v="3889.886"/>
    <x v="1"/>
    <x v="3"/>
    <x v="1"/>
    <n v="0.26024164621483853"/>
    <n v="0.28605972675613589"/>
    <n v="0.1213698464514569"/>
    <n v="0.42428148774302621"/>
    <x v="336"/>
  </r>
  <r>
    <s v="CMP338"/>
    <x v="1"/>
    <x v="2"/>
    <d v="2023-08-16T00:00:00"/>
    <d v="2024-11-19T00:00:00"/>
    <n v="144379.4"/>
    <n v="84865.599999999991"/>
    <n v="22419.899999999998"/>
    <n v="6547.33"/>
    <n v="22524.735000000001"/>
    <x v="3"/>
    <x v="0"/>
    <x v="0"/>
    <n v="0.58779576587795768"/>
    <n v="0.26418124658283215"/>
    <n v="7.7149398578458178E-2"/>
    <n v="0.2920320786444186"/>
    <x v="337"/>
  </r>
  <r>
    <s v="CMP339"/>
    <x v="2"/>
    <x v="1"/>
    <d v="2023-01-30T00:00:00"/>
    <d v="2024-04-14T00:00:00"/>
    <n v="6771.5"/>
    <n v="2349"/>
    <n v="2256.1999999999998"/>
    <n v="3166.1039999999998"/>
    <n v="11738.939"/>
    <x v="3"/>
    <x v="1"/>
    <x v="0"/>
    <n v="0.34689507494646682"/>
    <n v="0.9604938271604937"/>
    <n v="1.3478518518518519"/>
    <n v="1.4032904884318766"/>
    <x v="338"/>
  </r>
  <r>
    <s v="CMP340"/>
    <x v="4"/>
    <x v="1"/>
    <d v="2022-10-26T00:00:00"/>
    <d v="2024-01-17T00:00:00"/>
    <n v="71920"/>
    <n v="26653.899999999998"/>
    <n v="15915.199999999999"/>
    <n v="11186.054"/>
    <n v="18221.047999999999"/>
    <x v="0"/>
    <x v="0"/>
    <x v="1"/>
    <n v="0.37060483870967736"/>
    <n v="0.59710586443259717"/>
    <n v="0.41967794581655971"/>
    <n v="0.70285349854227408"/>
    <x v="339"/>
  </r>
  <r>
    <s v="CMP341"/>
    <x v="2"/>
    <x v="1"/>
    <d v="2023-07-15T00:00:00"/>
    <d v="2024-10-05T00:00:00"/>
    <n v="46211.5"/>
    <n v="34292.5"/>
    <n v="23026"/>
    <n v="2464.942"/>
    <n v="7170.6559999999999"/>
    <x v="4"/>
    <x v="4"/>
    <x v="1"/>
    <n v="0.74207718857860061"/>
    <n v="0.67145877378435515"/>
    <n v="7.1879915433403802E-2"/>
    <n v="0.10705037783375315"/>
    <x v="340"/>
  </r>
  <r>
    <s v="CMP342"/>
    <x v="2"/>
    <x v="1"/>
    <d v="2022-10-29T00:00:00"/>
    <d v="2024-01-29T00:00:00"/>
    <n v="64745.4"/>
    <n v="48641.7"/>
    <n v="9311.9"/>
    <n v="13913.33"/>
    <n v="54004.118999999999"/>
    <x v="2"/>
    <x v="2"/>
    <x v="0"/>
    <n v="0.75127653856490184"/>
    <n v="0.19143862159422884"/>
    <n v="0.28603708340785788"/>
    <n v="1.4941451261289318"/>
    <x v="341"/>
  </r>
  <r>
    <s v="CMP343"/>
    <x v="3"/>
    <x v="1"/>
    <d v="2023-04-04T00:00:00"/>
    <d v="2024-06-22T00:00:00"/>
    <n v="132448.79999999999"/>
    <n v="23237.7"/>
    <n v="16617"/>
    <n v="13527.021000000001"/>
    <n v="38730.021999999997"/>
    <x v="4"/>
    <x v="4"/>
    <x v="1"/>
    <n v="0.17544666316342619"/>
    <n v="0.71508798202920254"/>
    <n v="0.58211531261699734"/>
    <n v="0.81404712041884819"/>
    <x v="342"/>
  </r>
  <r>
    <s v="CMP344"/>
    <x v="4"/>
    <x v="2"/>
    <d v="2023-06-20T00:00:00"/>
    <d v="2024-09-10T00:00:00"/>
    <n v="94893.8"/>
    <n v="69527.5"/>
    <n v="17980"/>
    <n v="11632.538"/>
    <n v="38069.663"/>
    <x v="4"/>
    <x v="1"/>
    <x v="1"/>
    <n v="0.73268748853982024"/>
    <n v="0.2586027111574557"/>
    <n v="0.16730844629822733"/>
    <n v="0.64697096774193552"/>
    <x v="343"/>
  </r>
  <r>
    <s v="CMP345"/>
    <x v="5"/>
    <x v="2"/>
    <d v="2022-12-15T00:00:00"/>
    <d v="2024-03-09T00:00:00"/>
    <n v="48302.400000000001"/>
    <n v="47067"/>
    <n v="21329.5"/>
    <n v="3578.02"/>
    <n v="12320.272999999999"/>
    <x v="4"/>
    <x v="1"/>
    <x v="0"/>
    <n v="0.97442363112391928"/>
    <n v="0.45317313616759086"/>
    <n v="7.6019716574245222E-2"/>
    <n v="0.16774983004758667"/>
    <x v="344"/>
  </r>
  <r>
    <s v="CMP346"/>
    <x v="1"/>
    <x v="3"/>
    <d v="2023-01-21T00:00:00"/>
    <d v="2024-04-26T00:00:00"/>
    <n v="30229.599999999999"/>
    <n v="18925.399999999998"/>
    <n v="14792.9"/>
    <n v="10348.040999999999"/>
    <n v="25473.89"/>
    <x v="0"/>
    <x v="1"/>
    <x v="0"/>
    <n v="0.62605525709900223"/>
    <n v="0.78164266012871597"/>
    <n v="0.54678057002758196"/>
    <n v="0.69952754361889824"/>
    <x v="345"/>
  </r>
  <r>
    <s v="CMP347"/>
    <x v="2"/>
    <x v="1"/>
    <d v="2022-10-31T00:00:00"/>
    <d v="2024-01-18T00:00:00"/>
    <n v="9027.6999999999989"/>
    <n v="3497.4"/>
    <n v="388.59999999999997"/>
    <n v="2009.2940000000001"/>
    <n v="5599.5519999999997"/>
    <x v="1"/>
    <x v="2"/>
    <x v="0"/>
    <n v="0.38740764535817546"/>
    <n v="0.1111111111111111"/>
    <n v="0.57451077943615259"/>
    <n v="5.1705970149253737"/>
    <x v="346"/>
  </r>
  <r>
    <s v="CMP348"/>
    <x v="4"/>
    <x v="3"/>
    <d v="2023-07-30T00:00:00"/>
    <d v="2024-10-24T00:00:00"/>
    <n v="3990.4"/>
    <n v="968.6"/>
    <n v="75.399999999999991"/>
    <n v="12637.968000000001"/>
    <n v="37267.290999999997"/>
    <x v="1"/>
    <x v="2"/>
    <x v="0"/>
    <n v="0.24273255813953487"/>
    <n v="7.7844311377245498E-2"/>
    <n v="13.047664670658683"/>
    <n v="167.61230769230772"/>
    <x v="347"/>
  </r>
  <r>
    <s v="CMP349"/>
    <x v="3"/>
    <x v="1"/>
    <d v="2023-04-13T00:00:00"/>
    <d v="2024-07-05T00:00:00"/>
    <n v="23951.1"/>
    <n v="17153.5"/>
    <n v="13940.3"/>
    <n v="9972.23"/>
    <n v="18553.272000000001"/>
    <x v="1"/>
    <x v="2"/>
    <x v="0"/>
    <n v="0.71618840053275223"/>
    <n v="0.81267962806424343"/>
    <n v="0.58135249366018593"/>
    <n v="0.71535261077595169"/>
    <x v="348"/>
  </r>
  <r>
    <s v="CMP350"/>
    <x v="4"/>
    <x v="3"/>
    <d v="2023-08-09T00:00:00"/>
    <d v="2024-10-17T00:00:00"/>
    <n v="26584.3"/>
    <n v="19731.599999999999"/>
    <n v="8537.6"/>
    <n v="6105.1090000000004"/>
    <n v="10598.659"/>
    <x v="3"/>
    <x v="0"/>
    <x v="1"/>
    <n v="0.74222755536162321"/>
    <n v="0.4326866549088772"/>
    <n v="0.30940770135214585"/>
    <n v="0.71508491847826083"/>
    <x v="349"/>
  </r>
  <r>
    <s v="CMP351"/>
    <x v="4"/>
    <x v="1"/>
    <d v="2022-11-29T00:00:00"/>
    <d v="2024-02-28T00:00:00"/>
    <n v="35104.5"/>
    <n v="15274.3"/>
    <n v="11556.5"/>
    <n v="6260.201"/>
    <n v="8947.3989999999994"/>
    <x v="1"/>
    <x v="4"/>
    <x v="0"/>
    <n v="0.43510945890128044"/>
    <n v="0.75659768369090563"/>
    <n v="0.40985190810708183"/>
    <n v="0.54170388958594728"/>
    <x v="350"/>
  </r>
  <r>
    <s v="CMP352"/>
    <x v="4"/>
    <x v="2"/>
    <d v="2022-12-08T00:00:00"/>
    <d v="2024-03-08T00:00:00"/>
    <n v="71145.7"/>
    <n v="12258.3"/>
    <n v="11675.4"/>
    <n v="10400.241"/>
    <n v="32348.281999999999"/>
    <x v="2"/>
    <x v="0"/>
    <x v="0"/>
    <n v="0.17229853666490033"/>
    <n v="0.95244854506742371"/>
    <n v="0.84842441447835348"/>
    <n v="0.89078241430700444"/>
    <x v="351"/>
  </r>
  <r>
    <s v="CMP353"/>
    <x v="1"/>
    <x v="2"/>
    <d v="2023-03-20T00:00:00"/>
    <d v="2024-06-01T00:00:00"/>
    <n v="45196.5"/>
    <n v="8349.1"/>
    <n v="5278"/>
    <n v="8721.0540000000001"/>
    <n v="14083.125"/>
    <x v="1"/>
    <x v="1"/>
    <x v="1"/>
    <n v="0.18472890599935837"/>
    <n v="0.63216394581451896"/>
    <n v="1.0445501910385551"/>
    <n v="1.6523406593406593"/>
    <x v="352"/>
  </r>
  <r>
    <s v="CMP354"/>
    <x v="4"/>
    <x v="0"/>
    <d v="2023-03-09T00:00:00"/>
    <d v="2024-05-17T00:00:00"/>
    <n v="37160.6"/>
    <n v="8488.2999999999993"/>
    <n v="1734.2"/>
    <n v="12777.69"/>
    <n v="48761.904999999999"/>
    <x v="2"/>
    <x v="3"/>
    <x v="0"/>
    <n v="0.2284220383955049"/>
    <n v="0.20430474888964811"/>
    <n v="1.5053296891014694"/>
    <n v="7.3680602006688964"/>
    <x v="353"/>
  </r>
  <r>
    <s v="CMP355"/>
    <x v="0"/>
    <x v="1"/>
    <d v="2022-12-17T00:00:00"/>
    <d v="2024-03-13T00:00:00"/>
    <n v="141076.29999999999"/>
    <n v="19934.599999999999"/>
    <n v="10364.6"/>
    <n v="7366.5510000000004"/>
    <n v="13631.74"/>
    <x v="4"/>
    <x v="4"/>
    <x v="0"/>
    <n v="0.14130367751351575"/>
    <n v="0.5199301716613326"/>
    <n v="0.36953593249927269"/>
    <n v="0.71074146614437606"/>
    <x v="354"/>
  </r>
  <r>
    <s v="CMP356"/>
    <x v="0"/>
    <x v="0"/>
    <d v="2023-01-29T00:00:00"/>
    <d v="2024-04-17T00:00:00"/>
    <n v="83169.099999999991"/>
    <n v="65708.2"/>
    <n v="5947.9"/>
    <n v="13935.689"/>
    <n v="23316.232"/>
    <x v="2"/>
    <x v="0"/>
    <x v="0"/>
    <n v="0.79005544126364247"/>
    <n v="9.0519904669432424E-2"/>
    <n v="0.21208447347515227"/>
    <n v="2.3429595319356413"/>
    <x v="355"/>
  </r>
  <r>
    <s v="CMP357"/>
    <x v="0"/>
    <x v="3"/>
    <d v="2023-02-11T00:00:00"/>
    <d v="2024-04-23T00:00:00"/>
    <n v="9723.6999999999989"/>
    <n v="6208.9"/>
    <n v="4445.7"/>
    <n v="10046.992"/>
    <n v="27132.342000000001"/>
    <x v="3"/>
    <x v="1"/>
    <x v="0"/>
    <n v="0.63853265732180142"/>
    <n v="0.71602055114432506"/>
    <n v="1.6181597384399815"/>
    <n v="2.2599347684279194"/>
    <x v="356"/>
  </r>
  <r>
    <s v="CMP358"/>
    <x v="5"/>
    <x v="3"/>
    <d v="2023-03-20T00:00:00"/>
    <d v="2024-06-16T00:00:00"/>
    <n v="32819.299999999996"/>
    <n v="10213.799999999999"/>
    <n v="7203.5999999999995"/>
    <n v="6046.0940000000001"/>
    <n v="8665.2870000000003"/>
    <x v="3"/>
    <x v="3"/>
    <x v="0"/>
    <n v="0.31121321905098526"/>
    <n v="0.70528109028960817"/>
    <n v="0.59195343554798419"/>
    <n v="0.83931561996779391"/>
    <x v="357"/>
  </r>
  <r>
    <s v="CMP359"/>
    <x v="4"/>
    <x v="1"/>
    <d v="2022-12-27T00:00:00"/>
    <d v="2024-03-20T00:00:00"/>
    <n v="125633.8"/>
    <n v="124604.3"/>
    <n v="61616.299999999996"/>
    <n v="1118.704"/>
    <n v="2076.0230000000001"/>
    <x v="1"/>
    <x v="1"/>
    <x v="0"/>
    <n v="0.99180554914362218"/>
    <n v="0.49449577582796095"/>
    <n v="8.9780529243372823E-3"/>
    <n v="1.8155974961170988E-2"/>
    <x v="358"/>
  </r>
  <r>
    <s v="CMP360"/>
    <x v="3"/>
    <x v="2"/>
    <d v="2023-06-11T00:00:00"/>
    <d v="2024-08-24T00:00:00"/>
    <n v="93066.8"/>
    <n v="92057.599999999991"/>
    <n v="12789"/>
    <n v="11367.855"/>
    <n v="19331.893"/>
    <x v="3"/>
    <x v="4"/>
    <x v="1"/>
    <n v="0.98915617599401706"/>
    <n v="0.13892389112903228"/>
    <n v="0.123486328125"/>
    <n v="0.88887755102040811"/>
    <x v="359"/>
  </r>
  <r>
    <s v="CMP361"/>
    <x v="0"/>
    <x v="0"/>
    <d v="2023-08-06T00:00:00"/>
    <d v="2024-10-27T00:00:00"/>
    <n v="50715.199999999997"/>
    <n v="10956.199999999999"/>
    <n v="6658.4"/>
    <n v="1770.16"/>
    <n v="5667.6149999999998"/>
    <x v="1"/>
    <x v="3"/>
    <x v="0"/>
    <n v="0.21603385178408049"/>
    <n v="0.60772895712016939"/>
    <n v="0.16156696664902068"/>
    <n v="0.26585365853658538"/>
    <x v="360"/>
  </r>
  <r>
    <s v="CMP362"/>
    <x v="3"/>
    <x v="0"/>
    <d v="2023-07-14T00:00:00"/>
    <d v="2024-09-29T00:00:00"/>
    <n v="139548"/>
    <n v="79477.399999999994"/>
    <n v="61288.6"/>
    <n v="5181.2269999999999"/>
    <n v="15932.368"/>
    <x v="0"/>
    <x v="0"/>
    <x v="0"/>
    <n v="0.56953449709060677"/>
    <n v="0.77114500474348691"/>
    <n v="6.5191199007516604E-2"/>
    <n v="8.453818491530235E-2"/>
    <x v="361"/>
  </r>
  <r>
    <s v="CMP363"/>
    <x v="0"/>
    <x v="1"/>
    <d v="2023-02-02T00:00:00"/>
    <d v="2024-04-18T00:00:00"/>
    <n v="28536"/>
    <n v="22353.200000000001"/>
    <n v="21967.5"/>
    <n v="10522.215"/>
    <n v="40599.593999999997"/>
    <x v="0"/>
    <x v="4"/>
    <x v="0"/>
    <n v="0.78333333333333333"/>
    <n v="0.98274519979242347"/>
    <n v="0.47072522055007782"/>
    <n v="0.47899009900990097"/>
    <x v="362"/>
  </r>
  <r>
    <s v="CMP364"/>
    <x v="3"/>
    <x v="0"/>
    <d v="2023-06-23T00:00:00"/>
    <d v="2024-09-21T00:00:00"/>
    <n v="19229.899999999998"/>
    <n v="2792.7"/>
    <n v="1740"/>
    <n v="1664.3389999999999"/>
    <n v="2774.5749999999998"/>
    <x v="1"/>
    <x v="1"/>
    <x v="0"/>
    <n v="0.14522696425878451"/>
    <n v="0.6230529595015577"/>
    <n v="0.5959605399792316"/>
    <n v="0.95651666666666668"/>
    <x v="363"/>
  </r>
  <r>
    <s v="CMP365"/>
    <x v="2"/>
    <x v="0"/>
    <d v="2023-03-24T00:00:00"/>
    <d v="2024-06-07T00:00:00"/>
    <n v="120747.3"/>
    <n v="60891.299999999996"/>
    <n v="48285"/>
    <n v="12351.187"/>
    <n v="22445.013999999999"/>
    <x v="4"/>
    <x v="4"/>
    <x v="0"/>
    <n v="0.50428705238129545"/>
    <n v="0.79297042434633525"/>
    <n v="0.20283992951374008"/>
    <n v="0.25579759759759757"/>
    <x v="364"/>
  </r>
  <r>
    <s v="CMP366"/>
    <x v="2"/>
    <x v="2"/>
    <d v="2023-08-04T00:00:00"/>
    <d v="2024-10-30T00:00:00"/>
    <n v="81385.599999999991"/>
    <n v="63843.5"/>
    <n v="60482.400000000001"/>
    <n v="9373.3799999999992"/>
    <n v="25778.795999999998"/>
    <x v="4"/>
    <x v="0"/>
    <x v="1"/>
    <n v="0.78445695553021677"/>
    <n v="0.94735407676584149"/>
    <n v="0.14681807858278445"/>
    <n v="0.15497698504027616"/>
    <x v="365"/>
  </r>
  <r>
    <s v="CMP367"/>
    <x v="1"/>
    <x v="2"/>
    <d v="2023-04-08T00:00:00"/>
    <d v="2024-06-21T00:00:00"/>
    <n v="17866.899999999998"/>
    <n v="10993.9"/>
    <n v="4985.0999999999995"/>
    <n v="1967.65"/>
    <n v="3261.6010000000001"/>
    <x v="2"/>
    <x v="3"/>
    <x v="1"/>
    <n v="0.61532218795650062"/>
    <n v="0.45344236349248218"/>
    <n v="0.17897652334476394"/>
    <n v="0.39470622454915655"/>
    <x v="366"/>
  </r>
  <r>
    <s v="CMP368"/>
    <x v="3"/>
    <x v="3"/>
    <d v="2023-04-05T00:00:00"/>
    <d v="2024-07-08T00:00:00"/>
    <n v="50378.799999999996"/>
    <n v="21491.899999999998"/>
    <n v="2302.6"/>
    <n v="10879.582"/>
    <n v="14873.404"/>
    <x v="3"/>
    <x v="1"/>
    <x v="0"/>
    <n v="0.42660603269629288"/>
    <n v="0.10713803805154501"/>
    <n v="0.50621778437457843"/>
    <n v="4.7249118387909324"/>
    <x v="367"/>
  </r>
  <r>
    <s v="CMP369"/>
    <x v="2"/>
    <x v="1"/>
    <d v="2022-12-10T00:00:00"/>
    <d v="2024-03-16T00:00:00"/>
    <n v="45283.5"/>
    <n v="39669.1"/>
    <n v="38920.9"/>
    <n v="1425.8720000000001"/>
    <n v="2001.8989999999999"/>
    <x v="2"/>
    <x v="3"/>
    <x v="1"/>
    <n v="0.87601665065642009"/>
    <n v="0.9811389721470869"/>
    <n v="3.5944147964032461E-2"/>
    <n v="3.6635124059310034E-2"/>
    <x v="368"/>
  </r>
  <r>
    <s v="CMP370"/>
    <x v="0"/>
    <x v="1"/>
    <d v="2022-12-06T00:00:00"/>
    <d v="2024-02-18T00:00:00"/>
    <n v="38662.799999999996"/>
    <n v="13815.6"/>
    <n v="7136.9"/>
    <n v="2978.01"/>
    <n v="8359.3950000000004"/>
    <x v="2"/>
    <x v="0"/>
    <x v="0"/>
    <n v="0.35733573357335741"/>
    <n v="0.51658270361041136"/>
    <n v="0.21555415617128465"/>
    <n v="0.41726940268183671"/>
    <x v="369"/>
  </r>
  <r>
    <s v="CMP371"/>
    <x v="2"/>
    <x v="3"/>
    <d v="2023-04-21T00:00:00"/>
    <d v="2024-07-10T00:00:00"/>
    <n v="143280.29999999999"/>
    <n v="21419.399999999998"/>
    <n v="14879.9"/>
    <n v="14067.174999999999"/>
    <n v="55600.25"/>
    <x v="3"/>
    <x v="1"/>
    <x v="0"/>
    <n v="0.14949298682372944"/>
    <n v="0.6946926617925806"/>
    <n v="0.65674925534795559"/>
    <n v="0.94538101734554669"/>
    <x v="370"/>
  </r>
  <r>
    <s v="CMP372"/>
    <x v="5"/>
    <x v="2"/>
    <d v="2023-06-20T00:00:00"/>
    <d v="2024-09-25T00:00:00"/>
    <n v="102297.5"/>
    <n v="25206.799999999999"/>
    <n v="2952.2"/>
    <n v="10683.107"/>
    <n v="30868.991999999998"/>
    <x v="4"/>
    <x v="1"/>
    <x v="0"/>
    <n v="0.24640680368532955"/>
    <n v="0.11711919005982513"/>
    <n v="0.42381845375057525"/>
    <n v="3.6186935166994108"/>
    <x v="371"/>
  </r>
  <r>
    <s v="CMP373"/>
    <x v="1"/>
    <x v="0"/>
    <d v="2023-05-12T00:00:00"/>
    <d v="2024-08-13T00:00:00"/>
    <n v="103451.7"/>
    <n v="32361.1"/>
    <n v="29594.5"/>
    <n v="12666.736000000001"/>
    <n v="36999.127999999997"/>
    <x v="2"/>
    <x v="2"/>
    <x v="0"/>
    <n v="0.31281361253609169"/>
    <n v="0.91450846850076173"/>
    <n v="0.3914185858947935"/>
    <n v="0.4280097991180794"/>
    <x v="372"/>
  </r>
  <r>
    <s v="CMP374"/>
    <x v="4"/>
    <x v="1"/>
    <d v="2022-11-13T00:00:00"/>
    <d v="2024-02-14T00:00:00"/>
    <n v="23716.2"/>
    <n v="4222.3999999999996"/>
    <n v="1919.8"/>
    <n v="846.30700000000002"/>
    <n v="3373.57"/>
    <x v="0"/>
    <x v="2"/>
    <x v="0"/>
    <n v="0.17803864025434091"/>
    <n v="0.45467032967032972"/>
    <n v="0.20043269230769234"/>
    <n v="0.44083081570996979"/>
    <x v="373"/>
  </r>
  <r>
    <s v="CMP375"/>
    <x v="0"/>
    <x v="3"/>
    <d v="2022-12-23T00:00:00"/>
    <d v="2024-03-26T00:00:00"/>
    <n v="60821.7"/>
    <n v="59313.7"/>
    <n v="55265.299999999996"/>
    <n v="11480.839"/>
    <n v="34546.307999999997"/>
    <x v="1"/>
    <x v="4"/>
    <x v="0"/>
    <n v="0.97520621751776093"/>
    <n v="0.93174595413875716"/>
    <n v="0.19356133574536744"/>
    <n v="0.20774046282206016"/>
    <x v="374"/>
  </r>
  <r>
    <s v="CMP376"/>
    <x v="0"/>
    <x v="1"/>
    <d v="2023-01-29T00:00:00"/>
    <d v="2024-04-14T00:00:00"/>
    <n v="33883.599999999999"/>
    <n v="23684.3"/>
    <n v="22614.2"/>
    <n v="7400.22"/>
    <n v="26791.360000000001"/>
    <x v="3"/>
    <x v="2"/>
    <x v="0"/>
    <n v="0.69899007189318729"/>
    <n v="0.95481817068691077"/>
    <n v="0.31245255295702218"/>
    <n v="0.32723775327006926"/>
    <x v="375"/>
  </r>
  <r>
    <s v="CMP377"/>
    <x v="4"/>
    <x v="1"/>
    <d v="2023-01-14T00:00:00"/>
    <d v="2024-04-05T00:00:00"/>
    <n v="94105"/>
    <n v="60891.299999999996"/>
    <n v="29681.5"/>
    <n v="4687.9949999999999"/>
    <n v="9749.0460000000003"/>
    <x v="1"/>
    <x v="3"/>
    <x v="1"/>
    <n v="0.64705701078582434"/>
    <n v="0.48745058817926373"/>
    <n v="7.6989569938562652E-2"/>
    <n v="0.15794333170493405"/>
    <x v="376"/>
  </r>
  <r>
    <s v="CMP378"/>
    <x v="4"/>
    <x v="2"/>
    <d v="2022-10-30T00:00:00"/>
    <d v="2024-02-05T00:00:00"/>
    <n v="20636.399999999998"/>
    <n v="2293.9"/>
    <n v="751.1"/>
    <n v="12399.936"/>
    <n v="31387.279999999999"/>
    <x v="0"/>
    <x v="2"/>
    <x v="0"/>
    <n v="0.11115795390668917"/>
    <n v="0.32743362831858408"/>
    <n v="5.4056131479140328"/>
    <n v="16.509034749034747"/>
    <x v="377"/>
  </r>
  <r>
    <s v="CMP379"/>
    <x v="0"/>
    <x v="1"/>
    <d v="2023-04-25T00:00:00"/>
    <d v="2024-07-25T00:00:00"/>
    <n v="5208.3999999999996"/>
    <n v="3062.4"/>
    <n v="58"/>
    <n v="12774.036"/>
    <n v="33688.169000000002"/>
    <x v="3"/>
    <x v="0"/>
    <x v="0"/>
    <n v="0.58797327394209364"/>
    <n v="1.893939393939394E-2"/>
    <n v="4.1712499999999997"/>
    <n v="220.24199999999999"/>
    <x v="378"/>
  </r>
  <r>
    <s v="CMP380"/>
    <x v="1"/>
    <x v="0"/>
    <d v="2022-12-28T00:00:00"/>
    <d v="2024-03-30T00:00:00"/>
    <n v="44097.4"/>
    <n v="40054.799999999996"/>
    <n v="3787.4"/>
    <n v="4504.3090000000002"/>
    <n v="14279.425999999999"/>
    <x v="0"/>
    <x v="2"/>
    <x v="1"/>
    <n v="0.90832566092331957"/>
    <n v="9.4555459021141056E-2"/>
    <n v="0.112453663481031"/>
    <n v="1.1892879019908116"/>
    <x v="379"/>
  </r>
  <r>
    <s v="CMP381"/>
    <x v="4"/>
    <x v="2"/>
    <d v="2023-05-18T00:00:00"/>
    <d v="2024-08-14T00:00:00"/>
    <n v="108019.2"/>
    <n v="107128.9"/>
    <n v="85341.2"/>
    <n v="8115.5630000000001"/>
    <n v="26144.282999999999"/>
    <x v="2"/>
    <x v="3"/>
    <x v="0"/>
    <n v="0.99175794673539519"/>
    <n v="0.79662163991229262"/>
    <n v="7.5755123034027233E-2"/>
    <n v="9.5095487291015357E-2"/>
    <x v="380"/>
  </r>
  <r>
    <s v="CMP382"/>
    <x v="0"/>
    <x v="3"/>
    <d v="2022-11-07T00:00:00"/>
    <d v="2024-01-26T00:00:00"/>
    <n v="15474.4"/>
    <n v="1786.3999999999999"/>
    <n v="1107.8"/>
    <n v="8427.5450000000001"/>
    <n v="22755.053"/>
    <x v="2"/>
    <x v="4"/>
    <x v="1"/>
    <n v="0.11544227886056971"/>
    <n v="0.6201298701298702"/>
    <n v="4.7176136363636365"/>
    <n v="7.6074607329842934"/>
    <x v="381"/>
  </r>
  <r>
    <s v="CMP383"/>
    <x v="1"/>
    <x v="0"/>
    <d v="2023-08-09T00:00:00"/>
    <d v="2024-11-13T00:00:00"/>
    <n v="12986.199999999999"/>
    <n v="6594.5999999999995"/>
    <n v="887.4"/>
    <n v="2641.4360000000001"/>
    <n v="3683.4929999999999"/>
    <x v="0"/>
    <x v="0"/>
    <x v="0"/>
    <n v="0.50781598928092897"/>
    <n v="0.13456464379947231"/>
    <n v="0.40054529463500443"/>
    <n v="2.9766013071895427"/>
    <x v="382"/>
  </r>
  <r>
    <s v="CMP384"/>
    <x v="0"/>
    <x v="0"/>
    <d v="2022-12-20T00:00:00"/>
    <d v="2024-03-12T00:00:00"/>
    <n v="18954.399999999998"/>
    <n v="8966.7999999999993"/>
    <n v="7566.0999999999995"/>
    <n v="3161.029"/>
    <n v="3981.6419999999998"/>
    <x v="0"/>
    <x v="3"/>
    <x v="0"/>
    <n v="0.47307221542227662"/>
    <n v="0.84379042690815009"/>
    <n v="0.35252587322121609"/>
    <n v="0.41778842468378691"/>
    <x v="383"/>
  </r>
  <r>
    <s v="CMP385"/>
    <x v="0"/>
    <x v="0"/>
    <d v="2023-04-05T00:00:00"/>
    <d v="2024-07-05T00:00:00"/>
    <n v="112688.2"/>
    <n v="99632.4"/>
    <n v="290"/>
    <n v="10807.951999999999"/>
    <n v="37164.834000000003"/>
    <x v="3"/>
    <x v="1"/>
    <x v="0"/>
    <n v="0.88414226156775955"/>
    <n v="2.9106997322156246E-3"/>
    <n v="0.10847828617999768"/>
    <n v="37.268799999999999"/>
    <x v="384"/>
  </r>
  <r>
    <s v="CMP386"/>
    <x v="2"/>
    <x v="0"/>
    <d v="2023-03-27T00:00:00"/>
    <d v="2024-06-18T00:00:00"/>
    <n v="9088.6"/>
    <n v="3459.7"/>
    <n v="1566"/>
    <n v="9965.56"/>
    <n v="32850.387999999999"/>
    <x v="4"/>
    <x v="1"/>
    <x v="0"/>
    <n v="0.38066368857689847"/>
    <n v="0.45264040234702435"/>
    <n v="2.8804694048616932"/>
    <n v="6.3637037037037034"/>
    <x v="385"/>
  </r>
  <r>
    <s v="CMP387"/>
    <x v="1"/>
    <x v="2"/>
    <d v="2023-06-22T00:00:00"/>
    <d v="2024-09-05T00:00:00"/>
    <n v="17104.2"/>
    <n v="5095.3"/>
    <n v="2798.5"/>
    <n v="12547.255999999999"/>
    <n v="39983.489000000001"/>
    <x v="1"/>
    <x v="2"/>
    <x v="0"/>
    <n v="0.29789759240420483"/>
    <n v="0.54923164484917475"/>
    <n v="2.4625156516789981"/>
    <n v="4.4835647668393781"/>
    <x v="386"/>
  </r>
  <r>
    <s v="CMP388"/>
    <x v="5"/>
    <x v="3"/>
    <d v="2022-11-26T00:00:00"/>
    <d v="2024-02-21T00:00:00"/>
    <n v="19783.8"/>
    <n v="13653.199999999999"/>
    <n v="10266"/>
    <n v="9872.3829999999998"/>
    <n v="15427.855"/>
    <x v="4"/>
    <x v="4"/>
    <x v="1"/>
    <n v="0.69012019935502777"/>
    <n v="0.75191163976210706"/>
    <n v="0.72308198810535262"/>
    <n v="0.96165819209039549"/>
    <x v="387"/>
  </r>
  <r>
    <s v="CMP389"/>
    <x v="0"/>
    <x v="3"/>
    <d v="2023-07-13T00:00:00"/>
    <d v="2024-10-09T00:00:00"/>
    <n v="45724.299999999996"/>
    <n v="23104.3"/>
    <n v="12551.199999999999"/>
    <n v="7453.6379999999999"/>
    <n v="22500.723000000002"/>
    <x v="0"/>
    <x v="0"/>
    <x v="1"/>
    <n v="0.50529587112323215"/>
    <n v="0.54324086858290443"/>
    <n v="0.3226082590686582"/>
    <n v="0.59385859519408513"/>
    <x v="388"/>
  </r>
  <r>
    <s v="CMP390"/>
    <x v="2"/>
    <x v="2"/>
    <d v="2023-06-20T00:00:00"/>
    <d v="2024-09-20T00:00:00"/>
    <n v="29727.899999999998"/>
    <n v="542.29999999999995"/>
    <n v="113.1"/>
    <n v="879.71500000000003"/>
    <n v="2537.0940000000001"/>
    <x v="1"/>
    <x v="3"/>
    <x v="1"/>
    <n v="1.824212271973466E-2"/>
    <n v="0.20855614973262032"/>
    <n v="1.6221925133689841"/>
    <n v="7.778205128205129"/>
    <x v="389"/>
  </r>
  <r>
    <s v="CMP391"/>
    <x v="3"/>
    <x v="2"/>
    <d v="2023-05-11T00:00:00"/>
    <d v="2024-08-14T00:00:00"/>
    <n v="94223.9"/>
    <n v="76945.7"/>
    <n v="44680.299999999996"/>
    <n v="8387.4380000000001"/>
    <n v="30857.073"/>
    <x v="4"/>
    <x v="1"/>
    <x v="0"/>
    <n v="0.81662614262411126"/>
    <n v="0.58067312403422155"/>
    <n v="0.10900463573662986"/>
    <n v="0.18772116570390085"/>
    <x v="390"/>
  </r>
  <r>
    <s v="CMP392"/>
    <x v="3"/>
    <x v="1"/>
    <d v="2023-03-07T00:00:00"/>
    <d v="2024-05-23T00:00:00"/>
    <n v="5655"/>
    <n v="1974.8999999999999"/>
    <n v="1125.2"/>
    <n v="1269.4169999999999"/>
    <n v="2844.4070000000002"/>
    <x v="2"/>
    <x v="3"/>
    <x v="0"/>
    <n v="0.34923076923076923"/>
    <n v="0.5697503671071954"/>
    <n v="0.64277533039647572"/>
    <n v="1.1281701030927833"/>
    <x v="391"/>
  </r>
  <r>
    <s v="CMP393"/>
    <x v="2"/>
    <x v="1"/>
    <d v="2023-03-26T00:00:00"/>
    <d v="2024-06-25T00:00:00"/>
    <n v="10428.4"/>
    <n v="1183.2"/>
    <n v="408.9"/>
    <n v="12459.415000000001"/>
    <n v="34258.773000000001"/>
    <x v="4"/>
    <x v="1"/>
    <x v="1"/>
    <n v="0.11345939933259178"/>
    <n v="0.34558823529411764"/>
    <n v="10.530269607843138"/>
    <n v="30.470567375886528"/>
    <x v="392"/>
  </r>
  <r>
    <s v="CMP394"/>
    <x v="4"/>
    <x v="0"/>
    <d v="2023-03-23T00:00:00"/>
    <d v="2024-06-13T00:00:00"/>
    <n v="105090.2"/>
    <n v="93893.3"/>
    <n v="17214.399999999998"/>
    <n v="1735.1569999999999"/>
    <n v="2876.6840000000002"/>
    <x v="1"/>
    <x v="0"/>
    <x v="0"/>
    <n v="0.89345438489982898"/>
    <n v="0.18334002532662072"/>
    <n v="1.8480093893813509E-2"/>
    <n v="0.10079683288409705"/>
    <x v="393"/>
  </r>
  <r>
    <s v="CMP395"/>
    <x v="4"/>
    <x v="2"/>
    <d v="2023-07-05T00:00:00"/>
    <d v="2024-09-27T00:00:00"/>
    <n v="7908.3"/>
    <n v="1003.4"/>
    <n v="205.9"/>
    <n v="3788.415"/>
    <n v="5764.0110000000004"/>
    <x v="4"/>
    <x v="3"/>
    <x v="1"/>
    <n v="0.12687935460212688"/>
    <n v="0.20520231213872833"/>
    <n v="3.7755780346820811"/>
    <n v="18.399295774647886"/>
    <x v="394"/>
  </r>
  <r>
    <s v="CMP396"/>
    <x v="0"/>
    <x v="1"/>
    <d v="2022-12-20T00:00:00"/>
    <d v="2024-03-10T00:00:00"/>
    <n v="31786.899999999998"/>
    <n v="1847.3"/>
    <n v="1467.3999999999999"/>
    <n v="7267.3130000000001"/>
    <n v="11166.014999999999"/>
    <x v="2"/>
    <x v="2"/>
    <x v="0"/>
    <n v="5.8115135480339385E-2"/>
    <n v="0.79434850863422291"/>
    <n v="3.9340188383045529"/>
    <n v="4.9525098814229258"/>
    <x v="395"/>
  </r>
  <r>
    <s v="CMP397"/>
    <x v="2"/>
    <x v="3"/>
    <d v="2023-02-08T00:00:00"/>
    <d v="2024-04-26T00:00:00"/>
    <n v="85431.099999999991"/>
    <n v="58562.6"/>
    <n v="6394.5"/>
    <n v="10192.079"/>
    <n v="37464.317000000003"/>
    <x v="2"/>
    <x v="4"/>
    <x v="0"/>
    <n v="0.68549509487762661"/>
    <n v="0.10919084876696049"/>
    <n v="0.17403733782311578"/>
    <n v="1.5938820861678005"/>
    <x v="396"/>
  </r>
  <r>
    <s v="CMP398"/>
    <x v="0"/>
    <x v="2"/>
    <d v="2023-04-01T00:00:00"/>
    <d v="2024-06-30T00:00:00"/>
    <n v="138040"/>
    <n v="63800"/>
    <n v="2108.2999999999997"/>
    <n v="8819.3349999999991"/>
    <n v="18564.030999999999"/>
    <x v="1"/>
    <x v="1"/>
    <x v="0"/>
    <n v="0.46218487394957986"/>
    <n v="3.3045454545454545E-2"/>
    <n v="0.13823409090909089"/>
    <n v="4.1831499312242091"/>
    <x v="397"/>
  </r>
  <r>
    <s v="CMP399"/>
    <x v="2"/>
    <x v="2"/>
    <d v="2023-03-16T00:00:00"/>
    <d v="2024-06-15T00:00:00"/>
    <n v="34614.400000000001"/>
    <n v="22886.799999999999"/>
    <n v="8749.2999999999993"/>
    <n v="4392.1369999999997"/>
    <n v="6235.174"/>
    <x v="4"/>
    <x v="2"/>
    <x v="1"/>
    <n v="0.66119302949061654"/>
    <n v="0.38228585909782054"/>
    <n v="0.19190699442473391"/>
    <n v="0.50199867417964872"/>
    <x v="398"/>
  </r>
  <r>
    <s v="CMP400"/>
    <x v="2"/>
    <x v="1"/>
    <d v="2023-06-03T00:00:00"/>
    <d v="2024-08-29T00:00:00"/>
    <n v="38970.199999999997"/>
    <n v="35261.1"/>
    <n v="10698.1"/>
    <n v="7821.1840000000002"/>
    <n v="12849.61"/>
    <x v="4"/>
    <x v="2"/>
    <x v="0"/>
    <n v="0.90482214615270129"/>
    <n v="0.30339666090961431"/>
    <n v="0.2218077144502015"/>
    <n v="0.73108159392789374"/>
    <x v="399"/>
  </r>
  <r>
    <s v="CMP401"/>
    <x v="5"/>
    <x v="3"/>
    <d v="2023-03-02T00:00:00"/>
    <d v="2024-05-12T00:00:00"/>
    <n v="68257.3"/>
    <n v="56648.6"/>
    <n v="10625.6"/>
    <n v="3455.3789999999999"/>
    <n v="8417.5110000000004"/>
    <x v="2"/>
    <x v="0"/>
    <x v="0"/>
    <n v="0.82992734843013127"/>
    <n v="0.18757039008907547"/>
    <n v="6.099672366130849E-2"/>
    <n v="0.32519377729257642"/>
    <x v="400"/>
  </r>
  <r>
    <s v="CMP402"/>
    <x v="0"/>
    <x v="0"/>
    <d v="2023-05-07T00:00:00"/>
    <d v="2024-08-05T00:00:00"/>
    <n v="74483.599999999991"/>
    <n v="13183.4"/>
    <n v="6745.4"/>
    <n v="6765.12"/>
    <n v="14611.504999999999"/>
    <x v="1"/>
    <x v="1"/>
    <x v="1"/>
    <n v="0.17699735243731507"/>
    <n v="0.51165860096788385"/>
    <n v="0.51315442146942369"/>
    <n v="1.0029234737747206"/>
    <x v="401"/>
  </r>
  <r>
    <s v="CMP403"/>
    <x v="5"/>
    <x v="0"/>
    <d v="2023-05-27T00:00:00"/>
    <d v="2024-08-29T00:00:00"/>
    <n v="110797.4"/>
    <n v="85045.4"/>
    <n v="25467.8"/>
    <n v="3624.5070000000001"/>
    <n v="13278.056"/>
    <x v="1"/>
    <x v="4"/>
    <x v="0"/>
    <n v="0.76757577343872685"/>
    <n v="0.29946122894359956"/>
    <n v="4.2618495532974157E-2"/>
    <n v="0.14231723980869962"/>
    <x v="402"/>
  </r>
  <r>
    <s v="CMP404"/>
    <x v="4"/>
    <x v="3"/>
    <d v="2023-07-24T00:00:00"/>
    <d v="2024-10-18T00:00:00"/>
    <n v="73831.099999999991"/>
    <n v="52133.299999999996"/>
    <n v="17730.599999999999"/>
    <n v="5090.4279999999999"/>
    <n v="17607.698"/>
    <x v="2"/>
    <x v="1"/>
    <x v="0"/>
    <n v="0.70611571546407947"/>
    <n v="0.34010124047393891"/>
    <n v="9.7642543249707961E-2"/>
    <n v="0.28709846254497873"/>
    <x v="403"/>
  </r>
  <r>
    <s v="CMP405"/>
    <x v="1"/>
    <x v="1"/>
    <d v="2023-05-17T00:00:00"/>
    <d v="2024-07-28T00:00:00"/>
    <n v="31711.5"/>
    <n v="29452.399999999998"/>
    <n v="2859.4"/>
    <n v="8008.6109999999999"/>
    <n v="20478.698"/>
    <x v="3"/>
    <x v="1"/>
    <x v="1"/>
    <n v="0.92876085962505706"/>
    <n v="9.7085466719180794E-2"/>
    <n v="0.27191709334383618"/>
    <n v="2.8008012170385395"/>
    <x v="404"/>
  </r>
  <r>
    <s v="CMP406"/>
    <x v="2"/>
    <x v="3"/>
    <d v="2022-10-27T00:00:00"/>
    <d v="2024-01-21T00:00:00"/>
    <n v="87147.9"/>
    <n v="79529.599999999991"/>
    <n v="58113.1"/>
    <n v="4896.3890000000001"/>
    <n v="14887.672"/>
    <x v="2"/>
    <x v="3"/>
    <x v="0"/>
    <n v="0.91258194402848491"/>
    <n v="0.73071032672112024"/>
    <n v="6.156687572928822E-2"/>
    <n v="8.4256200409202064E-2"/>
    <x v="405"/>
  </r>
  <r>
    <s v="CMP407"/>
    <x v="2"/>
    <x v="1"/>
    <d v="2023-06-11T00:00:00"/>
    <d v="2024-09-03T00:00:00"/>
    <n v="71029.7"/>
    <n v="33927.1"/>
    <n v="18876.099999999999"/>
    <n v="9258.7139999999999"/>
    <n v="33666.042000000001"/>
    <x v="1"/>
    <x v="0"/>
    <x v="0"/>
    <n v="0.47764667456007837"/>
    <n v="0.55637233951619791"/>
    <n v="0.27290024788443457"/>
    <n v="0.4904993086495622"/>
    <x v="406"/>
  </r>
  <r>
    <s v="CMP408"/>
    <x v="3"/>
    <x v="1"/>
    <d v="2023-03-11T00:00:00"/>
    <d v="2024-05-29T00:00:00"/>
    <n v="100438.59999999999"/>
    <n v="80373.5"/>
    <n v="55450.9"/>
    <n v="12973.643"/>
    <n v="35432.228999999999"/>
    <x v="1"/>
    <x v="0"/>
    <x v="0"/>
    <n v="0.80022521221920662"/>
    <n v="0.68991520837091824"/>
    <n v="0.16141692224427207"/>
    <n v="0.23396631975315099"/>
    <x v="407"/>
  </r>
  <r>
    <s v="CMP409"/>
    <x v="3"/>
    <x v="3"/>
    <d v="2022-11-18T00:00:00"/>
    <d v="2024-02-16T00:00:00"/>
    <n v="119120.4"/>
    <n v="88632.7"/>
    <n v="14824.8"/>
    <n v="4686.1099999999997"/>
    <n v="12467.1"/>
    <x v="4"/>
    <x v="2"/>
    <x v="1"/>
    <n v="0.74405979160580393"/>
    <n v="0.16726106730360238"/>
    <n v="5.2871118672905143E-2"/>
    <n v="0.31609937402190924"/>
    <x v="408"/>
  </r>
  <r>
    <s v="CMP410"/>
    <x v="0"/>
    <x v="0"/>
    <d v="2023-08-05T00:00:00"/>
    <d v="2024-11-04T00:00:00"/>
    <n v="50039.5"/>
    <n v="7592.2"/>
    <n v="5489.7"/>
    <n v="376.565"/>
    <n v="578.75300000000004"/>
    <x v="3"/>
    <x v="4"/>
    <x v="0"/>
    <n v="0.15172413793103448"/>
    <n v="0.7230710466004584"/>
    <n v="4.9598930481283422E-2"/>
    <n v="6.8594823032223987E-2"/>
    <x v="409"/>
  </r>
  <r>
    <s v="CMP411"/>
    <x v="4"/>
    <x v="3"/>
    <d v="2022-12-11T00:00:00"/>
    <d v="2024-02-18T00:00:00"/>
    <n v="16782.3"/>
    <n v="9715"/>
    <n v="6664.2"/>
    <n v="13058.816000000001"/>
    <n v="43306.338000000003"/>
    <x v="3"/>
    <x v="1"/>
    <x v="1"/>
    <n v="0.57888370485571106"/>
    <n v="0.68597014925373134"/>
    <n v="1.3441910447761194"/>
    <n v="1.9595474325500437"/>
    <x v="410"/>
  </r>
  <r>
    <s v="CMP412"/>
    <x v="0"/>
    <x v="0"/>
    <d v="2022-11-19T00:00:00"/>
    <d v="2024-02-21T00:00:00"/>
    <n v="87527.8"/>
    <n v="6446.7"/>
    <n v="4425.3999999999996"/>
    <n v="8529.19"/>
    <n v="33591.599000000002"/>
    <x v="2"/>
    <x v="2"/>
    <x v="1"/>
    <n v="7.3653170764031536E-2"/>
    <n v="0.68645973909131797"/>
    <n v="1.3230319388214127"/>
    <n v="1.9273263433813894"/>
    <x v="411"/>
  </r>
  <r>
    <s v="CMP413"/>
    <x v="4"/>
    <x v="1"/>
    <d v="2023-01-24T00:00:00"/>
    <d v="2024-04-18T00:00:00"/>
    <n v="128209"/>
    <n v="47676"/>
    <n v="19662"/>
    <n v="5266.0230000000001"/>
    <n v="13551.671"/>
    <x v="2"/>
    <x v="1"/>
    <x v="0"/>
    <n v="0.37186156978059265"/>
    <n v="0.41240875912408759"/>
    <n v="0.11045437956204379"/>
    <n v="0.26782743362831857"/>
    <x v="412"/>
  </r>
  <r>
    <s v="CMP414"/>
    <x v="2"/>
    <x v="3"/>
    <d v="2022-10-29T00:00:00"/>
    <d v="2024-01-19T00:00:00"/>
    <n v="71569.099999999991"/>
    <n v="4596.5"/>
    <n v="3859.9"/>
    <n v="13992.355"/>
    <n v="54286.578999999998"/>
    <x v="3"/>
    <x v="4"/>
    <x v="0"/>
    <n v="6.4224644434539499E-2"/>
    <n v="0.83974763406940067"/>
    <n v="3.0441324921135644"/>
    <n v="3.6250563486100673"/>
    <x v="413"/>
  </r>
  <r>
    <s v="CMP415"/>
    <x v="4"/>
    <x v="3"/>
    <d v="2023-08-02T00:00:00"/>
    <d v="2024-10-09T00:00:00"/>
    <n v="79880.5"/>
    <n v="27503.599999999999"/>
    <n v="19047.2"/>
    <n v="8937.4809999999998"/>
    <n v="16753.850999999999"/>
    <x v="1"/>
    <x v="3"/>
    <x v="0"/>
    <n v="0.34430931203485204"/>
    <n v="0.69253479544495999"/>
    <n v="0.32495676929565587"/>
    <n v="0.46922807551766138"/>
    <x v="414"/>
  </r>
  <r>
    <s v="CMP416"/>
    <x v="5"/>
    <x v="2"/>
    <d v="2023-04-29T00:00:00"/>
    <d v="2024-08-02T00:00:00"/>
    <n v="101404.3"/>
    <n v="3390.1"/>
    <n v="1725.5"/>
    <n v="9526.5"/>
    <n v="25257.55"/>
    <x v="4"/>
    <x v="1"/>
    <x v="0"/>
    <n v="3.3431521148511452E-2"/>
    <n v="0.50898203592814373"/>
    <n v="2.8100940975192472"/>
    <n v="5.5210084033613445"/>
    <x v="415"/>
  </r>
  <r>
    <s v="CMP417"/>
    <x v="1"/>
    <x v="2"/>
    <d v="2022-12-03T00:00:00"/>
    <d v="2024-03-06T00:00:00"/>
    <n v="30838.6"/>
    <n v="26923.599999999999"/>
    <n v="8804.4"/>
    <n v="2531.0619999999999"/>
    <n v="3191.9720000000002"/>
    <x v="2"/>
    <x v="0"/>
    <x v="0"/>
    <n v="0.87304871167951847"/>
    <n v="0.32701421800947866"/>
    <n v="9.4009047824213696E-2"/>
    <n v="0.28747694334650858"/>
    <x v="416"/>
  </r>
  <r>
    <s v="CMP418"/>
    <x v="2"/>
    <x v="2"/>
    <d v="2023-03-20T00:00:00"/>
    <d v="2024-06-19T00:00:00"/>
    <n v="105296.09999999999"/>
    <n v="90825.099999999991"/>
    <n v="3494.5"/>
    <n v="8131.7449999999999"/>
    <n v="30782.804"/>
    <x v="4"/>
    <x v="2"/>
    <x v="0"/>
    <n v="0.86256850918505057"/>
    <n v="3.8475047096012009E-2"/>
    <n v="8.9531913534914909E-2"/>
    <n v="2.3270124481327801"/>
    <x v="417"/>
  </r>
  <r>
    <s v="CMP419"/>
    <x v="4"/>
    <x v="1"/>
    <d v="2023-04-03T00:00:00"/>
    <d v="2024-06-11T00:00:00"/>
    <n v="54856.4"/>
    <n v="15138"/>
    <n v="4335.5"/>
    <n v="7713.3329999999996"/>
    <n v="30351.080999999998"/>
    <x v="0"/>
    <x v="0"/>
    <x v="0"/>
    <n v="0.27595686191583846"/>
    <n v="0.28639846743295017"/>
    <n v="0.50953448275862068"/>
    <n v="1.7791103678929765"/>
    <x v="418"/>
  </r>
  <r>
    <s v="CMP420"/>
    <x v="4"/>
    <x v="1"/>
    <d v="2023-03-25T00:00:00"/>
    <d v="2024-06-02T00:00:00"/>
    <n v="50703.6"/>
    <n v="4631.3"/>
    <n v="2908.7"/>
    <n v="14211.508"/>
    <n v="38345.569000000003"/>
    <x v="2"/>
    <x v="0"/>
    <x v="0"/>
    <n v="9.1340654312514299E-2"/>
    <n v="0.62805259862241691"/>
    <n v="3.0685785848465872"/>
    <n v="4.885862412761715"/>
    <x v="419"/>
  </r>
  <r>
    <s v="CMP421"/>
    <x v="0"/>
    <x v="0"/>
    <d v="2023-07-18T00:00:00"/>
    <d v="2024-10-20T00:00:00"/>
    <n v="21393.3"/>
    <n v="17678.399999999998"/>
    <n v="919.3"/>
    <n v="2775.3"/>
    <n v="6277.8040000000001"/>
    <x v="1"/>
    <x v="1"/>
    <x v="0"/>
    <n v="0.82635217568117114"/>
    <n v="5.2001312335958012E-2"/>
    <n v="0.15698818897637798"/>
    <n v="3.018927444794953"/>
    <x v="420"/>
  </r>
  <r>
    <s v="CMP422"/>
    <x v="5"/>
    <x v="3"/>
    <d v="2023-02-24T00:00:00"/>
    <d v="2024-05-04T00:00:00"/>
    <n v="56552.9"/>
    <n v="38355.4"/>
    <n v="7656"/>
    <n v="14189.844999999999"/>
    <n v="44073.04"/>
    <x v="3"/>
    <x v="4"/>
    <x v="0"/>
    <n v="0.67822162966001742"/>
    <n v="0.1996068350219265"/>
    <n v="0.36995690306971113"/>
    <n v="1.8534280303030302"/>
    <x v="421"/>
  </r>
  <r>
    <s v="CMP423"/>
    <x v="5"/>
    <x v="3"/>
    <d v="2023-06-13T00:00:00"/>
    <d v="2024-09-11T00:00:00"/>
    <n v="126028.2"/>
    <n v="25485.200000000001"/>
    <n v="2963.7999999999997"/>
    <n v="7052.22"/>
    <n v="12794.829"/>
    <x v="2"/>
    <x v="0"/>
    <x v="0"/>
    <n v="0.20221823369690275"/>
    <n v="0.11629494765589439"/>
    <n v="0.27671825216203916"/>
    <n v="2.379452054794521"/>
    <x v="422"/>
  </r>
  <r>
    <s v="CMP424"/>
    <x v="2"/>
    <x v="0"/>
    <d v="2023-06-22T00:00:00"/>
    <d v="2024-08-31T00:00:00"/>
    <n v="74124"/>
    <n v="53681.9"/>
    <n v="1383.3"/>
    <n v="12473.248"/>
    <n v="24020.41"/>
    <x v="0"/>
    <x v="3"/>
    <x v="0"/>
    <n v="0.72421752738654144"/>
    <n v="2.5768461995570199E-2"/>
    <n v="0.23235481605531844"/>
    <n v="9.017023060796646"/>
    <x v="423"/>
  </r>
  <r>
    <s v="CMP425"/>
    <x v="0"/>
    <x v="2"/>
    <d v="2023-06-22T00:00:00"/>
    <d v="2024-09-13T00:00:00"/>
    <n v="30870.5"/>
    <n v="30365.899999999998"/>
    <n v="14694.3"/>
    <n v="12558.826999999999"/>
    <n v="43051.428"/>
    <x v="3"/>
    <x v="1"/>
    <x v="1"/>
    <n v="0.98365429779239077"/>
    <n v="0.48390793620475603"/>
    <n v="0.41358322987298252"/>
    <n v="0.85467337675152955"/>
    <x v="424"/>
  </r>
  <r>
    <s v="CMP426"/>
    <x v="4"/>
    <x v="2"/>
    <d v="2022-12-08T00:00:00"/>
    <d v="2024-02-23T00:00:00"/>
    <n v="100893.9"/>
    <n v="60641.9"/>
    <n v="45260.299999999996"/>
    <n v="3265.2550000000001"/>
    <n v="6431.9390000000003"/>
    <x v="3"/>
    <x v="1"/>
    <x v="1"/>
    <n v="0.60104624759276826"/>
    <n v="0.74635359380230493"/>
    <n v="5.3844866338290852E-2"/>
    <n v="7.2143909784071258E-2"/>
    <x v="425"/>
  </r>
  <r>
    <s v="CMP427"/>
    <x v="5"/>
    <x v="1"/>
    <d v="2022-11-09T00:00:00"/>
    <d v="2024-02-04T00:00:00"/>
    <n v="80649"/>
    <n v="40895.799999999996"/>
    <n v="10031.1"/>
    <n v="11750.626"/>
    <n v="19450.531999999999"/>
    <x v="3"/>
    <x v="1"/>
    <x v="0"/>
    <n v="0.50708378281193811"/>
    <n v="0.24528435682881863"/>
    <n v="0.287330875053184"/>
    <n v="1.1714194854004047"/>
    <x v="426"/>
  </r>
  <r>
    <s v="CMP428"/>
    <x v="2"/>
    <x v="1"/>
    <d v="2023-04-20T00:00:00"/>
    <d v="2024-07-18T00:00:00"/>
    <n v="22011"/>
    <n v="6359.7"/>
    <n v="4120.8999999999996"/>
    <n v="6821.67"/>
    <n v="17822.761999999999"/>
    <x v="3"/>
    <x v="2"/>
    <x v="1"/>
    <n v="0.28893280632411067"/>
    <n v="0.64797081623347008"/>
    <n v="1.0726402188782491"/>
    <n v="1.6553835327234343"/>
    <x v="427"/>
  </r>
  <r>
    <s v="CMP429"/>
    <x v="5"/>
    <x v="3"/>
    <d v="2023-06-06T00:00:00"/>
    <d v="2024-08-29T00:00:00"/>
    <n v="34304.1"/>
    <n v="29374.1"/>
    <n v="18861.599999999999"/>
    <n v="2443.569"/>
    <n v="4783.9269999999997"/>
    <x v="0"/>
    <x v="2"/>
    <x v="1"/>
    <n v="0.85628540028742917"/>
    <n v="0.64211669463915488"/>
    <n v="8.3187876394510807E-2"/>
    <n v="0.12955258302583025"/>
    <x v="428"/>
  </r>
  <r>
    <s v="CMP430"/>
    <x v="5"/>
    <x v="2"/>
    <d v="2023-01-25T00:00:00"/>
    <d v="2024-04-04T00:00:00"/>
    <n v="133864"/>
    <n v="118798.5"/>
    <n v="16646"/>
    <n v="5742.7250000000004"/>
    <n v="20933.766"/>
    <x v="2"/>
    <x v="1"/>
    <x v="1"/>
    <n v="0.88745667244367421"/>
    <n v="0.14011961430489442"/>
    <n v="4.8340046381057003E-2"/>
    <n v="0.34499128919860628"/>
    <x v="429"/>
  </r>
  <r>
    <s v="CMP431"/>
    <x v="2"/>
    <x v="2"/>
    <d v="2023-07-16T00:00:00"/>
    <d v="2024-09-29T00:00:00"/>
    <n v="108242.5"/>
    <n v="85341.2"/>
    <n v="66671"/>
    <n v="977.79300000000001"/>
    <n v="2848.7280000000001"/>
    <x v="1"/>
    <x v="4"/>
    <x v="0"/>
    <n v="0.78842598794373742"/>
    <n v="0.78122876172352862"/>
    <n v="1.1457455484572516E-2"/>
    <n v="1.4665941713788605E-2"/>
    <x v="430"/>
  </r>
  <r>
    <s v="CMP432"/>
    <x v="2"/>
    <x v="3"/>
    <d v="2023-01-28T00:00:00"/>
    <d v="2024-04-21T00:00:00"/>
    <n v="58553.9"/>
    <n v="28646.2"/>
    <n v="11472.4"/>
    <n v="14472.942999999999"/>
    <n v="57621.811000000002"/>
    <x v="1"/>
    <x v="4"/>
    <x v="0"/>
    <n v="0.4892278738051607"/>
    <n v="0.40048592832557195"/>
    <n v="0.50523081595464669"/>
    <n v="1.2615444893832153"/>
    <x v="431"/>
  </r>
  <r>
    <s v="CMP433"/>
    <x v="1"/>
    <x v="3"/>
    <d v="2023-02-01T00:00:00"/>
    <d v="2024-05-04T00:00:00"/>
    <n v="105252.59999999999"/>
    <n v="81002.8"/>
    <n v="27906.7"/>
    <n v="5108.2920000000004"/>
    <n v="16841.314999999999"/>
    <x v="4"/>
    <x v="3"/>
    <x v="0"/>
    <n v="0.76960379126026346"/>
    <n v="0.34451525132464556"/>
    <n v="6.3063153372476019E-2"/>
    <n v="0.1830489452353736"/>
    <x v="432"/>
  </r>
  <r>
    <s v="CMP434"/>
    <x v="0"/>
    <x v="0"/>
    <d v="2022-11-06T00:00:00"/>
    <d v="2024-01-20T00:00:00"/>
    <n v="72413"/>
    <n v="37308.5"/>
    <n v="762.69999999999993"/>
    <n v="12048.021000000001"/>
    <n v="18468.998"/>
    <x v="1"/>
    <x v="3"/>
    <x v="0"/>
    <n v="0.5152182619142972"/>
    <n v="2.0443062572872133E-2"/>
    <n v="0.32292965410027208"/>
    <n v="15.796539923954375"/>
    <x v="433"/>
  </r>
  <r>
    <s v="CMP435"/>
    <x v="5"/>
    <x v="0"/>
    <d v="2023-05-21T00:00:00"/>
    <d v="2024-08-24T00:00:00"/>
    <n v="76156.899999999994"/>
    <n v="62541.4"/>
    <n v="19441.599999999999"/>
    <n v="13978.406000000001"/>
    <n v="18528.39"/>
    <x v="3"/>
    <x v="0"/>
    <x v="1"/>
    <n v="0.82121777540840035"/>
    <n v="0.31085968654363344"/>
    <n v="0.22350644533061301"/>
    <n v="0.71899463007159914"/>
    <x v="434"/>
  </r>
  <r>
    <s v="CMP436"/>
    <x v="4"/>
    <x v="0"/>
    <d v="2023-06-18T00:00:00"/>
    <d v="2024-09-08T00:00:00"/>
    <n v="11379.6"/>
    <n v="10756.1"/>
    <n v="5646.3"/>
    <n v="2881.2370000000001"/>
    <n v="11022.088"/>
    <x v="2"/>
    <x v="0"/>
    <x v="0"/>
    <n v="0.94520897043832819"/>
    <n v="0.52493933674844973"/>
    <n v="0.26787004583445673"/>
    <n v="0.51028762198253719"/>
    <x v="435"/>
  </r>
  <r>
    <s v="CMP437"/>
    <x v="4"/>
    <x v="1"/>
    <d v="2023-03-27T00:00:00"/>
    <d v="2024-06-04T00:00:00"/>
    <n v="136874.19999999998"/>
    <n v="116066.7"/>
    <n v="15871.699999999999"/>
    <n v="8436.9120000000003"/>
    <n v="29625.704000000002"/>
    <x v="4"/>
    <x v="1"/>
    <x v="1"/>
    <n v="0.84798084664604445"/>
    <n v="0.13674637083676885"/>
    <n v="7.2690203133198419E-2"/>
    <n v="0.53156952311346617"/>
    <x v="436"/>
  </r>
  <r>
    <s v="CMP438"/>
    <x v="0"/>
    <x v="2"/>
    <d v="2023-01-13T00:00:00"/>
    <d v="2024-04-18T00:00:00"/>
    <n v="46173.799999999996"/>
    <n v="45277.7"/>
    <n v="2801.4"/>
    <n v="11379.049000000001"/>
    <n v="14574.994000000001"/>
    <x v="0"/>
    <x v="1"/>
    <x v="1"/>
    <n v="0.98059289034040953"/>
    <n v="6.1871517325305839E-2"/>
    <n v="0.25131685134183057"/>
    <n v="4.0619151138716356"/>
    <x v="437"/>
  </r>
  <r>
    <s v="CMP439"/>
    <x v="4"/>
    <x v="1"/>
    <d v="2022-12-28T00:00:00"/>
    <d v="2024-03-29T00:00:00"/>
    <n v="35185.699999999997"/>
    <n v="19061.7"/>
    <n v="6156.7"/>
    <n v="9036.3130000000001"/>
    <n v="30698.704000000002"/>
    <x v="4"/>
    <x v="3"/>
    <x v="0"/>
    <n v="0.54174565235308669"/>
    <n v="0.32298798113494598"/>
    <n v="0.47405598661189713"/>
    <n v="1.467720207253886"/>
    <x v="438"/>
  </r>
  <r>
    <s v="CMP440"/>
    <x v="4"/>
    <x v="1"/>
    <d v="2022-11-16T00:00:00"/>
    <d v="2024-01-27T00:00:00"/>
    <n v="60375.1"/>
    <n v="9694.6999999999989"/>
    <n v="8636.1999999999989"/>
    <n v="11054.394"/>
    <n v="28580.486000000001"/>
    <x v="0"/>
    <x v="2"/>
    <x v="1"/>
    <n v="0.1605744752389644"/>
    <n v="0.89081663176787318"/>
    <n v="1.1402512713131918"/>
    <n v="1.2800067159167228"/>
    <x v="439"/>
  </r>
  <r>
    <s v="CMP441"/>
    <x v="4"/>
    <x v="3"/>
    <d v="2023-07-14T00:00:00"/>
    <d v="2024-10-12T00:00:00"/>
    <n v="101439.09999999999"/>
    <n v="98495.599999999991"/>
    <n v="77847.599999999991"/>
    <n v="1658.22"/>
    <n v="4165.1540000000005"/>
    <x v="3"/>
    <x v="3"/>
    <x v="0"/>
    <n v="0.97098258955373229"/>
    <n v="0.79036627016841354"/>
    <n v="1.6835472853609708E-2"/>
    <n v="2.1300849351810463E-2"/>
    <x v="440"/>
  </r>
  <r>
    <s v="CMP442"/>
    <x v="0"/>
    <x v="0"/>
    <d v="2023-07-22T00:00:00"/>
    <d v="2024-10-27T00:00:00"/>
    <n v="60314.2"/>
    <n v="7134"/>
    <n v="1632.7"/>
    <n v="13623.968000000001"/>
    <n v="25445.325000000001"/>
    <x v="1"/>
    <x v="3"/>
    <x v="1"/>
    <n v="0.11828060390422157"/>
    <n v="0.2288617886178862"/>
    <n v="1.9097235772357726"/>
    <n v="8.344440497335702"/>
    <x v="441"/>
  </r>
  <r>
    <s v="CMP443"/>
    <x v="4"/>
    <x v="1"/>
    <d v="2023-04-03T00:00:00"/>
    <d v="2024-07-06T00:00:00"/>
    <n v="64536.6"/>
    <n v="42389.299999999996"/>
    <n v="12461.3"/>
    <n v="12505.525"/>
    <n v="18198.022000000001"/>
    <x v="2"/>
    <x v="0"/>
    <x v="1"/>
    <n v="0.65682573919295406"/>
    <n v="0.29397277143052614"/>
    <n v="0.295016077170418"/>
    <n v="1.0035489876658135"/>
    <x v="442"/>
  </r>
  <r>
    <s v="CMP444"/>
    <x v="5"/>
    <x v="3"/>
    <d v="2022-12-14T00:00:00"/>
    <d v="2024-03-04T00:00:00"/>
    <n v="56889.299999999996"/>
    <n v="40423.1"/>
    <n v="23591.5"/>
    <n v="4577.0990000000002"/>
    <n v="17177.164000000001"/>
    <x v="4"/>
    <x v="1"/>
    <x v="0"/>
    <n v="0.71055716980170258"/>
    <n v="0.58361431953511733"/>
    <n v="0.11322978692876104"/>
    <n v="0.19401475107559926"/>
    <x v="443"/>
  </r>
  <r>
    <s v="CMP445"/>
    <x v="4"/>
    <x v="2"/>
    <d v="2023-04-21T00:00:00"/>
    <d v="2024-07-20T00:00:00"/>
    <n v="124940.7"/>
    <n v="62773.4"/>
    <n v="37555"/>
    <n v="8028.3019999999997"/>
    <n v="26132.566999999999"/>
    <x v="1"/>
    <x v="3"/>
    <x v="0"/>
    <n v="0.50242555068124317"/>
    <n v="0.59826295851427513"/>
    <n v="0.12789337521944008"/>
    <n v="0.21377451737451736"/>
    <x v="444"/>
  </r>
  <r>
    <s v="CMP446"/>
    <x v="5"/>
    <x v="3"/>
    <d v="2023-01-30T00:00:00"/>
    <d v="2024-04-21T00:00:00"/>
    <n v="86199.599999999991"/>
    <n v="7844.5"/>
    <n v="3596"/>
    <n v="9491.0910000000003"/>
    <n v="23237.583999999999"/>
    <x v="2"/>
    <x v="0"/>
    <x v="0"/>
    <n v="9.1003902570313558E-2"/>
    <n v="0.45841035120147872"/>
    <n v="1.2099038817005545"/>
    <n v="2.6393467741935486"/>
    <x v="445"/>
  </r>
  <r>
    <s v="CMP447"/>
    <x v="1"/>
    <x v="2"/>
    <d v="2023-07-19T00:00:00"/>
    <d v="2024-09-28T00:00:00"/>
    <n v="18197.5"/>
    <n v="15030.699999999999"/>
    <n v="10364.6"/>
    <n v="10678.786"/>
    <n v="23226.883000000002"/>
    <x v="2"/>
    <x v="3"/>
    <x v="0"/>
    <n v="0.82597609561752983"/>
    <n v="0.68956202971252178"/>
    <n v="0.71046498167084704"/>
    <n v="1.0303133743704533"/>
    <x v="446"/>
  </r>
  <r>
    <s v="CMP448"/>
    <x v="1"/>
    <x v="3"/>
    <d v="2023-02-01T00:00:00"/>
    <d v="2024-04-21T00:00:00"/>
    <n v="12934"/>
    <n v="759.8"/>
    <n v="81.2"/>
    <n v="7344.8879999999999"/>
    <n v="11488.785"/>
    <x v="3"/>
    <x v="0"/>
    <x v="0"/>
    <n v="5.874439461883408E-2"/>
    <n v="0.1068702290076336"/>
    <n v="9.6668702290076336"/>
    <n v="90.454285714285703"/>
    <x v="447"/>
  </r>
  <r>
    <s v="CMP449"/>
    <x v="1"/>
    <x v="2"/>
    <d v="2023-03-07T00:00:00"/>
    <d v="2024-06-11T00:00:00"/>
    <n v="53960.299999999996"/>
    <n v="40208.5"/>
    <n v="10010.799999999999"/>
    <n v="12597.455"/>
    <n v="40472.951000000001"/>
    <x v="3"/>
    <x v="2"/>
    <x v="1"/>
    <n v="0.74514967485354977"/>
    <n v="0.24897223223945184"/>
    <n v="0.31330328164442839"/>
    <n v="1.2583864426419469"/>
    <x v="448"/>
  </r>
  <r>
    <s v="CMP450"/>
    <x v="2"/>
    <x v="3"/>
    <d v="2022-11-16T00:00:00"/>
    <d v="2024-02-11T00:00:00"/>
    <n v="47220.7"/>
    <n v="28866.6"/>
    <n v="12989.1"/>
    <n v="8416.2929999999997"/>
    <n v="28811.064999999999"/>
    <x v="0"/>
    <x v="1"/>
    <x v="1"/>
    <n v="0.61131241171774242"/>
    <n v="0.44996986136226647"/>
    <n v="0.29155816757082581"/>
    <n v="0.64795043536503683"/>
    <x v="449"/>
  </r>
  <r>
    <s v="CMP451"/>
    <x v="5"/>
    <x v="3"/>
    <d v="2022-12-30T00:00:00"/>
    <d v="2024-03-24T00:00:00"/>
    <n v="124244.7"/>
    <n v="9114.6999999999989"/>
    <n v="7096.3"/>
    <n v="1143.818"/>
    <n v="4059.3040000000001"/>
    <x v="0"/>
    <x v="1"/>
    <x v="0"/>
    <n v="7.3360875755666036E-2"/>
    <n v="0.77855552020362717"/>
    <n v="0.12549156856506524"/>
    <n v="0.16118512464241927"/>
    <x v="450"/>
  </r>
  <r>
    <s v="CMP452"/>
    <x v="1"/>
    <x v="2"/>
    <d v="2023-02-03T00:00:00"/>
    <d v="2024-04-21T00:00:00"/>
    <n v="120973.5"/>
    <n v="41968.799999999996"/>
    <n v="27956"/>
    <n v="9323.8770000000004"/>
    <n v="31465.173999999999"/>
    <x v="0"/>
    <x v="1"/>
    <x v="0"/>
    <n v="0.34692556634304206"/>
    <n v="0.66611387506909903"/>
    <n v="0.22216210613598678"/>
    <n v="0.33351970954356847"/>
    <x v="451"/>
  </r>
  <r>
    <s v="CMP453"/>
    <x v="1"/>
    <x v="1"/>
    <d v="2023-07-31T00:00:00"/>
    <d v="2024-11-04T00:00:00"/>
    <n v="80591"/>
    <n v="31639"/>
    <n v="6275.5999999999995"/>
    <n v="4376.7669999999998"/>
    <n v="13908.342000000001"/>
    <x v="0"/>
    <x v="2"/>
    <x v="0"/>
    <n v="0.39258726160489382"/>
    <n v="0.1983501374885426"/>
    <n v="0.13833455545371218"/>
    <n v="0.69742606284658049"/>
    <x v="452"/>
  </r>
  <r>
    <s v="CMP454"/>
    <x v="2"/>
    <x v="3"/>
    <d v="2023-02-01T00:00:00"/>
    <d v="2024-05-06T00:00:00"/>
    <n v="35327.799999999996"/>
    <n v="32625"/>
    <n v="15955.8"/>
    <n v="7641.1809999999996"/>
    <n v="29405.362000000001"/>
    <x v="4"/>
    <x v="3"/>
    <x v="0"/>
    <n v="0.92349367919881808"/>
    <n v="0.48906666666666665"/>
    <n v="0.23421244444444445"/>
    <n v="0.47889676481279536"/>
    <x v="453"/>
  </r>
  <r>
    <s v="CMP455"/>
    <x v="3"/>
    <x v="0"/>
    <d v="2023-03-07T00:00:00"/>
    <d v="2024-05-29T00:00:00"/>
    <n v="27877.7"/>
    <n v="14497.1"/>
    <n v="8853.6999999999989"/>
    <n v="2842.348"/>
    <n v="7022.64"/>
    <x v="1"/>
    <x v="4"/>
    <x v="1"/>
    <n v="0.52002496619161553"/>
    <n v="0.61072214442888573"/>
    <n v="0.19606321264252849"/>
    <n v="0.32103504749426798"/>
    <x v="454"/>
  </r>
  <r>
    <s v="CMP456"/>
    <x v="0"/>
    <x v="2"/>
    <d v="2023-02-02T00:00:00"/>
    <d v="2024-05-03T00:00:00"/>
    <n v="102468.59999999999"/>
    <n v="7627"/>
    <n v="5298.3"/>
    <n v="9503.1550000000007"/>
    <n v="37754.607000000004"/>
    <x v="0"/>
    <x v="3"/>
    <x v="0"/>
    <n v="7.4432557876266486E-2"/>
    <n v="0.69467680608365023"/>
    <n v="1.2459885931558936"/>
    <n v="1.7936234263820472"/>
    <x v="455"/>
  </r>
  <r>
    <s v="CMP457"/>
    <x v="4"/>
    <x v="1"/>
    <d v="2023-07-28T00:00:00"/>
    <d v="2024-11-02T00:00:00"/>
    <n v="25093.7"/>
    <n v="10550.199999999999"/>
    <n v="1090.3999999999999"/>
    <n v="4588.0320000000002"/>
    <n v="12229.067999999999"/>
    <x v="1"/>
    <x v="0"/>
    <x v="0"/>
    <n v="0.42043222003929265"/>
    <n v="0.10335349092908191"/>
    <n v="0.43487630566245195"/>
    <n v="4.207659574468086"/>
    <x v="456"/>
  </r>
  <r>
    <s v="CMP458"/>
    <x v="5"/>
    <x v="0"/>
    <d v="2022-10-27T00:00:00"/>
    <d v="2024-01-21T00:00:00"/>
    <n v="99429.4"/>
    <n v="9828.1"/>
    <n v="9691.7999999999993"/>
    <n v="5256.5690000000004"/>
    <n v="10921.922"/>
    <x v="4"/>
    <x v="0"/>
    <x v="1"/>
    <n v="9.8845009624919808E-2"/>
    <n v="0.98613160224254937"/>
    <n v="0.5348509884921806"/>
    <n v="0.54237283064033526"/>
    <x v="457"/>
  </r>
  <r>
    <s v="CMP459"/>
    <x v="1"/>
    <x v="1"/>
    <d v="2023-06-11T00:00:00"/>
    <d v="2024-08-25T00:00:00"/>
    <n v="32601.8"/>
    <n v="2235.9"/>
    <n v="2160.5"/>
    <n v="4552.3329999999996"/>
    <n v="12380.737999999999"/>
    <x v="0"/>
    <x v="4"/>
    <x v="1"/>
    <n v="6.8582102828678174E-2"/>
    <n v="0.96627756160830092"/>
    <n v="2.036018158236057"/>
    <n v="2.1070738255033556"/>
    <x v="458"/>
  </r>
  <r>
    <s v="CMP460"/>
    <x v="1"/>
    <x v="2"/>
    <d v="2023-03-30T00:00:00"/>
    <d v="2024-06-13T00:00:00"/>
    <n v="77978.099999999991"/>
    <n v="65487.799999999996"/>
    <n v="13128.3"/>
    <n v="3591.5050000000001"/>
    <n v="11927.380999999999"/>
    <x v="0"/>
    <x v="4"/>
    <x v="0"/>
    <n v="0.83982297593811595"/>
    <n v="0.20046940040740413"/>
    <n v="5.4842352316003901E-2"/>
    <n v="0.27356969295339079"/>
    <x v="459"/>
  </r>
  <r>
    <s v="CMP461"/>
    <x v="4"/>
    <x v="0"/>
    <d v="2023-02-27T00:00:00"/>
    <d v="2024-05-21T00:00:00"/>
    <n v="58000"/>
    <n v="36618.299999999996"/>
    <n v="5321.5"/>
    <n v="2871.5509999999999"/>
    <n v="10881.67"/>
    <x v="0"/>
    <x v="2"/>
    <x v="0"/>
    <n v="0.63134999999999997"/>
    <n v="0.14532351310683458"/>
    <n v="7.8418468361447696E-2"/>
    <n v="0.53961307901907352"/>
    <x v="460"/>
  </r>
  <r>
    <s v="CMP462"/>
    <x v="3"/>
    <x v="1"/>
    <d v="2023-03-17T00:00:00"/>
    <d v="2024-06-19T00:00:00"/>
    <n v="141601.19999999998"/>
    <n v="68167.399999999994"/>
    <n v="54003.799999999996"/>
    <n v="10047.195"/>
    <n v="21710.444"/>
    <x v="0"/>
    <x v="3"/>
    <x v="1"/>
    <n v="0.48140411239452774"/>
    <n v="0.79222326214583516"/>
    <n v="0.14739002807793755"/>
    <n v="0.18604607453549565"/>
    <x v="461"/>
  </r>
  <r>
    <s v="CMP463"/>
    <x v="3"/>
    <x v="3"/>
    <d v="2023-06-14T00:00:00"/>
    <d v="2024-08-29T00:00:00"/>
    <n v="105777.5"/>
    <n v="52478.400000000001"/>
    <n v="21761.599999999999"/>
    <n v="3769.3040000000001"/>
    <n v="11880.053"/>
    <x v="3"/>
    <x v="2"/>
    <x v="0"/>
    <n v="0.49612063056888284"/>
    <n v="0.41467727674624222"/>
    <n v="7.1825817860300623E-2"/>
    <n v="0.17320895522388061"/>
    <x v="462"/>
  </r>
  <r>
    <s v="CMP464"/>
    <x v="5"/>
    <x v="1"/>
    <d v="2023-07-10T00:00:00"/>
    <d v="2024-09-19T00:00:00"/>
    <n v="76098.899999999994"/>
    <n v="35420.6"/>
    <n v="26059.399999999998"/>
    <n v="8467.3619999999992"/>
    <n v="13671.673000000001"/>
    <x v="2"/>
    <x v="1"/>
    <x v="1"/>
    <n v="0.46545482260584581"/>
    <n v="0.73571311609628287"/>
    <n v="0.23905190764696249"/>
    <n v="0.32492543957266862"/>
    <x v="463"/>
  </r>
  <r>
    <s v="CMP465"/>
    <x v="4"/>
    <x v="3"/>
    <d v="2022-12-25T00:00:00"/>
    <d v="2024-03-14T00:00:00"/>
    <n v="142268.19999999998"/>
    <n v="111403.5"/>
    <n v="84514.7"/>
    <n v="9695.1640000000007"/>
    <n v="25325.670999999998"/>
    <x v="0"/>
    <x v="1"/>
    <x v="0"/>
    <n v="0.78305271311508839"/>
    <n v="0.75863594949889368"/>
    <n v="8.7027463230508917E-2"/>
    <n v="0.1147157121778815"/>
    <x v="464"/>
  </r>
  <r>
    <s v="CMP466"/>
    <x v="0"/>
    <x v="1"/>
    <d v="2023-07-16T00:00:00"/>
    <d v="2024-10-03T00:00:00"/>
    <n v="81855.399999999994"/>
    <n v="54659.199999999997"/>
    <n v="4964.8"/>
    <n v="11611.861000000001"/>
    <n v="24976.83"/>
    <x v="4"/>
    <x v="3"/>
    <x v="0"/>
    <n v="0.66775313540707149"/>
    <n v="9.0831918505942286E-2"/>
    <n v="0.21244110780984723"/>
    <n v="2.3388376168224299"/>
    <x v="465"/>
  </r>
  <r>
    <s v="CMP467"/>
    <x v="3"/>
    <x v="3"/>
    <d v="2022-11-04T00:00:00"/>
    <d v="2024-01-22T00:00:00"/>
    <n v="143410.79999999999"/>
    <n v="98655.099999999991"/>
    <n v="37627.5"/>
    <n v="6632.5609999999997"/>
    <n v="15172.162"/>
    <x v="3"/>
    <x v="3"/>
    <x v="1"/>
    <n v="0.68791959880287956"/>
    <n v="0.38140450924483382"/>
    <n v="6.7229783356359679E-2"/>
    <n v="0.17626897880539499"/>
    <x v="466"/>
  </r>
  <r>
    <s v="CMP468"/>
    <x v="1"/>
    <x v="1"/>
    <d v="2023-01-22T00:00:00"/>
    <d v="2024-04-21T00:00:00"/>
    <n v="116800.4"/>
    <n v="49984.4"/>
    <n v="16074.699999999999"/>
    <n v="7438.5"/>
    <n v="25172.492999999999"/>
    <x v="3"/>
    <x v="3"/>
    <x v="0"/>
    <n v="0.42794716456450493"/>
    <n v="0.32159433743327914"/>
    <n v="0.14881643072638662"/>
    <n v="0.46274580552047628"/>
    <x v="467"/>
  </r>
  <r>
    <s v="CMP469"/>
    <x v="0"/>
    <x v="2"/>
    <d v="2023-08-02T00:00:00"/>
    <d v="2024-11-05T00:00:00"/>
    <n v="16901.2"/>
    <n v="14154.9"/>
    <n v="12934"/>
    <n v="2597.6170000000002"/>
    <n v="6848.6980000000003"/>
    <x v="1"/>
    <x v="3"/>
    <x v="0"/>
    <n v="0.83750857927247768"/>
    <n v="0.91374718295431268"/>
    <n v="0.18351362425732434"/>
    <n v="0.20083632286995518"/>
    <x v="468"/>
  </r>
  <r>
    <s v="CMP470"/>
    <x v="5"/>
    <x v="2"/>
    <d v="2022-12-15T00:00:00"/>
    <d v="2024-03-12T00:00:00"/>
    <n v="26033.3"/>
    <n v="24299.1"/>
    <n v="3871.5"/>
    <n v="1530.4749999999999"/>
    <n v="2945.0659999999998"/>
    <x v="4"/>
    <x v="1"/>
    <x v="0"/>
    <n v="0.93338531803497826"/>
    <n v="0.15932688865019692"/>
    <n v="6.2984843060031034E-2"/>
    <n v="0.39531835205992505"/>
    <x v="469"/>
  </r>
  <r>
    <s v="CMP471"/>
    <x v="1"/>
    <x v="0"/>
    <d v="2023-03-18T00:00:00"/>
    <d v="2024-06-10T00:00:00"/>
    <n v="35446.699999999997"/>
    <n v="5376.5999999999995"/>
    <n v="678.6"/>
    <n v="6804.3280000000004"/>
    <n v="18186.016"/>
    <x v="0"/>
    <x v="2"/>
    <x v="1"/>
    <n v="0.15168125664730425"/>
    <n v="0.12621359223300974"/>
    <n v="1.2655447680690401"/>
    <n v="10.027008547008547"/>
    <x v="470"/>
  </r>
  <r>
    <s v="CMP472"/>
    <x v="2"/>
    <x v="2"/>
    <d v="2023-05-16T00:00:00"/>
    <d v="2024-08-06T00:00:00"/>
    <n v="38900.6"/>
    <n v="6121.9"/>
    <n v="4860.3999999999996"/>
    <n v="11130.78"/>
    <n v="17683.098000000002"/>
    <x v="1"/>
    <x v="4"/>
    <x v="0"/>
    <n v="0.15737289399135232"/>
    <n v="0.79393652297489337"/>
    <n v="1.8181904310753201"/>
    <n v="2.290095465393795"/>
    <x v="471"/>
  </r>
  <r>
    <s v="CMP473"/>
    <x v="4"/>
    <x v="2"/>
    <d v="2023-08-08T00:00:00"/>
    <d v="2024-10-20T00:00:00"/>
    <n v="92234.5"/>
    <n v="12951.4"/>
    <n v="11234.6"/>
    <n v="9206.34"/>
    <n v="30903.705000000002"/>
    <x v="4"/>
    <x v="2"/>
    <x v="1"/>
    <n v="0.14041817324320074"/>
    <n v="0.86744290192566065"/>
    <n v="0.71083743842364533"/>
    <n v="0.81946308724832218"/>
    <x v="472"/>
  </r>
  <r>
    <s v="CMP474"/>
    <x v="0"/>
    <x v="0"/>
    <d v="2023-06-17T00:00:00"/>
    <d v="2024-09-09T00:00:00"/>
    <n v="93287.2"/>
    <n v="40202.699999999997"/>
    <n v="25218.399999999998"/>
    <n v="8154.2489999999998"/>
    <n v="10395.311"/>
    <x v="0"/>
    <x v="1"/>
    <x v="0"/>
    <n v="0.43095622979358367"/>
    <n v="0.62728125225420184"/>
    <n v="0.20282839212291712"/>
    <n v="0.32334521619135237"/>
    <x v="473"/>
  </r>
  <r>
    <s v="CMP475"/>
    <x v="3"/>
    <x v="1"/>
    <d v="2023-06-01T00:00:00"/>
    <d v="2024-08-12T00:00:00"/>
    <n v="4216.5999999999995"/>
    <n v="3485.7999999999997"/>
    <n v="2618.6999999999998"/>
    <n v="2692.1570000000002"/>
    <n v="3650.23"/>
    <x v="4"/>
    <x v="2"/>
    <x v="1"/>
    <n v="0.82668500687757918"/>
    <n v="0.75124792013311148"/>
    <n v="0.77232113144758741"/>
    <n v="1.0280509413067553"/>
    <x v="474"/>
  </r>
  <r>
    <s v="CMP476"/>
    <x v="4"/>
    <x v="3"/>
    <d v="2023-03-23T00:00:00"/>
    <d v="2024-06-01T00:00:00"/>
    <n v="105502"/>
    <n v="41681.699999999997"/>
    <n v="16367.6"/>
    <n v="12899.808999999999"/>
    <n v="38256.451999999997"/>
    <x v="4"/>
    <x v="1"/>
    <x v="1"/>
    <n v="0.39507971412864207"/>
    <n v="0.39268072079593686"/>
    <n v="0.30948375426146246"/>
    <n v="0.78813075832742729"/>
    <x v="475"/>
  </r>
  <r>
    <s v="CMP477"/>
    <x v="1"/>
    <x v="2"/>
    <d v="2023-05-28T00:00:00"/>
    <d v="2024-08-30T00:00:00"/>
    <n v="67001.599999999991"/>
    <n v="28141.599999999999"/>
    <n v="5402.7"/>
    <n v="7889.2470000000003"/>
    <n v="18113.602999999999"/>
    <x v="2"/>
    <x v="1"/>
    <x v="1"/>
    <n v="0.42001385041551248"/>
    <n v="0.19198268755152514"/>
    <n v="0.2803410964550701"/>
    <n v="1.4602415458937199"/>
    <x v="476"/>
  </r>
  <r>
    <s v="CMP478"/>
    <x v="0"/>
    <x v="3"/>
    <d v="2023-07-25T00:00:00"/>
    <d v="2024-10-24T00:00:00"/>
    <n v="108288.9"/>
    <n v="17344.899999999998"/>
    <n v="10570.5"/>
    <n v="8156.3950000000004"/>
    <n v="11176.773999999999"/>
    <x v="0"/>
    <x v="2"/>
    <x v="1"/>
    <n v="0.16017246458316595"/>
    <n v="0.60942986122721965"/>
    <n v="0.4702474502591541"/>
    <n v="0.7716186556927298"/>
    <x v="477"/>
  </r>
  <r>
    <s v="CMP479"/>
    <x v="4"/>
    <x v="0"/>
    <d v="2023-07-04T00:00:00"/>
    <d v="2024-09-10T00:00:00"/>
    <n v="14792.9"/>
    <n v="6426.4"/>
    <n v="4109.3"/>
    <n v="6377.3609999999999"/>
    <n v="13922.842000000001"/>
    <x v="1"/>
    <x v="3"/>
    <x v="0"/>
    <n v="0.43442462262301507"/>
    <n v="0.63944043321299648"/>
    <n v="0.99236913357400725"/>
    <n v="1.5519336626676075"/>
    <x v="478"/>
  </r>
  <r>
    <s v="CMP480"/>
    <x v="4"/>
    <x v="2"/>
    <d v="2023-02-12T00:00:00"/>
    <d v="2024-04-30T00:00:00"/>
    <n v="51944.799999999996"/>
    <n v="40887.1"/>
    <n v="8398.4"/>
    <n v="14202.575999999999"/>
    <n v="44960.584999999999"/>
    <x v="4"/>
    <x v="0"/>
    <x v="1"/>
    <n v="0.78712594908441269"/>
    <n v="0.20540463862685296"/>
    <n v="0.34736080573090289"/>
    <n v="1.6911049723756906"/>
    <x v="479"/>
  </r>
  <r>
    <s v="CMP481"/>
    <x v="2"/>
    <x v="3"/>
    <d v="2022-12-23T00:00:00"/>
    <d v="2024-03-06T00:00:00"/>
    <n v="119094.3"/>
    <n v="68126.8"/>
    <n v="34652.1"/>
    <n v="13524.904"/>
    <n v="16419.567999999999"/>
    <x v="3"/>
    <x v="3"/>
    <x v="0"/>
    <n v="0.57204081135705065"/>
    <n v="0.50864123957091767"/>
    <n v="0.19852545547420397"/>
    <n v="0.39030546489245965"/>
    <x v="480"/>
  </r>
  <r>
    <s v="CMP482"/>
    <x v="1"/>
    <x v="0"/>
    <d v="2022-12-31T00:00:00"/>
    <d v="2024-03-25T00:00:00"/>
    <n v="73755.7"/>
    <n v="44558.5"/>
    <n v="43627.6"/>
    <n v="7101.317"/>
    <n v="25968.427"/>
    <x v="0"/>
    <x v="0"/>
    <x v="0"/>
    <n v="0.60413635827468248"/>
    <n v="0.97910836316303285"/>
    <n v="0.15937064757565897"/>
    <n v="0.16277120446689711"/>
    <x v="481"/>
  </r>
  <r>
    <s v="CMP483"/>
    <x v="5"/>
    <x v="3"/>
    <d v="2022-10-31T00:00:00"/>
    <d v="2024-01-31T00:00:00"/>
    <n v="120152.8"/>
    <n v="25215.5"/>
    <n v="6704.8"/>
    <n v="10957.65"/>
    <n v="20209.607"/>
    <x v="1"/>
    <x v="3"/>
    <x v="1"/>
    <n v="0.20986194245993434"/>
    <n v="0.26589994249568716"/>
    <n v="0.43456009200690049"/>
    <n v="1.6342993079584773"/>
    <x v="482"/>
  </r>
  <r>
    <s v="CMP484"/>
    <x v="3"/>
    <x v="0"/>
    <d v="2022-11-20T00:00:00"/>
    <d v="2024-02-16T00:00:00"/>
    <n v="41446.799999999996"/>
    <n v="39761.9"/>
    <n v="16941.8"/>
    <n v="3845.0810000000001"/>
    <n v="8851.7569999999996"/>
    <x v="4"/>
    <x v="1"/>
    <x v="0"/>
    <n v="0.95934788692975104"/>
    <n v="0.42608124863248481"/>
    <n v="9.6702647509299106E-2"/>
    <n v="0.22695823348168437"/>
    <x v="483"/>
  </r>
  <r>
    <s v="CMP485"/>
    <x v="4"/>
    <x v="3"/>
    <d v="2023-08-10T00:00:00"/>
    <d v="2024-10-25T00:00:00"/>
    <n v="11774"/>
    <n v="10776.4"/>
    <n v="522"/>
    <n v="5849.4449999999997"/>
    <n v="13086.075999999999"/>
    <x v="4"/>
    <x v="2"/>
    <x v="0"/>
    <n v="0.91527093596059106"/>
    <n v="4.843918191603875E-2"/>
    <n v="0.54280139935414429"/>
    <n v="11.205833333333333"/>
    <x v="484"/>
  </r>
  <r>
    <s v="CMP486"/>
    <x v="3"/>
    <x v="0"/>
    <d v="2023-02-20T00:00:00"/>
    <d v="2024-05-10T00:00:00"/>
    <n v="125288.7"/>
    <n v="64223.4"/>
    <n v="19969.399999999998"/>
    <n v="8368.3269999999993"/>
    <n v="22231.225999999999"/>
    <x v="0"/>
    <x v="0"/>
    <x v="0"/>
    <n v="0.51260329143809458"/>
    <n v="0.31093651223697277"/>
    <n v="0.13030027996026369"/>
    <n v="0.41905750798722047"/>
    <x v="485"/>
  </r>
  <r>
    <s v="CMP487"/>
    <x v="2"/>
    <x v="0"/>
    <d v="2023-05-24T00:00:00"/>
    <d v="2024-08-15T00:00:00"/>
    <n v="82290.399999999994"/>
    <n v="13566.199999999999"/>
    <n v="1229.5999999999999"/>
    <n v="2740.0360000000001"/>
    <n v="5820.5320000000002"/>
    <x v="3"/>
    <x v="4"/>
    <x v="0"/>
    <n v="0.1648576261629546"/>
    <n v="9.0637024369388627E-2"/>
    <n v="0.20197520307823857"/>
    <n v="2.2283962264150947"/>
    <x v="486"/>
  </r>
  <r>
    <s v="CMP488"/>
    <x v="3"/>
    <x v="2"/>
    <d v="2023-07-17T00:00:00"/>
    <d v="2024-10-15T00:00:00"/>
    <n v="116449.5"/>
    <n v="25902.799999999999"/>
    <n v="12148.1"/>
    <n v="6600.8639999999996"/>
    <n v="20979.440999999999"/>
    <x v="4"/>
    <x v="1"/>
    <x v="0"/>
    <n v="0.22243805254638277"/>
    <n v="0.4689879086430811"/>
    <n v="0.25483206448723689"/>
    <n v="0.54336595846264024"/>
    <x v="487"/>
  </r>
  <r>
    <s v="CMP489"/>
    <x v="0"/>
    <x v="0"/>
    <d v="2023-05-26T00:00:00"/>
    <d v="2024-08-20T00:00:00"/>
    <n v="48308.2"/>
    <n v="27715.3"/>
    <n v="559.69999999999993"/>
    <n v="577.01300000000003"/>
    <n v="1585.0820000000001"/>
    <x v="1"/>
    <x v="4"/>
    <x v="0"/>
    <n v="0.57371833353343737"/>
    <n v="2.019462174322486E-2"/>
    <n v="2.0819294757769176E-2"/>
    <n v="1.0309326424870469"/>
    <x v="488"/>
  </r>
  <r>
    <s v="CMP490"/>
    <x v="5"/>
    <x v="2"/>
    <d v="2023-02-08T00:00:00"/>
    <d v="2024-04-20T00:00:00"/>
    <n v="4437"/>
    <n v="1928.5"/>
    <n v="1516.7"/>
    <n v="13540.332"/>
    <n v="22510.757000000001"/>
    <x v="3"/>
    <x v="0"/>
    <x v="0"/>
    <n v="0.434640522875817"/>
    <n v="0.78646616541353387"/>
    <n v="7.0211729323308276"/>
    <n v="8.9274952198852766"/>
    <x v="489"/>
  </r>
  <r>
    <s v="CMP491"/>
    <x v="0"/>
    <x v="1"/>
    <d v="2023-04-04T00:00:00"/>
    <d v="2024-06-29T00:00:00"/>
    <n v="34692.699999999997"/>
    <n v="12774.5"/>
    <n v="1151.3"/>
    <n v="9897.5840000000007"/>
    <n v="16334.772000000001"/>
    <x v="4"/>
    <x v="3"/>
    <x v="0"/>
    <n v="0.36821867424559063"/>
    <n v="9.0124858115777529E-2"/>
    <n v="0.77479228149829749"/>
    <n v="8.5968765743073057"/>
    <x v="490"/>
  </r>
  <r>
    <s v="CMP492"/>
    <x v="1"/>
    <x v="0"/>
    <d v="2023-05-17T00:00:00"/>
    <d v="2024-08-12T00:00:00"/>
    <n v="52797.4"/>
    <n v="13435.699999999999"/>
    <n v="3564.1"/>
    <n v="10149.449000000001"/>
    <n v="31187.731"/>
    <x v="0"/>
    <x v="4"/>
    <x v="0"/>
    <n v="0.25447654619356253"/>
    <n v="0.26527088279732358"/>
    <n v="0.75540902223181539"/>
    <n v="2.8476891781936535"/>
    <x v="491"/>
  </r>
  <r>
    <s v="CMP493"/>
    <x v="2"/>
    <x v="2"/>
    <d v="2023-02-26T00:00:00"/>
    <d v="2024-05-22T00:00:00"/>
    <n v="63568"/>
    <n v="1325.3"/>
    <n v="252.29999999999998"/>
    <n v="2457.547"/>
    <n v="6920.56"/>
    <x v="3"/>
    <x v="2"/>
    <x v="0"/>
    <n v="2.08485401459854E-2"/>
    <n v="0.19037199124726475"/>
    <n v="1.8543326039387309"/>
    <n v="9.7405747126436797"/>
    <x v="492"/>
  </r>
  <r>
    <s v="CMP494"/>
    <x v="3"/>
    <x v="2"/>
    <d v="2023-06-03T00:00:00"/>
    <d v="2024-09-05T00:00:00"/>
    <n v="119790.3"/>
    <n v="11156.3"/>
    <n v="1696.5"/>
    <n v="10807.053"/>
    <n v="14639.112999999999"/>
    <x v="2"/>
    <x v="0"/>
    <x v="0"/>
    <n v="9.3131914687583209E-2"/>
    <n v="0.15206654536002082"/>
    <n v="0.96869508708084229"/>
    <n v="6.3702051282051277"/>
    <x v="493"/>
  </r>
  <r>
    <s v="CMP495"/>
    <x v="3"/>
    <x v="1"/>
    <d v="2023-07-26T00:00:00"/>
    <d v="2024-10-12T00:00:00"/>
    <n v="67567.099999999991"/>
    <n v="59580.5"/>
    <n v="17420.3"/>
    <n v="10441.276"/>
    <n v="12809.097"/>
    <x v="1"/>
    <x v="4"/>
    <x v="0"/>
    <n v="0.88179750203871421"/>
    <n v="0.29238257483572644"/>
    <n v="0.17524653200292042"/>
    <n v="0.59937406359247547"/>
    <x v="494"/>
  </r>
  <r>
    <s v="CMP496"/>
    <x v="0"/>
    <x v="2"/>
    <d v="2023-05-19T00:00:00"/>
    <d v="2024-08-16T00:00:00"/>
    <n v="88626.9"/>
    <n v="58026.1"/>
    <n v="1258.5999999999999"/>
    <n v="5419.143"/>
    <n v="17987.337"/>
    <x v="2"/>
    <x v="3"/>
    <x v="0"/>
    <n v="0.65472334020483625"/>
    <n v="2.1690239392273478E-2"/>
    <n v="9.3391473836773459E-2"/>
    <n v="4.3056912442396316"/>
    <x v="495"/>
  </r>
  <r>
    <s v="CMP497"/>
    <x v="4"/>
    <x v="3"/>
    <d v="2022-11-03T00:00:00"/>
    <d v="2024-01-24T00:00:00"/>
    <n v="133661"/>
    <n v="81008.599999999991"/>
    <n v="5550.5999999999995"/>
    <n v="10868.562"/>
    <n v="21033.438999999998"/>
    <x v="1"/>
    <x v="2"/>
    <x v="0"/>
    <n v="0.60607507051421128"/>
    <n v="6.8518651106178857E-2"/>
    <n v="0.13416553304217085"/>
    <n v="1.958087774294671"/>
    <x v="496"/>
  </r>
  <r>
    <s v="CMP498"/>
    <x v="3"/>
    <x v="0"/>
    <d v="2023-05-11T00:00:00"/>
    <d v="2024-07-31T00:00:00"/>
    <n v="118844.9"/>
    <n v="20210.099999999999"/>
    <n v="14630.5"/>
    <n v="13955.931"/>
    <n v="39111.603999999999"/>
    <x v="4"/>
    <x v="3"/>
    <x v="1"/>
    <n v="0.17005441546082331"/>
    <n v="0.7239202181087675"/>
    <n v="0.69054240206629369"/>
    <n v="0.95389296333002982"/>
    <x v="497"/>
  </r>
  <r>
    <s v="CMP499"/>
    <x v="2"/>
    <x v="0"/>
    <d v="2023-01-16T00:00:00"/>
    <d v="2024-04-11T00:00:00"/>
    <n v="66659.399999999994"/>
    <n v="30044"/>
    <n v="9001.6"/>
    <n v="1568.2619999999999"/>
    <n v="2343.0839999999998"/>
    <x v="3"/>
    <x v="2"/>
    <x v="1"/>
    <n v="0.45070912729487517"/>
    <n v="0.29961389961389961"/>
    <n v="5.2198841698841696E-2"/>
    <n v="0.17422036082474227"/>
    <x v="498"/>
  </r>
  <r>
    <s v="CMP500"/>
    <x v="5"/>
    <x v="3"/>
    <d v="2023-06-28T00:00:00"/>
    <d v="2024-09-28T00:00:00"/>
    <n v="129949"/>
    <n v="47310.6"/>
    <n v="14128.8"/>
    <n v="1536.0429999999999"/>
    <n v="4307.9210000000003"/>
    <x v="1"/>
    <x v="2"/>
    <x v="0"/>
    <n v="0.36407051997322026"/>
    <n v="0.29863920559029056"/>
    <n v="3.2467206080666909E-2"/>
    <n v="0.1087171592775041"/>
    <x v="499"/>
  </r>
  <r>
    <s v="CMP501"/>
    <x v="5"/>
    <x v="1"/>
    <d v="2022-11-23T00:00:00"/>
    <d v="2024-02-11T00:00:00"/>
    <n v="107938"/>
    <n v="53159.9"/>
    <n v="41484.5"/>
    <n v="13926.061"/>
    <n v="33293.478999999999"/>
    <x v="1"/>
    <x v="0"/>
    <x v="1"/>
    <n v="0.49250403009134874"/>
    <n v="0.78037204735148102"/>
    <n v="0.26196552288473079"/>
    <n v="0.33569311429570081"/>
    <x v="500"/>
  </r>
  <r>
    <s v="CMP502"/>
    <x v="1"/>
    <x v="2"/>
    <d v="2023-05-14T00:00:00"/>
    <d v="2024-08-02T00:00:00"/>
    <n v="67358.3"/>
    <n v="1038.2"/>
    <n v="716.3"/>
    <n v="5493.3829999999998"/>
    <n v="16743.120999999999"/>
    <x v="2"/>
    <x v="4"/>
    <x v="1"/>
    <n v="1.5413096826968615E-2"/>
    <n v="0.6899441340782122"/>
    <n v="5.2912569832402232"/>
    <n v="7.6691093117408906"/>
    <x v="501"/>
  </r>
  <r>
    <s v="CMP503"/>
    <x v="1"/>
    <x v="0"/>
    <d v="2022-12-29T00:00:00"/>
    <d v="2024-04-02T00:00:00"/>
    <n v="99963"/>
    <n v="4802.3999999999996"/>
    <n v="1125.2"/>
    <n v="4203.0860000000002"/>
    <n v="13808.175999999999"/>
    <x v="2"/>
    <x v="1"/>
    <x v="0"/>
    <n v="4.8041775456919053E-2"/>
    <n v="0.23429951690821257"/>
    <n v="0.87520531400966195"/>
    <n v="3.7354123711340206"/>
    <x v="502"/>
  </r>
  <r>
    <s v="CMP504"/>
    <x v="2"/>
    <x v="2"/>
    <d v="2022-12-14T00:00:00"/>
    <d v="2024-02-25T00:00:00"/>
    <n v="34159.1"/>
    <n v="6417.7"/>
    <n v="1081.7"/>
    <n v="13111.364"/>
    <n v="42039.705000000002"/>
    <x v="4"/>
    <x v="2"/>
    <x v="1"/>
    <n v="0.18787672977332542"/>
    <n v="0.16854948034342523"/>
    <n v="2.0430004518752822"/>
    <n v="12.12107238605898"/>
    <x v="503"/>
  </r>
  <r>
    <s v="CMP505"/>
    <x v="2"/>
    <x v="2"/>
    <d v="2023-06-19T00:00:00"/>
    <d v="2024-08-30T00:00:00"/>
    <n v="98231.7"/>
    <n v="92878.3"/>
    <n v="30844.399999999998"/>
    <n v="6820.22"/>
    <n v="10499.014999999999"/>
    <x v="4"/>
    <x v="2"/>
    <x v="0"/>
    <n v="0.94550231747999891"/>
    <n v="0.33209479501670464"/>
    <n v="7.3431791925562803E-2"/>
    <n v="0.22111696126363298"/>
    <x v="504"/>
  </r>
  <r>
    <s v="CMP506"/>
    <x v="1"/>
    <x v="3"/>
    <d v="2023-01-05T00:00:00"/>
    <d v="2024-03-31T00:00:00"/>
    <n v="37961"/>
    <n v="16364.699999999999"/>
    <n v="3468.4"/>
    <n v="2614.3789999999999"/>
    <n v="3494.413"/>
    <x v="2"/>
    <x v="3"/>
    <x v="1"/>
    <n v="0.43109243697478988"/>
    <n v="0.21194400141768566"/>
    <n v="0.15975722133616871"/>
    <n v="0.75377090301003336"/>
    <x v="505"/>
  </r>
  <r>
    <s v="CMP507"/>
    <x v="3"/>
    <x v="1"/>
    <d v="2023-05-15T00:00:00"/>
    <d v="2024-07-29T00:00:00"/>
    <n v="86370.7"/>
    <n v="45828.7"/>
    <n v="44955.799999999996"/>
    <n v="3258.2370000000001"/>
    <n v="3929.181"/>
    <x v="3"/>
    <x v="1"/>
    <x v="0"/>
    <n v="0.53060470738340659"/>
    <n v="0.98095298361070682"/>
    <n v="7.1095994431437076E-2"/>
    <n v="7.2476454651012781E-2"/>
    <x v="506"/>
  </r>
  <r>
    <s v="CMP508"/>
    <x v="5"/>
    <x v="1"/>
    <d v="2023-08-13T00:00:00"/>
    <d v="2024-11-15T00:00:00"/>
    <n v="89421.5"/>
    <n v="56996.6"/>
    <n v="16474.899999999998"/>
    <n v="13475.981"/>
    <n v="19120.338"/>
    <x v="2"/>
    <x v="4"/>
    <x v="1"/>
    <n v="0.63739257337441213"/>
    <n v="0.28905057494657571"/>
    <n v="0.23643482242800448"/>
    <n v="0.8179704277415949"/>
    <x v="507"/>
  </r>
  <r>
    <s v="CMP509"/>
    <x v="2"/>
    <x v="0"/>
    <d v="2023-07-01T00:00:00"/>
    <d v="2024-09-22T00:00:00"/>
    <n v="134884.79999999999"/>
    <n v="28315.599999999999"/>
    <n v="10779.3"/>
    <n v="2611.3919999999998"/>
    <n v="5998.94"/>
    <x v="2"/>
    <x v="1"/>
    <x v="1"/>
    <n v="0.20992432060543517"/>
    <n v="0.3806841458418681"/>
    <n v="9.2224498156493237E-2"/>
    <n v="0.24225988700564971"/>
    <x v="508"/>
  </r>
  <r>
    <s v="CMP510"/>
    <x v="5"/>
    <x v="0"/>
    <d v="2023-08-13T00:00:00"/>
    <d v="2024-10-27T00:00:00"/>
    <n v="93145.099999999991"/>
    <n v="30220.899999999998"/>
    <n v="2230.1"/>
    <n v="13780.365"/>
    <n v="17400.260999999999"/>
    <x v="2"/>
    <x v="4"/>
    <x v="0"/>
    <n v="0.32444970266820261"/>
    <n v="7.3793301986373669E-2"/>
    <n v="0.4559879090298436"/>
    <n v="6.1792587776332901"/>
    <x v="509"/>
  </r>
  <r>
    <s v="CMP511"/>
    <x v="3"/>
    <x v="0"/>
    <d v="2023-01-20T00:00:00"/>
    <d v="2024-04-01T00:00:00"/>
    <n v="127382.5"/>
    <n v="10431.299999999999"/>
    <n v="43.5"/>
    <n v="7527.9359999999997"/>
    <n v="15707.066999999999"/>
    <x v="0"/>
    <x v="2"/>
    <x v="0"/>
    <n v="8.1889584519066583E-2"/>
    <n v="4.1701417848206846E-3"/>
    <n v="0.72166805671392831"/>
    <n v="173.05599999999998"/>
    <x v="510"/>
  </r>
  <r>
    <s v="CMP512"/>
    <x v="4"/>
    <x v="1"/>
    <d v="2023-08-15T00:00:00"/>
    <d v="2024-11-14T00:00:00"/>
    <n v="68979.399999999994"/>
    <n v="56927"/>
    <n v="25241.599999999999"/>
    <n v="10360.163"/>
    <n v="29869.362000000001"/>
    <x v="1"/>
    <x v="3"/>
    <x v="1"/>
    <n v="0.82527537206760282"/>
    <n v="0.44340295466123281"/>
    <n v="0.1819903209373408"/>
    <n v="0.41044002757352943"/>
    <x v="511"/>
  </r>
  <r>
    <s v="CMP513"/>
    <x v="2"/>
    <x v="0"/>
    <d v="2023-07-10T00:00:00"/>
    <d v="2024-10-01T00:00:00"/>
    <n v="35855.599999999999"/>
    <n v="17820.5"/>
    <n v="5083.7"/>
    <n v="7793.1409999999996"/>
    <n v="26775.032999999999"/>
    <x v="4"/>
    <x v="4"/>
    <x v="1"/>
    <n v="0.4970074409576189"/>
    <n v="0.28527257933279088"/>
    <n v="0.43731326281529698"/>
    <n v="1.532966343411295"/>
    <x v="512"/>
  </r>
  <r>
    <s v="CMP514"/>
    <x v="1"/>
    <x v="3"/>
    <d v="2023-03-19T00:00:00"/>
    <d v="2024-06-12T00:00:00"/>
    <n v="53084.5"/>
    <n v="44004.6"/>
    <n v="24299.1"/>
    <n v="5643.0519999999997"/>
    <n v="8728.5360000000001"/>
    <x v="4"/>
    <x v="2"/>
    <x v="1"/>
    <n v="0.8289538377492488"/>
    <n v="0.55219454329774609"/>
    <n v="0.12823777514168974"/>
    <n v="0.23223296336078292"/>
    <x v="513"/>
  </r>
  <r>
    <s v="CMP515"/>
    <x v="4"/>
    <x v="2"/>
    <d v="2023-07-22T00:00:00"/>
    <d v="2024-10-26T00:00:00"/>
    <n v="35609.1"/>
    <n v="14488.4"/>
    <n v="9964.4"/>
    <n v="11054.365"/>
    <n v="39616.436000000002"/>
    <x v="4"/>
    <x v="2"/>
    <x v="0"/>
    <n v="0.40687352390259796"/>
    <n v="0.68775020016012811"/>
    <n v="0.76298038430744597"/>
    <n v="1.1093859138533178"/>
    <x v="514"/>
  </r>
  <r>
    <s v="CMP516"/>
    <x v="0"/>
    <x v="2"/>
    <d v="2023-05-28T00:00:00"/>
    <d v="2024-08-07T00:00:00"/>
    <n v="19815.7"/>
    <n v="15793.4"/>
    <n v="1928.5"/>
    <n v="5165.451"/>
    <n v="15388.299000000001"/>
    <x v="2"/>
    <x v="0"/>
    <x v="0"/>
    <n v="0.7970144885116347"/>
    <n v="0.12210796915167095"/>
    <n v="0.32706390011017261"/>
    <n v="2.6784812030075189"/>
    <x v="515"/>
  </r>
  <r>
    <s v="CMP517"/>
    <x v="1"/>
    <x v="3"/>
    <d v="2023-07-30T00:00:00"/>
    <d v="2024-10-12T00:00:00"/>
    <n v="59499.299999999996"/>
    <n v="40170.799999999996"/>
    <n v="19395.2"/>
    <n v="7738.4179999999997"/>
    <n v="9762.4439999999995"/>
    <x v="0"/>
    <x v="0"/>
    <x v="0"/>
    <n v="0.67514743870936289"/>
    <n v="0.48281836557897784"/>
    <n v="0.19263788622581579"/>
    <n v="0.39898624401913874"/>
    <x v="516"/>
  </r>
  <r>
    <s v="CMP518"/>
    <x v="4"/>
    <x v="2"/>
    <d v="2022-12-23T00:00:00"/>
    <d v="2024-03-21T00:00:00"/>
    <n v="92388.2"/>
    <n v="50964.6"/>
    <n v="21671.7"/>
    <n v="10986.824000000001"/>
    <n v="30850.983"/>
    <x v="4"/>
    <x v="3"/>
    <x v="1"/>
    <n v="0.55163538200765894"/>
    <n v="0.4252304540798908"/>
    <n v="0.21557755775577558"/>
    <n v="0.5069664124180383"/>
    <x v="517"/>
  </r>
  <r>
    <s v="CMP519"/>
    <x v="4"/>
    <x v="2"/>
    <d v="2022-11-30T00:00:00"/>
    <d v="2024-02-28T00:00:00"/>
    <n v="78456.599999999991"/>
    <n v="16564.8"/>
    <n v="3094.2999999999997"/>
    <n v="6474.598"/>
    <n v="8380.4490000000005"/>
    <x v="4"/>
    <x v="1"/>
    <x v="0"/>
    <n v="0.21113328897760036"/>
    <n v="0.18679971988795518"/>
    <n v="0.39086484593837534"/>
    <n v="2.0924273664479851"/>
    <x v="518"/>
  </r>
  <r>
    <s v="CMP520"/>
    <x v="1"/>
    <x v="3"/>
    <d v="2022-11-05T00:00:00"/>
    <d v="2024-01-30T00:00:00"/>
    <n v="101456.5"/>
    <n v="52226.1"/>
    <n v="48876.6"/>
    <n v="8699.6229999999996"/>
    <n v="16217.409"/>
    <x v="1"/>
    <x v="0"/>
    <x v="0"/>
    <n v="0.51476347005859657"/>
    <n v="0.93586540063301682"/>
    <n v="0.1665761563662613"/>
    <n v="0.17799157470036786"/>
    <x v="519"/>
  </r>
  <r>
    <s v="CMP521"/>
    <x v="0"/>
    <x v="0"/>
    <d v="2022-11-19T00:00:00"/>
    <d v="2024-02-08T00:00:00"/>
    <n v="66763.8"/>
    <n v="57930.400000000001"/>
    <n v="1194.8"/>
    <n v="2956.2020000000002"/>
    <n v="5677.6779999999999"/>
    <x v="0"/>
    <x v="4"/>
    <x v="0"/>
    <n v="0.86769177308661283"/>
    <n v="2.0624749699639566E-2"/>
    <n v="5.1030236283540253E-2"/>
    <n v="2.4742233009708743"/>
    <x v="520"/>
  </r>
  <r>
    <s v="CMP522"/>
    <x v="1"/>
    <x v="2"/>
    <d v="2023-05-02T00:00:00"/>
    <d v="2024-08-06T00:00:00"/>
    <n v="133643.6"/>
    <n v="119857"/>
    <n v="119224.8"/>
    <n v="9208.3700000000008"/>
    <n v="22421.698"/>
    <x v="1"/>
    <x v="3"/>
    <x v="0"/>
    <n v="0.89684055203541357"/>
    <n v="0.99472538107911934"/>
    <n v="7.6827969997580459E-2"/>
    <n v="7.7235357073360586E-2"/>
    <x v="521"/>
  </r>
  <r>
    <s v="CMP523"/>
    <x v="0"/>
    <x v="0"/>
    <d v="2023-01-20T00:00:00"/>
    <d v="2024-04-06T00:00:00"/>
    <n v="117206.39999999999"/>
    <n v="39164.5"/>
    <n v="36690.799999999996"/>
    <n v="4176.5510000000004"/>
    <n v="9763.6039999999994"/>
    <x v="0"/>
    <x v="2"/>
    <x v="0"/>
    <n v="0.33414984164687256"/>
    <n v="0.93683820807108464"/>
    <n v="0.10664124398370975"/>
    <n v="0.11383101485931081"/>
    <x v="522"/>
  </r>
  <r>
    <s v="CMP524"/>
    <x v="3"/>
    <x v="1"/>
    <d v="2023-01-04T00:00:00"/>
    <d v="2024-03-16T00:00:00"/>
    <n v="12852.8"/>
    <n v="8465.1"/>
    <n v="1980.7"/>
    <n v="13833.812"/>
    <n v="23687.287"/>
    <x v="3"/>
    <x v="3"/>
    <x v="0"/>
    <n v="0.65861913357400725"/>
    <n v="0.23398424117848579"/>
    <n v="1.6342171976704349"/>
    <n v="6.9843045387994138"/>
    <x v="523"/>
  </r>
  <r>
    <s v="CMP525"/>
    <x v="2"/>
    <x v="1"/>
    <d v="2023-02-11T00:00:00"/>
    <d v="2024-05-03T00:00:00"/>
    <n v="22019.7"/>
    <n v="16582.2"/>
    <n v="661.19999999999993"/>
    <n v="4594.5860000000002"/>
    <n v="13347.395"/>
    <x v="2"/>
    <x v="1"/>
    <x v="0"/>
    <n v="0.75306203081785861"/>
    <n v="3.9874081846799574E-2"/>
    <n v="0.27707939839104584"/>
    <n v="6.9488596491228085"/>
    <x v="524"/>
  </r>
  <r>
    <s v="CMP526"/>
    <x v="0"/>
    <x v="1"/>
    <d v="2023-07-18T00:00:00"/>
    <d v="2024-09-24T00:00:00"/>
    <n v="73027.8"/>
    <n v="55311.7"/>
    <n v="46837.9"/>
    <n v="11380.325000000001"/>
    <n v="43352.332000000002"/>
    <x v="3"/>
    <x v="4"/>
    <x v="1"/>
    <n v="0.75740608371058682"/>
    <n v="0.84679914014575586"/>
    <n v="0.20574896450479738"/>
    <n v="0.24297257135781067"/>
    <x v="525"/>
  </r>
  <r>
    <s v="CMP527"/>
    <x v="0"/>
    <x v="0"/>
    <d v="2023-04-28T00:00:00"/>
    <d v="2024-07-26T00:00:00"/>
    <n v="38581.599999999999"/>
    <n v="38567.1"/>
    <n v="7105"/>
    <n v="11051.436"/>
    <n v="17993.195"/>
    <x v="1"/>
    <x v="1"/>
    <x v="0"/>
    <n v="0.99962417318099817"/>
    <n v="0.18422437777276487"/>
    <n v="0.28655086848635236"/>
    <n v="1.5554448979591837"/>
    <x v="526"/>
  </r>
  <r>
    <s v="CMP528"/>
    <x v="2"/>
    <x v="3"/>
    <d v="2023-08-09T00:00:00"/>
    <d v="2024-10-26T00:00:00"/>
    <n v="79665.899999999994"/>
    <n v="71058.7"/>
    <n v="36432.699999999997"/>
    <n v="5929.8329999999996"/>
    <n v="16256.965"/>
    <x v="0"/>
    <x v="3"/>
    <x v="0"/>
    <n v="0.8919587929088858"/>
    <n v="0.51271272905358523"/>
    <n v="8.3449781659388642E-2"/>
    <n v="0.16276128313300964"/>
    <x v="527"/>
  </r>
  <r>
    <s v="CMP529"/>
    <x v="3"/>
    <x v="1"/>
    <d v="2023-03-03T00:00:00"/>
    <d v="2024-05-19T00:00:00"/>
    <n v="29942.5"/>
    <n v="21883.399999999998"/>
    <n v="5275.0999999999995"/>
    <n v="9727.4699999999993"/>
    <n v="37070.033000000003"/>
    <x v="3"/>
    <x v="2"/>
    <x v="0"/>
    <n v="0.73084745762711856"/>
    <n v="0.24105486350384309"/>
    <n v="0.44451364961569045"/>
    <n v="1.8440351841671248"/>
    <x v="528"/>
  </r>
  <r>
    <s v="CMP530"/>
    <x v="3"/>
    <x v="2"/>
    <d v="2023-02-06T00:00:00"/>
    <d v="2024-05-11T00:00:00"/>
    <n v="140696.4"/>
    <n v="113311.7"/>
    <n v="106827.3"/>
    <n v="2459.7510000000002"/>
    <n v="3255.453"/>
    <x v="1"/>
    <x v="1"/>
    <x v="0"/>
    <n v="0.80536317915739142"/>
    <n v="0.94277378240728893"/>
    <n v="2.1707828935582117E-2"/>
    <n v="2.3025490675136415E-2"/>
    <x v="529"/>
  </r>
  <r>
    <s v="CMP531"/>
    <x v="5"/>
    <x v="0"/>
    <d v="2023-03-16T00:00:00"/>
    <d v="2024-06-11T00:00:00"/>
    <n v="96596.099999999991"/>
    <n v="90842.5"/>
    <n v="81231.899999999994"/>
    <n v="12536.294"/>
    <n v="31464.855"/>
    <x v="3"/>
    <x v="2"/>
    <x v="1"/>
    <n v="0.94043651865862088"/>
    <n v="0.89420590582601744"/>
    <n v="0.13800031923383879"/>
    <n v="0.15432722858876871"/>
    <x v="530"/>
  </r>
  <r>
    <s v="CMP532"/>
    <x v="4"/>
    <x v="0"/>
    <d v="2022-11-26T00:00:00"/>
    <d v="2024-02-20T00:00:00"/>
    <n v="66566.599999999991"/>
    <n v="44167"/>
    <n v="12110.4"/>
    <n v="12482.325000000001"/>
    <n v="38596.1"/>
    <x v="4"/>
    <x v="1"/>
    <x v="0"/>
    <n v="0.66350091487322482"/>
    <n v="0.27419566644780041"/>
    <n v="0.28261654629021671"/>
    <n v="1.0307112068965518"/>
    <x v="531"/>
  </r>
  <r>
    <s v="CMP533"/>
    <x v="2"/>
    <x v="3"/>
    <d v="2022-11-13T00:00:00"/>
    <d v="2024-02-03T00:00:00"/>
    <n v="127771.09999999999"/>
    <n v="118047.4"/>
    <n v="34820.299999999996"/>
    <n v="10012.888000000001"/>
    <n v="23069.558000000001"/>
    <x v="2"/>
    <x v="3"/>
    <x v="0"/>
    <n v="0.92389750107809987"/>
    <n v="0.29496880066820613"/>
    <n v="8.4820910922222784E-2"/>
    <n v="0.28755892396102278"/>
    <x v="532"/>
  </r>
  <r>
    <s v="CMP534"/>
    <x v="4"/>
    <x v="1"/>
    <d v="2023-06-13T00:00:00"/>
    <d v="2024-09-18T00:00:00"/>
    <n v="97840.2"/>
    <n v="33715.4"/>
    <n v="12513.5"/>
    <n v="4332.049"/>
    <n v="15134.084999999999"/>
    <x v="4"/>
    <x v="2"/>
    <x v="0"/>
    <n v="0.34459659730867276"/>
    <n v="0.37115086874247377"/>
    <n v="0.12848873215207293"/>
    <n v="0.34619003476245652"/>
    <x v="533"/>
  </r>
  <r>
    <s v="CMP535"/>
    <x v="0"/>
    <x v="2"/>
    <d v="2022-12-19T00:00:00"/>
    <d v="2024-03-17T00:00:00"/>
    <n v="85126.599999999991"/>
    <n v="46510.2"/>
    <n v="34173.599999999999"/>
    <n v="6327.5969999999998"/>
    <n v="18638.184000000001"/>
    <x v="4"/>
    <x v="3"/>
    <x v="0"/>
    <n v="0.54636506097976423"/>
    <n v="0.73475495697717919"/>
    <n v="0.13604751215862326"/>
    <n v="0.18516038696537679"/>
    <x v="534"/>
  </r>
  <r>
    <s v="CMP536"/>
    <x v="4"/>
    <x v="1"/>
    <d v="2023-04-22T00:00:00"/>
    <d v="2024-06-30T00:00:00"/>
    <n v="113993.2"/>
    <n v="109747.59999999999"/>
    <n v="22704.1"/>
    <n v="11674.617"/>
    <n v="46608.190999999999"/>
    <x v="3"/>
    <x v="3"/>
    <x v="1"/>
    <n v="0.96275567314541566"/>
    <n v="0.20687559454603108"/>
    <n v="0.10637696860796957"/>
    <n v="0.5142074338996041"/>
    <x v="535"/>
  </r>
  <r>
    <s v="CMP537"/>
    <x v="1"/>
    <x v="1"/>
    <d v="2023-03-25T00:00:00"/>
    <d v="2024-06-09T00:00:00"/>
    <n v="38726.6"/>
    <n v="11872.6"/>
    <n v="420.5"/>
    <n v="11594.142"/>
    <n v="29351.48"/>
    <x v="2"/>
    <x v="1"/>
    <x v="0"/>
    <n v="0.30657480904597878"/>
    <n v="3.5417684416218856E-2"/>
    <n v="0.97654616511968728"/>
    <n v="27.572275862068967"/>
    <x v="536"/>
  </r>
  <r>
    <s v="CMP538"/>
    <x v="3"/>
    <x v="3"/>
    <d v="2023-07-01T00:00:00"/>
    <d v="2024-09-29T00:00:00"/>
    <n v="34063.4"/>
    <n v="6200.2"/>
    <n v="1064.3"/>
    <n v="9992.6170000000002"/>
    <n v="35984.07"/>
    <x v="3"/>
    <x v="1"/>
    <x v="1"/>
    <n v="0.18201941086327258"/>
    <n v="0.17165575304022451"/>
    <n v="1.6116604303086999"/>
    <n v="9.3889100817438695"/>
    <x v="537"/>
  </r>
  <r>
    <s v="CMP539"/>
    <x v="1"/>
    <x v="1"/>
    <d v="2022-12-13T00:00:00"/>
    <d v="2024-03-02T00:00:00"/>
    <n v="24090.3"/>
    <n v="22231.399999999998"/>
    <n v="1806.7"/>
    <n v="2478.0500000000002"/>
    <n v="8088.4480000000003"/>
    <x v="3"/>
    <x v="0"/>
    <x v="0"/>
    <n v="0.92283616227278198"/>
    <n v="8.1267936342290639E-2"/>
    <n v="0.11146621445343075"/>
    <n v="1.3715890850722312"/>
    <x v="538"/>
  </r>
  <r>
    <s v="CMP540"/>
    <x v="2"/>
    <x v="3"/>
    <d v="2023-04-20T00:00:00"/>
    <d v="2024-07-14T00:00:00"/>
    <n v="69489.8"/>
    <n v="57588.2"/>
    <n v="43801.599999999999"/>
    <n v="5637.2520000000004"/>
    <n v="9426.1020000000008"/>
    <x v="1"/>
    <x v="2"/>
    <x v="0"/>
    <n v="0.82872882063266828"/>
    <n v="0.76060026185920038"/>
    <n v="9.7889011985094185E-2"/>
    <n v="0.12869968220338984"/>
    <x v="539"/>
  </r>
  <r>
    <s v="CMP541"/>
    <x v="4"/>
    <x v="3"/>
    <d v="2023-05-04T00:00:00"/>
    <d v="2024-08-02T00:00:00"/>
    <n v="109898.4"/>
    <n v="45173.299999999996"/>
    <n v="21027.899999999998"/>
    <n v="12454.05"/>
    <n v="44090.788"/>
    <x v="3"/>
    <x v="0"/>
    <x v="0"/>
    <n v="0.41104602068819929"/>
    <n v="0.46549399756050586"/>
    <n v="0.27569493483982799"/>
    <n v="0.59226313611915604"/>
    <x v="540"/>
  </r>
  <r>
    <s v="CMP542"/>
    <x v="0"/>
    <x v="3"/>
    <d v="2023-03-25T00:00:00"/>
    <d v="2024-06-02T00:00:00"/>
    <n v="66198.3"/>
    <n v="43239"/>
    <n v="24507.899999999998"/>
    <n v="1962.865"/>
    <n v="3187.8829999999998"/>
    <x v="2"/>
    <x v="0"/>
    <x v="0"/>
    <n v="0.65317387304507812"/>
    <n v="0.56680080482897377"/>
    <n v="4.539570757880617E-2"/>
    <n v="8.0091113477694958E-2"/>
    <x v="541"/>
  </r>
  <r>
    <s v="CMP543"/>
    <x v="4"/>
    <x v="1"/>
    <d v="2023-08-11T00:00:00"/>
    <d v="2024-10-24T00:00:00"/>
    <n v="8995.7999999999993"/>
    <n v="4918.3999999999996"/>
    <n v="922.19999999999993"/>
    <n v="6890.3419999999996"/>
    <n v="10162.817999999999"/>
    <x v="1"/>
    <x v="2"/>
    <x v="1"/>
    <n v="0.54674403610573818"/>
    <n v="0.1875"/>
    <n v="1.4009316037735848"/>
    <n v="7.4716352201257861"/>
    <x v="542"/>
  </r>
  <r>
    <s v="CMP544"/>
    <x v="4"/>
    <x v="0"/>
    <d v="2023-03-23T00:00:00"/>
    <d v="2024-06-27T00:00:00"/>
    <n v="50587.6"/>
    <n v="36798.1"/>
    <n v="28759.3"/>
    <n v="7062.4279999999999"/>
    <n v="20049.933000000001"/>
    <x v="2"/>
    <x v="3"/>
    <x v="1"/>
    <n v="0.72741343728502639"/>
    <n v="0.78154306879974778"/>
    <n v="0.19192371345259673"/>
    <n v="0.24557023293334679"/>
    <x v="543"/>
  </r>
  <r>
    <s v="CMP545"/>
    <x v="3"/>
    <x v="0"/>
    <d v="2023-02-20T00:00:00"/>
    <d v="2024-04-30T00:00:00"/>
    <n v="21404.899999999998"/>
    <n v="7931.5"/>
    <n v="278.39999999999998"/>
    <n v="14260.111999999999"/>
    <n v="34234.819000000003"/>
    <x v="4"/>
    <x v="0"/>
    <x v="0"/>
    <n v="0.37054599647744213"/>
    <n v="3.5100548446069468E-2"/>
    <n v="1.7979085923217548"/>
    <n v="51.221666666666671"/>
    <x v="544"/>
  </r>
  <r>
    <s v="CMP546"/>
    <x v="3"/>
    <x v="3"/>
    <d v="2023-02-22T00:00:00"/>
    <d v="2024-05-10T00:00:00"/>
    <n v="105333.8"/>
    <n v="94180.4"/>
    <n v="45202.299999999996"/>
    <n v="3994.1410000000001"/>
    <n v="6897.94"/>
    <x v="1"/>
    <x v="4"/>
    <x v="0"/>
    <n v="0.8941137602554925"/>
    <n v="0.47995442788520754"/>
    <n v="4.240947160980417E-2"/>
    <n v="8.836145505870277E-2"/>
    <x v="545"/>
  </r>
  <r>
    <s v="CMP547"/>
    <x v="1"/>
    <x v="3"/>
    <d v="2023-05-31T00:00:00"/>
    <d v="2024-08-07T00:00:00"/>
    <n v="117345.59999999999"/>
    <n v="2114.1"/>
    <n v="768.5"/>
    <n v="8409.7389999999996"/>
    <n v="26800.669000000002"/>
    <x v="2"/>
    <x v="0"/>
    <x v="0"/>
    <n v="1.8016014234875446E-2"/>
    <n v="0.36351165980795613"/>
    <n v="3.9779286694101508"/>
    <n v="10.943056603773584"/>
    <x v="546"/>
  </r>
  <r>
    <s v="CMP548"/>
    <x v="5"/>
    <x v="1"/>
    <d v="2023-02-08T00:00:00"/>
    <d v="2024-05-01T00:00:00"/>
    <n v="89375.099999999991"/>
    <n v="27822.6"/>
    <n v="18957.3"/>
    <n v="1351.0519999999999"/>
    <n v="3415.6779999999999"/>
    <x v="4"/>
    <x v="0"/>
    <x v="0"/>
    <n v="0.31130146987248125"/>
    <n v="0.68136335209505938"/>
    <n v="4.8559516364394414E-2"/>
    <n v="7.1268165825302127E-2"/>
    <x v="547"/>
  </r>
  <r>
    <s v="CMP549"/>
    <x v="4"/>
    <x v="1"/>
    <d v="2023-03-24T00:00:00"/>
    <d v="2024-06-24T00:00:00"/>
    <n v="74396.599999999991"/>
    <n v="57892.7"/>
    <n v="17591.399999999998"/>
    <n v="2405.4630000000002"/>
    <n v="8746.1389999999992"/>
    <x v="4"/>
    <x v="0"/>
    <x v="0"/>
    <n v="0.77816324939580572"/>
    <n v="0.30386214496819114"/>
    <n v="4.1550368181135104E-2"/>
    <n v="0.13674085064292782"/>
    <x v="548"/>
  </r>
  <r>
    <s v="CMP550"/>
    <x v="4"/>
    <x v="3"/>
    <d v="2023-05-17T00:00:00"/>
    <d v="2024-07-31T00:00:00"/>
    <n v="86338.8"/>
    <n v="50709.4"/>
    <n v="43584.1"/>
    <n v="3531.7069999999999"/>
    <n v="12342.69"/>
    <x v="2"/>
    <x v="1"/>
    <x v="0"/>
    <n v="0.58733037753593975"/>
    <n v="0.85948759007205755"/>
    <n v="6.9646002516298752E-2"/>
    <n v="8.103200479073791E-2"/>
    <x v="549"/>
  </r>
  <r>
    <s v="CMP551"/>
    <x v="5"/>
    <x v="2"/>
    <d v="2023-02-02T00:00:00"/>
    <d v="2024-04-11T00:00:00"/>
    <n v="108309.2"/>
    <n v="27361.5"/>
    <n v="34.799999999999997"/>
    <n v="7691.5540000000001"/>
    <n v="19438.555"/>
    <x v="3"/>
    <x v="2"/>
    <x v="0"/>
    <n v="0.25262396915497481"/>
    <n v="1.2718600953895071E-3"/>
    <n v="0.28110863804981451"/>
    <n v="221.02166666666668"/>
    <x v="550"/>
  </r>
  <r>
    <s v="CMP552"/>
    <x v="0"/>
    <x v="1"/>
    <d v="2022-11-03T00:00:00"/>
    <d v="2024-01-12T00:00:00"/>
    <n v="121234.5"/>
    <n v="25053.1"/>
    <n v="22527.200000000001"/>
    <n v="8475.598"/>
    <n v="33073.427000000003"/>
    <x v="4"/>
    <x v="2"/>
    <x v="1"/>
    <n v="0.20664992225810308"/>
    <n v="0.8991781456187059"/>
    <n v="0.33830535941659917"/>
    <n v="0.37623841400617919"/>
    <x v="551"/>
  </r>
  <r>
    <s v="CMP553"/>
    <x v="3"/>
    <x v="0"/>
    <d v="2022-11-12T00:00:00"/>
    <d v="2024-01-27T00:00:00"/>
    <n v="47716.6"/>
    <n v="22593.899999999998"/>
    <n v="19340.099999999999"/>
    <n v="873.01599999999996"/>
    <n v="1728.4"/>
    <x v="2"/>
    <x v="4"/>
    <x v="0"/>
    <n v="0.47350188404035487"/>
    <n v="0.85598767809010401"/>
    <n v="3.8639455782312926E-2"/>
    <n v="4.5140200929674613E-2"/>
    <x v="552"/>
  </r>
  <r>
    <s v="CMP554"/>
    <x v="1"/>
    <x v="1"/>
    <d v="2022-11-05T00:00:00"/>
    <d v="2024-01-25T00:00:00"/>
    <n v="132912.79999999999"/>
    <n v="65934.399999999994"/>
    <n v="24119.3"/>
    <n v="10933.638000000001"/>
    <n v="37237.769"/>
    <x v="3"/>
    <x v="3"/>
    <x v="1"/>
    <n v="0.49607261302146971"/>
    <n v="0.36580752990851517"/>
    <n v="0.1658260028149191"/>
    <n v="0.45331489719850915"/>
    <x v="553"/>
  </r>
  <r>
    <s v="CMP555"/>
    <x v="1"/>
    <x v="0"/>
    <d v="2023-07-19T00:00:00"/>
    <d v="2024-09-30T00:00:00"/>
    <n v="78413.099999999991"/>
    <n v="27062.799999999999"/>
    <n v="7896.7"/>
    <n v="12311.66"/>
    <n v="24711.248"/>
    <x v="3"/>
    <x v="1"/>
    <x v="1"/>
    <n v="0.34513110691963461"/>
    <n v="0.29179168452636089"/>
    <n v="0.45492927561080154"/>
    <n v="1.5590892398090341"/>
    <x v="554"/>
  </r>
  <r>
    <s v="CMP556"/>
    <x v="3"/>
    <x v="2"/>
    <d v="2023-03-21T00:00:00"/>
    <d v="2024-06-17T00:00:00"/>
    <n v="64029.1"/>
    <n v="28524.399999999998"/>
    <n v="18620.899999999998"/>
    <n v="8963.0589999999993"/>
    <n v="33590.235999999997"/>
    <x v="2"/>
    <x v="1"/>
    <x v="0"/>
    <n v="0.44549119072421756"/>
    <n v="0.65280601870679134"/>
    <n v="0.31422427816185439"/>
    <n v="0.48134402741006077"/>
    <x v="555"/>
  </r>
  <r>
    <s v="CMP557"/>
    <x v="5"/>
    <x v="2"/>
    <d v="2022-10-29T00:00:00"/>
    <d v="2024-02-02T00:00:00"/>
    <n v="103431.4"/>
    <n v="65096.299999999996"/>
    <n v="26453.8"/>
    <n v="7559.5460000000003"/>
    <n v="23419.210999999999"/>
    <x v="1"/>
    <x v="1"/>
    <x v="1"/>
    <n v="0.62936690405428142"/>
    <n v="0.40637947164431776"/>
    <n v="0.11612865861807815"/>
    <n v="0.28576408682306514"/>
    <x v="556"/>
  </r>
  <r>
    <s v="CMP558"/>
    <x v="0"/>
    <x v="0"/>
    <d v="2023-03-23T00:00:00"/>
    <d v="2024-06-18T00:00:00"/>
    <n v="134116.29999999999"/>
    <n v="10541.5"/>
    <n v="423.4"/>
    <n v="668.04399999999998"/>
    <n v="957.98599999999999"/>
    <x v="2"/>
    <x v="2"/>
    <x v="1"/>
    <n v="7.8599692953056424E-2"/>
    <n v="4.0165061898211826E-2"/>
    <n v="6.3372764786795044E-2"/>
    <n v="1.5778082191780822"/>
    <x v="557"/>
  </r>
  <r>
    <s v="CMP559"/>
    <x v="1"/>
    <x v="2"/>
    <d v="2023-01-24T00:00:00"/>
    <d v="2024-04-21T00:00:00"/>
    <n v="4634.2"/>
    <n v="4373.2"/>
    <n v="2146"/>
    <n v="10142.75"/>
    <n v="33725.898000000001"/>
    <x v="2"/>
    <x v="2"/>
    <x v="1"/>
    <n v="0.94367959949937419"/>
    <n v="0.49071618037135278"/>
    <n v="2.3192970822281169"/>
    <n v="4.7263513513513518"/>
    <x v="558"/>
  </r>
  <r>
    <s v="CMP560"/>
    <x v="2"/>
    <x v="0"/>
    <d v="2023-01-27T00:00:00"/>
    <d v="2024-04-30T00:00:00"/>
    <n v="12789"/>
    <n v="1974.8999999999999"/>
    <n v="1371.7"/>
    <n v="3827.0720000000001"/>
    <n v="9861.5949999999993"/>
    <x v="3"/>
    <x v="2"/>
    <x v="0"/>
    <n v="0.15442176870748298"/>
    <n v="0.69456681350954486"/>
    <n v="1.9378560939794423"/>
    <n v="2.7900211416490488"/>
    <x v="559"/>
  </r>
  <r>
    <s v="CMP561"/>
    <x v="4"/>
    <x v="0"/>
    <d v="2023-03-11T00:00:00"/>
    <d v="2024-06-11T00:00:00"/>
    <n v="133008.5"/>
    <n v="98791.4"/>
    <n v="66940.7"/>
    <n v="13094.66"/>
    <n v="40129.561999999998"/>
    <x v="2"/>
    <x v="2"/>
    <x v="1"/>
    <n v="0.7427450125367927"/>
    <n v="0.67759643045852169"/>
    <n v="0.13254858216403453"/>
    <n v="0.19561582116709267"/>
    <x v="560"/>
  </r>
  <r>
    <s v="CMP562"/>
    <x v="2"/>
    <x v="1"/>
    <d v="2023-04-30T00:00:00"/>
    <d v="2024-08-05T00:00:00"/>
    <n v="66218.599999999991"/>
    <n v="21741.3"/>
    <n v="1299.2"/>
    <n v="2638.971"/>
    <n v="6685.7470000000003"/>
    <x v="1"/>
    <x v="4"/>
    <x v="0"/>
    <n v="0.32832618025751076"/>
    <n v="5.9757236227824466E-2"/>
    <n v="0.12138055222088837"/>
    <n v="2.0312276785714287"/>
    <x v="561"/>
  </r>
  <r>
    <s v="CMP563"/>
    <x v="5"/>
    <x v="1"/>
    <d v="2023-01-23T00:00:00"/>
    <d v="2024-04-18T00:00:00"/>
    <n v="56906.7"/>
    <n v="41815.1"/>
    <n v="33010.699999999997"/>
    <n v="5687.799"/>
    <n v="11455.058000000001"/>
    <x v="4"/>
    <x v="0"/>
    <x v="0"/>
    <n v="0.73480099882790606"/>
    <n v="0.78944448297385394"/>
    <n v="0.13602260905749358"/>
    <n v="0.17230167794078891"/>
    <x v="562"/>
  </r>
  <r>
    <s v="CMP564"/>
    <x v="1"/>
    <x v="1"/>
    <d v="2022-12-21T00:00:00"/>
    <d v="2024-03-26T00:00:00"/>
    <n v="116058"/>
    <n v="111435.4"/>
    <n v="19360.399999999998"/>
    <n v="6077.4719999999998"/>
    <n v="17602.187999999998"/>
    <x v="2"/>
    <x v="4"/>
    <x v="0"/>
    <n v="0.96016991504247873"/>
    <n v="0.17373653255608182"/>
    <n v="5.4538073179617966E-2"/>
    <n v="0.31391252246854406"/>
    <x v="563"/>
  </r>
  <r>
    <s v="CMP565"/>
    <x v="5"/>
    <x v="2"/>
    <d v="2023-06-14T00:00:00"/>
    <d v="2024-09-17T00:00:00"/>
    <n v="119578.59999999999"/>
    <n v="84346.5"/>
    <n v="33187.599999999999"/>
    <n v="12726.94"/>
    <n v="34523.716999999997"/>
    <x v="1"/>
    <x v="0"/>
    <x v="0"/>
    <n v="0.70536450502012904"/>
    <n v="0.39346742307031113"/>
    <n v="0.15088877428227609"/>
    <n v="0.38348479552603987"/>
    <x v="564"/>
  </r>
  <r>
    <s v="CMP566"/>
    <x v="1"/>
    <x v="2"/>
    <d v="2022-11-09T00:00:00"/>
    <d v="2024-01-18T00:00:00"/>
    <n v="6751.2"/>
    <n v="5759.4"/>
    <n v="614.79999999999995"/>
    <n v="11350.629000000001"/>
    <n v="18846.026999999998"/>
    <x v="4"/>
    <x v="2"/>
    <x v="1"/>
    <n v="0.85309278350515461"/>
    <n v="0.1067472306143001"/>
    <n v="1.9708006042296076"/>
    <n v="18.462311320754718"/>
    <x v="565"/>
  </r>
  <r>
    <s v="CMP567"/>
    <x v="3"/>
    <x v="1"/>
    <d v="2023-07-31T00:00:00"/>
    <d v="2024-10-29T00:00:00"/>
    <n v="81443.599999999991"/>
    <n v="7223.9"/>
    <n v="6951.3"/>
    <n v="13137.928"/>
    <n v="32916.305"/>
    <x v="3"/>
    <x v="4"/>
    <x v="1"/>
    <n v="8.8698191140863136E-2"/>
    <n v="0.96226415094339635"/>
    <n v="1.8186752308309917"/>
    <n v="1.8899958281184814"/>
    <x v="566"/>
  </r>
  <r>
    <s v="CMP568"/>
    <x v="4"/>
    <x v="1"/>
    <d v="2023-05-25T00:00:00"/>
    <d v="2024-08-10T00:00:00"/>
    <n v="121655"/>
    <n v="17440.599999999999"/>
    <n v="15602"/>
    <n v="1721.15"/>
    <n v="4860.0230000000001"/>
    <x v="2"/>
    <x v="0"/>
    <x v="0"/>
    <n v="0.14336114421930868"/>
    <n v="0.89457931493182585"/>
    <n v="9.8686398403724659E-2"/>
    <n v="0.11031598513011152"/>
    <x v="567"/>
  </r>
  <r>
    <s v="CMP569"/>
    <x v="2"/>
    <x v="1"/>
    <d v="2023-06-15T00:00:00"/>
    <d v="2024-09-13T00:00:00"/>
    <n v="61132"/>
    <n v="23202.899999999998"/>
    <n v="18803.599999999999"/>
    <n v="8702.9580000000005"/>
    <n v="16773.976999999999"/>
    <x v="4"/>
    <x v="0"/>
    <x v="0"/>
    <n v="0.37955407969639465"/>
    <n v="0.81039870016247972"/>
    <n v="0.37508061492313466"/>
    <n v="0.46283466995681682"/>
    <x v="568"/>
  </r>
  <r>
    <s v="CMP570"/>
    <x v="2"/>
    <x v="0"/>
    <d v="2022-12-24T00:00:00"/>
    <d v="2024-03-28T00:00:00"/>
    <n v="49616.1"/>
    <n v="6678.7"/>
    <n v="6272.7"/>
    <n v="3826.7530000000002"/>
    <n v="14801.6"/>
    <x v="3"/>
    <x v="0"/>
    <x v="0"/>
    <n v="0.13460751651177744"/>
    <n v="0.93920972644376899"/>
    <n v="0.57297872340425537"/>
    <n v="0.61006472491909391"/>
    <x v="569"/>
  </r>
  <r>
    <s v="CMP571"/>
    <x v="2"/>
    <x v="2"/>
    <d v="2022-11-14T00:00:00"/>
    <d v="2024-01-25T00:00:00"/>
    <n v="144109.69999999998"/>
    <n v="19421.3"/>
    <n v="5263.5"/>
    <n v="11434.264999999999"/>
    <n v="25227.39"/>
    <x v="2"/>
    <x v="1"/>
    <x v="0"/>
    <n v="0.13476747227979796"/>
    <n v="0.271016873226818"/>
    <n v="0.58874869344482605"/>
    <n v="2.1723691460055097"/>
    <x v="570"/>
  </r>
  <r>
    <s v="CMP572"/>
    <x v="1"/>
    <x v="3"/>
    <d v="2023-03-10T00:00:00"/>
    <d v="2024-06-12T00:00:00"/>
    <n v="88099.099999999991"/>
    <n v="5150.3999999999996"/>
    <n v="4402.2"/>
    <n v="5148.1090000000004"/>
    <n v="20276.277999999998"/>
    <x v="0"/>
    <x v="2"/>
    <x v="1"/>
    <n v="5.8461437176997269E-2"/>
    <n v="0.85472972972972971"/>
    <n v="0.9995551801801803"/>
    <n v="1.1694400527009223"/>
    <x v="571"/>
  </r>
  <r>
    <s v="CMP573"/>
    <x v="5"/>
    <x v="0"/>
    <d v="2023-02-21T00:00:00"/>
    <d v="2024-05-13T00:00:00"/>
    <n v="43526.1"/>
    <n v="17713.2"/>
    <n v="15509.199999999999"/>
    <n v="6749.4309999999996"/>
    <n v="20749.383999999998"/>
    <x v="2"/>
    <x v="1"/>
    <x v="0"/>
    <n v="0.40695582650409756"/>
    <n v="0.87557301899148643"/>
    <n v="0.38103962017026843"/>
    <n v="0.43518885564697085"/>
    <x v="572"/>
  </r>
  <r>
    <s v="CMP574"/>
    <x v="2"/>
    <x v="1"/>
    <d v="2023-04-05T00:00:00"/>
    <d v="2024-06-24T00:00:00"/>
    <n v="85265.8"/>
    <n v="62129.599999999999"/>
    <n v="2360.6"/>
    <n v="8987.5640000000003"/>
    <n v="20679.436000000002"/>
    <x v="2"/>
    <x v="0"/>
    <x v="0"/>
    <n v="0.72865791442758987"/>
    <n v="3.7994772218073188E-2"/>
    <n v="0.14465832710978344"/>
    <n v="3.8073218673218676"/>
    <x v="573"/>
  </r>
  <r>
    <s v="CMP575"/>
    <x v="2"/>
    <x v="1"/>
    <d v="2023-01-25T00:00:00"/>
    <d v="2024-04-18T00:00:00"/>
    <n v="102709.3"/>
    <n v="86663.599999999991"/>
    <n v="74228.399999999994"/>
    <n v="6681.8609999999999"/>
    <n v="15834.348"/>
    <x v="1"/>
    <x v="1"/>
    <x v="0"/>
    <n v="0.84377558799446584"/>
    <n v="0.8565118458037746"/>
    <n v="7.7101124347476915E-2"/>
    <n v="9.0017580872011255E-2"/>
    <x v="574"/>
  </r>
  <r>
    <s v="CMP576"/>
    <x v="4"/>
    <x v="3"/>
    <d v="2022-11-07T00:00:00"/>
    <d v="2024-01-23T00:00:00"/>
    <n v="142204.4"/>
    <n v="30203.5"/>
    <n v="8914.6"/>
    <n v="2304.7460000000001"/>
    <n v="8544.241"/>
    <x v="3"/>
    <x v="1"/>
    <x v="0"/>
    <n v="0.21239497512031977"/>
    <n v="0.29515122419587136"/>
    <n v="7.6307249159865587E-2"/>
    <n v="0.25853610930383863"/>
    <x v="575"/>
  </r>
  <r>
    <s v="CMP577"/>
    <x v="0"/>
    <x v="0"/>
    <d v="2023-03-27T00:00:00"/>
    <d v="2024-06-15T00:00:00"/>
    <n v="51802.7"/>
    <n v="40356.400000000001"/>
    <n v="16144.3"/>
    <n v="5194.8860000000004"/>
    <n v="8321.7819999999992"/>
    <x v="3"/>
    <x v="3"/>
    <x v="0"/>
    <n v="0.7790404747242905"/>
    <n v="0.40004311583788443"/>
    <n v="0.12872520839321644"/>
    <n v="0.32177833662654937"/>
    <x v="576"/>
  </r>
  <r>
    <s v="CMP578"/>
    <x v="2"/>
    <x v="1"/>
    <d v="2023-08-15T00:00:00"/>
    <d v="2024-11-09T00:00:00"/>
    <n v="14059.199999999999"/>
    <n v="432.09999999999997"/>
    <n v="249.4"/>
    <n v="8525.5360000000001"/>
    <n v="12136.5"/>
    <x v="1"/>
    <x v="3"/>
    <x v="0"/>
    <n v="3.0734323432343235E-2"/>
    <n v="0.57718120805369133"/>
    <n v="19.730469798657719"/>
    <n v="34.184186046511627"/>
    <x v="577"/>
  </r>
  <r>
    <s v="CMP579"/>
    <x v="2"/>
    <x v="3"/>
    <d v="2022-11-13T00:00:00"/>
    <d v="2024-02-18T00:00:00"/>
    <n v="53603.6"/>
    <n v="12522.199999999999"/>
    <n v="5069.2"/>
    <n v="5339.567"/>
    <n v="20221.41"/>
    <x v="4"/>
    <x v="0"/>
    <x v="1"/>
    <n v="0.2336074442761307"/>
    <n v="0.40481704492820753"/>
    <n v="0.42640805928670683"/>
    <n v="1.0533352402745997"/>
    <x v="578"/>
  </r>
  <r>
    <s v="CMP580"/>
    <x v="0"/>
    <x v="1"/>
    <d v="2023-06-08T00:00:00"/>
    <d v="2024-08-19T00:00:00"/>
    <n v="18913.8"/>
    <n v="14218.699999999999"/>
    <n v="8549.1999999999989"/>
    <n v="13488.915000000001"/>
    <n v="21156.312000000002"/>
    <x v="4"/>
    <x v="4"/>
    <x v="0"/>
    <n v="0.75176326280282124"/>
    <n v="0.60126453191923313"/>
    <n v="0.94867428105241702"/>
    <n v="1.5777985074626868"/>
    <x v="579"/>
  </r>
  <r>
    <s v="CMP581"/>
    <x v="1"/>
    <x v="0"/>
    <d v="2023-04-28T00:00:00"/>
    <d v="2024-07-11T00:00:00"/>
    <n v="36458.799999999996"/>
    <n v="13548.8"/>
    <n v="11904.5"/>
    <n v="11610.063"/>
    <n v="33731.031000000003"/>
    <x v="4"/>
    <x v="1"/>
    <x v="0"/>
    <n v="0.37161947184218902"/>
    <n v="0.87863869863013699"/>
    <n v="0.85690710616438359"/>
    <n v="0.97526674786845313"/>
    <x v="580"/>
  </r>
  <r>
    <s v="CMP582"/>
    <x v="4"/>
    <x v="1"/>
    <d v="2023-04-17T00:00:00"/>
    <d v="2024-06-28T00:00:00"/>
    <n v="95299.8"/>
    <n v="14940.8"/>
    <n v="14282.5"/>
    <n v="915.298"/>
    <n v="3383.2849999999999"/>
    <x v="4"/>
    <x v="1"/>
    <x v="0"/>
    <n v="0.15677682429553891"/>
    <n v="0.95593944099378891"/>
    <n v="6.1261645962732925E-2"/>
    <n v="6.4085279187817257E-2"/>
    <x v="581"/>
  </r>
  <r>
    <s v="CMP583"/>
    <x v="5"/>
    <x v="0"/>
    <d v="2023-05-19T00:00:00"/>
    <d v="2024-07-27T00:00:00"/>
    <n v="142471.19999999998"/>
    <n v="107778.5"/>
    <n v="75426.099999999991"/>
    <n v="613.40800000000002"/>
    <n v="2208.9589999999998"/>
    <x v="3"/>
    <x v="3"/>
    <x v="1"/>
    <n v="0.75649324214297353"/>
    <n v="0.69982510426476519"/>
    <n v="5.6913762949011171E-3"/>
    <n v="8.1325694951747476E-3"/>
    <x v="582"/>
  </r>
  <r>
    <s v="CMP584"/>
    <x v="4"/>
    <x v="0"/>
    <d v="2022-12-05T00:00:00"/>
    <d v="2024-03-08T00:00:00"/>
    <n v="10112.299999999999"/>
    <n v="3712"/>
    <n v="1757.3999999999999"/>
    <n v="4591.0770000000002"/>
    <n v="7821.59"/>
    <x v="4"/>
    <x v="4"/>
    <x v="1"/>
    <n v="0.36707771723544597"/>
    <n v="0.47343749999999996"/>
    <n v="1.2368203125000001"/>
    <n v="2.6124257425742576"/>
    <x v="583"/>
  </r>
  <r>
    <s v="CMP585"/>
    <x v="2"/>
    <x v="3"/>
    <d v="2023-03-17T00:00:00"/>
    <d v="2024-06-15T00:00:00"/>
    <n v="64565.599999999999"/>
    <n v="35336.5"/>
    <n v="8311.4"/>
    <n v="2421.848"/>
    <n v="9603.7559999999994"/>
    <x v="2"/>
    <x v="3"/>
    <x v="0"/>
    <n v="0.54729608336327706"/>
    <n v="0.23520722199425523"/>
    <n v="6.8536725482150188E-2"/>
    <n v="0.29138869504535941"/>
    <x v="584"/>
  </r>
  <r>
    <s v="CMP586"/>
    <x v="4"/>
    <x v="1"/>
    <d v="2023-07-11T00:00:00"/>
    <d v="2024-10-12T00:00:00"/>
    <n v="95839.2"/>
    <n v="12391.699999999999"/>
    <n v="2998.6"/>
    <n v="999.51400000000001"/>
    <n v="3813.152"/>
    <x v="0"/>
    <x v="0"/>
    <x v="0"/>
    <n v="0.12929678044057127"/>
    <n v="0.24198455417739295"/>
    <n v="8.0659957875029262E-2"/>
    <n v="0.33332688588007736"/>
    <x v="585"/>
  </r>
  <r>
    <s v="CMP587"/>
    <x v="4"/>
    <x v="2"/>
    <d v="2023-07-23T00:00:00"/>
    <d v="2024-10-14T00:00:00"/>
    <n v="120669"/>
    <n v="13154.4"/>
    <n v="3332.1"/>
    <n v="5516.4089999999997"/>
    <n v="6977.4870000000001"/>
    <x v="3"/>
    <x v="3"/>
    <x v="0"/>
    <n v="0.10901225666906993"/>
    <n v="0.25330687830687831"/>
    <n v="0.41935846560846557"/>
    <n v="1.6555352480417753"/>
    <x v="586"/>
  </r>
  <r>
    <s v="CMP588"/>
    <x v="0"/>
    <x v="3"/>
    <d v="2022-12-05T00:00:00"/>
    <d v="2024-02-12T00:00:00"/>
    <n v="87536.5"/>
    <n v="38918"/>
    <n v="13032.6"/>
    <n v="3506.8539999999998"/>
    <n v="9545.5239999999994"/>
    <x v="2"/>
    <x v="4"/>
    <x v="0"/>
    <n v="0.44459168461156201"/>
    <n v="0.33487332339791359"/>
    <n v="9.0108792846497754E-2"/>
    <n v="0.26908322207387625"/>
    <x v="587"/>
  </r>
  <r>
    <s v="CMP589"/>
    <x v="1"/>
    <x v="2"/>
    <d v="2023-07-19T00:00:00"/>
    <d v="2024-10-08T00:00:00"/>
    <n v="49572.6"/>
    <n v="2430.1999999999998"/>
    <n v="345.09999999999997"/>
    <n v="12633.879000000001"/>
    <n v="37236.29"/>
    <x v="0"/>
    <x v="1"/>
    <x v="1"/>
    <n v="4.902304902304902E-2"/>
    <n v="0.14200477326968974"/>
    <n v="5.198699284009547"/>
    <n v="36.609327731092442"/>
    <x v="588"/>
  </r>
  <r>
    <s v="CMP590"/>
    <x v="2"/>
    <x v="2"/>
    <d v="2023-03-09T00:00:00"/>
    <d v="2024-06-08T00:00:00"/>
    <n v="91663.2"/>
    <n v="68118.099999999991"/>
    <n v="36737.199999999997"/>
    <n v="9573.48"/>
    <n v="15762.166999999999"/>
    <x v="2"/>
    <x v="4"/>
    <x v="1"/>
    <n v="0.74313464945583385"/>
    <n v="0.53931627570352081"/>
    <n v="0.14054238154029547"/>
    <n v="0.26059362172402906"/>
    <x v="589"/>
  </r>
  <r>
    <s v="CMP591"/>
    <x v="0"/>
    <x v="3"/>
    <d v="2023-07-10T00:00:00"/>
    <d v="2024-09-18T00:00:00"/>
    <n v="138582.29999999999"/>
    <n v="85680.5"/>
    <n v="18415"/>
    <n v="8067.1040000000003"/>
    <n v="15362.605"/>
    <x v="1"/>
    <x v="2"/>
    <x v="1"/>
    <n v="0.61826438152635654"/>
    <n v="0.21492638348282281"/>
    <n v="9.4153325435775939E-2"/>
    <n v="0.4380724409448819"/>
    <x v="590"/>
  </r>
  <r>
    <s v="CMP592"/>
    <x v="3"/>
    <x v="3"/>
    <d v="2023-05-17T00:00:00"/>
    <d v="2024-08-17T00:00:00"/>
    <n v="43972.7"/>
    <n v="23376.899999999998"/>
    <n v="12400.4"/>
    <n v="7789.3130000000001"/>
    <n v="15036.993"/>
    <x v="1"/>
    <x v="3"/>
    <x v="1"/>
    <n v="0.53162302974345443"/>
    <n v="0.53045527850142671"/>
    <n v="0.3332055576231237"/>
    <n v="0.62815014031805427"/>
    <x v="591"/>
  </r>
  <r>
    <s v="CMP593"/>
    <x v="1"/>
    <x v="2"/>
    <d v="2023-05-22T00:00:00"/>
    <d v="2024-07-31T00:00:00"/>
    <n v="142778.6"/>
    <n v="34005.4"/>
    <n v="17147.7"/>
    <n v="11265.281999999999"/>
    <n v="24634.717000000001"/>
    <x v="3"/>
    <x v="0"/>
    <x v="0"/>
    <n v="0.23816874517609782"/>
    <n v="0.50426402865427256"/>
    <n v="0.33127920859628174"/>
    <n v="0.65695585996955852"/>
    <x v="592"/>
  </r>
  <r>
    <s v="CMP594"/>
    <x v="5"/>
    <x v="3"/>
    <d v="2023-05-29T00:00:00"/>
    <d v="2024-08-31T00:00:00"/>
    <n v="90076.9"/>
    <n v="36426.9"/>
    <n v="12490.3"/>
    <n v="3289.2959999999998"/>
    <n v="7125.1549999999997"/>
    <x v="2"/>
    <x v="1"/>
    <x v="1"/>
    <n v="0.40439779788158786"/>
    <n v="0.34288671284133426"/>
    <n v="9.0298543109625026E-2"/>
    <n v="0.2633480380775482"/>
    <x v="593"/>
  </r>
  <r>
    <s v="CMP595"/>
    <x v="1"/>
    <x v="0"/>
    <d v="2022-12-01T00:00:00"/>
    <d v="2024-02-17T00:00:00"/>
    <n v="80263.3"/>
    <n v="37035.9"/>
    <n v="29922.2"/>
    <n v="3406.5720000000001"/>
    <n v="8184.6120000000001"/>
    <x v="1"/>
    <x v="0"/>
    <x v="0"/>
    <n v="0.46143006828774796"/>
    <n v="0.80792420327304049"/>
    <n v="9.1980267794221277E-2"/>
    <n v="0.11384764489242101"/>
    <x v="594"/>
  </r>
  <r>
    <s v="CMP596"/>
    <x v="1"/>
    <x v="0"/>
    <d v="2023-06-24T00:00:00"/>
    <d v="2024-09-14T00:00:00"/>
    <n v="90671.4"/>
    <n v="85323.8"/>
    <n v="26068.1"/>
    <n v="9857.1"/>
    <n v="30237.545999999998"/>
    <x v="0"/>
    <x v="3"/>
    <x v="1"/>
    <n v="0.94102219663532283"/>
    <n v="0.30551967915165518"/>
    <n v="0.11552579702263613"/>
    <n v="0.3781288241183669"/>
    <x v="595"/>
  </r>
  <r>
    <s v="CMP597"/>
    <x v="2"/>
    <x v="2"/>
    <d v="2023-04-18T00:00:00"/>
    <d v="2024-07-02T00:00:00"/>
    <n v="112725.9"/>
    <n v="94279"/>
    <n v="38947"/>
    <n v="2648.0479999999998"/>
    <n v="3569.0880000000002"/>
    <x v="3"/>
    <x v="4"/>
    <x v="0"/>
    <n v="0.83635615240153327"/>
    <n v="0.41310366041218088"/>
    <n v="2.8087357736081203E-2"/>
    <n v="6.7991064780342517E-2"/>
    <x v="596"/>
  </r>
  <r>
    <s v="CMP598"/>
    <x v="3"/>
    <x v="1"/>
    <d v="2023-02-28T00:00:00"/>
    <d v="2024-05-09T00:00:00"/>
    <n v="122623.59999999999"/>
    <n v="110478.39999999999"/>
    <n v="98066.4"/>
    <n v="11062.108"/>
    <n v="24919.091"/>
    <x v="1"/>
    <x v="4"/>
    <x v="0"/>
    <n v="0.90095544413962725"/>
    <n v="0.88765224695506084"/>
    <n v="0.10012914741705167"/>
    <n v="0.11280222379938491"/>
    <x v="597"/>
  </r>
  <r>
    <s v="CMP599"/>
    <x v="3"/>
    <x v="3"/>
    <d v="2023-05-20T00:00:00"/>
    <d v="2024-08-25T00:00:00"/>
    <n v="17069.399999999998"/>
    <n v="14839.3"/>
    <n v="8169.3"/>
    <n v="3577.3240000000001"/>
    <n v="7766.6350000000002"/>
    <x v="1"/>
    <x v="2"/>
    <x v="1"/>
    <n v="0.86935100237852536"/>
    <n v="0.55051788157123316"/>
    <n v="0.24107094000390855"/>
    <n v="0.43789847355342565"/>
    <x v="598"/>
  </r>
  <r>
    <s v="CMP600"/>
    <x v="4"/>
    <x v="0"/>
    <d v="2023-06-21T00:00:00"/>
    <d v="2024-09-07T00:00:00"/>
    <n v="54914.400000000001"/>
    <n v="23623.399999999998"/>
    <n v="3883.1"/>
    <n v="350.81299999999999"/>
    <n v="1268.2280000000001"/>
    <x v="0"/>
    <x v="3"/>
    <x v="0"/>
    <n v="0.43018588931136453"/>
    <n v="0.16437515344954581"/>
    <n v="1.4850233243309601E-2"/>
    <n v="9.0343539955190441E-2"/>
    <x v="599"/>
  </r>
  <r>
    <s v="CMP601"/>
    <x v="4"/>
    <x v="0"/>
    <d v="2023-05-06T00:00:00"/>
    <d v="2024-08-03T00:00:00"/>
    <n v="88510.9"/>
    <n v="84175.4"/>
    <n v="62700.9"/>
    <n v="784.36300000000006"/>
    <n v="1327.04"/>
    <x v="2"/>
    <x v="1"/>
    <x v="0"/>
    <n v="0.95101733232856067"/>
    <n v="0.74488389719561776"/>
    <n v="9.318197478123064E-3"/>
    <n v="1.250959715091809E-2"/>
    <x v="600"/>
  </r>
  <r>
    <s v="CMP602"/>
    <x v="1"/>
    <x v="0"/>
    <d v="2023-06-08T00:00:00"/>
    <d v="2024-09-12T00:00:00"/>
    <n v="34858"/>
    <n v="12536.699999999999"/>
    <n v="8992.9"/>
    <n v="4374.6210000000001"/>
    <n v="10018.775"/>
    <x v="0"/>
    <x v="1"/>
    <x v="1"/>
    <n v="0.35965058236272873"/>
    <n v="0.71732593106638909"/>
    <n v="0.34894517696044419"/>
    <n v="0.48645275717510483"/>
    <x v="601"/>
  </r>
  <r>
    <s v="CMP603"/>
    <x v="2"/>
    <x v="3"/>
    <d v="2023-02-18T00:00:00"/>
    <d v="2024-05-11T00:00:00"/>
    <n v="135838.9"/>
    <n v="41249.599999999999"/>
    <n v="704.69999999999993"/>
    <n v="10132.455"/>
    <n v="12449.294"/>
    <x v="0"/>
    <x v="3"/>
    <x v="1"/>
    <n v="0.30366559210947675"/>
    <n v="1.7083802024746905E-2"/>
    <n v="0.24563765466816648"/>
    <n v="14.378395061728396"/>
    <x v="602"/>
  </r>
  <r>
    <s v="CMP604"/>
    <x v="4"/>
    <x v="0"/>
    <d v="2023-04-11T00:00:00"/>
    <d v="2024-06-23T00:00:00"/>
    <n v="14027.3"/>
    <n v="9517.7999999999993"/>
    <n v="8981.2999999999993"/>
    <n v="12537.947"/>
    <n v="31224.937999999998"/>
    <x v="4"/>
    <x v="3"/>
    <x v="0"/>
    <n v="0.6785197436427538"/>
    <n v="0.94363193174893356"/>
    <n v="1.3173156611822061"/>
    <n v="1.3960058120762029"/>
    <x v="603"/>
  </r>
  <r>
    <s v="CMP605"/>
    <x v="3"/>
    <x v="2"/>
    <d v="2023-08-09T00:00:00"/>
    <d v="2024-10-20T00:00:00"/>
    <n v="86634.599999999991"/>
    <n v="40527.5"/>
    <n v="33509.5"/>
    <n v="414.72899999999998"/>
    <n v="1251.1759999999999"/>
    <x v="1"/>
    <x v="3"/>
    <x v="0"/>
    <n v="0.46779808529155792"/>
    <n v="0.82683363148479427"/>
    <n v="1.0233273703041144E-2"/>
    <n v="1.2376460406750323E-2"/>
    <x v="604"/>
  </r>
  <r>
    <s v="CMP606"/>
    <x v="1"/>
    <x v="3"/>
    <d v="2022-11-24T00:00:00"/>
    <d v="2024-02-09T00:00:00"/>
    <n v="93394.5"/>
    <n v="6739.5999999999995"/>
    <n v="2041.6"/>
    <n v="3250.7840000000001"/>
    <n v="8792.0460000000003"/>
    <x v="0"/>
    <x v="1"/>
    <x v="0"/>
    <n v="7.2162707654090968E-2"/>
    <n v="0.30292598967297762"/>
    <n v="0.48234079173838218"/>
    <n v="1.5922727272727275"/>
    <x v="605"/>
  </r>
  <r>
    <s v="CMP607"/>
    <x v="0"/>
    <x v="2"/>
    <d v="2023-01-17T00:00:00"/>
    <d v="2024-04-14T00:00:00"/>
    <n v="120785"/>
    <n v="114532.59999999999"/>
    <n v="84822.099999999991"/>
    <n v="12341.037"/>
    <n v="28374.789000000001"/>
    <x v="0"/>
    <x v="4"/>
    <x v="0"/>
    <n v="0.94823529411764695"/>
    <n v="0.74059350787461387"/>
    <n v="0.10775130399554364"/>
    <n v="0.14549317925399161"/>
    <x v="606"/>
  </r>
  <r>
    <s v="CMP608"/>
    <x v="1"/>
    <x v="2"/>
    <d v="2023-07-23T00:00:00"/>
    <d v="2024-10-09T00:00:00"/>
    <n v="17930.7"/>
    <n v="5773.9"/>
    <n v="5750.7"/>
    <n v="891.95299999999997"/>
    <n v="3349.152"/>
    <x v="4"/>
    <x v="1"/>
    <x v="1"/>
    <n v="0.32201196830017786"/>
    <n v="0.99598191863385233"/>
    <n v="0.15448016072325466"/>
    <n v="0.15510337871911245"/>
    <x v="607"/>
  </r>
  <r>
    <s v="CMP609"/>
    <x v="4"/>
    <x v="0"/>
    <d v="2023-08-12T00:00:00"/>
    <d v="2024-11-01T00:00:00"/>
    <n v="136349.29999999999"/>
    <n v="108938.5"/>
    <n v="102793.4"/>
    <n v="11092.384"/>
    <n v="15627.462"/>
    <x v="2"/>
    <x v="0"/>
    <x v="1"/>
    <n v="0.79896633132696693"/>
    <n v="0.9435911087448422"/>
    <n v="0.10182244110208971"/>
    <n v="0.10790949613496587"/>
    <x v="608"/>
  </r>
  <r>
    <s v="CMP610"/>
    <x v="4"/>
    <x v="2"/>
    <d v="2023-01-09T00:00:00"/>
    <d v="2024-04-13T00:00:00"/>
    <n v="11591.3"/>
    <n v="1525.3999999999999"/>
    <n v="1310.8"/>
    <n v="11947.884"/>
    <n v="21881.601999999999"/>
    <x v="2"/>
    <x v="4"/>
    <x v="0"/>
    <n v="0.13159869902426818"/>
    <n v="0.85931558935361219"/>
    <n v="7.8326235741444874"/>
    <n v="9.1149557522123903"/>
    <x v="609"/>
  </r>
  <r>
    <s v="CMP611"/>
    <x v="1"/>
    <x v="0"/>
    <d v="2023-07-15T00:00:00"/>
    <d v="2024-10-08T00:00:00"/>
    <n v="9567.1"/>
    <n v="5544.8"/>
    <n v="1081.7"/>
    <n v="13798.460999999999"/>
    <n v="43561.944000000003"/>
    <x v="3"/>
    <x v="2"/>
    <x v="0"/>
    <n v="0.57956956653531377"/>
    <n v="0.1950836820083682"/>
    <n v="2.4885407949790794"/>
    <n v="12.756273458445039"/>
    <x v="610"/>
  </r>
  <r>
    <s v="CMP612"/>
    <x v="0"/>
    <x v="0"/>
    <d v="2023-06-30T00:00:00"/>
    <d v="2024-09-22T00:00:00"/>
    <n v="127391.2"/>
    <n v="78885.8"/>
    <n v="20155"/>
    <n v="1876.59"/>
    <n v="6736.41"/>
    <x v="3"/>
    <x v="0"/>
    <x v="0"/>
    <n v="0.61924057548716083"/>
    <n v="0.25549591941768984"/>
    <n v="2.3788692007940589E-2"/>
    <n v="9.3107913669064749E-2"/>
    <x v="611"/>
  </r>
  <r>
    <s v="CMP613"/>
    <x v="1"/>
    <x v="0"/>
    <d v="2023-01-21T00:00:00"/>
    <d v="2024-04-22T00:00:00"/>
    <n v="133692.9"/>
    <n v="46748"/>
    <n v="44955.799999999996"/>
    <n v="8425.3700000000008"/>
    <n v="18204.663"/>
    <x v="4"/>
    <x v="0"/>
    <x v="0"/>
    <n v="0.3496670354222251"/>
    <n v="0.96166253101736965"/>
    <n v="0.18022952853598018"/>
    <n v="0.18741452715778611"/>
    <x v="612"/>
  </r>
  <r>
    <s v="CMP614"/>
    <x v="2"/>
    <x v="0"/>
    <d v="2022-11-14T00:00:00"/>
    <d v="2024-02-02T00:00:00"/>
    <n v="30026.6"/>
    <n v="9744"/>
    <n v="2154.6999999999998"/>
    <n v="13817.92"/>
    <n v="36195.334999999999"/>
    <x v="4"/>
    <x v="2"/>
    <x v="0"/>
    <n v="0.32451226579099868"/>
    <n v="0.22113095238095237"/>
    <n v="1.4180952380952381"/>
    <n v="6.4129205921938093"/>
    <x v="613"/>
  </r>
  <r>
    <s v="CMP615"/>
    <x v="2"/>
    <x v="0"/>
    <d v="2022-12-05T00:00:00"/>
    <d v="2024-02-14T00:00:00"/>
    <n v="20726.3"/>
    <n v="1363"/>
    <n v="261"/>
    <n v="8564.6569999999992"/>
    <n v="23664.29"/>
    <x v="0"/>
    <x v="1"/>
    <x v="0"/>
    <n v="6.5761858122289074E-2"/>
    <n v="0.19148936170212766"/>
    <n v="6.2836808510638296"/>
    <n v="32.814777777777778"/>
    <x v="614"/>
  </r>
  <r>
    <s v="CMP616"/>
    <x v="3"/>
    <x v="1"/>
    <d v="2023-06-18T00:00:00"/>
    <d v="2024-09-18T00:00:00"/>
    <n v="25650.5"/>
    <n v="13737.3"/>
    <n v="13456"/>
    <n v="12413.392"/>
    <n v="36948.9"/>
    <x v="0"/>
    <x v="3"/>
    <x v="0"/>
    <n v="0.53555681175805536"/>
    <n v="0.9795229047920625"/>
    <n v="0.90362676799662234"/>
    <n v="0.92251724137931035"/>
    <x v="615"/>
  </r>
  <r>
    <s v="CMP617"/>
    <x v="0"/>
    <x v="3"/>
    <d v="2022-11-08T00:00:00"/>
    <d v="2024-02-06T00:00:00"/>
    <n v="91381.9"/>
    <n v="87986"/>
    <n v="70374.3"/>
    <n v="11968.619000000001"/>
    <n v="32660.641"/>
    <x v="0"/>
    <x v="1"/>
    <x v="1"/>
    <n v="0.96283837390117744"/>
    <n v="0.79983520105471329"/>
    <n v="0.13602867501647989"/>
    <n v="0.1700708781472782"/>
    <x v="616"/>
  </r>
  <r>
    <s v="CMP618"/>
    <x v="1"/>
    <x v="3"/>
    <d v="2023-05-01T00:00:00"/>
    <d v="2024-07-21T00:00:00"/>
    <n v="53151.199999999997"/>
    <n v="20372.5"/>
    <n v="7020.9"/>
    <n v="4018.6460000000002"/>
    <n v="12004.231"/>
    <x v="2"/>
    <x v="1"/>
    <x v="0"/>
    <n v="0.3832933216935836"/>
    <n v="0.34462633451957292"/>
    <n v="0.19725836298932387"/>
    <n v="0.57238331268071052"/>
    <x v="617"/>
  </r>
  <r>
    <s v="CMP619"/>
    <x v="1"/>
    <x v="2"/>
    <d v="2023-04-21T00:00:00"/>
    <d v="2024-07-01T00:00:00"/>
    <n v="96570"/>
    <n v="26047.8"/>
    <n v="17449.3"/>
    <n v="14486.776"/>
    <n v="41586.173999999999"/>
    <x v="3"/>
    <x v="3"/>
    <x v="1"/>
    <n v="0.26972972972972969"/>
    <n v="0.66989534624805169"/>
    <n v="0.55616121131151197"/>
    <n v="0.8302210403855742"/>
    <x v="618"/>
  </r>
  <r>
    <s v="CMP620"/>
    <x v="5"/>
    <x v="0"/>
    <d v="2023-06-11T00:00:00"/>
    <d v="2024-08-18T00:00:00"/>
    <n v="78421.8"/>
    <n v="42972.2"/>
    <n v="12577.3"/>
    <n v="3676.9969999999998"/>
    <n v="5854.143"/>
    <x v="1"/>
    <x v="3"/>
    <x v="0"/>
    <n v="0.5479624288144368"/>
    <n v="0.2926845728168444"/>
    <n v="8.5566878121203949E-2"/>
    <n v="0.29235185612174314"/>
    <x v="619"/>
  </r>
  <r>
    <s v="CMP621"/>
    <x v="1"/>
    <x v="0"/>
    <d v="2023-08-01T00:00:00"/>
    <d v="2024-10-24T00:00:00"/>
    <n v="110635"/>
    <n v="38778.799999999996"/>
    <n v="38773"/>
    <n v="5195.5820000000003"/>
    <n v="13656.1"/>
    <x v="3"/>
    <x v="2"/>
    <x v="0"/>
    <n v="0.35051114023591085"/>
    <n v="0.99985043374214788"/>
    <n v="0.13397995812144783"/>
    <n v="0.13400000000000001"/>
    <x v="620"/>
  </r>
  <r>
    <s v="CMP622"/>
    <x v="4"/>
    <x v="1"/>
    <d v="2023-07-20T00:00:00"/>
    <d v="2024-09-30T00:00:00"/>
    <n v="49581.299999999996"/>
    <n v="44207.6"/>
    <n v="10953.3"/>
    <n v="4811.6220000000003"/>
    <n v="7383.98"/>
    <x v="4"/>
    <x v="2"/>
    <x v="0"/>
    <n v="0.89161841258700358"/>
    <n v="0.24776961427446864"/>
    <n v="0.10884151141432696"/>
    <n v="0.43928514694201753"/>
    <x v="621"/>
  </r>
  <r>
    <s v="CMP623"/>
    <x v="4"/>
    <x v="2"/>
    <d v="2023-04-23T00:00:00"/>
    <d v="2024-07-24T00:00:00"/>
    <n v="111287.5"/>
    <n v="25604.1"/>
    <n v="2549.1"/>
    <n v="7352.0219999999999"/>
    <n v="25884.588"/>
    <x v="4"/>
    <x v="0"/>
    <x v="1"/>
    <n v="0.230071661237785"/>
    <n v="9.9558273870200484E-2"/>
    <n v="0.28714237172952772"/>
    <n v="2.8841638225255974"/>
    <x v="622"/>
  </r>
  <r>
    <s v="CMP624"/>
    <x v="4"/>
    <x v="1"/>
    <d v="2023-01-03T00:00:00"/>
    <d v="2024-04-03T00:00:00"/>
    <n v="119770"/>
    <n v="81898.899999999994"/>
    <n v="31940.6"/>
    <n v="10013.323"/>
    <n v="23107.432000000001"/>
    <x v="2"/>
    <x v="2"/>
    <x v="1"/>
    <n v="0.68380145278450355"/>
    <n v="0.39000035409510997"/>
    <n v="0.12226443822810808"/>
    <n v="0.3134982749228255"/>
    <x v="623"/>
  </r>
  <r>
    <s v="CMP625"/>
    <x v="5"/>
    <x v="1"/>
    <d v="2022-11-25T00:00:00"/>
    <d v="2024-02-19T00:00:00"/>
    <n v="47110.5"/>
    <n v="24449.899999999998"/>
    <n v="13467.6"/>
    <n v="3127.0410000000002"/>
    <n v="5858.87"/>
    <x v="3"/>
    <x v="3"/>
    <x v="1"/>
    <n v="0.51899045860264692"/>
    <n v="0.55082433874985182"/>
    <n v="0.12789586051476695"/>
    <n v="0.23218992248062015"/>
    <x v="624"/>
  </r>
  <r>
    <s v="CMP626"/>
    <x v="5"/>
    <x v="0"/>
    <d v="2023-05-28T00:00:00"/>
    <d v="2024-08-12T00:00:00"/>
    <n v="140499.19999999998"/>
    <n v="58287.1"/>
    <n v="7986.5999999999995"/>
    <n v="6418.9470000000001"/>
    <n v="22992.679"/>
    <x v="2"/>
    <x v="4"/>
    <x v="0"/>
    <n v="0.41485716644649939"/>
    <n v="0.13702174237524253"/>
    <n v="0.11012637444648989"/>
    <n v="0.80371459694989111"/>
    <x v="625"/>
  </r>
  <r>
    <s v="CMP627"/>
    <x v="5"/>
    <x v="0"/>
    <d v="2022-11-02T00:00:00"/>
    <d v="2024-01-29T00:00:00"/>
    <n v="118114.09999999999"/>
    <n v="35055.199999999997"/>
    <n v="7313.8"/>
    <n v="3697.5"/>
    <n v="12110.748"/>
    <x v="1"/>
    <x v="1"/>
    <x v="0"/>
    <n v="0.29679098431093326"/>
    <n v="0.20863666446062212"/>
    <n v="0.10547650562541364"/>
    <n v="0.50555114988104677"/>
    <x v="626"/>
  </r>
  <r>
    <s v="CMP628"/>
    <x v="0"/>
    <x v="1"/>
    <d v="2023-02-17T00:00:00"/>
    <d v="2024-04-28T00:00:00"/>
    <n v="130067.9"/>
    <n v="70954.3"/>
    <n v="46220.2"/>
    <n v="4121.625"/>
    <n v="6718.1980000000003"/>
    <x v="0"/>
    <x v="3"/>
    <x v="0"/>
    <n v="0.54551737976856707"/>
    <n v="0.65140801896431921"/>
    <n v="5.8088445661503244E-2"/>
    <n v="8.9173672982808386E-2"/>
    <x v="627"/>
  </r>
  <r>
    <s v="CMP629"/>
    <x v="1"/>
    <x v="2"/>
    <d v="2023-04-01T00:00:00"/>
    <d v="2024-06-30T00:00:00"/>
    <n v="98275.199999999997"/>
    <n v="81226.099999999991"/>
    <n v="79004.7"/>
    <n v="13402.523999999999"/>
    <n v="39716.572999999997"/>
    <x v="4"/>
    <x v="0"/>
    <x v="1"/>
    <n v="0.82651676109537298"/>
    <n v="0.97265164768467283"/>
    <n v="0.16500267771073585"/>
    <n v="0.16964210989979078"/>
    <x v="628"/>
  </r>
  <r>
    <s v="CMP630"/>
    <x v="3"/>
    <x v="3"/>
    <d v="2023-03-17T00:00:00"/>
    <d v="2024-06-10T00:00:00"/>
    <n v="93817.9"/>
    <n v="58974.400000000001"/>
    <n v="11437.6"/>
    <n v="14172.995999999999"/>
    <n v="36414.690999999999"/>
    <x v="0"/>
    <x v="0"/>
    <x v="0"/>
    <n v="0.62860498902661432"/>
    <n v="0.19394177812745869"/>
    <n v="0.24032454760031469"/>
    <n v="1.2391582150101419"/>
    <x v="629"/>
  </r>
  <r>
    <s v="CMP631"/>
    <x v="3"/>
    <x v="2"/>
    <d v="2023-04-02T00:00:00"/>
    <d v="2024-06-27T00:00:00"/>
    <n v="31288.1"/>
    <n v="9978.9"/>
    <n v="4141.2"/>
    <n v="6242.2790000000005"/>
    <n v="16494.272000000001"/>
    <x v="1"/>
    <x v="3"/>
    <x v="0"/>
    <n v="0.31893595328575403"/>
    <n v="0.41499564080209239"/>
    <n v="0.62554780587038661"/>
    <n v="1.5073599439775913"/>
    <x v="630"/>
  </r>
  <r>
    <s v="CMP632"/>
    <x v="0"/>
    <x v="0"/>
    <d v="2023-06-17T00:00:00"/>
    <d v="2024-08-26T00:00:00"/>
    <n v="26943.899999999998"/>
    <n v="23223.200000000001"/>
    <n v="17513.099999999999"/>
    <n v="7424.058"/>
    <n v="28488.556"/>
    <x v="0"/>
    <x v="2"/>
    <x v="1"/>
    <n v="0.86190937466365314"/>
    <n v="0.754120879120879"/>
    <n v="0.31968281718281716"/>
    <n v="0.42391455538996525"/>
    <x v="631"/>
  </r>
  <r>
    <s v="CMP633"/>
    <x v="0"/>
    <x v="0"/>
    <d v="2023-08-14T00:00:00"/>
    <d v="2024-10-29T00:00:00"/>
    <n v="70417.8"/>
    <n v="27245.5"/>
    <n v="12916.6"/>
    <n v="9817.3989999999994"/>
    <n v="28195.105"/>
    <x v="3"/>
    <x v="2"/>
    <x v="0"/>
    <n v="0.38691211597067787"/>
    <n v="0.47408195848855778"/>
    <n v="0.36033102714209686"/>
    <n v="0.76006061966771432"/>
    <x v="632"/>
  </r>
  <r>
    <s v="CMP634"/>
    <x v="4"/>
    <x v="1"/>
    <d v="2023-07-28T00:00:00"/>
    <d v="2024-10-26T00:00:00"/>
    <n v="62608.1"/>
    <n v="60586.799999999996"/>
    <n v="10779.3"/>
    <n v="11765.242"/>
    <n v="16443.609"/>
    <x v="2"/>
    <x v="0"/>
    <x v="1"/>
    <n v="0.96771504006670062"/>
    <n v="0.17791499138426192"/>
    <n v="0.19418820601187059"/>
    <n v="1.0914662362119991"/>
    <x v="633"/>
  </r>
  <r>
    <s v="CMP635"/>
    <x v="0"/>
    <x v="0"/>
    <d v="2023-02-06T00:00:00"/>
    <d v="2024-05-14T00:00:00"/>
    <n v="54673.7"/>
    <n v="45463.299999999996"/>
    <n v="35606.199999999997"/>
    <n v="6911.3379999999997"/>
    <n v="22203.530999999999"/>
    <x v="2"/>
    <x v="3"/>
    <x v="1"/>
    <n v="0.83153874714899478"/>
    <n v="0.78318555846144033"/>
    <n v="0.15202015691777765"/>
    <n v="0.19410490307867731"/>
    <x v="634"/>
  </r>
  <r>
    <s v="CMP636"/>
    <x v="5"/>
    <x v="2"/>
    <d v="2023-07-29T00:00:00"/>
    <d v="2024-10-19T00:00:00"/>
    <n v="62176"/>
    <n v="54914.400000000001"/>
    <n v="2543.2999999999997"/>
    <n v="6415.0320000000002"/>
    <n v="10470.826999999999"/>
    <x v="1"/>
    <x v="1"/>
    <x v="1"/>
    <n v="0.88320895522388065"/>
    <n v="4.631389945078157E-2"/>
    <n v="0.11681875792141952"/>
    <n v="2.5223261117445843"/>
    <x v="635"/>
  </r>
  <r>
    <s v="CMP637"/>
    <x v="5"/>
    <x v="1"/>
    <d v="2023-01-15T00:00:00"/>
    <d v="2024-03-31T00:00:00"/>
    <n v="87771.4"/>
    <n v="15749.9"/>
    <n v="9401.7999999999993"/>
    <n v="4423.95"/>
    <n v="14830.136"/>
    <x v="4"/>
    <x v="4"/>
    <x v="0"/>
    <n v="0.17944227846428337"/>
    <n v="0.59694347265696923"/>
    <n v="0.2808874976983981"/>
    <n v="0.47054287476866136"/>
    <x v="636"/>
  </r>
  <r>
    <s v="CMP638"/>
    <x v="2"/>
    <x v="1"/>
    <d v="2022-10-25T00:00:00"/>
    <d v="2024-01-24T00:00:00"/>
    <n v="126355.9"/>
    <n v="116301.59999999999"/>
    <n v="103106.59999999999"/>
    <n v="10895.039000000001"/>
    <n v="21150.541000000001"/>
    <x v="3"/>
    <x v="3"/>
    <x v="1"/>
    <n v="0.92042872552844779"/>
    <n v="0.88654498304408536"/>
    <n v="9.3679184121284675E-2"/>
    <n v="0.10566771671260619"/>
    <x v="637"/>
  </r>
  <r>
    <s v="CMP639"/>
    <x v="5"/>
    <x v="3"/>
    <d v="2023-04-22T00:00:00"/>
    <d v="2024-07-16T00:00:00"/>
    <n v="133272.4"/>
    <n v="84845.3"/>
    <n v="80492.399999999994"/>
    <n v="400.83800000000002"/>
    <n v="1436.37"/>
    <x v="1"/>
    <x v="2"/>
    <x v="0"/>
    <n v="0.63663069022543306"/>
    <n v="0.94869603855487561"/>
    <n v="4.7243394743138392E-3"/>
    <n v="4.9798241821588131E-3"/>
    <x v="638"/>
  </r>
  <r>
    <s v="CMP640"/>
    <x v="3"/>
    <x v="1"/>
    <d v="2023-05-19T00:00:00"/>
    <d v="2024-08-13T00:00:00"/>
    <n v="4344.2"/>
    <n v="3839.6"/>
    <n v="43.5"/>
    <n v="12206.129000000001"/>
    <n v="44739.343999999997"/>
    <x v="3"/>
    <x v="4"/>
    <x v="0"/>
    <n v="0.88384512683578109"/>
    <n v="1.1329305135951663E-2"/>
    <n v="3.1790105740181271"/>
    <n v="280.60066666666671"/>
    <x v="639"/>
  </r>
  <r>
    <s v="CMP641"/>
    <x v="0"/>
    <x v="1"/>
    <d v="2023-04-28T00:00:00"/>
    <d v="2024-07-08T00:00:00"/>
    <n v="114576.09999999999"/>
    <n v="86318.5"/>
    <n v="67222"/>
    <n v="12094.102000000001"/>
    <n v="25628.286"/>
    <x v="3"/>
    <x v="0"/>
    <x v="1"/>
    <n v="0.75337264926978664"/>
    <n v="0.77876700823114398"/>
    <n v="0.14011019653955989"/>
    <n v="0.17991285591026748"/>
    <x v="640"/>
  </r>
  <r>
    <s v="CMP642"/>
    <x v="1"/>
    <x v="3"/>
    <d v="2022-12-24T00:00:00"/>
    <d v="2024-03-18T00:00:00"/>
    <n v="10013.699999999999"/>
    <n v="7165.9"/>
    <n v="519.1"/>
    <n v="6051.0820000000003"/>
    <n v="13871.338"/>
    <x v="3"/>
    <x v="2"/>
    <x v="1"/>
    <n v="0.71560961482768615"/>
    <n v="7.2440307567786327E-2"/>
    <n v="0.84442735734520447"/>
    <n v="11.656871508379888"/>
    <x v="641"/>
  </r>
  <r>
    <s v="CMP643"/>
    <x v="5"/>
    <x v="1"/>
    <d v="2022-12-26T00:00:00"/>
    <d v="2024-03-05T00:00:00"/>
    <n v="80089.3"/>
    <n v="11347.699999999999"/>
    <n v="7044.0999999999995"/>
    <n v="7151.6319999999996"/>
    <n v="12667.692999999999"/>
    <x v="3"/>
    <x v="0"/>
    <x v="0"/>
    <n v="0.14168809066879096"/>
    <n v="0.6207513416815742"/>
    <n v="0.63022744697163302"/>
    <n v="1.0152655413750515"/>
    <x v="642"/>
  </r>
  <r>
    <s v="CMP644"/>
    <x v="3"/>
    <x v="0"/>
    <d v="2023-07-17T00:00:00"/>
    <d v="2024-10-07T00:00:00"/>
    <n v="121614.39999999999"/>
    <n v="118363.5"/>
    <n v="2375.1"/>
    <n v="10790.058999999999"/>
    <n v="19441.310000000001"/>
    <x v="0"/>
    <x v="4"/>
    <x v="0"/>
    <n v="0.97326879053796267"/>
    <n v="2.0066152149944873E-2"/>
    <n v="9.1160357711625617E-2"/>
    <n v="4.542991452991453"/>
    <x v="643"/>
  </r>
  <r>
    <s v="CMP645"/>
    <x v="1"/>
    <x v="0"/>
    <d v="2023-06-12T00:00:00"/>
    <d v="2024-09-08T00:00:00"/>
    <n v="76655.7"/>
    <n v="7223.9"/>
    <n v="4123.8"/>
    <n v="10770.252"/>
    <n v="17116.350999999999"/>
    <x v="2"/>
    <x v="0"/>
    <x v="0"/>
    <n v="9.4238262777588622E-2"/>
    <n v="0.57085507828181459"/>
    <n v="1.4909193095142514"/>
    <n v="2.611729957805907"/>
    <x v="644"/>
  </r>
  <r>
    <s v="CMP646"/>
    <x v="4"/>
    <x v="2"/>
    <d v="2023-02-15T00:00:00"/>
    <d v="2024-05-18T00:00:00"/>
    <n v="100473.4"/>
    <n v="74718.5"/>
    <n v="53148.299999999996"/>
    <n v="12444.509"/>
    <n v="39148.086000000003"/>
    <x v="1"/>
    <x v="4"/>
    <x v="0"/>
    <n v="0.74366449229348275"/>
    <n v="0.71131379778769643"/>
    <n v="0.1665519115078595"/>
    <n v="0.23414688710645498"/>
    <x v="645"/>
  </r>
  <r>
    <s v="CMP647"/>
    <x v="5"/>
    <x v="2"/>
    <d v="2023-03-12T00:00:00"/>
    <d v="2024-06-04T00:00:00"/>
    <n v="113972.9"/>
    <n v="34362.1"/>
    <n v="16202.3"/>
    <n v="13927.105"/>
    <n v="24280.018"/>
    <x v="3"/>
    <x v="3"/>
    <x v="0"/>
    <n v="0.30149360067173864"/>
    <n v="0.47151658367794752"/>
    <n v="0.40530424508397334"/>
    <n v="0.85957580096652941"/>
    <x v="646"/>
  </r>
  <r>
    <s v="CMP648"/>
    <x v="5"/>
    <x v="1"/>
    <d v="2022-12-06T00:00:00"/>
    <d v="2024-02-27T00:00:00"/>
    <n v="19386.5"/>
    <n v="2963.7999999999997"/>
    <n v="771.4"/>
    <n v="4004.4650000000001"/>
    <n v="8141.982"/>
    <x v="1"/>
    <x v="2"/>
    <x v="1"/>
    <n v="0.15287958115183245"/>
    <n v="0.26027397260273977"/>
    <n v="1.3511252446183954"/>
    <n v="5.1911654135338345"/>
    <x v="647"/>
  </r>
  <r>
    <s v="CMP649"/>
    <x v="3"/>
    <x v="2"/>
    <d v="2023-07-24T00:00:00"/>
    <d v="2024-10-16T00:00:00"/>
    <n v="30737.1"/>
    <n v="10698.1"/>
    <n v="2583.9"/>
    <n v="3328.098"/>
    <n v="4270.2790000000005"/>
    <x v="4"/>
    <x v="4"/>
    <x v="1"/>
    <n v="0.3480517029908482"/>
    <n v="0.24152886961236109"/>
    <n v="0.31109243697478989"/>
    <n v="1.2880134680134681"/>
    <x v="648"/>
  </r>
  <r>
    <s v="CMP650"/>
    <x v="0"/>
    <x v="1"/>
    <d v="2022-11-10T00:00:00"/>
    <d v="2024-01-23T00:00:00"/>
    <n v="10521.199999999999"/>
    <n v="5707.2"/>
    <n v="4677.7"/>
    <n v="5741.9129999999996"/>
    <n v="21203.494999999999"/>
    <x v="2"/>
    <x v="2"/>
    <x v="0"/>
    <n v="0.54244762954796033"/>
    <n v="0.81961382113821135"/>
    <n v="1.0060823170731708"/>
    <n v="1.2275077495350279"/>
    <x v="649"/>
  </r>
  <r>
    <s v="CMP651"/>
    <x v="4"/>
    <x v="2"/>
    <d v="2023-01-24T00:00:00"/>
    <d v="2024-04-16T00:00:00"/>
    <n v="123490.7"/>
    <n v="118595.5"/>
    <n v="100282"/>
    <n v="3415.9969999999998"/>
    <n v="6409.0870000000004"/>
    <x v="1"/>
    <x v="3"/>
    <x v="0"/>
    <n v="0.96035976798252831"/>
    <n v="0.84558014427191586"/>
    <n v="2.8803765741533194E-2"/>
    <n v="3.4063909774436088E-2"/>
    <x v="650"/>
  </r>
  <r>
    <s v="CMP652"/>
    <x v="3"/>
    <x v="2"/>
    <d v="2022-11-29T00:00:00"/>
    <d v="2024-02-16T00:00:00"/>
    <n v="36740.1"/>
    <n v="17246.3"/>
    <n v="4816.8999999999996"/>
    <n v="3429.8879999999999"/>
    <n v="8746.0810000000001"/>
    <x v="4"/>
    <x v="1"/>
    <x v="0"/>
    <n v="0.46941352908674716"/>
    <n v="0.27930048764082732"/>
    <n v="0.1988767445770977"/>
    <n v="0.71205298013245033"/>
    <x v="651"/>
  </r>
  <r>
    <s v="CMP653"/>
    <x v="0"/>
    <x v="1"/>
    <d v="2022-12-05T00:00:00"/>
    <d v="2024-02-18T00:00:00"/>
    <n v="139922.1"/>
    <n v="25491"/>
    <n v="6757"/>
    <n v="10399.98"/>
    <n v="35527.841999999997"/>
    <x v="2"/>
    <x v="2"/>
    <x v="0"/>
    <n v="0.18217994155319281"/>
    <n v="0.26507394766780434"/>
    <n v="0.40798634812286688"/>
    <n v="1.5391416309012875"/>
    <x v="652"/>
  </r>
  <r>
    <s v="CMP654"/>
    <x v="4"/>
    <x v="3"/>
    <d v="2023-04-07T00:00:00"/>
    <d v="2024-06-15T00:00:00"/>
    <n v="109863.59999999999"/>
    <n v="74205.2"/>
    <n v="48006.6"/>
    <n v="7825.6210000000001"/>
    <n v="21587.571"/>
    <x v="4"/>
    <x v="0"/>
    <x v="1"/>
    <n v="0.67543026079611446"/>
    <n v="0.6469438799437236"/>
    <n v="0.10545919962482414"/>
    <n v="0.16301135677177722"/>
    <x v="653"/>
  </r>
  <r>
    <s v="CMP655"/>
    <x v="5"/>
    <x v="0"/>
    <d v="2023-01-08T00:00:00"/>
    <d v="2024-03-30T00:00:00"/>
    <n v="39486.400000000001"/>
    <n v="5666.5999999999995"/>
    <n v="5350.5"/>
    <n v="5935.8069999999998"/>
    <n v="20756.605"/>
    <x v="3"/>
    <x v="3"/>
    <x v="1"/>
    <n v="0.14350763807285544"/>
    <n v="0.94421699078812704"/>
    <n v="1.0475076765609008"/>
    <n v="1.1093929539295393"/>
    <x v="654"/>
  </r>
  <r>
    <s v="CMP656"/>
    <x v="1"/>
    <x v="3"/>
    <d v="2023-04-06T00:00:00"/>
    <d v="2024-06-13T00:00:00"/>
    <n v="79468.7"/>
    <n v="35794.699999999997"/>
    <n v="9094.4"/>
    <n v="10901.564"/>
    <n v="24205.111000000001"/>
    <x v="1"/>
    <x v="0"/>
    <x v="1"/>
    <n v="0.45042513593402178"/>
    <n v="0.25407113343595561"/>
    <n v="0.30455804909665402"/>
    <n v="1.1987117346938776"/>
    <x v="655"/>
  </r>
  <r>
    <s v="CMP657"/>
    <x v="0"/>
    <x v="2"/>
    <d v="2023-03-20T00:00:00"/>
    <d v="2024-06-23T00:00:00"/>
    <n v="131225"/>
    <n v="109399.59999999999"/>
    <n v="26233.399999999998"/>
    <n v="3721.6860000000001"/>
    <n v="11280.449000000001"/>
    <x v="3"/>
    <x v="3"/>
    <x v="0"/>
    <n v="0.83367955801104965"/>
    <n v="0.23979429540875835"/>
    <n v="3.401919202629626E-2"/>
    <n v="0.1418682290515145"/>
    <x v="656"/>
  </r>
  <r>
    <s v="CMP658"/>
    <x v="3"/>
    <x v="1"/>
    <d v="2023-06-14T00:00:00"/>
    <d v="2024-08-22T00:00:00"/>
    <n v="92634.7"/>
    <n v="76571.599999999991"/>
    <n v="61575.7"/>
    <n v="10798.788"/>
    <n v="14473.726000000001"/>
    <x v="0"/>
    <x v="4"/>
    <x v="0"/>
    <n v="0.82659737657702781"/>
    <n v="0.80415846083926679"/>
    <n v="0.14102863202545071"/>
    <n v="0.17537418169829982"/>
    <x v="657"/>
  </r>
  <r>
    <s v="CMP659"/>
    <x v="3"/>
    <x v="1"/>
    <d v="2023-08-18T00:00:00"/>
    <d v="2024-10-26T00:00:00"/>
    <n v="38335.1"/>
    <n v="6867.2"/>
    <n v="3993.2999999999997"/>
    <n v="6017.2969999999996"/>
    <n v="17043.909"/>
    <x v="4"/>
    <x v="0"/>
    <x v="0"/>
    <n v="0.17913609198880401"/>
    <n v="0.5815033783783784"/>
    <n v="0.87623733108108104"/>
    <n v="1.5068482207697893"/>
    <x v="658"/>
  </r>
  <r>
    <s v="CMP660"/>
    <x v="2"/>
    <x v="3"/>
    <d v="2023-05-21T00:00:00"/>
    <d v="2024-08-23T00:00:00"/>
    <n v="98121.5"/>
    <n v="86576.599999999991"/>
    <n v="34063.4"/>
    <n v="8795.4969999999994"/>
    <n v="11005.674000000001"/>
    <x v="2"/>
    <x v="0"/>
    <x v="1"/>
    <n v="0.88234077139057177"/>
    <n v="0.39344811415555708"/>
    <n v="0.10159208146312053"/>
    <n v="0.25820960326919801"/>
    <x v="659"/>
  </r>
  <r>
    <s v="CMP661"/>
    <x v="2"/>
    <x v="1"/>
    <d v="2023-02-09T00:00:00"/>
    <d v="2024-05-10T00:00:00"/>
    <n v="63353.4"/>
    <n v="22118.3"/>
    <n v="12261.199999999999"/>
    <n v="7413.0959999999995"/>
    <n v="19953.827000000001"/>
    <x v="2"/>
    <x v="3"/>
    <x v="1"/>
    <n v="0.34912569806829624"/>
    <n v="0.55434640094401466"/>
    <n v="0.33515668021502554"/>
    <n v="0.60459791863765378"/>
    <x v="660"/>
  </r>
  <r>
    <s v="CMP662"/>
    <x v="5"/>
    <x v="0"/>
    <d v="2022-11-30T00:00:00"/>
    <d v="2024-02-17T00:00:00"/>
    <n v="13499.5"/>
    <n v="6730.9"/>
    <n v="2998.6"/>
    <n v="6777.4740000000002"/>
    <n v="14189.496999999999"/>
    <x v="4"/>
    <x v="3"/>
    <x v="0"/>
    <n v="0.4986036519871106"/>
    <n v="0.44549763033175355"/>
    <n v="1.006919431279621"/>
    <n v="2.2602127659574469"/>
    <x v="661"/>
  </r>
  <r>
    <s v="CMP663"/>
    <x v="5"/>
    <x v="3"/>
    <d v="2023-02-04T00:00:00"/>
    <d v="2024-05-08T00:00:00"/>
    <n v="62599.4"/>
    <n v="56590.6"/>
    <n v="2476.6"/>
    <n v="9005.1959999999999"/>
    <n v="35906.697999999997"/>
    <x v="3"/>
    <x v="3"/>
    <x v="0"/>
    <n v="0.90401185953858976"/>
    <n v="4.3763451880701035E-2"/>
    <n v="0.15912883058317107"/>
    <n v="3.6361124121779862"/>
    <x v="662"/>
  </r>
  <r>
    <s v="CMP664"/>
    <x v="4"/>
    <x v="2"/>
    <d v="2023-06-06T00:00:00"/>
    <d v="2024-08-20T00:00:00"/>
    <n v="35464.1"/>
    <n v="4857.5"/>
    <n v="1641.3999999999999"/>
    <n v="13415.138999999999"/>
    <n v="51735.970999999998"/>
    <x v="4"/>
    <x v="2"/>
    <x v="1"/>
    <n v="0.13696949873252107"/>
    <n v="0.337910447761194"/>
    <n v="2.7617373134328358"/>
    <n v="8.1729858657243817"/>
    <x v="663"/>
  </r>
  <r>
    <s v="CMP665"/>
    <x v="3"/>
    <x v="3"/>
    <d v="2022-10-30T00:00:00"/>
    <d v="2024-01-16T00:00:00"/>
    <n v="89517.2"/>
    <n v="19925.899999999998"/>
    <n v="6643.9"/>
    <n v="5671.9939999999997"/>
    <n v="12632.284"/>
    <x v="1"/>
    <x v="3"/>
    <x v="0"/>
    <n v="0.22259297654528962"/>
    <n v="0.33343035948188038"/>
    <n v="0.28465434434580122"/>
    <n v="0.85371453513749451"/>
    <x v="664"/>
  </r>
  <r>
    <s v="CMP666"/>
    <x v="5"/>
    <x v="1"/>
    <d v="2022-10-25T00:00:00"/>
    <d v="2024-01-25T00:00:00"/>
    <n v="58571.299999999996"/>
    <n v="21706.5"/>
    <n v="7876.4"/>
    <n v="6886.4560000000001"/>
    <n v="20061.562000000002"/>
    <x v="1"/>
    <x v="4"/>
    <x v="1"/>
    <n v="0.3705995939991088"/>
    <n v="0.36285905143620573"/>
    <n v="0.31725317301269207"/>
    <n v="0.87431516936671583"/>
    <x v="665"/>
  </r>
  <r>
    <s v="CMP667"/>
    <x v="3"/>
    <x v="0"/>
    <d v="2022-11-22T00:00:00"/>
    <d v="2024-02-27T00:00:00"/>
    <n v="114900.9"/>
    <n v="71029.7"/>
    <n v="26163.8"/>
    <n v="683.90700000000004"/>
    <n v="1523.37"/>
    <x v="0"/>
    <x v="3"/>
    <x v="1"/>
    <n v="0.61818227707528839"/>
    <n v="0.36835014085657125"/>
    <n v="9.6284652757930855E-3"/>
    <n v="2.6139436931944138E-2"/>
    <x v="666"/>
  </r>
  <r>
    <s v="CMP668"/>
    <x v="4"/>
    <x v="3"/>
    <d v="2023-02-25T00:00:00"/>
    <d v="2024-05-09T00:00:00"/>
    <n v="69475.3"/>
    <n v="49149.2"/>
    <n v="31505.599999999999"/>
    <n v="1434.9490000000001"/>
    <n v="3089.37"/>
    <x v="2"/>
    <x v="3"/>
    <x v="0"/>
    <n v="0.70743415285720246"/>
    <n v="0.64101958933207459"/>
    <n v="2.9195775312721269E-2"/>
    <n v="4.5545839469808544E-2"/>
    <x v="667"/>
  </r>
  <r>
    <s v="CMP669"/>
    <x v="2"/>
    <x v="3"/>
    <d v="2022-11-11T00:00:00"/>
    <d v="2024-01-19T00:00:00"/>
    <n v="113033.3"/>
    <n v="95813.099999999991"/>
    <n v="56637"/>
    <n v="2976.357"/>
    <n v="3834.6990000000001"/>
    <x v="3"/>
    <x v="2"/>
    <x v="0"/>
    <n v="0.84765374451599651"/>
    <n v="0.59111958594388458"/>
    <n v="3.1064196858258425E-2"/>
    <n v="5.2551459293394776E-2"/>
    <x v="668"/>
  </r>
  <r>
    <s v="CMP670"/>
    <x v="5"/>
    <x v="2"/>
    <d v="2023-07-23T00:00:00"/>
    <d v="2024-10-02T00:00:00"/>
    <n v="44384.5"/>
    <n v="30928.5"/>
    <n v="7397.9"/>
    <n v="5678.3450000000003"/>
    <n v="15380.527"/>
    <x v="2"/>
    <x v="1"/>
    <x v="0"/>
    <n v="0.69683110094740286"/>
    <n v="0.23919362400375058"/>
    <n v="0.18359587435536803"/>
    <n v="0.76756174049392401"/>
    <x v="669"/>
  </r>
  <r>
    <s v="CMP671"/>
    <x v="5"/>
    <x v="3"/>
    <d v="2023-04-02T00:00:00"/>
    <d v="2024-06-23T00:00:00"/>
    <n v="68007.899999999994"/>
    <n v="16245.8"/>
    <n v="3349.5"/>
    <n v="10321.39"/>
    <n v="34858.754000000001"/>
    <x v="2"/>
    <x v="4"/>
    <x v="0"/>
    <n v="0.23888107116967294"/>
    <n v="0.2061763655837201"/>
    <n v="0.63532666904676904"/>
    <n v="3.0814718614718615"/>
    <x v="670"/>
  </r>
  <r>
    <s v="CMP672"/>
    <x v="2"/>
    <x v="0"/>
    <d v="2023-05-07T00:00:00"/>
    <d v="2024-08-08T00:00:00"/>
    <n v="45814.2"/>
    <n v="2952.2"/>
    <n v="1508"/>
    <n v="13575.654"/>
    <n v="48219.430999999997"/>
    <x v="4"/>
    <x v="3"/>
    <x v="0"/>
    <n v="6.443853652361059E-2"/>
    <n v="0.51080550098231825"/>
    <n v="4.5984872298624762"/>
    <n v="9.002423076923078"/>
    <x v="671"/>
  </r>
  <r>
    <s v="CMP673"/>
    <x v="0"/>
    <x v="1"/>
    <d v="2023-01-26T00:00:00"/>
    <d v="2024-04-13T00:00:00"/>
    <n v="44068.4"/>
    <n v="30783.5"/>
    <n v="4196.3"/>
    <n v="5052.1480000000001"/>
    <n v="18408.330000000002"/>
    <x v="0"/>
    <x v="1"/>
    <x v="0"/>
    <n v="0.69853908923400898"/>
    <n v="0.13631653320772491"/>
    <n v="0.16411869995289685"/>
    <n v="1.203953006219765"/>
    <x v="672"/>
  </r>
  <r>
    <s v="CMP674"/>
    <x v="4"/>
    <x v="3"/>
    <d v="2023-05-28T00:00:00"/>
    <d v="2024-08-16T00:00:00"/>
    <n v="14801.6"/>
    <n v="9949.9"/>
    <n v="69.599999999999994"/>
    <n v="9505.3590000000004"/>
    <n v="26216.058000000001"/>
    <x v="1"/>
    <x v="2"/>
    <x v="1"/>
    <n v="0.6722178683385579"/>
    <n v="6.9950451763334306E-3"/>
    <n v="0.95532206353832705"/>
    <n v="136.57125000000002"/>
    <x v="673"/>
  </r>
  <r>
    <s v="CMP675"/>
    <x v="1"/>
    <x v="0"/>
    <d v="2023-07-20T00:00:00"/>
    <d v="2024-09-30T00:00:00"/>
    <n v="37569.5"/>
    <n v="1568.8999999999999"/>
    <n v="414.7"/>
    <n v="5534.8530000000001"/>
    <n v="8414.6110000000008"/>
    <x v="2"/>
    <x v="0"/>
    <x v="1"/>
    <n v="4.1759938247780778E-2"/>
    <n v="0.26432532347504623"/>
    <n v="3.5278558225508321"/>
    <n v="13.346643356643357"/>
    <x v="674"/>
  </r>
  <r>
    <s v="CMP676"/>
    <x v="0"/>
    <x v="2"/>
    <d v="2023-06-30T00:00:00"/>
    <d v="2024-09-12T00:00:00"/>
    <n v="68683.599999999991"/>
    <n v="9828.1"/>
    <n v="7076"/>
    <n v="9231.1059999999998"/>
    <n v="24701.359"/>
    <x v="4"/>
    <x v="4"/>
    <x v="1"/>
    <n v="0.14309238304340485"/>
    <n v="0.71997639421658299"/>
    <n v="0.93925641782236646"/>
    <n v="1.3045655737704918"/>
    <x v="675"/>
  </r>
  <r>
    <s v="CMP677"/>
    <x v="5"/>
    <x v="2"/>
    <d v="2023-03-17T00:00:00"/>
    <d v="2024-06-14T00:00:00"/>
    <n v="69571"/>
    <n v="9529.4"/>
    <n v="1229.5999999999999"/>
    <n v="3126.8380000000002"/>
    <n v="7990.6019999999999"/>
    <x v="4"/>
    <x v="2"/>
    <x v="1"/>
    <n v="0.1369737390579408"/>
    <n v="0.12903225806451613"/>
    <n v="0.32812538040170425"/>
    <n v="2.5429716981132078"/>
    <x v="676"/>
  </r>
  <r>
    <s v="CMP678"/>
    <x v="3"/>
    <x v="0"/>
    <d v="2023-02-11T00:00:00"/>
    <d v="2024-05-02T00:00:00"/>
    <n v="102303.3"/>
    <n v="91579.099999999991"/>
    <n v="22921.599999999999"/>
    <n v="3359.9690000000001"/>
    <n v="6592.3959999999997"/>
    <x v="3"/>
    <x v="4"/>
    <x v="0"/>
    <n v="0.89517249199194937"/>
    <n v="0.25029291617847305"/>
    <n v="3.6689255517907471E-2"/>
    <n v="0.14658527327935225"/>
    <x v="677"/>
  </r>
  <r>
    <s v="CMP679"/>
    <x v="5"/>
    <x v="1"/>
    <d v="2023-03-28T00:00:00"/>
    <d v="2024-06-27T00:00:00"/>
    <n v="136247.79999999999"/>
    <n v="84619.099999999991"/>
    <n v="16785.2"/>
    <n v="8190.2960000000003"/>
    <n v="14116.300999999999"/>
    <x v="1"/>
    <x v="2"/>
    <x v="1"/>
    <n v="0.62106764292707839"/>
    <n v="0.19836183556667469"/>
    <n v="9.6790157304911084E-2"/>
    <n v="0.48794747753973738"/>
    <x v="678"/>
  </r>
  <r>
    <s v="CMP680"/>
    <x v="5"/>
    <x v="2"/>
    <d v="2023-01-19T00:00:00"/>
    <d v="2024-04-22T00:00:00"/>
    <n v="71589.399999999994"/>
    <n v="35936.799999999996"/>
    <n v="34356.299999999996"/>
    <n v="9845.9930000000004"/>
    <n v="19111.782999999999"/>
    <x v="2"/>
    <x v="3"/>
    <x v="0"/>
    <n v="0.50198493072996841"/>
    <n v="0.95602001291155581"/>
    <n v="0.27398079406068437"/>
    <n v="0.2865847893981599"/>
    <x v="679"/>
  </r>
  <r>
    <s v="CMP681"/>
    <x v="3"/>
    <x v="0"/>
    <d v="2023-04-10T00:00:00"/>
    <d v="2024-07-03T00:00:00"/>
    <n v="58872.9"/>
    <n v="22982.5"/>
    <n v="8082.3"/>
    <n v="9792.9809999999998"/>
    <n v="22541.496999999999"/>
    <x v="1"/>
    <x v="0"/>
    <x v="0"/>
    <n v="0.39037485838136049"/>
    <n v="0.35167192429022082"/>
    <n v="0.42610599369085173"/>
    <n v="1.2116576964477932"/>
    <x v="680"/>
  </r>
  <r>
    <s v="CMP682"/>
    <x v="3"/>
    <x v="0"/>
    <d v="2023-04-21T00:00:00"/>
    <d v="2024-07-01T00:00:00"/>
    <n v="79375.899999999994"/>
    <n v="62086.1"/>
    <n v="59644.299999999996"/>
    <n v="12143.634"/>
    <n v="38817.544000000002"/>
    <x v="4"/>
    <x v="1"/>
    <x v="0"/>
    <n v="0.78217821782178221"/>
    <n v="0.96067074594796575"/>
    <n v="0.19559344201036949"/>
    <n v="0.20360091408567124"/>
    <x v="681"/>
  </r>
  <r>
    <s v="CMP683"/>
    <x v="3"/>
    <x v="1"/>
    <d v="2023-01-27T00:00:00"/>
    <d v="2024-04-05T00:00:00"/>
    <n v="131027.8"/>
    <n v="110904.7"/>
    <n v="98420.2"/>
    <n v="12341.733"/>
    <n v="34255.089999999997"/>
    <x v="2"/>
    <x v="0"/>
    <x v="0"/>
    <n v="0.84642114116240974"/>
    <n v="0.8874303794158408"/>
    <n v="0.11128232617733964"/>
    <n v="0.1253983735046261"/>
    <x v="682"/>
  </r>
  <r>
    <s v="CMP684"/>
    <x v="4"/>
    <x v="0"/>
    <d v="2022-12-03T00:00:00"/>
    <d v="2024-03-01T00:00:00"/>
    <n v="5095.3"/>
    <n v="4329.7"/>
    <n v="2357.6999999999998"/>
    <n v="3499.2269999999999"/>
    <n v="13796.343999999999"/>
    <x v="3"/>
    <x v="0"/>
    <x v="1"/>
    <n v="0.84974388161639147"/>
    <n v="0.54454119223040853"/>
    <n v="0.808191560616209"/>
    <n v="1.4841697416974171"/>
    <x v="683"/>
  </r>
  <r>
    <s v="CMP685"/>
    <x v="0"/>
    <x v="0"/>
    <d v="2023-06-17T00:00:00"/>
    <d v="2024-09-09T00:00:00"/>
    <n v="24687.7"/>
    <n v="6791.8"/>
    <n v="3590.2"/>
    <n v="3368.3789999999999"/>
    <n v="5978.06"/>
    <x v="3"/>
    <x v="0"/>
    <x v="1"/>
    <n v="0.27510865734758605"/>
    <n v="0.5286080273270708"/>
    <n v="0.49594790777113573"/>
    <n v="0.93821486268174481"/>
    <x v="684"/>
  </r>
  <r>
    <s v="CMP686"/>
    <x v="5"/>
    <x v="1"/>
    <d v="2023-03-08T00:00:00"/>
    <d v="2024-06-03T00:00:00"/>
    <n v="55955.5"/>
    <n v="39889.5"/>
    <n v="17217.3"/>
    <n v="2786.6390000000001"/>
    <n v="10672.493"/>
    <x v="4"/>
    <x v="2"/>
    <x v="0"/>
    <n v="0.71287898419279605"/>
    <n v="0.43162486368593239"/>
    <n v="6.9858960378044357E-2"/>
    <n v="0.16185110325080007"/>
    <x v="685"/>
  </r>
  <r>
    <s v="CMP687"/>
    <x v="4"/>
    <x v="3"/>
    <d v="2023-02-25T00:00:00"/>
    <d v="2024-05-30T00:00:00"/>
    <n v="24748.6"/>
    <n v="10086.199999999999"/>
    <n v="7226.8"/>
    <n v="13351.223"/>
    <n v="45536.873"/>
    <x v="2"/>
    <x v="1"/>
    <x v="1"/>
    <n v="0.4075462854464495"/>
    <n v="0.7165037377803336"/>
    <n v="1.3237119033927547"/>
    <n v="1.8474598715890851"/>
    <x v="686"/>
  </r>
  <r>
    <s v="CMP688"/>
    <x v="0"/>
    <x v="3"/>
    <d v="2023-02-26T00:00:00"/>
    <d v="2024-05-15T00:00:00"/>
    <n v="69895.8"/>
    <n v="26601.7"/>
    <n v="22031.3"/>
    <n v="7420.4620000000004"/>
    <n v="17767.662"/>
    <x v="2"/>
    <x v="1"/>
    <x v="1"/>
    <n v="0.38059082233839514"/>
    <n v="0.82819143137468654"/>
    <n v="0.27894690940804534"/>
    <n v="0.33681453205212586"/>
    <x v="687"/>
  </r>
  <r>
    <s v="CMP689"/>
    <x v="4"/>
    <x v="3"/>
    <d v="2023-02-12T00:00:00"/>
    <d v="2024-05-09T00:00:00"/>
    <n v="71801.099999999991"/>
    <n v="3314.7"/>
    <n v="1699.3999999999999"/>
    <n v="10110.85"/>
    <n v="24538.901000000002"/>
    <x v="4"/>
    <x v="1"/>
    <x v="0"/>
    <n v="4.6165030897855328E-2"/>
    <n v="0.51268591426071741"/>
    <n v="3.0503062117235347"/>
    <n v="5.9496587030716732"/>
    <x v="688"/>
  </r>
  <r>
    <s v="CMP690"/>
    <x v="2"/>
    <x v="1"/>
    <d v="2023-02-13T00:00:00"/>
    <d v="2024-05-09T00:00:00"/>
    <n v="131100.29999999999"/>
    <n v="1769"/>
    <n v="1754.5"/>
    <n v="13936.066000000001"/>
    <n v="53158.624000000003"/>
    <x v="2"/>
    <x v="4"/>
    <x v="0"/>
    <n v="1.349348552215365E-2"/>
    <n v="0.99180327868852458"/>
    <n v="7.8779344262295083"/>
    <n v="7.9430413223140501"/>
    <x v="689"/>
  </r>
  <r>
    <s v="CMP691"/>
    <x v="5"/>
    <x v="0"/>
    <d v="2023-04-23T00:00:00"/>
    <d v="2024-07-03T00:00:00"/>
    <n v="34019.9"/>
    <n v="6266.9"/>
    <n v="1052.7"/>
    <n v="10108.24"/>
    <n v="14578.271000000001"/>
    <x v="1"/>
    <x v="0"/>
    <x v="0"/>
    <n v="0.1842127695848606"/>
    <n v="0.16797778806108285"/>
    <n v="1.6129569643683481"/>
    <n v="9.6022038567493109"/>
    <x v="690"/>
  </r>
  <r>
    <s v="CMP692"/>
    <x v="1"/>
    <x v="3"/>
    <d v="2022-12-18T00:00:00"/>
    <d v="2024-03-16T00:00:00"/>
    <n v="129896.8"/>
    <n v="117658.8"/>
    <n v="112021.2"/>
    <n v="10955.069"/>
    <n v="13822.966"/>
    <x v="1"/>
    <x v="4"/>
    <x v="0"/>
    <n v="0.90578674763350597"/>
    <n v="0.9520851818988465"/>
    <n v="9.3108794242334605E-2"/>
    <n v="9.7794604949777361E-2"/>
    <x v="691"/>
  </r>
  <r>
    <s v="CMP693"/>
    <x v="5"/>
    <x v="0"/>
    <d v="2023-05-29T00:00:00"/>
    <d v="2024-08-20T00:00:00"/>
    <n v="125361.2"/>
    <n v="29957"/>
    <n v="23936.6"/>
    <n v="4077.2260000000001"/>
    <n v="7832.8130000000001"/>
    <x v="1"/>
    <x v="0"/>
    <x v="1"/>
    <n v="0.23896548533358009"/>
    <n v="0.79903194578896408"/>
    <n v="0.13610261374636981"/>
    <n v="0.1703343833292949"/>
    <x v="692"/>
  </r>
  <r>
    <s v="CMP694"/>
    <x v="5"/>
    <x v="2"/>
    <d v="2023-05-17T00:00:00"/>
    <d v="2024-08-12T00:00:00"/>
    <n v="82615.199999999997"/>
    <n v="59829.9"/>
    <n v="29429.200000000001"/>
    <n v="3669.1089999999999"/>
    <n v="13130.880999999999"/>
    <x v="0"/>
    <x v="0"/>
    <x v="1"/>
    <n v="0.7241996630160068"/>
    <n v="0.49188114972614028"/>
    <n v="6.1325674955164555E-2"/>
    <n v="0.12467579818683484"/>
    <x v="693"/>
  </r>
  <r>
    <s v="CMP695"/>
    <x v="3"/>
    <x v="3"/>
    <d v="2023-04-09T00:00:00"/>
    <d v="2024-07-13T00:00:00"/>
    <n v="140168.6"/>
    <n v="121344.7"/>
    <n v="77261.8"/>
    <n v="4069.3090000000002"/>
    <n v="7450.39"/>
    <x v="4"/>
    <x v="1"/>
    <x v="1"/>
    <n v="0.86570530061654316"/>
    <n v="0.6367134287694477"/>
    <n v="3.3535119374805827E-2"/>
    <n v="5.2669093911868477E-2"/>
    <x v="694"/>
  </r>
  <r>
    <s v="CMP696"/>
    <x v="5"/>
    <x v="1"/>
    <d v="2023-01-26T00:00:00"/>
    <d v="2024-04-04T00:00:00"/>
    <n v="113201.5"/>
    <n v="15346.8"/>
    <n v="1745.8"/>
    <n v="3278.2179999999998"/>
    <n v="10151.421"/>
    <x v="1"/>
    <x v="2"/>
    <x v="1"/>
    <n v="0.13557064173177916"/>
    <n v="0.11375661375661376"/>
    <n v="0.21360922146636432"/>
    <n v="1.8777740863787376"/>
    <x v="695"/>
  </r>
  <r>
    <s v="CMP697"/>
    <x v="2"/>
    <x v="0"/>
    <d v="2023-01-16T00:00:00"/>
    <d v="2024-04-20T00:00:00"/>
    <n v="9581.6"/>
    <n v="4576.2"/>
    <n v="3166.7999999999997"/>
    <n v="8787.8989999999994"/>
    <n v="19920.651000000002"/>
    <x v="0"/>
    <x v="0"/>
    <x v="0"/>
    <n v="0.47760290556900725"/>
    <n v="0.69201520912547521"/>
    <n v="1.9203485424588085"/>
    <n v="2.7750091575091576"/>
    <x v="696"/>
  </r>
  <r>
    <s v="CMP698"/>
    <x v="3"/>
    <x v="1"/>
    <d v="2023-01-01T00:00:00"/>
    <d v="2024-04-07T00:00:00"/>
    <n v="15915.199999999999"/>
    <n v="15807.9"/>
    <n v="7513.9"/>
    <n v="12513.558000000001"/>
    <n v="45202.241999999998"/>
    <x v="1"/>
    <x v="2"/>
    <x v="1"/>
    <n v="0.99325801749271136"/>
    <n v="0.47532562832507796"/>
    <n v="0.79160154100165114"/>
    <n v="1.6653878811269782"/>
    <x v="697"/>
  </r>
  <r>
    <s v="CMP699"/>
    <x v="4"/>
    <x v="0"/>
    <d v="2023-05-12T00:00:00"/>
    <d v="2024-07-22T00:00:00"/>
    <n v="78633.5"/>
    <n v="65615.399999999994"/>
    <n v="45590.9"/>
    <n v="9018.3909999999996"/>
    <n v="16541.310000000001"/>
    <x v="4"/>
    <x v="2"/>
    <x v="0"/>
    <n v="0.83444587866494557"/>
    <n v="0.69482011844780345"/>
    <n v="0.13744320693008044"/>
    <n v="0.1978112079384263"/>
    <x v="698"/>
  </r>
  <r>
    <s v="CMP700"/>
    <x v="1"/>
    <x v="3"/>
    <d v="2022-11-12T00:00:00"/>
    <d v="2024-02-01T00:00:00"/>
    <n v="49998.9"/>
    <n v="2209.7999999999997"/>
    <n v="388.59999999999997"/>
    <n v="13185.923000000001"/>
    <n v="42554.716"/>
    <x v="0"/>
    <x v="2"/>
    <x v="1"/>
    <n v="4.4196972333391329E-2"/>
    <n v="0.17585301837270342"/>
    <n v="5.9670209973753288"/>
    <n v="33.931865671641795"/>
    <x v="699"/>
  </r>
  <r>
    <s v="CMP701"/>
    <x v="5"/>
    <x v="2"/>
    <d v="2023-06-13T00:00:00"/>
    <d v="2024-08-24T00:00:00"/>
    <n v="41878.9"/>
    <n v="40666.699999999997"/>
    <n v="25905.7"/>
    <n v="14131.12"/>
    <n v="49103.495999999999"/>
    <x v="0"/>
    <x v="4"/>
    <x v="0"/>
    <n v="0.97105463610553278"/>
    <n v="0.63702488768451837"/>
    <n v="0.34748627255223563"/>
    <n v="0.54548304041195572"/>
    <x v="700"/>
  </r>
  <r>
    <s v="CMP702"/>
    <x v="3"/>
    <x v="3"/>
    <d v="2023-05-24T00:00:00"/>
    <d v="2024-08-17T00:00:00"/>
    <n v="6881.7"/>
    <n v="6774.4"/>
    <n v="316.09999999999997"/>
    <n v="2641.1460000000002"/>
    <n v="7937.7929999999997"/>
    <x v="2"/>
    <x v="3"/>
    <x v="0"/>
    <n v="0.98440792246101982"/>
    <n v="4.6660958904109588E-2"/>
    <n v="0.3898715753424658"/>
    <n v="8.3554128440366995"/>
    <x v="701"/>
  </r>
  <r>
    <s v="CMP703"/>
    <x v="1"/>
    <x v="3"/>
    <d v="2023-03-04T00:00:00"/>
    <d v="2024-06-05T00:00:00"/>
    <n v="16535.8"/>
    <n v="6385.8"/>
    <n v="304.5"/>
    <n v="9241.0239999999994"/>
    <n v="18614.548999999999"/>
    <x v="2"/>
    <x v="2"/>
    <x v="0"/>
    <n v="0.38618028761837953"/>
    <n v="4.7683923705722067E-2"/>
    <n v="1.4471207992733877"/>
    <n v="30.348190476190474"/>
    <x v="702"/>
  </r>
  <r>
    <s v="CMP704"/>
    <x v="3"/>
    <x v="2"/>
    <d v="2023-06-24T00:00:00"/>
    <d v="2024-09-15T00:00:00"/>
    <n v="61906.299999999996"/>
    <n v="18815.2"/>
    <n v="8189.5999999999995"/>
    <n v="10866.561"/>
    <n v="24699.126"/>
    <x v="1"/>
    <x v="3"/>
    <x v="0"/>
    <n v="0.30393029465498667"/>
    <n v="0.43526510480887787"/>
    <n v="0.57754161528976566"/>
    <n v="1.3268732294617565"/>
    <x v="703"/>
  </r>
  <r>
    <s v="CMP705"/>
    <x v="3"/>
    <x v="0"/>
    <d v="2023-02-19T00:00:00"/>
    <d v="2024-05-03T00:00:00"/>
    <n v="104353.59999999999"/>
    <n v="92019.9"/>
    <n v="74068.899999999994"/>
    <n v="10498.145"/>
    <n v="28322.125"/>
    <x v="4"/>
    <x v="1"/>
    <x v="0"/>
    <n v="0.88180858159181863"/>
    <n v="0.80492263086571492"/>
    <n v="0.1140855945290095"/>
    <n v="0.14173485767980895"/>
    <x v="704"/>
  </r>
  <r>
    <s v="CMP706"/>
    <x v="4"/>
    <x v="3"/>
    <d v="2023-05-10T00:00:00"/>
    <d v="2024-07-30T00:00:00"/>
    <n v="65603.8"/>
    <n v="44735.4"/>
    <n v="18557.099999999999"/>
    <n v="8161.4120000000003"/>
    <n v="11709.880999999999"/>
    <x v="3"/>
    <x v="2"/>
    <x v="0"/>
    <n v="0.68190257271682431"/>
    <n v="0.41481913652275376"/>
    <n v="0.18243744327758329"/>
    <n v="0.43979996874511645"/>
    <x v="705"/>
  </r>
  <r>
    <s v="CMP707"/>
    <x v="5"/>
    <x v="2"/>
    <d v="2023-03-08T00:00:00"/>
    <d v="2024-06-07T00:00:00"/>
    <n v="74570.599999999991"/>
    <n v="27303.5"/>
    <n v="24679"/>
    <n v="4156.8019999999997"/>
    <n v="6776.4009999999998"/>
    <x v="0"/>
    <x v="3"/>
    <x v="0"/>
    <n v="0.36614295714396833"/>
    <n v="0.90387679235262874"/>
    <n v="0.15224429102496015"/>
    <n v="0.16843478260869563"/>
    <x v="706"/>
  </r>
  <r>
    <s v="CMP708"/>
    <x v="0"/>
    <x v="1"/>
    <d v="2022-11-22T00:00:00"/>
    <d v="2024-02-14T00:00:00"/>
    <n v="142160.9"/>
    <n v="80744.7"/>
    <n v="49558.1"/>
    <n v="6105.8050000000003"/>
    <n v="20571.294999999998"/>
    <x v="3"/>
    <x v="2"/>
    <x v="0"/>
    <n v="0.56798106933763082"/>
    <n v="0.613762884746615"/>
    <n v="7.5618647415867546E-2"/>
    <n v="0.12320498566329219"/>
    <x v="707"/>
  </r>
  <r>
    <s v="CMP709"/>
    <x v="0"/>
    <x v="0"/>
    <d v="2023-05-14T00:00:00"/>
    <d v="2024-08-16T00:00:00"/>
    <n v="12298.9"/>
    <n v="8908.7999999999993"/>
    <n v="6487.3"/>
    <n v="6267.5959999999995"/>
    <n v="9918.8700000000008"/>
    <x v="1"/>
    <x v="2"/>
    <x v="0"/>
    <n v="0.72435746286253233"/>
    <n v="0.72819010416666674"/>
    <n v="0.7035286458333333"/>
    <n v="0.96613321412606157"/>
    <x v="708"/>
  </r>
  <r>
    <s v="CMP710"/>
    <x v="5"/>
    <x v="0"/>
    <d v="2023-05-25T00:00:00"/>
    <d v="2024-08-26T00:00:00"/>
    <n v="49259.4"/>
    <n v="31293.899999999998"/>
    <n v="2665.1"/>
    <n v="5758.0079999999998"/>
    <n v="9612.1370000000006"/>
    <x v="3"/>
    <x v="4"/>
    <x v="0"/>
    <n v="0.6352878841398798"/>
    <n v="8.5163562227782416E-2"/>
    <n v="0.18399777592438143"/>
    <n v="2.1605223068552775"/>
    <x v="709"/>
  </r>
  <r>
    <s v="CMP711"/>
    <x v="5"/>
    <x v="1"/>
    <d v="2023-08-07T00:00:00"/>
    <d v="2024-10-19T00:00:00"/>
    <n v="50915.299999999996"/>
    <n v="48316.9"/>
    <n v="19160.3"/>
    <n v="4348.6660000000002"/>
    <n v="8880.2929999999997"/>
    <x v="4"/>
    <x v="4"/>
    <x v="1"/>
    <n v="0.94896622429800093"/>
    <n v="0.39655482864173819"/>
    <n v="9.0003001020346918E-2"/>
    <n v="0.22696231269865297"/>
    <x v="710"/>
  </r>
  <r>
    <s v="CMP712"/>
    <x v="3"/>
    <x v="3"/>
    <d v="2022-12-03T00:00:00"/>
    <d v="2024-02-14T00:00:00"/>
    <n v="104182.5"/>
    <n v="16051.5"/>
    <n v="220.4"/>
    <n v="14201.242"/>
    <n v="27300.774000000001"/>
    <x v="1"/>
    <x v="1"/>
    <x v="1"/>
    <n v="0.15407098121085594"/>
    <n v="1.3730803974706414E-2"/>
    <n v="0.88472990063233969"/>
    <n v="64.433947368421059"/>
    <x v="711"/>
  </r>
  <r>
    <s v="CMP713"/>
    <x v="4"/>
    <x v="0"/>
    <d v="2023-07-11T00:00:00"/>
    <d v="2024-09-26T00:00:00"/>
    <n v="76232.3"/>
    <n v="36908.299999999996"/>
    <n v="33463.1"/>
    <n v="5003.6310000000003"/>
    <n v="6670.6959999999999"/>
    <x v="1"/>
    <x v="0"/>
    <x v="0"/>
    <n v="0.48415566629893098"/>
    <n v="0.90665514261019886"/>
    <n v="0.1355692621984757"/>
    <n v="0.1495268220816362"/>
    <x v="712"/>
  </r>
  <r>
    <s v="CMP714"/>
    <x v="3"/>
    <x v="1"/>
    <d v="2022-12-17T00:00:00"/>
    <d v="2024-03-17T00:00:00"/>
    <n v="62857.5"/>
    <n v="36595.1"/>
    <n v="9195.9"/>
    <n v="11269.11"/>
    <n v="20780.182000000001"/>
    <x v="2"/>
    <x v="0"/>
    <x v="0"/>
    <n v="0.58219146482122264"/>
    <n v="0.2512877407084555"/>
    <n v="0.30794040732229183"/>
    <n v="1.2254493850520343"/>
    <x v="713"/>
  </r>
  <r>
    <s v="CMP715"/>
    <x v="0"/>
    <x v="3"/>
    <d v="2023-05-14T00:00:00"/>
    <d v="2024-08-16T00:00:00"/>
    <n v="21297.599999999999"/>
    <n v="17339.099999999999"/>
    <n v="13270.4"/>
    <n v="13787.585999999999"/>
    <n v="35675.915999999997"/>
    <x v="0"/>
    <x v="2"/>
    <x v="0"/>
    <n v="0.81413398692810457"/>
    <n v="0.76534537548084969"/>
    <n v="0.7951731058705469"/>
    <n v="1.0389729020979022"/>
    <x v="714"/>
  </r>
  <r>
    <s v="CMP716"/>
    <x v="2"/>
    <x v="2"/>
    <d v="2023-07-26T00:00:00"/>
    <d v="2024-10-14T00:00:00"/>
    <n v="31650.6"/>
    <n v="3569.9"/>
    <n v="2006.8"/>
    <n v="11132.694"/>
    <n v="24293.59"/>
    <x v="4"/>
    <x v="1"/>
    <x v="0"/>
    <n v="0.11279091075682611"/>
    <n v="0.56214459788789595"/>
    <n v="3.1184890333062549"/>
    <n v="5.547485549132948"/>
    <x v="715"/>
  </r>
  <r>
    <s v="CMP717"/>
    <x v="2"/>
    <x v="1"/>
    <d v="2023-07-04T00:00:00"/>
    <d v="2024-09-28T00:00:00"/>
    <n v="78213"/>
    <n v="32155.200000000001"/>
    <n v="10918.5"/>
    <n v="12117.244000000001"/>
    <n v="31025.330999999998"/>
    <x v="3"/>
    <x v="0"/>
    <x v="1"/>
    <n v="0.41112347052280312"/>
    <n v="0.33955627705627706"/>
    <n v="0.37683621933621936"/>
    <n v="1.1097901726427624"/>
    <x v="716"/>
  </r>
  <r>
    <s v="CMP718"/>
    <x v="4"/>
    <x v="3"/>
    <d v="2023-05-17T00:00:00"/>
    <d v="2024-08-17T00:00:00"/>
    <n v="96920.9"/>
    <n v="19395.2"/>
    <n v="7415.3"/>
    <n v="13009.516"/>
    <n v="31199.447"/>
    <x v="2"/>
    <x v="1"/>
    <x v="0"/>
    <n v="0.20011370096645822"/>
    <n v="0.38232655502392343"/>
    <n v="0.67075956937799042"/>
    <n v="1.7544153304653891"/>
    <x v="717"/>
  </r>
  <r>
    <s v="CMP719"/>
    <x v="5"/>
    <x v="1"/>
    <d v="2023-04-12T00:00:00"/>
    <d v="2024-07-04T00:00:00"/>
    <n v="56030.9"/>
    <n v="20909"/>
    <n v="7716.9"/>
    <n v="1087.355"/>
    <n v="2734.12"/>
    <x v="4"/>
    <x v="3"/>
    <x v="1"/>
    <n v="0.37316909062677917"/>
    <n v="0.36907073509015254"/>
    <n v="5.2004160887656033E-2"/>
    <n v="0.14090567455843669"/>
    <x v="718"/>
  </r>
  <r>
    <s v="CMP720"/>
    <x v="2"/>
    <x v="0"/>
    <d v="2022-12-19T00:00:00"/>
    <d v="2024-03-19T00:00:00"/>
    <n v="105429.5"/>
    <n v="66250.5"/>
    <n v="2134.4"/>
    <n v="5182.0389999999998"/>
    <n v="8297.8860000000004"/>
    <x v="2"/>
    <x v="3"/>
    <x v="0"/>
    <n v="0.6283867418511897"/>
    <n v="3.2217115342525721E-2"/>
    <n v="7.8218866272707369E-2"/>
    <n v="2.4278668478260865"/>
    <x v="719"/>
  </r>
  <r>
    <s v="CMP721"/>
    <x v="2"/>
    <x v="1"/>
    <d v="2023-02-11T00:00:00"/>
    <d v="2024-04-27T00:00:00"/>
    <n v="142117.4"/>
    <n v="48969.4"/>
    <n v="2418.6"/>
    <n v="2063.2339999999999"/>
    <n v="7633.2929999999997"/>
    <x v="4"/>
    <x v="1"/>
    <x v="0"/>
    <n v="0.34457005264661472"/>
    <n v="4.9390027241501835E-2"/>
    <n v="4.2133128035058628E-2"/>
    <n v="0.85306954436450844"/>
    <x v="720"/>
  </r>
  <r>
    <s v="CMP722"/>
    <x v="4"/>
    <x v="2"/>
    <d v="2023-01-31T00:00:00"/>
    <d v="2024-04-15T00:00:00"/>
    <n v="10164.5"/>
    <n v="9378.6"/>
    <n v="5118.5"/>
    <n v="6183.9889999999996"/>
    <n v="17729.846000000001"/>
    <x v="3"/>
    <x v="3"/>
    <x v="0"/>
    <n v="0.92268188302425114"/>
    <n v="0.54576376004947436"/>
    <n v="0.65937229437229428"/>
    <n v="1.2081643059490084"/>
    <x v="721"/>
  </r>
  <r>
    <s v="CMP723"/>
    <x v="1"/>
    <x v="3"/>
    <d v="2023-02-28T00:00:00"/>
    <d v="2024-05-13T00:00:00"/>
    <n v="115530.2"/>
    <n v="32036.3"/>
    <n v="17533.399999999998"/>
    <n v="4641.5079999999998"/>
    <n v="6984.5339999999997"/>
    <x v="4"/>
    <x v="3"/>
    <x v="0"/>
    <n v="0.27729805713138211"/>
    <n v="0.54729790893455232"/>
    <n v="0.14488277360369331"/>
    <n v="0.26472378432021171"/>
    <x v="722"/>
  </r>
  <r>
    <s v="CMP724"/>
    <x v="1"/>
    <x v="0"/>
    <d v="2023-07-31T00:00:00"/>
    <d v="2024-10-09T00:00:00"/>
    <n v="137860.19999999998"/>
    <n v="90770"/>
    <n v="75994.5"/>
    <n v="13797.794"/>
    <n v="44877.383999999998"/>
    <x v="4"/>
    <x v="1"/>
    <x v="0"/>
    <n v="0.65842063191552025"/>
    <n v="0.83722044728434508"/>
    <n v="0.15200830670926518"/>
    <n v="0.18156306048464033"/>
    <x v="723"/>
  </r>
  <r>
    <s v="CMP725"/>
    <x v="3"/>
    <x v="2"/>
    <d v="2023-01-21T00:00:00"/>
    <d v="2024-03-31T00:00:00"/>
    <n v="59864.7"/>
    <n v="16880.899999999998"/>
    <n v="16643.099999999999"/>
    <n v="4178.6099999999997"/>
    <n v="5514.06"/>
    <x v="0"/>
    <x v="0"/>
    <x v="0"/>
    <n v="0.28198420772174587"/>
    <n v="0.98591307335509371"/>
    <n v="0.24753478783714139"/>
    <n v="0.25107161526398325"/>
    <x v="724"/>
  </r>
  <r>
    <s v="CMP726"/>
    <x v="4"/>
    <x v="2"/>
    <d v="2023-06-09T00:00:00"/>
    <d v="2024-09-05T00:00:00"/>
    <n v="22970.899999999998"/>
    <n v="19949.099999999999"/>
    <n v="8717.4"/>
    <n v="2708.5129999999999"/>
    <n v="8483.1090000000004"/>
    <x v="1"/>
    <x v="0"/>
    <x v="1"/>
    <n v="0.86845095316247956"/>
    <n v="0.43698211949411253"/>
    <n v="0.13577118767262683"/>
    <n v="0.31070192947438457"/>
    <x v="725"/>
  </r>
  <r>
    <s v="CMP727"/>
    <x v="3"/>
    <x v="0"/>
    <d v="2023-06-13T00:00:00"/>
    <d v="2024-08-30T00:00:00"/>
    <n v="109254.59999999999"/>
    <n v="18478.8"/>
    <n v="13427"/>
    <n v="14050.877"/>
    <n v="54986.870999999999"/>
    <x v="2"/>
    <x v="3"/>
    <x v="1"/>
    <n v="0.1691352126134735"/>
    <n v="0.72661644695543004"/>
    <n v="0.76037821720025112"/>
    <n v="1.046464362850972"/>
    <x v="726"/>
  </r>
  <r>
    <s v="CMP728"/>
    <x v="1"/>
    <x v="2"/>
    <d v="2023-02-07T00:00:00"/>
    <d v="2024-05-10T00:00:00"/>
    <n v="36383.4"/>
    <n v="3970.1"/>
    <n v="2955.1"/>
    <n v="1786.5740000000001"/>
    <n v="2448.0349999999999"/>
    <x v="2"/>
    <x v="3"/>
    <x v="0"/>
    <n v="0.10911844412561772"/>
    <n v="0.74433893352812275"/>
    <n v="0.45000730460189925"/>
    <n v="0.60457311089303245"/>
    <x v="727"/>
  </r>
  <r>
    <s v="CMP729"/>
    <x v="3"/>
    <x v="2"/>
    <d v="2023-04-26T00:00:00"/>
    <d v="2024-07-25T00:00:00"/>
    <n v="14650.8"/>
    <n v="510.4"/>
    <n v="130.5"/>
    <n v="4488.2430000000004"/>
    <n v="14811.605"/>
    <x v="0"/>
    <x v="1"/>
    <x v="1"/>
    <n v="3.4837688044338878E-2"/>
    <n v="0.25568181818181818"/>
    <n v="8.7935795454545467"/>
    <n v="34.39266666666667"/>
    <x v="728"/>
  </r>
  <r>
    <s v="CMP730"/>
    <x v="5"/>
    <x v="1"/>
    <d v="2023-07-02T00:00:00"/>
    <d v="2024-09-27T00:00:00"/>
    <n v="75730.599999999991"/>
    <n v="11742.1"/>
    <n v="2804.2999999999997"/>
    <n v="12957.112999999999"/>
    <n v="51607.036999999997"/>
    <x v="4"/>
    <x v="0"/>
    <x v="0"/>
    <n v="0.15505093053534505"/>
    <n v="0.23882440108668804"/>
    <n v="1.1034749320819954"/>
    <n v="4.6204446742502592"/>
    <x v="729"/>
  </r>
  <r>
    <s v="CMP731"/>
    <x v="2"/>
    <x v="3"/>
    <d v="2022-12-04T00:00:00"/>
    <d v="2024-02-27T00:00:00"/>
    <n v="12101.699999999999"/>
    <n v="7470.4"/>
    <n v="3622.1"/>
    <n v="7479.2740000000003"/>
    <n v="18835.587"/>
    <x v="1"/>
    <x v="2"/>
    <x v="0"/>
    <n v="0.61730170141385099"/>
    <n v="0.48486024844720499"/>
    <n v="1.0011878881987579"/>
    <n v="2.0648999199359488"/>
    <x v="730"/>
  </r>
  <r>
    <s v="CMP732"/>
    <x v="2"/>
    <x v="0"/>
    <d v="2023-06-04T00:00:00"/>
    <d v="2024-09-03T00:00:00"/>
    <n v="144150.29999999999"/>
    <n v="46069.4"/>
    <n v="22820.1"/>
    <n v="13735.907999999999"/>
    <n v="50259.813000000002"/>
    <x v="1"/>
    <x v="3"/>
    <x v="1"/>
    <n v="0.31959281388939187"/>
    <n v="0.49534181039909347"/>
    <n v="0.29815686768223593"/>
    <n v="0.60192146397255053"/>
    <x v="731"/>
  </r>
  <r>
    <s v="CMP733"/>
    <x v="5"/>
    <x v="2"/>
    <d v="2023-02-28T00:00:00"/>
    <d v="2024-06-03T00:00:00"/>
    <n v="70252.5"/>
    <n v="25174.899999999998"/>
    <n v="159.5"/>
    <n v="8063.3050000000003"/>
    <n v="28139.454000000002"/>
    <x v="1"/>
    <x v="4"/>
    <x v="1"/>
    <n v="0.3583488132094943"/>
    <n v="6.3356756134085937E-3"/>
    <n v="0.32029144107821683"/>
    <n v="50.553636363636365"/>
    <x v="732"/>
  </r>
  <r>
    <s v="CMP734"/>
    <x v="3"/>
    <x v="0"/>
    <d v="2022-11-26T00:00:00"/>
    <d v="2024-03-02T00:00:00"/>
    <n v="34130.1"/>
    <n v="4062.9"/>
    <n v="60.9"/>
    <n v="9806.0310000000009"/>
    <n v="24337.931"/>
    <x v="4"/>
    <x v="3"/>
    <x v="0"/>
    <n v="0.11904154983431048"/>
    <n v="1.4989293361884367E-2"/>
    <n v="2.41355460385439"/>
    <n v="161.01857142857145"/>
    <x v="733"/>
  </r>
  <r>
    <s v="CMP735"/>
    <x v="5"/>
    <x v="3"/>
    <d v="2022-12-25T00:00:00"/>
    <d v="2024-03-21T00:00:00"/>
    <n v="6600.4"/>
    <n v="3941.1"/>
    <n v="765.6"/>
    <n v="7917.9859999999999"/>
    <n v="16190.207"/>
    <x v="3"/>
    <x v="2"/>
    <x v="0"/>
    <n v="0.59710017574692442"/>
    <n v="0.19426048565121415"/>
    <n v="2.0090802060338486"/>
    <n v="10.342196969696969"/>
    <x v="734"/>
  </r>
  <r>
    <s v="CMP736"/>
    <x v="4"/>
    <x v="2"/>
    <d v="2022-10-26T00:00:00"/>
    <d v="2024-01-21T00:00:00"/>
    <n v="3485.7999999999997"/>
    <n v="841"/>
    <n v="719.19999999999993"/>
    <n v="5711.1440000000002"/>
    <n v="17261.727999999999"/>
    <x v="4"/>
    <x v="0"/>
    <x v="0"/>
    <n v="0.24126455906821964"/>
    <n v="0.85517241379310338"/>
    <n v="6.7908965517241384"/>
    <n v="7.9409677419354852"/>
    <x v="735"/>
  </r>
  <r>
    <s v="CMP737"/>
    <x v="1"/>
    <x v="3"/>
    <d v="2023-05-04T00:00:00"/>
    <d v="2024-07-22T00:00:00"/>
    <n v="69939.3"/>
    <n v="48073.299999999996"/>
    <n v="32239.3"/>
    <n v="7679.3159999999998"/>
    <n v="20473.217000000001"/>
    <x v="1"/>
    <x v="4"/>
    <x v="0"/>
    <n v="0.68735746568810374"/>
    <n v="0.67062797852446165"/>
    <n v="0.15974181094287265"/>
    <n v="0.23819735540163714"/>
    <x v="736"/>
  </r>
  <r>
    <s v="CMP738"/>
    <x v="3"/>
    <x v="3"/>
    <d v="2023-01-22T00:00:00"/>
    <d v="2024-04-04T00:00:00"/>
    <n v="126895.3"/>
    <n v="24940"/>
    <n v="16092.1"/>
    <n v="10383.421"/>
    <n v="19834.404999999999"/>
    <x v="4"/>
    <x v="0"/>
    <x v="1"/>
    <n v="0.19653998217428068"/>
    <n v="0.64523255813953495"/>
    <n v="0.41633604651162792"/>
    <n v="0.64524959452153541"/>
    <x v="737"/>
  </r>
  <r>
    <s v="CMP739"/>
    <x v="5"/>
    <x v="2"/>
    <d v="2023-03-05T00:00:00"/>
    <d v="2024-06-04T00:00:00"/>
    <n v="36995.299999999996"/>
    <n v="11475.3"/>
    <n v="8581.1"/>
    <n v="6646.0460000000003"/>
    <n v="17928.641"/>
    <x v="3"/>
    <x v="4"/>
    <x v="0"/>
    <n v="0.31018264482245045"/>
    <n v="0.74778872883497605"/>
    <n v="0.57916098054081377"/>
    <n v="0.77449814126394056"/>
    <x v="738"/>
  </r>
  <r>
    <s v="CMP740"/>
    <x v="2"/>
    <x v="0"/>
    <d v="2023-04-13T00:00:00"/>
    <d v="2024-07-11T00:00:00"/>
    <n v="48108.1"/>
    <n v="24394.799999999999"/>
    <n v="14328.9"/>
    <n v="11116.715"/>
    <n v="17051.275000000001"/>
    <x v="1"/>
    <x v="4"/>
    <x v="0"/>
    <n v="0.50708300681174268"/>
    <n v="0.58737517831669039"/>
    <n v="0.45570019020446983"/>
    <n v="0.77582473183566081"/>
    <x v="739"/>
  </r>
  <r>
    <s v="CMP741"/>
    <x v="5"/>
    <x v="3"/>
    <d v="2023-06-24T00:00:00"/>
    <d v="2024-09-07T00:00:00"/>
    <n v="66424.5"/>
    <n v="36012.199999999997"/>
    <n v="22254.6"/>
    <n v="4803.9080000000004"/>
    <n v="11671.397999999999"/>
    <x v="1"/>
    <x v="3"/>
    <x v="0"/>
    <n v="0.54215236847849813"/>
    <n v="0.61797390884200354"/>
    <n v="0.13339668223546466"/>
    <n v="0.21586135001303106"/>
    <x v="740"/>
  </r>
  <r>
    <s v="CMP742"/>
    <x v="1"/>
    <x v="3"/>
    <d v="2022-11-26T00:00:00"/>
    <d v="2024-02-17T00:00:00"/>
    <n v="76133.7"/>
    <n v="54560.6"/>
    <n v="12768.699999999999"/>
    <n v="13450.867"/>
    <n v="49267.375"/>
    <x v="3"/>
    <x v="1"/>
    <x v="0"/>
    <n v="0.71664190759151336"/>
    <n v="0.23402785159987241"/>
    <n v="0.2465307749548209"/>
    <n v="1.0534249375425848"/>
    <x v="741"/>
  </r>
  <r>
    <s v="CMP743"/>
    <x v="5"/>
    <x v="3"/>
    <d v="2023-07-21T00:00:00"/>
    <d v="2024-10-09T00:00:00"/>
    <n v="24014.899999999998"/>
    <n v="5570.9"/>
    <n v="2076.4"/>
    <n v="3651.5639999999999"/>
    <n v="6377.8540000000003"/>
    <x v="4"/>
    <x v="1"/>
    <x v="1"/>
    <n v="0.23197681439439682"/>
    <n v="0.37272254034357111"/>
    <n v="0.65547110879750137"/>
    <n v="1.758603351955307"/>
    <x v="742"/>
  </r>
  <r>
    <s v="CMP744"/>
    <x v="2"/>
    <x v="2"/>
    <d v="2023-04-06T00:00:00"/>
    <d v="2024-07-06T00:00:00"/>
    <n v="38459.799999999996"/>
    <n v="30940.1"/>
    <n v="295.8"/>
    <n v="1008.794"/>
    <n v="2325.6840000000002"/>
    <x v="1"/>
    <x v="2"/>
    <x v="0"/>
    <n v="0.80447896244910277"/>
    <n v="9.5604086606054933E-3"/>
    <n v="3.2604742712531637E-2"/>
    <n v="3.4103921568627449"/>
    <x v="743"/>
  </r>
  <r>
    <s v="CMP745"/>
    <x v="4"/>
    <x v="1"/>
    <d v="2023-08-18T00:00:00"/>
    <d v="2024-11-01T00:00:00"/>
    <n v="68944.599999999991"/>
    <n v="54891.199999999997"/>
    <n v="53583.299999999996"/>
    <n v="1640.008"/>
    <n v="5567.5649999999996"/>
    <x v="2"/>
    <x v="4"/>
    <x v="0"/>
    <n v="0.79616387650374365"/>
    <n v="0.97617286559594252"/>
    <n v="2.9877430262045649E-2"/>
    <n v="3.0606700221897497E-2"/>
    <x v="744"/>
  </r>
  <r>
    <s v="CMP746"/>
    <x v="1"/>
    <x v="1"/>
    <d v="2023-03-22T00:00:00"/>
    <d v="2024-06-01T00:00:00"/>
    <n v="18850"/>
    <n v="8079.4"/>
    <n v="4234"/>
    <n v="13224.261"/>
    <n v="43403.400999999998"/>
    <x v="0"/>
    <x v="1"/>
    <x v="0"/>
    <n v="0.42861538461538462"/>
    <n v="0.52404881550610194"/>
    <n v="1.6367875089734387"/>
    <n v="3.1233493150684932"/>
    <x v="745"/>
  </r>
  <r>
    <s v="CMP747"/>
    <x v="4"/>
    <x v="0"/>
    <d v="2022-11-13T00:00:00"/>
    <d v="2024-01-27T00:00:00"/>
    <n v="77137.099999999991"/>
    <n v="36656"/>
    <n v="14009.9"/>
    <n v="5801.2759999999998"/>
    <n v="18903.939999999999"/>
    <x v="1"/>
    <x v="1"/>
    <x v="0"/>
    <n v="0.47520583480581985"/>
    <n v="0.38219936708860758"/>
    <n v="0.1582626582278481"/>
    <n v="0.41408404057131026"/>
    <x v="746"/>
  </r>
  <r>
    <s v="CMP748"/>
    <x v="5"/>
    <x v="2"/>
    <d v="2023-01-06T00:00:00"/>
    <d v="2024-04-13T00:00:00"/>
    <n v="65998.2"/>
    <n v="39904"/>
    <n v="23591.5"/>
    <n v="8272.8590000000004"/>
    <n v="29231.594000000001"/>
    <x v="2"/>
    <x v="0"/>
    <x v="1"/>
    <n v="0.6046225503119782"/>
    <n v="0.59120639534883723"/>
    <n v="0.20731904069767443"/>
    <n v="0.35067117393976643"/>
    <x v="747"/>
  </r>
  <r>
    <s v="CMP749"/>
    <x v="1"/>
    <x v="3"/>
    <d v="2023-06-26T00:00:00"/>
    <d v="2024-10-01T00:00:00"/>
    <n v="104721.9"/>
    <n v="40716"/>
    <n v="1061.3999999999999"/>
    <n v="10891.733"/>
    <n v="26456.323"/>
    <x v="4"/>
    <x v="2"/>
    <x v="0"/>
    <n v="0.38880119631137328"/>
    <n v="2.6068376068376066E-2"/>
    <n v="0.26750498575498577"/>
    <n v="10.261666666666668"/>
    <x v="748"/>
  </r>
  <r>
    <s v="CMP750"/>
    <x v="3"/>
    <x v="3"/>
    <d v="2023-08-02T00:00:00"/>
    <d v="2024-10-09T00:00:00"/>
    <n v="122104.5"/>
    <n v="32674.3"/>
    <n v="16376.3"/>
    <n v="5401.6559999999999"/>
    <n v="12664.967000000001"/>
    <x v="2"/>
    <x v="2"/>
    <x v="1"/>
    <n v="0.26759292245576533"/>
    <n v="0.50119818940268035"/>
    <n v="0.16531818585248959"/>
    <n v="0.32984593589516559"/>
    <x v="749"/>
  </r>
  <r>
    <s v="CMP751"/>
    <x v="2"/>
    <x v="2"/>
    <d v="2023-01-21T00:00:00"/>
    <d v="2024-03-31T00:00:00"/>
    <n v="76122.099999999991"/>
    <n v="63272.2"/>
    <n v="31969.599999999999"/>
    <n v="7066.0240000000003"/>
    <n v="10716.66"/>
    <x v="1"/>
    <x v="3"/>
    <x v="0"/>
    <n v="0.8311935692788297"/>
    <n v="0.50527087725731046"/>
    <n v="0.11167659730497755"/>
    <n v="0.22102322206095792"/>
    <x v="750"/>
  </r>
  <r>
    <s v="CMP752"/>
    <x v="3"/>
    <x v="1"/>
    <d v="2023-08-16T00:00:00"/>
    <d v="2024-11-14T00:00:00"/>
    <n v="57486.7"/>
    <n v="47832.6"/>
    <n v="10640.1"/>
    <n v="10050.356"/>
    <n v="17436.453000000001"/>
    <x v="3"/>
    <x v="2"/>
    <x v="0"/>
    <n v="0.8320637643141805"/>
    <n v="0.22244452528192071"/>
    <n v="0.21011519340366194"/>
    <n v="0.94457345325701825"/>
    <x v="751"/>
  </r>
  <r>
    <s v="CMP753"/>
    <x v="4"/>
    <x v="2"/>
    <d v="2023-06-30T00:00:00"/>
    <d v="2024-09-08T00:00:00"/>
    <n v="119340.8"/>
    <n v="71105.099999999991"/>
    <n v="67300.3"/>
    <n v="3961.69"/>
    <n v="9596.9699999999993"/>
    <x v="2"/>
    <x v="3"/>
    <x v="0"/>
    <n v="0.5958155132192845"/>
    <n v="0.94649047677311493"/>
    <n v="5.5715975366042669E-2"/>
    <n v="5.886585943896238E-2"/>
    <x v="752"/>
  </r>
  <r>
    <s v="CMP754"/>
    <x v="2"/>
    <x v="2"/>
    <d v="2023-04-29T00:00:00"/>
    <d v="2024-07-18T00:00:00"/>
    <n v="113004.3"/>
    <n v="14552.199999999999"/>
    <n v="40.6"/>
    <n v="11352.977999999999"/>
    <n v="15381.745000000001"/>
    <x v="3"/>
    <x v="2"/>
    <x v="0"/>
    <n v="0.12877563066184206"/>
    <n v="2.7899561578318059E-3"/>
    <n v="0.78015544041450779"/>
    <n v="279.63"/>
    <x v="753"/>
  </r>
  <r>
    <s v="CMP755"/>
    <x v="4"/>
    <x v="0"/>
    <d v="2023-07-30T00:00:00"/>
    <d v="2024-10-09T00:00:00"/>
    <n v="59890.799999999996"/>
    <n v="37395.5"/>
    <n v="9404.6999999999989"/>
    <n v="8924.402"/>
    <n v="31649.614000000001"/>
    <x v="4"/>
    <x v="4"/>
    <x v="0"/>
    <n v="0.62439473174510951"/>
    <n v="0.25149282667700656"/>
    <n v="0.23864908879410623"/>
    <n v="0.94893000308356468"/>
    <x v="754"/>
  </r>
  <r>
    <s v="CMP756"/>
    <x v="5"/>
    <x v="0"/>
    <d v="2023-01-26T00:00:00"/>
    <d v="2024-04-05T00:00:00"/>
    <n v="59925.599999999999"/>
    <n v="11936.4"/>
    <n v="2679.6"/>
    <n v="11878.718999999999"/>
    <n v="31724.202000000001"/>
    <x v="1"/>
    <x v="3"/>
    <x v="0"/>
    <n v="0.1991869918699187"/>
    <n v="0.22448979591836735"/>
    <n v="0.99516763848396494"/>
    <n v="4.43301948051948"/>
    <x v="755"/>
  </r>
  <r>
    <s v="CMP757"/>
    <x v="0"/>
    <x v="3"/>
    <d v="2023-01-14T00:00:00"/>
    <d v="2024-04-11T00:00:00"/>
    <n v="140835.6"/>
    <n v="71084.800000000003"/>
    <n v="13421.199999999999"/>
    <n v="1031.8779999999999"/>
    <n v="2405.4920000000002"/>
    <x v="1"/>
    <x v="3"/>
    <x v="0"/>
    <n v="0.50473601844988059"/>
    <n v="0.18880548302872061"/>
    <n v="1.4516155352480416E-2"/>
    <n v="7.6884183232497835E-2"/>
    <x v="756"/>
  </r>
  <r>
    <s v="CMP758"/>
    <x v="0"/>
    <x v="2"/>
    <d v="2022-10-28T00:00:00"/>
    <d v="2024-01-30T00:00:00"/>
    <n v="8082.3"/>
    <n v="2363.5"/>
    <n v="1012.1"/>
    <n v="13126.907999999999"/>
    <n v="44057.930999999997"/>
    <x v="0"/>
    <x v="1"/>
    <x v="1"/>
    <n v="0.29242913527090059"/>
    <n v="0.42822085889570555"/>
    <n v="5.5540122699386503"/>
    <n v="12.96997134670487"/>
    <x v="757"/>
  </r>
  <r>
    <s v="CMP759"/>
    <x v="0"/>
    <x v="0"/>
    <d v="2023-01-22T00:00:00"/>
    <d v="2024-04-24T00:00:00"/>
    <n v="49833.599999999999"/>
    <n v="19479.3"/>
    <n v="12319.199999999999"/>
    <n v="12976.861999999999"/>
    <n v="21036.744999999999"/>
    <x v="3"/>
    <x v="3"/>
    <x v="0"/>
    <n v="0.39088687150837986"/>
    <n v="0.63242518981688245"/>
    <n v="0.66618728599076971"/>
    <n v="1.0533851224105462"/>
    <x v="758"/>
  </r>
  <r>
    <s v="CMP760"/>
    <x v="5"/>
    <x v="3"/>
    <d v="2023-04-07T00:00:00"/>
    <d v="2024-07-01T00:00:00"/>
    <n v="48221.2"/>
    <n v="28872.399999999998"/>
    <n v="11031.6"/>
    <n v="12348.055"/>
    <n v="29915.037"/>
    <x v="4"/>
    <x v="1"/>
    <x v="0"/>
    <n v="0.59874909790714459"/>
    <n v="0.38208115709120133"/>
    <n v="0.4276767778224187"/>
    <n v="1.1193349106203996"/>
    <x v="759"/>
  </r>
  <r>
    <s v="CMP761"/>
    <x v="1"/>
    <x v="1"/>
    <d v="2023-07-26T00:00:00"/>
    <d v="2024-10-16T00:00:00"/>
    <n v="35139.299999999996"/>
    <n v="24061.3"/>
    <n v="3732.2999999999997"/>
    <n v="14108.645"/>
    <n v="47742.612999999998"/>
    <x v="3"/>
    <x v="3"/>
    <x v="1"/>
    <n v="0.6847404473054387"/>
    <n v="0.15511630709895141"/>
    <n v="0.58636254067735327"/>
    <n v="3.7801476301476304"/>
    <x v="760"/>
  </r>
  <r>
    <s v="CMP762"/>
    <x v="5"/>
    <x v="0"/>
    <d v="2022-11-05T00:00:00"/>
    <d v="2024-02-07T00:00:00"/>
    <n v="135818.6"/>
    <n v="34135.9"/>
    <n v="31198.2"/>
    <n v="13018.071"/>
    <n v="18296.129000000001"/>
    <x v="4"/>
    <x v="1"/>
    <x v="0"/>
    <n v="0.25133450057650425"/>
    <n v="0.91394104154277456"/>
    <n v="0.38136012233455102"/>
    <n v="0.41726993865030676"/>
    <x v="761"/>
  </r>
  <r>
    <s v="CMP763"/>
    <x v="1"/>
    <x v="3"/>
    <d v="2023-07-27T00:00:00"/>
    <d v="2024-10-04T00:00:00"/>
    <n v="142668.4"/>
    <n v="98800.099999999991"/>
    <n v="83131.399999999994"/>
    <n v="4136.067"/>
    <n v="7074.4049999999997"/>
    <x v="0"/>
    <x v="3"/>
    <x v="0"/>
    <n v="0.69251565167899831"/>
    <n v="0.8414100795444539"/>
    <n v="4.1862983944348238E-2"/>
    <n v="4.9753366357357151E-2"/>
    <x v="762"/>
  </r>
  <r>
    <s v="CMP764"/>
    <x v="5"/>
    <x v="3"/>
    <d v="2022-12-25T00:00:00"/>
    <d v="2024-03-19T00:00:00"/>
    <n v="73213.399999999994"/>
    <n v="27367.3"/>
    <n v="16648.899999999998"/>
    <n v="6039.1629999999996"/>
    <n v="11373.655000000001"/>
    <x v="0"/>
    <x v="0"/>
    <x v="1"/>
    <n v="0.37380179038263489"/>
    <n v="0.60835011126417282"/>
    <n v="0.2206707640139875"/>
    <n v="0.36273645706322943"/>
    <x v="763"/>
  </r>
  <r>
    <s v="CMP765"/>
    <x v="3"/>
    <x v="3"/>
    <d v="2022-11-25T00:00:00"/>
    <d v="2024-02-21T00:00:00"/>
    <n v="82623.899999999994"/>
    <n v="16161.699999999999"/>
    <n v="571.29999999999995"/>
    <n v="13824.213"/>
    <n v="26390.724999999999"/>
    <x v="4"/>
    <x v="4"/>
    <x v="0"/>
    <n v="0.19560562984802218"/>
    <n v="3.5349004127041089E-2"/>
    <n v="0.85536874214965009"/>
    <n v="24.197817258883251"/>
    <x v="764"/>
  </r>
  <r>
    <s v="CMP766"/>
    <x v="1"/>
    <x v="1"/>
    <d v="2023-04-02T00:00:00"/>
    <d v="2024-06-12T00:00:00"/>
    <n v="58060.9"/>
    <n v="1945.8999999999999"/>
    <n v="878.69999999999993"/>
    <n v="13836.045"/>
    <n v="40350.165000000001"/>
    <x v="2"/>
    <x v="1"/>
    <x v="1"/>
    <n v="3.3514809450077412E-2"/>
    <n v="0.45156482861400893"/>
    <n v="7.1103576751117741"/>
    <n v="15.746039603960398"/>
    <x v="765"/>
  </r>
  <r>
    <s v="CMP767"/>
    <x v="2"/>
    <x v="0"/>
    <d v="2022-11-28T00:00:00"/>
    <d v="2024-02-27T00:00:00"/>
    <n v="54038.6"/>
    <n v="33358.699999999997"/>
    <n v="150.79999999999998"/>
    <n v="9614.7759999999998"/>
    <n v="21854.168000000001"/>
    <x v="3"/>
    <x v="4"/>
    <x v="0"/>
    <n v="0.61731243962648918"/>
    <n v="4.5205598539511428E-3"/>
    <n v="0.28822394158045728"/>
    <n v="63.758461538461546"/>
    <x v="766"/>
  </r>
  <r>
    <s v="CMP768"/>
    <x v="2"/>
    <x v="3"/>
    <d v="2023-02-16T00:00:00"/>
    <d v="2024-05-07T00:00:00"/>
    <n v="65438.5"/>
    <n v="6252.4"/>
    <n v="2844.9"/>
    <n v="14168.762000000001"/>
    <n v="27977.518"/>
    <x v="3"/>
    <x v="1"/>
    <x v="0"/>
    <n v="9.5546199867050735E-2"/>
    <n v="0.45500927643784789"/>
    <n v="2.26613172541744"/>
    <n v="4.9804077471967378"/>
    <x v="767"/>
  </r>
  <r>
    <s v="CMP769"/>
    <x v="1"/>
    <x v="0"/>
    <d v="2022-12-22T00:00:00"/>
    <d v="2024-03-27T00:00:00"/>
    <n v="22454.7"/>
    <n v="15822.4"/>
    <n v="7644.4"/>
    <n v="1913.5650000000001"/>
    <n v="3763.7359999999999"/>
    <x v="3"/>
    <x v="1"/>
    <x v="0"/>
    <n v="0.70463644582203278"/>
    <n v="0.48313782991202348"/>
    <n v="0.12094024926686217"/>
    <n v="0.25032245827010624"/>
    <x v="768"/>
  </r>
  <r>
    <s v="CMP770"/>
    <x v="4"/>
    <x v="3"/>
    <d v="2022-12-04T00:00:00"/>
    <d v="2024-03-10T00:00:00"/>
    <n v="37053.299999999996"/>
    <n v="21578.899999999998"/>
    <n v="1856"/>
    <n v="3300.1709999999998"/>
    <n v="7262.18"/>
    <x v="4"/>
    <x v="1"/>
    <x v="0"/>
    <n v="0.58237457932221959"/>
    <n v="8.6009944899879051E-2"/>
    <n v="0.15293508936970837"/>
    <n v="1.7781093749999999"/>
    <x v="769"/>
  </r>
  <r>
    <s v="CMP771"/>
    <x v="1"/>
    <x v="2"/>
    <d v="2023-08-11T00:00:00"/>
    <d v="2024-11-10T00:00:00"/>
    <n v="126196.4"/>
    <n v="53415.1"/>
    <n v="50364.299999999996"/>
    <n v="8055.7650000000003"/>
    <n v="17141.291000000001"/>
    <x v="2"/>
    <x v="2"/>
    <x v="1"/>
    <n v="0.42326960198547664"/>
    <n v="0.94288506433574026"/>
    <n v="0.15081437645909115"/>
    <n v="0.15994990499222667"/>
    <x v="770"/>
  </r>
  <r>
    <s v="CMP772"/>
    <x v="1"/>
    <x v="0"/>
    <d v="2023-05-21T00:00:00"/>
    <d v="2024-08-16T00:00:00"/>
    <n v="16602.5"/>
    <n v="4935.8"/>
    <n v="481.4"/>
    <n v="2356.511"/>
    <n v="7394.9129999999996"/>
    <x v="3"/>
    <x v="3"/>
    <x v="1"/>
    <n v="0.29729257641921397"/>
    <n v="9.7532314923619259E-2"/>
    <n v="0.47743243243243239"/>
    <n v="4.8951204819277114"/>
    <x v="771"/>
  </r>
  <r>
    <s v="CMP773"/>
    <x v="2"/>
    <x v="0"/>
    <d v="2022-12-13T00:00:00"/>
    <d v="2024-03-12T00:00:00"/>
    <n v="69356.399999999994"/>
    <n v="27825.5"/>
    <n v="12971.699999999999"/>
    <n v="5967.4459999999999"/>
    <n v="11814.425999999999"/>
    <x v="1"/>
    <x v="4"/>
    <x v="0"/>
    <n v="0.40119585214918885"/>
    <n v="0.46618030224075035"/>
    <n v="0.21445961438249087"/>
    <n v="0.46003577017661529"/>
    <x v="772"/>
  </r>
  <r>
    <s v="CMP774"/>
    <x v="2"/>
    <x v="3"/>
    <d v="2022-11-02T00:00:00"/>
    <d v="2024-01-27T00:00:00"/>
    <n v="138724.4"/>
    <n v="73894.899999999994"/>
    <n v="38886.1"/>
    <n v="13979.710999999999"/>
    <n v="27886.661"/>
    <x v="4"/>
    <x v="1"/>
    <x v="1"/>
    <n v="0.53267413663349772"/>
    <n v="0.52623523409599315"/>
    <n v="0.18918370550606334"/>
    <n v="0.35950406443433514"/>
    <x v="773"/>
  </r>
  <r>
    <s v="CMP775"/>
    <x v="1"/>
    <x v="1"/>
    <d v="2022-11-07T00:00:00"/>
    <d v="2024-01-20T00:00:00"/>
    <n v="113848.2"/>
    <n v="61320.5"/>
    <n v="51910"/>
    <n v="10871.868"/>
    <n v="14610.316000000001"/>
    <x v="2"/>
    <x v="3"/>
    <x v="1"/>
    <n v="0.53861633297671818"/>
    <n v="0.84653582407188466"/>
    <n v="0.17729581461338378"/>
    <n v="0.20943687150837989"/>
    <x v="774"/>
  </r>
  <r>
    <s v="CMP776"/>
    <x v="4"/>
    <x v="3"/>
    <d v="2023-02-10T00:00:00"/>
    <d v="2024-05-06T00:00:00"/>
    <n v="32900.5"/>
    <n v="15138"/>
    <n v="4265.8999999999996"/>
    <n v="9246.3019999999997"/>
    <n v="35873.870000000003"/>
    <x v="1"/>
    <x v="1"/>
    <x v="0"/>
    <n v="0.46011458792419568"/>
    <n v="0.28180076628352491"/>
    <n v="0.61080076628352487"/>
    <n v="2.1674915023793337"/>
    <x v="775"/>
  </r>
  <r>
    <s v="CMP777"/>
    <x v="0"/>
    <x v="3"/>
    <d v="2022-11-27T00:00:00"/>
    <d v="2024-02-25T00:00:00"/>
    <n v="49601.599999999999"/>
    <n v="33245.599999999999"/>
    <n v="31781.1"/>
    <n v="12905.464"/>
    <n v="38154.574999999997"/>
    <x v="4"/>
    <x v="1"/>
    <x v="1"/>
    <n v="0.67025257249766135"/>
    <n v="0.9559490579204466"/>
    <n v="0.38818562456385208"/>
    <n v="0.40607354685646502"/>
    <x v="776"/>
  </r>
  <r>
    <s v="CMP778"/>
    <x v="0"/>
    <x v="2"/>
    <d v="2022-12-20T00:00:00"/>
    <d v="2024-03-20T00:00:00"/>
    <n v="98295.5"/>
    <n v="61094.299999999996"/>
    <n v="54000.9"/>
    <n v="2640.2179999999998"/>
    <n v="6587.7560000000003"/>
    <x v="1"/>
    <x v="1"/>
    <x v="1"/>
    <n v="0.62153709986723704"/>
    <n v="0.88389424217971246"/>
    <n v="4.3215455451654249E-2"/>
    <n v="4.8892111057408295E-2"/>
    <x v="777"/>
  </r>
  <r>
    <s v="CMP779"/>
    <x v="0"/>
    <x v="0"/>
    <d v="2022-12-26T00:00:00"/>
    <d v="2024-04-01T00:00:00"/>
    <n v="104516"/>
    <n v="86121.3"/>
    <n v="85927"/>
    <n v="13918.492"/>
    <n v="28520.804"/>
    <x v="0"/>
    <x v="0"/>
    <x v="0"/>
    <n v="0.82400110987791342"/>
    <n v="0.9977438798531838"/>
    <n v="0.16161497794390006"/>
    <n v="0.16198042524468445"/>
    <x v="778"/>
  </r>
  <r>
    <s v="CMP780"/>
    <x v="3"/>
    <x v="3"/>
    <d v="2023-01-07T00:00:00"/>
    <d v="2024-03-29T00:00:00"/>
    <n v="124247.59999999999"/>
    <n v="40745"/>
    <n v="12101.699999999999"/>
    <n v="3205.3409999999999"/>
    <n v="12005.101000000001"/>
    <x v="3"/>
    <x v="2"/>
    <x v="0"/>
    <n v="0.3279338997292503"/>
    <n v="0.29701067615658361"/>
    <n v="7.8668327402135224E-2"/>
    <n v="0.26486700215672182"/>
    <x v="779"/>
  </r>
  <r>
    <s v="CMP781"/>
    <x v="3"/>
    <x v="2"/>
    <d v="2023-04-03T00:00:00"/>
    <d v="2024-07-08T00:00:00"/>
    <n v="7281.9"/>
    <n v="1107.8"/>
    <n v="1087.5"/>
    <n v="3920.1039999999998"/>
    <n v="7138.9009999999998"/>
    <x v="2"/>
    <x v="3"/>
    <x v="0"/>
    <n v="0.15213062524890483"/>
    <n v="0.98167539267015713"/>
    <n v="3.5386387434554973"/>
    <n v="3.6046933333333331"/>
    <x v="780"/>
  </r>
  <r>
    <s v="CMP782"/>
    <x v="2"/>
    <x v="3"/>
    <d v="2023-04-14T00:00:00"/>
    <d v="2024-06-26T00:00:00"/>
    <n v="73894.899999999994"/>
    <n v="8479.6"/>
    <n v="4454.3999999999996"/>
    <n v="2516.8519999999999"/>
    <n v="3289.8760000000002"/>
    <x v="1"/>
    <x v="0"/>
    <x v="1"/>
    <n v="0.11475216828224953"/>
    <n v="0.52530779753761958"/>
    <n v="0.296812585499316"/>
    <n v="0.5650260416666667"/>
    <x v="781"/>
  </r>
  <r>
    <s v="CMP783"/>
    <x v="5"/>
    <x v="1"/>
    <d v="2022-12-22T00:00:00"/>
    <d v="2024-03-15T00:00:00"/>
    <n v="73445.399999999994"/>
    <n v="56062.799999999996"/>
    <n v="42235.6"/>
    <n v="4109.8509999999997"/>
    <n v="8469.7980000000007"/>
    <x v="3"/>
    <x v="0"/>
    <x v="0"/>
    <n v="0.76332622601279321"/>
    <n v="0.75336230084833444"/>
    <n v="7.330798675770743E-2"/>
    <n v="9.7307745124965664E-2"/>
    <x v="782"/>
  </r>
  <r>
    <s v="CMP784"/>
    <x v="1"/>
    <x v="0"/>
    <d v="2023-06-23T00:00:00"/>
    <d v="2024-09-24T00:00:00"/>
    <n v="13006.5"/>
    <n v="11953.8"/>
    <n v="3535.1"/>
    <n v="9264.1949999999997"/>
    <n v="13568.984"/>
    <x v="3"/>
    <x v="4"/>
    <x v="0"/>
    <n v="0.91906354515050159"/>
    <n v="0.29573022804463855"/>
    <n v="0.77500000000000002"/>
    <n v="2.6206316652994257"/>
    <x v="783"/>
  </r>
  <r>
    <s v="CMP785"/>
    <x v="0"/>
    <x v="3"/>
    <d v="2023-06-29T00:00:00"/>
    <d v="2024-09-14T00:00:00"/>
    <n v="4135.3999999999996"/>
    <n v="1432.6"/>
    <n v="916.4"/>
    <n v="14207.187"/>
    <n v="34130.853999999999"/>
    <x v="3"/>
    <x v="3"/>
    <x v="0"/>
    <n v="0.34642356241234223"/>
    <n v="0.63967611336032393"/>
    <n v="9.9170647773279352"/>
    <n v="15.503259493670887"/>
    <x v="784"/>
  </r>
  <r>
    <s v="CMP786"/>
    <x v="4"/>
    <x v="1"/>
    <d v="2023-06-11T00:00:00"/>
    <d v="2024-08-30T00:00:00"/>
    <n v="72523.199999999997"/>
    <n v="12180"/>
    <n v="1203.5"/>
    <n v="11295.906000000001"/>
    <n v="25467.422999999999"/>
    <x v="1"/>
    <x v="1"/>
    <x v="0"/>
    <n v="0.16794625719769674"/>
    <n v="9.8809523809523805E-2"/>
    <n v="0.92741428571428575"/>
    <n v="9.38587951807229"/>
    <x v="785"/>
  </r>
  <r>
    <s v="CMP787"/>
    <x v="0"/>
    <x v="1"/>
    <d v="2023-06-10T00:00:00"/>
    <d v="2024-09-03T00:00:00"/>
    <n v="52893.1"/>
    <n v="913.5"/>
    <n v="675.69999999999993"/>
    <n v="8822.9599999999991"/>
    <n v="20571.034"/>
    <x v="0"/>
    <x v="1"/>
    <x v="0"/>
    <n v="1.7270683699764242E-2"/>
    <n v="0.73968253968253961"/>
    <n v="9.6584126984126968"/>
    <n v="13.057510729613734"/>
    <x v="786"/>
  </r>
  <r>
    <s v="CMP788"/>
    <x v="3"/>
    <x v="3"/>
    <d v="2023-06-18T00:00:00"/>
    <d v="2024-09-06T00:00:00"/>
    <n v="21816.7"/>
    <n v="20717.599999999999"/>
    <n v="8702.9"/>
    <n v="14207.796"/>
    <n v="43539.584999999999"/>
    <x v="3"/>
    <x v="1"/>
    <x v="0"/>
    <n v="0.9496211617705701"/>
    <n v="0.42007278835386341"/>
    <n v="0.68578387458006729"/>
    <n v="1.6325358213928691"/>
    <x v="787"/>
  </r>
  <r>
    <s v="CMP789"/>
    <x v="0"/>
    <x v="3"/>
    <d v="2023-03-31T00:00:00"/>
    <d v="2024-06-13T00:00:00"/>
    <n v="131062.59999999999"/>
    <n v="128464.2"/>
    <n v="72624.7"/>
    <n v="6554"/>
    <n v="8817.16"/>
    <x v="4"/>
    <x v="4"/>
    <x v="0"/>
    <n v="0.98017435942824271"/>
    <n v="0.56533026321730095"/>
    <n v="5.1018104654837693E-2"/>
    <n v="9.0244778980154136E-2"/>
    <x v="788"/>
  </r>
  <r>
    <s v="CMP790"/>
    <x v="2"/>
    <x v="2"/>
    <d v="2022-11-06T00:00:00"/>
    <d v="2024-02-01T00:00:00"/>
    <n v="27871.899999999998"/>
    <n v="18562.899999999998"/>
    <n v="17223.099999999999"/>
    <n v="4141.6059999999998"/>
    <n v="13577.771000000001"/>
    <x v="0"/>
    <x v="0"/>
    <x v="0"/>
    <n v="0.66600769951097694"/>
    <n v="0.9278237775347602"/>
    <n v="0.22311201374785192"/>
    <n v="0.24046809227142618"/>
    <x v="789"/>
  </r>
  <r>
    <s v="CMP791"/>
    <x v="4"/>
    <x v="2"/>
    <d v="2023-04-08T00:00:00"/>
    <d v="2024-07-04T00:00:00"/>
    <n v="124839.2"/>
    <n v="104359.4"/>
    <n v="6255.3"/>
    <n v="6868.9690000000001"/>
    <n v="9846.6309999999994"/>
    <x v="2"/>
    <x v="4"/>
    <x v="1"/>
    <n v="0.83595056680914326"/>
    <n v="5.9939976657589066E-2"/>
    <n v="6.5820319012949491E-2"/>
    <n v="1.0981038479369494"/>
    <x v="790"/>
  </r>
  <r>
    <s v="CMP792"/>
    <x v="2"/>
    <x v="3"/>
    <d v="2022-12-05T00:00:00"/>
    <d v="2024-03-02T00:00:00"/>
    <n v="32775.799999999996"/>
    <n v="2775.2999999999997"/>
    <n v="1336.8999999999999"/>
    <n v="528.75699999999995"/>
    <n v="1056.876"/>
    <x v="0"/>
    <x v="3"/>
    <x v="1"/>
    <n v="8.4675278711732443E-2"/>
    <n v="0.48171368861024033"/>
    <n v="0.19052246603970741"/>
    <n v="0.39550976138828636"/>
    <x v="791"/>
  </r>
  <r>
    <s v="CMP793"/>
    <x v="0"/>
    <x v="2"/>
    <d v="2023-03-16T00:00:00"/>
    <d v="2024-05-29T00:00:00"/>
    <n v="34855.1"/>
    <n v="5315.7"/>
    <n v="2386.6999999999998"/>
    <n v="6732.5529999999999"/>
    <n v="20097.724999999999"/>
    <x v="2"/>
    <x v="2"/>
    <x v="0"/>
    <n v="0.15250852816374075"/>
    <n v="0.44899072558647024"/>
    <n v="1.2665411893071468"/>
    <n v="2.8208626974483599"/>
    <x v="792"/>
  </r>
  <r>
    <s v="CMP794"/>
    <x v="1"/>
    <x v="2"/>
    <d v="2022-11-29T00:00:00"/>
    <d v="2024-02-27T00:00:00"/>
    <n v="128084.3"/>
    <n v="107816.2"/>
    <n v="73990.599999999991"/>
    <n v="10752.678"/>
    <n v="30991.458999999999"/>
    <x v="2"/>
    <x v="1"/>
    <x v="0"/>
    <n v="0.84175968483256725"/>
    <n v="0.68626607133250839"/>
    <n v="9.9731561676260155E-2"/>
    <n v="0.14532491965195579"/>
    <x v="793"/>
  </r>
  <r>
    <s v="CMP795"/>
    <x v="2"/>
    <x v="2"/>
    <d v="2023-01-21T00:00:00"/>
    <d v="2024-04-13T00:00:00"/>
    <n v="94621.2"/>
    <n v="6754.0999999999995"/>
    <n v="5988.5"/>
    <n v="6210.8720000000003"/>
    <n v="23793.079000000002"/>
    <x v="1"/>
    <x v="1"/>
    <x v="1"/>
    <n v="7.1380409464263814E-2"/>
    <n v="0.88664662945470163"/>
    <n v="0.91957063117217697"/>
    <n v="1.0371331719128329"/>
    <x v="794"/>
  </r>
  <r>
    <s v="CMP796"/>
    <x v="2"/>
    <x v="0"/>
    <d v="2023-03-29T00:00:00"/>
    <d v="2024-07-03T00:00:00"/>
    <n v="46040.4"/>
    <n v="26688.7"/>
    <n v="7331.2"/>
    <n v="2208.5239999999999"/>
    <n v="7063.8490000000002"/>
    <x v="1"/>
    <x v="1"/>
    <x v="1"/>
    <n v="0.57968002015621067"/>
    <n v="0.27469303487993046"/>
    <n v="8.275127675757904E-2"/>
    <n v="0.30125000000000002"/>
    <x v="795"/>
  </r>
  <r>
    <s v="CMP797"/>
    <x v="1"/>
    <x v="0"/>
    <d v="2023-03-07T00:00:00"/>
    <d v="2024-05-27T00:00:00"/>
    <n v="112288"/>
    <n v="66789.899999999994"/>
    <n v="278.39999999999998"/>
    <n v="8740.8029999999999"/>
    <n v="15251.825000000001"/>
    <x v="1"/>
    <x v="2"/>
    <x v="0"/>
    <n v="0.59480888429752066"/>
    <n v="4.168294906864661E-3"/>
    <n v="0.13087013156180802"/>
    <n v="31.396562500000002"/>
    <x v="796"/>
  </r>
  <r>
    <s v="CMP798"/>
    <x v="3"/>
    <x v="1"/>
    <d v="2023-04-13T00:00:00"/>
    <d v="2024-07-16T00:00:00"/>
    <n v="6159.5999999999995"/>
    <n v="1568.8999999999999"/>
    <n v="846.8"/>
    <n v="5467.8339999999998"/>
    <n v="8047.9930000000004"/>
    <x v="4"/>
    <x v="4"/>
    <x v="0"/>
    <n v="0.25470809792843691"/>
    <n v="0.53974121996303148"/>
    <n v="3.4851386321626618"/>
    <n v="6.4570547945205483"/>
    <x v="797"/>
  </r>
  <r>
    <s v="CMP799"/>
    <x v="4"/>
    <x v="0"/>
    <d v="2023-05-26T00:00:00"/>
    <d v="2024-08-07T00:00:00"/>
    <n v="84723.5"/>
    <n v="21787.7"/>
    <n v="9140.7999999999993"/>
    <n v="500.39499999999998"/>
    <n v="824.61500000000001"/>
    <x v="3"/>
    <x v="3"/>
    <x v="0"/>
    <n v="0.25716241656683214"/>
    <n v="0.41953946492745903"/>
    <n v="2.2966857447091708E-2"/>
    <n v="5.4743020304568533E-2"/>
    <x v="798"/>
  </r>
  <r>
    <s v="CMP800"/>
    <x v="2"/>
    <x v="2"/>
    <d v="2022-11-29T00:00:00"/>
    <d v="2024-03-03T00:00:00"/>
    <n v="65041.2"/>
    <n v="3329.2"/>
    <n v="1835.7"/>
    <n v="5823.1419999999998"/>
    <n v="10841.388999999999"/>
    <x v="0"/>
    <x v="0"/>
    <x v="1"/>
    <n v="5.118601747815231E-2"/>
    <n v="0.55139372822299659"/>
    <n v="1.7491114982578397"/>
    <n v="3.1721642969984201"/>
    <x v="799"/>
  </r>
  <r>
    <s v="CMP801"/>
    <x v="5"/>
    <x v="3"/>
    <d v="2023-01-05T00:00:00"/>
    <d v="2024-04-05T00:00:00"/>
    <n v="54340.2"/>
    <n v="50312.1"/>
    <n v="4645.8"/>
    <n v="5788.5450000000001"/>
    <n v="7514.8280000000004"/>
    <x v="4"/>
    <x v="3"/>
    <x v="1"/>
    <n v="0.92587255843739991"/>
    <n v="9.2339616116202672E-2"/>
    <n v="0.11505274079197648"/>
    <n v="1.2459737827715356"/>
    <x v="800"/>
  </r>
  <r>
    <s v="CMP802"/>
    <x v="2"/>
    <x v="0"/>
    <d v="2022-12-11T00:00:00"/>
    <d v="2024-03-08T00:00:00"/>
    <n v="75988.7"/>
    <n v="40391.199999999997"/>
    <n v="1299.2"/>
    <n v="8718.473"/>
    <n v="19043.458999999999"/>
    <x v="0"/>
    <x v="4"/>
    <x v="0"/>
    <n v="0.53154218982559243"/>
    <n v="3.2165422171165997E-2"/>
    <n v="0.2158508041355543"/>
    <n v="6.7106473214285716"/>
    <x v="801"/>
  </r>
  <r>
    <s v="CMP803"/>
    <x v="3"/>
    <x v="2"/>
    <d v="2023-08-06T00:00:00"/>
    <d v="2024-10-30T00:00:00"/>
    <n v="105052.5"/>
    <n v="86150.3"/>
    <n v="32343.7"/>
    <n v="8773.3410000000003"/>
    <n v="14844.955"/>
    <x v="4"/>
    <x v="1"/>
    <x v="1"/>
    <n v="0.82006901311249136"/>
    <n v="0.37543339953546301"/>
    <n v="0.10183761403036322"/>
    <n v="0.27125347440150632"/>
    <x v="802"/>
  </r>
  <r>
    <s v="CMP804"/>
    <x v="2"/>
    <x v="1"/>
    <d v="2023-05-12T00:00:00"/>
    <d v="2024-07-22T00:00:00"/>
    <n v="129395.09999999999"/>
    <n v="63112.7"/>
    <n v="246.5"/>
    <n v="7996.982"/>
    <n v="31155.309000000001"/>
    <x v="4"/>
    <x v="4"/>
    <x v="1"/>
    <n v="0.48775185459109349"/>
    <n v="3.9057115287414422E-3"/>
    <n v="0.12670955291090383"/>
    <n v="32.442117647058822"/>
    <x v="803"/>
  </r>
  <r>
    <s v="CMP805"/>
    <x v="5"/>
    <x v="1"/>
    <d v="2023-05-07T00:00:00"/>
    <d v="2024-07-23T00:00:00"/>
    <n v="67190.099999999991"/>
    <n v="18600.599999999999"/>
    <n v="1107.8"/>
    <n v="5323.1530000000002"/>
    <n v="13247.924999999999"/>
    <x v="1"/>
    <x v="0"/>
    <x v="1"/>
    <n v="0.2768354266476758"/>
    <n v="5.9557218584346747E-2"/>
    <n v="0.28618178983473652"/>
    <n v="4.8051570680628277"/>
    <x v="804"/>
  </r>
  <r>
    <s v="CMP806"/>
    <x v="0"/>
    <x v="3"/>
    <d v="2023-05-05T00:00:00"/>
    <d v="2024-07-23T00:00:00"/>
    <n v="57823.1"/>
    <n v="23165.200000000001"/>
    <n v="4086.1"/>
    <n v="13575.218999999999"/>
    <n v="18505.944"/>
    <x v="1"/>
    <x v="1"/>
    <x v="0"/>
    <n v="0.40062189678519489"/>
    <n v="0.17638958437656485"/>
    <n v="0.58601777666499744"/>
    <n v="3.322292405961675"/>
    <x v="805"/>
  </r>
  <r>
    <s v="CMP807"/>
    <x v="2"/>
    <x v="0"/>
    <d v="2022-12-14T00:00:00"/>
    <d v="2024-02-27T00:00:00"/>
    <n v="28338.799999999999"/>
    <n v="2160.5"/>
    <n v="1154.2"/>
    <n v="10796.12"/>
    <n v="17079.463"/>
    <x v="2"/>
    <x v="1"/>
    <x v="0"/>
    <n v="7.6238231682357757E-2"/>
    <n v="0.53422818791946314"/>
    <n v="4.9970469798657726"/>
    <n v="9.353768844221106"/>
    <x v="806"/>
  </r>
  <r>
    <s v="CMP808"/>
    <x v="4"/>
    <x v="0"/>
    <d v="2022-11-06T00:00:00"/>
    <d v="2024-01-24T00:00:00"/>
    <n v="123824.2"/>
    <n v="71856.2"/>
    <n v="60398.299999999996"/>
    <n v="4552.942"/>
    <n v="8437.1730000000007"/>
    <x v="4"/>
    <x v="2"/>
    <x v="0"/>
    <n v="0.58030821115743125"/>
    <n v="0.84054403099523767"/>
    <n v="6.3361853256921466E-2"/>
    <n v="7.5381956114658866E-2"/>
    <x v="807"/>
  </r>
  <r>
    <s v="CMP809"/>
    <x v="1"/>
    <x v="1"/>
    <d v="2023-03-21T00:00:00"/>
    <d v="2024-06-14T00:00:00"/>
    <n v="99849.9"/>
    <n v="72618.899999999994"/>
    <n v="5092.3999999999996"/>
    <n v="1769.9570000000001"/>
    <n v="5132.5069999999996"/>
    <x v="3"/>
    <x v="4"/>
    <x v="0"/>
    <n v="0.72728064825302774"/>
    <n v="7.0124995008186572E-2"/>
    <n v="2.437322790623378E-2"/>
    <n v="0.34756833712984059"/>
    <x v="808"/>
  </r>
  <r>
    <s v="CMP810"/>
    <x v="1"/>
    <x v="0"/>
    <d v="2023-07-01T00:00:00"/>
    <d v="2024-09-27T00:00:00"/>
    <n v="87397.3"/>
    <n v="55479.9"/>
    <n v="21407.8"/>
    <n v="10412.826999999999"/>
    <n v="27596.98"/>
    <x v="0"/>
    <x v="4"/>
    <x v="0"/>
    <n v="0.63480107509042039"/>
    <n v="0.38586587214468659"/>
    <n v="0.18768647744498457"/>
    <n v="0.4864034137090219"/>
    <x v="809"/>
  </r>
  <r>
    <s v="CMP811"/>
    <x v="1"/>
    <x v="0"/>
    <d v="2022-11-19T00:00:00"/>
    <d v="2024-02-01T00:00:00"/>
    <n v="36128.199999999997"/>
    <n v="20874.2"/>
    <n v="16454.599999999999"/>
    <n v="5325.3860000000004"/>
    <n v="11689.117"/>
    <x v="4"/>
    <x v="2"/>
    <x v="1"/>
    <n v="0.57778134532027614"/>
    <n v="0.78827452070019444"/>
    <n v="0.25511808835787719"/>
    <n v="0.3236411702502644"/>
    <x v="810"/>
  </r>
  <r>
    <s v="CMP812"/>
    <x v="1"/>
    <x v="0"/>
    <d v="2023-06-27T00:00:00"/>
    <d v="2024-09-03T00:00:00"/>
    <n v="119239.3"/>
    <n v="50027.9"/>
    <n v="46110"/>
    <n v="4032.2759999999998"/>
    <n v="10462.300999999999"/>
    <x v="0"/>
    <x v="0"/>
    <x v="0"/>
    <n v="0.41955881995281757"/>
    <n v="0.92168569937974609"/>
    <n v="8.0600544895948062E-2"/>
    <n v="8.7449056603773584E-2"/>
    <x v="811"/>
  </r>
  <r>
    <s v="CMP813"/>
    <x v="3"/>
    <x v="0"/>
    <d v="2023-01-26T00:00:00"/>
    <d v="2024-04-24T00:00:00"/>
    <n v="108944.3"/>
    <n v="51657.7"/>
    <n v="19073.3"/>
    <n v="1813.1089999999999"/>
    <n v="2797.05"/>
    <x v="3"/>
    <x v="4"/>
    <x v="1"/>
    <n v="0.47416615646711208"/>
    <n v="0.36922472351653285"/>
    <n v="3.5098523550216136E-2"/>
    <n v="9.5060057777102025E-2"/>
    <x v="812"/>
  </r>
  <r>
    <s v="CMP814"/>
    <x v="5"/>
    <x v="1"/>
    <d v="2023-04-19T00:00:00"/>
    <d v="2024-07-02T00:00:00"/>
    <n v="15323.6"/>
    <n v="9236.5"/>
    <n v="881.6"/>
    <n v="12454.137000000001"/>
    <n v="17386.254000000001"/>
    <x v="2"/>
    <x v="3"/>
    <x v="0"/>
    <n v="0.60276305828917487"/>
    <n v="9.5447409733124017E-2"/>
    <n v="1.3483610675039248"/>
    <n v="14.126743421052632"/>
    <x v="813"/>
  </r>
  <r>
    <s v="CMP815"/>
    <x v="0"/>
    <x v="2"/>
    <d v="2022-11-06T00:00:00"/>
    <d v="2024-01-23T00:00:00"/>
    <n v="42809.799999999996"/>
    <n v="16286.4"/>
    <n v="10358.799999999999"/>
    <n v="5998.7950000000001"/>
    <n v="9401.8580000000002"/>
    <x v="3"/>
    <x v="2"/>
    <x v="0"/>
    <n v="0.38043625524996616"/>
    <n v="0.63603988603988604"/>
    <n v="0.36833155270655271"/>
    <n v="0.57910134378499445"/>
    <x v="814"/>
  </r>
  <r>
    <s v="CMP816"/>
    <x v="2"/>
    <x v="2"/>
    <d v="2022-12-30T00:00:00"/>
    <d v="2024-03-31T00:00:00"/>
    <n v="125465.59999999999"/>
    <n v="92077.9"/>
    <n v="18528.099999999999"/>
    <n v="12425.485000000001"/>
    <n v="41897.807999999997"/>
    <x v="4"/>
    <x v="4"/>
    <x v="0"/>
    <n v="0.73388960798816572"/>
    <n v="0.20122200875562973"/>
    <n v="0.1349453560517779"/>
    <n v="0.67062920644858359"/>
    <x v="815"/>
  </r>
  <r>
    <s v="CMP817"/>
    <x v="1"/>
    <x v="0"/>
    <d v="2022-11-28T00:00:00"/>
    <d v="2024-02-07T00:00:00"/>
    <n v="126608.2"/>
    <n v="112992.7"/>
    <n v="112491"/>
    <n v="11495.078"/>
    <n v="24645.128000000001"/>
    <x v="4"/>
    <x v="4"/>
    <x v="1"/>
    <n v="0.89245957212881943"/>
    <n v="0.9955598901521957"/>
    <n v="0.10173292610938582"/>
    <n v="0.10218664604279452"/>
    <x v="816"/>
  </r>
  <r>
    <s v="CMP818"/>
    <x v="5"/>
    <x v="0"/>
    <d v="2023-01-08T00:00:00"/>
    <d v="2024-04-01T00:00:00"/>
    <n v="117539.9"/>
    <n v="117470.3"/>
    <n v="20244.899999999998"/>
    <n v="4549.317"/>
    <n v="10835.038"/>
    <x v="2"/>
    <x v="3"/>
    <x v="1"/>
    <n v="0.99940786064987297"/>
    <n v="0.17234058310909223"/>
    <n v="3.8727380452761251E-2"/>
    <n v="0.2247142243231629"/>
    <x v="817"/>
  </r>
  <r>
    <s v="CMP819"/>
    <x v="0"/>
    <x v="1"/>
    <d v="2023-01-25T00:00:00"/>
    <d v="2024-04-24T00:00:00"/>
    <n v="95987.099999999991"/>
    <n v="75913.3"/>
    <n v="68724.2"/>
    <n v="2782.4630000000002"/>
    <n v="5148.1670000000004"/>
    <x v="3"/>
    <x v="2"/>
    <x v="0"/>
    <n v="0.7908698147980302"/>
    <n v="0.90529854452381853"/>
    <n v="3.6653168812316159E-2"/>
    <n v="4.0487382901510681E-2"/>
    <x v="818"/>
  </r>
  <r>
    <s v="CMP820"/>
    <x v="1"/>
    <x v="3"/>
    <d v="2023-07-15T00:00:00"/>
    <d v="2024-10-03T00:00:00"/>
    <n v="87638"/>
    <n v="78598.7"/>
    <n v="72729.099999999991"/>
    <n v="8095.6980000000003"/>
    <n v="12823.539000000001"/>
    <x v="0"/>
    <x v="4"/>
    <x v="1"/>
    <n v="0.89685638649900723"/>
    <n v="0.92532192008264758"/>
    <n v="0.10300040585912999"/>
    <n v="0.11131305075959969"/>
    <x v="819"/>
  </r>
  <r>
    <s v="CMP821"/>
    <x v="3"/>
    <x v="1"/>
    <d v="2023-07-08T00:00:00"/>
    <d v="2024-10-02T00:00:00"/>
    <n v="70287.3"/>
    <n v="24244"/>
    <n v="14894.4"/>
    <n v="11356.342000000001"/>
    <n v="41546.646999999997"/>
    <x v="0"/>
    <x v="4"/>
    <x v="0"/>
    <n v="0.34492717745595575"/>
    <n v="0.61435406698564587"/>
    <n v="0.46841866028708135"/>
    <n v="0.76245716510903427"/>
    <x v="820"/>
  </r>
  <r>
    <s v="CMP822"/>
    <x v="2"/>
    <x v="1"/>
    <d v="2022-11-28T00:00:00"/>
    <d v="2024-02-17T00:00:00"/>
    <n v="60601.299999999996"/>
    <n v="22765"/>
    <n v="5663.7"/>
    <n v="4562.7730000000001"/>
    <n v="14953.357"/>
    <x v="0"/>
    <x v="1"/>
    <x v="0"/>
    <n v="0.3756520074651864"/>
    <n v="0.24878980891719746"/>
    <n v="0.20042929936305734"/>
    <n v="0.80561699948796728"/>
    <x v="821"/>
  </r>
  <r>
    <s v="CMP823"/>
    <x v="5"/>
    <x v="3"/>
    <d v="2022-12-08T00:00:00"/>
    <d v="2024-03-10T00:00:00"/>
    <n v="65508.1"/>
    <n v="53177.299999999996"/>
    <n v="31937.7"/>
    <n v="8453.9060000000009"/>
    <n v="20999.798999999999"/>
    <x v="1"/>
    <x v="4"/>
    <x v="0"/>
    <n v="0.8117667891451591"/>
    <n v="0.60058897311446813"/>
    <n v="0.15897584119539732"/>
    <n v="0.26469990011804234"/>
    <x v="822"/>
  </r>
  <r>
    <s v="CMP824"/>
    <x v="0"/>
    <x v="2"/>
    <d v="2023-08-12T00:00:00"/>
    <d v="2024-11-15T00:00:00"/>
    <n v="93783.099999999991"/>
    <n v="25058.899999999998"/>
    <n v="7511"/>
    <n v="12579.880999999999"/>
    <n v="38322.542999999998"/>
    <x v="2"/>
    <x v="2"/>
    <x v="0"/>
    <n v="0.26720059371038063"/>
    <n v="0.29973382710334456"/>
    <n v="0.50201249855340824"/>
    <n v="1.6748610038610037"/>
    <x v="823"/>
  </r>
  <r>
    <s v="CMP825"/>
    <x v="5"/>
    <x v="3"/>
    <d v="2023-07-12T00:00:00"/>
    <d v="2024-09-19T00:00:00"/>
    <n v="17791.5"/>
    <n v="3511.9"/>
    <n v="2114.1"/>
    <n v="2674.4670000000001"/>
    <n v="9399.48"/>
    <x v="0"/>
    <x v="4"/>
    <x v="0"/>
    <n v="0.19739201303993481"/>
    <n v="0.60198183319570597"/>
    <n v="0.76154417836498767"/>
    <n v="1.2650617283950618"/>
    <x v="824"/>
  </r>
  <r>
    <s v="CMP826"/>
    <x v="3"/>
    <x v="3"/>
    <d v="2023-07-16T00:00:00"/>
    <d v="2024-09-28T00:00:00"/>
    <n v="89409.9"/>
    <n v="18876.099999999999"/>
    <n v="1563.1"/>
    <n v="7301.9390000000003"/>
    <n v="13735.415000000001"/>
    <x v="2"/>
    <x v="0"/>
    <x v="0"/>
    <n v="0.21111867925140282"/>
    <n v="8.2808419111998766E-2"/>
    <n v="0.38683515132892921"/>
    <n v="4.6714471243042679"/>
    <x v="825"/>
  </r>
  <r>
    <s v="CMP827"/>
    <x v="3"/>
    <x v="0"/>
    <d v="2023-02-27T00:00:00"/>
    <d v="2024-06-01T00:00:00"/>
    <n v="107961.2"/>
    <n v="96915.099999999991"/>
    <n v="36055.699999999997"/>
    <n v="3120.777"/>
    <n v="8877.2479999999996"/>
    <x v="0"/>
    <x v="0"/>
    <x v="0"/>
    <n v="0.89768453851939389"/>
    <n v="0.37203387294652746"/>
    <n v="3.2201143062329816E-2"/>
    <n v="8.6554331215314098E-2"/>
    <x v="826"/>
  </r>
  <r>
    <s v="CMP828"/>
    <x v="0"/>
    <x v="1"/>
    <d v="2023-08-14T00:00:00"/>
    <d v="2024-11-13T00:00:00"/>
    <n v="105006.09999999999"/>
    <n v="78149.2"/>
    <n v="64496"/>
    <n v="6558.1180000000004"/>
    <n v="10469.957"/>
    <x v="3"/>
    <x v="2"/>
    <x v="0"/>
    <n v="0.74423485873677819"/>
    <n v="0.82529315719162832"/>
    <n v="8.3917915986344072E-2"/>
    <n v="0.10168255395683454"/>
    <x v="827"/>
  </r>
  <r>
    <s v="CMP829"/>
    <x v="3"/>
    <x v="2"/>
    <d v="2023-01-17T00:00:00"/>
    <d v="2024-04-12T00:00:00"/>
    <n v="27657.3"/>
    <n v="9787.5"/>
    <n v="4057.1"/>
    <n v="5838.57"/>
    <n v="8591.6849999999995"/>
    <x v="3"/>
    <x v="2"/>
    <x v="0"/>
    <n v="0.35388486945580372"/>
    <n v="0.41451851851851851"/>
    <n v="0.59653333333333325"/>
    <n v="1.4390993566833452"/>
    <x v="828"/>
  </r>
  <r>
    <s v="CMP830"/>
    <x v="3"/>
    <x v="0"/>
    <d v="2022-12-28T00:00:00"/>
    <d v="2024-03-15T00:00:00"/>
    <n v="144179.29999999999"/>
    <n v="74327"/>
    <n v="43392.7"/>
    <n v="14004.912"/>
    <n v="47206.025999999998"/>
    <x v="1"/>
    <x v="2"/>
    <x v="1"/>
    <n v="0.51551783092302439"/>
    <n v="0.5838080374561061"/>
    <n v="0.18842294186500194"/>
    <n v="0.32274811200962378"/>
    <x v="829"/>
  </r>
  <r>
    <s v="CMP831"/>
    <x v="2"/>
    <x v="0"/>
    <d v="2023-04-27T00:00:00"/>
    <d v="2024-07-20T00:00:00"/>
    <n v="126106.5"/>
    <n v="4222.3999999999996"/>
    <n v="4184.7"/>
    <n v="9638.4979999999996"/>
    <n v="22958.111000000001"/>
    <x v="4"/>
    <x v="3"/>
    <x v="0"/>
    <n v="3.348281016442451E-2"/>
    <n v="0.9910714285714286"/>
    <n v="2.2827060439560443"/>
    <n v="2.3032709632709634"/>
    <x v="830"/>
  </r>
  <r>
    <s v="CMP832"/>
    <x v="3"/>
    <x v="3"/>
    <d v="2023-01-25T00:00:00"/>
    <d v="2024-04-20T00:00:00"/>
    <n v="67535.199999999997"/>
    <n v="3166.7999999999997"/>
    <n v="1528.3"/>
    <n v="12769.686"/>
    <n v="45881.682999999997"/>
    <x v="0"/>
    <x v="2"/>
    <x v="0"/>
    <n v="4.6891102713844036E-2"/>
    <n v="0.48260073260073261"/>
    <n v="4.0323626373626373"/>
    <n v="8.3554838709677419"/>
    <x v="831"/>
  </r>
  <r>
    <s v="CMP833"/>
    <x v="3"/>
    <x v="2"/>
    <d v="2022-11-30T00:00:00"/>
    <d v="2024-03-06T00:00:00"/>
    <n v="140087.4"/>
    <n v="93214.7"/>
    <n v="57196.7"/>
    <n v="4414.09"/>
    <n v="6252.4"/>
    <x v="2"/>
    <x v="2"/>
    <x v="1"/>
    <n v="0.66540388357553926"/>
    <n v="0.61360171732570079"/>
    <n v="4.7354011759947738E-2"/>
    <n v="7.7173857932363241E-2"/>
    <x v="832"/>
  </r>
  <r>
    <s v="CMP834"/>
    <x v="2"/>
    <x v="2"/>
    <d v="2022-11-29T00:00:00"/>
    <d v="2024-02-25T00:00:00"/>
    <n v="104141.9"/>
    <n v="88969.099999999991"/>
    <n v="82803.7"/>
    <n v="6106.0370000000003"/>
    <n v="9604.0460000000003"/>
    <x v="2"/>
    <x v="0"/>
    <x v="0"/>
    <n v="0.85430647990866304"/>
    <n v="0.93070178297858475"/>
    <n v="6.8630985364581648E-2"/>
    <n v="7.3741113017896542E-2"/>
    <x v="833"/>
  </r>
  <r>
    <s v="CMP835"/>
    <x v="1"/>
    <x v="0"/>
    <d v="2023-04-26T00:00:00"/>
    <d v="2024-07-29T00:00:00"/>
    <n v="44921"/>
    <n v="19169"/>
    <n v="9836.7999999999993"/>
    <n v="1192.567"/>
    <n v="2693.143"/>
    <x v="4"/>
    <x v="1"/>
    <x v="0"/>
    <n v="0.42672692059393158"/>
    <n v="0.51316187594553697"/>
    <n v="6.2213313161875942E-2"/>
    <n v="0.12123525943396228"/>
    <x v="834"/>
  </r>
  <r>
    <s v="CMP836"/>
    <x v="3"/>
    <x v="1"/>
    <d v="2023-07-10T00:00:00"/>
    <d v="2024-10-06T00:00:00"/>
    <n v="47803.6"/>
    <n v="9752.6999999999989"/>
    <n v="6960"/>
    <n v="8965.0889999999999"/>
    <n v="13608.018"/>
    <x v="2"/>
    <x v="3"/>
    <x v="0"/>
    <n v="0.20401601553021109"/>
    <n v="0.71364852809991086"/>
    <n v="0.91924174843889395"/>
    <n v="1.2880875000000001"/>
    <x v="835"/>
  </r>
  <r>
    <s v="CMP837"/>
    <x v="3"/>
    <x v="0"/>
    <d v="2023-02-23T00:00:00"/>
    <d v="2024-05-04T00:00:00"/>
    <n v="86884"/>
    <n v="50483.199999999997"/>
    <n v="7058.5999999999995"/>
    <n v="5990.1530000000002"/>
    <n v="22188.683000000001"/>
    <x v="1"/>
    <x v="4"/>
    <x v="1"/>
    <n v="0.581041388518024"/>
    <n v="0.13982077205882354"/>
    <n v="0.11865636488970589"/>
    <n v="0.84863188167625314"/>
    <x v="836"/>
  </r>
  <r>
    <s v="CMP838"/>
    <x v="4"/>
    <x v="2"/>
    <d v="2022-11-27T00:00:00"/>
    <d v="2024-02-08T00:00:00"/>
    <n v="56057"/>
    <n v="30766.1"/>
    <n v="4451.5"/>
    <n v="1282.1189999999999"/>
    <n v="2383.5970000000002"/>
    <x v="0"/>
    <x v="2"/>
    <x v="1"/>
    <n v="0.54883600620796691"/>
    <n v="0.14468847205203131"/>
    <n v="4.1673107738712412E-2"/>
    <n v="0.28801954397394136"/>
    <x v="837"/>
  </r>
  <r>
    <s v="CMP839"/>
    <x v="2"/>
    <x v="3"/>
    <d v="2022-12-07T00:00:00"/>
    <d v="2024-03-09T00:00:00"/>
    <n v="139333.4"/>
    <n v="53542.7"/>
    <n v="10457.4"/>
    <n v="5463.3680000000004"/>
    <n v="12605.546"/>
    <x v="1"/>
    <x v="2"/>
    <x v="1"/>
    <n v="0.38427756733130747"/>
    <n v="0.19530953799490874"/>
    <n v="0.10203758869089531"/>
    <n v="0.52244037714919589"/>
    <x v="838"/>
  </r>
  <r>
    <s v="CMP840"/>
    <x v="0"/>
    <x v="3"/>
    <d v="2022-10-26T00:00:00"/>
    <d v="2024-01-29T00:00:00"/>
    <n v="13058.699999999999"/>
    <n v="2456.2999999999997"/>
    <n v="730.8"/>
    <n v="10209.74"/>
    <n v="19924.827000000001"/>
    <x v="3"/>
    <x v="1"/>
    <x v="0"/>
    <n v="0.18809682433932934"/>
    <n v="0.2975206611570248"/>
    <n v="4.1565525383707209"/>
    <n v="13.970634920634922"/>
    <x v="839"/>
  </r>
  <r>
    <s v="CMP841"/>
    <x v="1"/>
    <x v="3"/>
    <d v="2023-08-07T00:00:00"/>
    <d v="2024-10-16T00:00:00"/>
    <n v="84804.7"/>
    <n v="55140.6"/>
    <n v="7757.5"/>
    <n v="472.29399999999998"/>
    <n v="1007.3440000000001"/>
    <x v="3"/>
    <x v="4"/>
    <x v="0"/>
    <n v="0.65020688711828467"/>
    <n v="0.14068581045545389"/>
    <n v="8.5652676974860634E-3"/>
    <n v="6.0882242990654201E-2"/>
    <x v="840"/>
  </r>
  <r>
    <s v="CMP842"/>
    <x v="2"/>
    <x v="0"/>
    <d v="2023-04-25T00:00:00"/>
    <d v="2024-07-05T00:00:00"/>
    <n v="86379.4"/>
    <n v="41203.199999999997"/>
    <n v="27776.2"/>
    <n v="10750.503000000001"/>
    <n v="13275.794"/>
    <x v="1"/>
    <x v="4"/>
    <x v="0"/>
    <n v="0.47700261867991672"/>
    <n v="0.67412725225225234"/>
    <n v="0.26091427364864866"/>
    <n v="0.38704009187721866"/>
    <x v="841"/>
  </r>
  <r>
    <s v="CMP843"/>
    <x v="5"/>
    <x v="1"/>
    <d v="2023-07-10T00:00:00"/>
    <d v="2024-10-08T00:00:00"/>
    <n v="93974.5"/>
    <n v="35032"/>
    <n v="7151.4"/>
    <n v="8396.1669999999995"/>
    <n v="13471.428"/>
    <x v="3"/>
    <x v="3"/>
    <x v="0"/>
    <n v="0.37278197808980096"/>
    <n v="0.2041390728476821"/>
    <n v="0.23967135761589403"/>
    <n v="1.174059205190592"/>
    <x v="842"/>
  </r>
  <r>
    <s v="CMP844"/>
    <x v="2"/>
    <x v="0"/>
    <d v="2023-04-07T00:00:00"/>
    <d v="2024-06-18T00:00:00"/>
    <n v="33384.799999999996"/>
    <n v="19592.399999999998"/>
    <n v="1435.5"/>
    <n v="4931.7110000000002"/>
    <n v="17018.562999999998"/>
    <x v="3"/>
    <x v="4"/>
    <x v="0"/>
    <n v="0.58686587908269627"/>
    <n v="7.3268206039076383E-2"/>
    <n v="0.25171551213735943"/>
    <n v="3.4355353535353537"/>
    <x v="843"/>
  </r>
  <r>
    <s v="CMP845"/>
    <x v="4"/>
    <x v="0"/>
    <d v="2023-01-07T00:00:00"/>
    <d v="2024-03-21T00:00:00"/>
    <n v="103071.8"/>
    <n v="95723.199999999997"/>
    <n v="13983.8"/>
    <n v="422.00799999999998"/>
    <n v="1347.8910000000001"/>
    <x v="0"/>
    <x v="4"/>
    <x v="0"/>
    <n v="0.92870406842608744"/>
    <n v="0.14608579738245273"/>
    <n v="4.408628211342705E-3"/>
    <n v="3.0178349232683532E-2"/>
    <x v="844"/>
  </r>
  <r>
    <s v="CMP846"/>
    <x v="2"/>
    <x v="0"/>
    <d v="2023-05-06T00:00:00"/>
    <d v="2024-07-25T00:00:00"/>
    <n v="61227.7"/>
    <n v="9654.1"/>
    <n v="7830"/>
    <n v="11417.039000000001"/>
    <n v="30427.350999999999"/>
    <x v="3"/>
    <x v="4"/>
    <x v="0"/>
    <n v="0.15767536588831527"/>
    <n v="0.81105437068188646"/>
    <n v="1.1826103935115651"/>
    <n v="1.4581148148148149"/>
    <x v="845"/>
  </r>
  <r>
    <s v="CMP847"/>
    <x v="5"/>
    <x v="0"/>
    <d v="2023-04-21T00:00:00"/>
    <d v="2024-07-18T00:00:00"/>
    <n v="70986.2"/>
    <n v="14601.5"/>
    <n v="9717.9"/>
    <n v="974.4"/>
    <n v="3162.2759999999998"/>
    <x v="2"/>
    <x v="3"/>
    <x v="0"/>
    <n v="0.205694909714846"/>
    <n v="0.66554121151936441"/>
    <n v="6.6732869910625617E-2"/>
    <n v="0.10026857654431513"/>
    <x v="846"/>
  </r>
  <r>
    <s v="CMP848"/>
    <x v="2"/>
    <x v="0"/>
    <d v="2023-04-17T00:00:00"/>
    <d v="2024-07-06T00:00:00"/>
    <n v="28672.3"/>
    <n v="17681.3"/>
    <n v="8992.9"/>
    <n v="6416.6850000000004"/>
    <n v="19481.504000000001"/>
    <x v="2"/>
    <x v="4"/>
    <x v="0"/>
    <n v="0.61666835238191564"/>
    <n v="0.50861079219288174"/>
    <n v="0.36290798753485326"/>
    <n v="0.7135278942276686"/>
    <x v="847"/>
  </r>
  <r>
    <s v="CMP849"/>
    <x v="0"/>
    <x v="0"/>
    <d v="2023-07-04T00:00:00"/>
    <d v="2024-09-13T00:00:00"/>
    <n v="15457"/>
    <n v="14952.4"/>
    <n v="5394"/>
    <n v="11173.12"/>
    <n v="27549.507000000001"/>
    <x v="4"/>
    <x v="3"/>
    <x v="0"/>
    <n v="0.96735459662288925"/>
    <n v="0.36074476338246703"/>
    <n v="0.74724592707525217"/>
    <n v="2.0713978494623659"/>
    <x v="848"/>
  </r>
  <r>
    <s v="CMP850"/>
    <x v="0"/>
    <x v="1"/>
    <d v="2023-03-24T00:00:00"/>
    <d v="2024-06-08T00:00:00"/>
    <n v="116443.7"/>
    <n v="56564.5"/>
    <n v="17460.899999999998"/>
    <n v="7878.0820000000003"/>
    <n v="21660.621999999999"/>
    <x v="0"/>
    <x v="1"/>
    <x v="0"/>
    <n v="0.48576694144895777"/>
    <n v="0.30869007946680332"/>
    <n v="0.13927608305562678"/>
    <n v="0.45118418867297799"/>
    <x v="849"/>
  </r>
  <r>
    <s v="CMP851"/>
    <x v="1"/>
    <x v="3"/>
    <d v="2022-12-15T00:00:00"/>
    <d v="2024-03-08T00:00:00"/>
    <n v="5356.3"/>
    <n v="1658.8"/>
    <n v="1041.0999999999999"/>
    <n v="2446.846"/>
    <n v="3915.174"/>
    <x v="3"/>
    <x v="3"/>
    <x v="0"/>
    <n v="0.30969139144558744"/>
    <n v="0.6276223776223776"/>
    <n v="1.4750699300699301"/>
    <n v="2.3502506963788301"/>
    <x v="850"/>
  </r>
  <r>
    <s v="CMP852"/>
    <x v="2"/>
    <x v="3"/>
    <d v="2023-07-15T00:00:00"/>
    <d v="2024-09-25T00:00:00"/>
    <n v="48818.6"/>
    <n v="39463.199999999997"/>
    <n v="35571.4"/>
    <n v="6424.1670000000004"/>
    <n v="15056.626"/>
    <x v="4"/>
    <x v="1"/>
    <x v="0"/>
    <n v="0.80836402518712125"/>
    <n v="0.90138154027042927"/>
    <n v="0.16278880070546739"/>
    <n v="0.18059921734876896"/>
    <x v="851"/>
  </r>
  <r>
    <s v="CMP853"/>
    <x v="2"/>
    <x v="0"/>
    <d v="2023-02-23T00:00:00"/>
    <d v="2024-05-17T00:00:00"/>
    <n v="128046.59999999999"/>
    <n v="55320.4"/>
    <n v="1235.3999999999999"/>
    <n v="6368.4290000000001"/>
    <n v="17458.232"/>
    <x v="2"/>
    <x v="0"/>
    <x v="0"/>
    <n v="0.4320333378629343"/>
    <n v="2.2331725728664289E-2"/>
    <n v="0.11511899769343678"/>
    <n v="5.1549530516431927"/>
    <x v="852"/>
  </r>
  <r>
    <s v="CMP854"/>
    <x v="4"/>
    <x v="2"/>
    <d v="2022-12-19T00:00:00"/>
    <d v="2024-03-14T00:00:00"/>
    <n v="60876.799999999996"/>
    <n v="46356.5"/>
    <n v="25963.7"/>
    <n v="9965.125"/>
    <n v="26208.227999999999"/>
    <x v="1"/>
    <x v="1"/>
    <x v="0"/>
    <n v="0.76148056402439035"/>
    <n v="0.56008758210822651"/>
    <n v="0.21496715670941507"/>
    <n v="0.38380989612420419"/>
    <x v="853"/>
  </r>
  <r>
    <s v="CMP855"/>
    <x v="0"/>
    <x v="1"/>
    <d v="2022-11-04T00:00:00"/>
    <d v="2024-01-14T00:00:00"/>
    <n v="119729.4"/>
    <n v="41957.2"/>
    <n v="658.3"/>
    <n v="6370.3720000000003"/>
    <n v="22197.325000000001"/>
    <x v="4"/>
    <x v="0"/>
    <x v="1"/>
    <n v="0.3504335610134186"/>
    <n v="1.5689798175283383E-2"/>
    <n v="0.15183024606027096"/>
    <n v="9.6770044052863451"/>
    <x v="854"/>
  </r>
  <r>
    <s v="CMP856"/>
    <x v="4"/>
    <x v="2"/>
    <d v="2023-02-23T00:00:00"/>
    <d v="2024-05-24T00:00:00"/>
    <n v="58356.7"/>
    <n v="42519.799999999996"/>
    <n v="3137.7999999999997"/>
    <n v="10296.16"/>
    <n v="19829.823"/>
    <x v="1"/>
    <x v="3"/>
    <x v="0"/>
    <n v="0.72861899319186996"/>
    <n v="7.3796207884326837E-2"/>
    <n v="0.24214977492838632"/>
    <n v="3.281330868761553"/>
    <x v="855"/>
  </r>
  <r>
    <s v="CMP857"/>
    <x v="1"/>
    <x v="0"/>
    <d v="2022-12-23T00:00:00"/>
    <d v="2024-03-27T00:00:00"/>
    <n v="40605.799999999996"/>
    <n v="34576.699999999997"/>
    <n v="17289.8"/>
    <n v="7210.067"/>
    <n v="21427.316999999999"/>
    <x v="3"/>
    <x v="4"/>
    <x v="1"/>
    <n v="0.85152121125553493"/>
    <n v="0.50004193575442424"/>
    <n v="0.20852386144426741"/>
    <n v="0.41701274740020128"/>
    <x v="856"/>
  </r>
  <r>
    <s v="CMP858"/>
    <x v="2"/>
    <x v="3"/>
    <d v="2023-06-07T00:00:00"/>
    <d v="2024-09-07T00:00:00"/>
    <n v="80045.8"/>
    <n v="33938.699999999997"/>
    <n v="25302.5"/>
    <n v="10163.195"/>
    <n v="14523.722"/>
    <x v="1"/>
    <x v="2"/>
    <x v="0"/>
    <n v="0.42399101514383009"/>
    <n v="0.74553533282064433"/>
    <n v="0.29945740408442284"/>
    <n v="0.40166762177650428"/>
    <x v="857"/>
  </r>
  <r>
    <s v="CMP859"/>
    <x v="0"/>
    <x v="1"/>
    <d v="2022-11-27T00:00:00"/>
    <d v="2024-02-09T00:00:00"/>
    <n v="42777.9"/>
    <n v="10115.199999999999"/>
    <n v="1017.9"/>
    <n v="4620.7730000000001"/>
    <n v="17267.440999999999"/>
    <x v="2"/>
    <x v="3"/>
    <x v="1"/>
    <n v="0.23645854518337736"/>
    <n v="0.10063073394495414"/>
    <n v="0.45681479357798171"/>
    <n v="4.5395156695156693"/>
    <x v="858"/>
  </r>
  <r>
    <s v="CMP860"/>
    <x v="4"/>
    <x v="0"/>
    <d v="2023-04-27T00:00:00"/>
    <d v="2024-07-12T00:00:00"/>
    <n v="121750.7"/>
    <n v="44222.1"/>
    <n v="43589.9"/>
    <n v="8118.0569999999998"/>
    <n v="15512.912"/>
    <x v="1"/>
    <x v="2"/>
    <x v="0"/>
    <n v="0.36321844556129862"/>
    <n v="0.98570398058889119"/>
    <n v="0.18357466063348415"/>
    <n v="0.18623710997272303"/>
    <x v="859"/>
  </r>
  <r>
    <s v="CMP861"/>
    <x v="3"/>
    <x v="0"/>
    <d v="2023-01-15T00:00:00"/>
    <d v="2024-03-31T00:00:00"/>
    <n v="122197.3"/>
    <n v="7432.7"/>
    <n v="5918.9"/>
    <n v="315.31700000000001"/>
    <n v="618.91800000000001"/>
    <x v="1"/>
    <x v="3"/>
    <x v="0"/>
    <n v="6.0825402852599852E-2"/>
    <n v="0.79633242294186501"/>
    <n v="4.2422941865001951E-2"/>
    <n v="5.3272905438510536E-2"/>
    <x v="860"/>
  </r>
  <r>
    <s v="CMP862"/>
    <x v="5"/>
    <x v="2"/>
    <d v="2023-02-09T00:00:00"/>
    <d v="2024-05-15T00:00:00"/>
    <n v="48911.4"/>
    <n v="21729.7"/>
    <n v="6899.0999999999995"/>
    <n v="8459.1260000000002"/>
    <n v="23736.848000000002"/>
    <x v="4"/>
    <x v="1"/>
    <x v="1"/>
    <n v="0.44426657180125695"/>
    <n v="0.31749632990791404"/>
    <n v="0.38928866942479645"/>
    <n v="1.226120218579235"/>
    <x v="861"/>
  </r>
  <r>
    <s v="CMP863"/>
    <x v="3"/>
    <x v="1"/>
    <d v="2023-07-17T00:00:00"/>
    <d v="2024-09-28T00:00:00"/>
    <n v="115344.59999999999"/>
    <n v="51156"/>
    <n v="41742.6"/>
    <n v="1802.4949999999999"/>
    <n v="2274.7020000000002"/>
    <x v="3"/>
    <x v="4"/>
    <x v="0"/>
    <n v="0.44350580781415"/>
    <n v="0.81598639455782307"/>
    <n v="3.5235260770975052E-2"/>
    <n v="4.3181186605530081E-2"/>
    <x v="862"/>
  </r>
  <r>
    <s v="CMP864"/>
    <x v="1"/>
    <x v="3"/>
    <d v="2023-03-24T00:00:00"/>
    <d v="2024-06-21T00:00:00"/>
    <n v="85036.7"/>
    <n v="59528.299999999996"/>
    <n v="46629.1"/>
    <n v="5839.0050000000001"/>
    <n v="18094.781999999999"/>
    <x v="3"/>
    <x v="0"/>
    <x v="0"/>
    <n v="0.70003069263035844"/>
    <n v="0.78330978710966048"/>
    <n v="9.8087884250012192E-2"/>
    <n v="0.12522233969774241"/>
    <x v="863"/>
  </r>
  <r>
    <s v="CMP865"/>
    <x v="4"/>
    <x v="2"/>
    <d v="2023-05-18T00:00:00"/>
    <d v="2024-08-05T00:00:00"/>
    <n v="127037.4"/>
    <n v="16016.699999999999"/>
    <n v="11881.3"/>
    <n v="12685.992"/>
    <n v="47053.428"/>
    <x v="0"/>
    <x v="1"/>
    <x v="0"/>
    <n v="0.12607861936720996"/>
    <n v="0.74180698895527797"/>
    <n v="0.79204780010863662"/>
    <n v="1.0677276055650478"/>
    <x v="864"/>
  </r>
  <r>
    <s v="CMP866"/>
    <x v="4"/>
    <x v="2"/>
    <d v="2022-10-27T00:00:00"/>
    <d v="2024-01-07T00:00:00"/>
    <n v="33912.6"/>
    <n v="18110.5"/>
    <n v="3485.7999999999997"/>
    <n v="4720.2430000000004"/>
    <n v="7885.9409999999998"/>
    <x v="3"/>
    <x v="1"/>
    <x v="0"/>
    <n v="0.5340345476312639"/>
    <n v="0.19247397918334666"/>
    <n v="0.26063570856685353"/>
    <n v="1.3541347753743762"/>
    <x v="865"/>
  </r>
  <r>
    <s v="CMP867"/>
    <x v="5"/>
    <x v="0"/>
    <d v="2023-02-20T00:00:00"/>
    <d v="2024-05-13T00:00:00"/>
    <n v="18180.099999999999"/>
    <n v="9665.6999999999989"/>
    <n v="5599.9"/>
    <n v="14309.267"/>
    <n v="49982.457000000002"/>
    <x v="4"/>
    <x v="4"/>
    <x v="0"/>
    <n v="0.5316637422236401"/>
    <n v="0.57935793579357941"/>
    <n v="1.4804170417041707"/>
    <n v="2.5552718798549976"/>
    <x v="866"/>
  </r>
  <r>
    <s v="CMP868"/>
    <x v="0"/>
    <x v="1"/>
    <d v="2023-04-04T00:00:00"/>
    <d v="2024-06-17T00:00:00"/>
    <n v="126915.59999999999"/>
    <n v="86190.9"/>
    <n v="77160.3"/>
    <n v="3201.5419999999999"/>
    <n v="8260.7369999999992"/>
    <x v="1"/>
    <x v="0"/>
    <x v="0"/>
    <n v="0.67911982451329855"/>
    <n v="0.89522559806197644"/>
    <n v="3.7144779785336972E-2"/>
    <n v="4.149208854812643E-2"/>
    <x v="867"/>
  </r>
  <r>
    <s v="CMP869"/>
    <x v="0"/>
    <x v="3"/>
    <d v="2023-04-10T00:00:00"/>
    <d v="2024-07-04T00:00:00"/>
    <n v="92002.5"/>
    <n v="64269.799999999996"/>
    <n v="47812.299999999996"/>
    <n v="1763.345"/>
    <n v="6801.2539999999999"/>
    <x v="1"/>
    <x v="2"/>
    <x v="1"/>
    <n v="0.69856579984239553"/>
    <n v="0.74393105315404751"/>
    <n v="2.7436603194657523E-2"/>
    <n v="3.6880572572329719E-2"/>
    <x v="868"/>
  </r>
  <r>
    <s v="CMP870"/>
    <x v="3"/>
    <x v="1"/>
    <d v="2023-08-09T00:00:00"/>
    <d v="2024-10-19T00:00:00"/>
    <n v="111206.3"/>
    <n v="15097.4"/>
    <n v="11176.6"/>
    <n v="9696.44"/>
    <n v="25177.249"/>
    <x v="0"/>
    <x v="2"/>
    <x v="0"/>
    <n v="0.13576029415599655"/>
    <n v="0.7402996542451018"/>
    <n v="0.64225893200153672"/>
    <n v="0.86756616502335238"/>
    <x v="869"/>
  </r>
  <r>
    <s v="CMP871"/>
    <x v="3"/>
    <x v="0"/>
    <d v="2022-12-18T00:00:00"/>
    <d v="2024-02-29T00:00:00"/>
    <n v="110318.9"/>
    <n v="81020.2"/>
    <n v="54427.199999999997"/>
    <n v="13619.299000000001"/>
    <n v="32530.778999999999"/>
    <x v="0"/>
    <x v="2"/>
    <x v="1"/>
    <n v="0.73441812780946869"/>
    <n v="0.67177321211253493"/>
    <n v="0.16809757319779514"/>
    <n v="0.25022964620630866"/>
    <x v="870"/>
  </r>
  <r>
    <s v="CMP872"/>
    <x v="0"/>
    <x v="0"/>
    <d v="2023-02-20T00:00:00"/>
    <d v="2024-05-25T00:00:00"/>
    <n v="59310.799999999996"/>
    <n v="35693.199999999997"/>
    <n v="16622.8"/>
    <n v="374.94099999999997"/>
    <n v="526.69799999999998"/>
    <x v="3"/>
    <x v="0"/>
    <x v="0"/>
    <n v="0.60179933502835903"/>
    <n v="0.46571335716607087"/>
    <n v="1.0504549886252844E-2"/>
    <n v="2.255582693649686E-2"/>
    <x v="871"/>
  </r>
  <r>
    <s v="CMP873"/>
    <x v="0"/>
    <x v="2"/>
    <d v="2023-06-17T00:00:00"/>
    <d v="2024-08-25T00:00:00"/>
    <n v="37111.299999999996"/>
    <n v="2975.4"/>
    <n v="2726"/>
    <n v="4616.3360000000002"/>
    <n v="7168.4229999999998"/>
    <x v="1"/>
    <x v="4"/>
    <x v="0"/>
    <n v="8.0175041025240298E-2"/>
    <n v="0.91617933723196876"/>
    <n v="1.5515009746588695"/>
    <n v="1.6934468085106384"/>
    <x v="872"/>
  </r>
  <r>
    <s v="CMP874"/>
    <x v="1"/>
    <x v="0"/>
    <d v="2023-01-22T00:00:00"/>
    <d v="2024-04-07T00:00:00"/>
    <n v="56297.7"/>
    <n v="3184.2"/>
    <n v="1928.5"/>
    <n v="8289.6209999999992"/>
    <n v="29173.739000000001"/>
    <x v="3"/>
    <x v="1"/>
    <x v="0"/>
    <n v="5.6560037088548912E-2"/>
    <n v="0.60564663023679421"/>
    <n v="2.6033606557377049"/>
    <n v="4.2984812030075181"/>
    <x v="873"/>
  </r>
  <r>
    <s v="CMP875"/>
    <x v="1"/>
    <x v="1"/>
    <d v="2023-03-07T00:00:00"/>
    <d v="2024-05-19T00:00:00"/>
    <n v="50967.5"/>
    <n v="3636.6"/>
    <n v="1626.8999999999999"/>
    <n v="9442.2260000000006"/>
    <n v="32126.78"/>
    <x v="1"/>
    <x v="3"/>
    <x v="1"/>
    <n v="7.1351351351351344E-2"/>
    <n v="0.44736842105263153"/>
    <n v="2.5964433811802237"/>
    <n v="5.803814616755794"/>
    <x v="874"/>
  </r>
  <r>
    <s v="CMP876"/>
    <x v="1"/>
    <x v="0"/>
    <d v="2023-08-05T00:00:00"/>
    <d v="2024-10-22T00:00:00"/>
    <n v="140067.1"/>
    <n v="114697.9"/>
    <n v="105029.3"/>
    <n v="14262.896000000001"/>
    <n v="28449.841"/>
    <x v="4"/>
    <x v="4"/>
    <x v="1"/>
    <n v="0.8188782376446716"/>
    <n v="0.91570377487294896"/>
    <n v="0.12435184951075827"/>
    <n v="0.13579921031559766"/>
    <x v="875"/>
  </r>
  <r>
    <s v="CMP877"/>
    <x v="4"/>
    <x v="3"/>
    <d v="2023-02-23T00:00:00"/>
    <d v="2024-05-14T00:00:00"/>
    <n v="79866"/>
    <n v="45724.299999999996"/>
    <n v="10237"/>
    <n v="12436.563"/>
    <n v="33533.135000000002"/>
    <x v="3"/>
    <x v="3"/>
    <x v="0"/>
    <n v="0.57251270878721849"/>
    <n v="0.22388533011987063"/>
    <n v="0.27199023276463502"/>
    <n v="1.2148640226628895"/>
    <x v="876"/>
  </r>
  <r>
    <s v="CMP878"/>
    <x v="0"/>
    <x v="2"/>
    <d v="2023-04-06T00:00:00"/>
    <d v="2024-07-03T00:00:00"/>
    <n v="44848.5"/>
    <n v="36441.4"/>
    <n v="20181.099999999999"/>
    <n v="10239.842000000001"/>
    <n v="18202.517"/>
    <x v="0"/>
    <x v="2"/>
    <x v="0"/>
    <n v="0.8125444552214679"/>
    <n v="0.55379595734521714"/>
    <n v="0.28099474773197519"/>
    <n v="0.50739761459979893"/>
    <x v="877"/>
  </r>
  <r>
    <s v="CMP879"/>
    <x v="2"/>
    <x v="2"/>
    <d v="2023-05-11T00:00:00"/>
    <d v="2024-07-23T00:00:00"/>
    <n v="99957.2"/>
    <n v="39785.1"/>
    <n v="28979.7"/>
    <n v="1553.298"/>
    <n v="2766.3679999999999"/>
    <x v="0"/>
    <x v="0"/>
    <x v="1"/>
    <n v="0.39802135313914355"/>
    <n v="0.72840586048545819"/>
    <n v="3.9042204242291711E-2"/>
    <n v="5.3599519663764632E-2"/>
    <x v="878"/>
  </r>
  <r>
    <s v="CMP880"/>
    <x v="2"/>
    <x v="1"/>
    <d v="2022-12-24T00:00:00"/>
    <d v="2024-03-31T00:00:00"/>
    <n v="42525.599999999999"/>
    <n v="8415.7999999999993"/>
    <n v="3929.5"/>
    <n v="13474.821"/>
    <n v="29695.013999999999"/>
    <x v="1"/>
    <x v="3"/>
    <x v="0"/>
    <n v="0.19789961811238405"/>
    <n v="0.46691936595451417"/>
    <n v="1.6011337008959339"/>
    <n v="3.4291439114391142"/>
    <x v="879"/>
  </r>
  <r>
    <s v="CMP881"/>
    <x v="4"/>
    <x v="0"/>
    <d v="2023-05-20T00:00:00"/>
    <d v="2024-08-06T00:00:00"/>
    <n v="99855.7"/>
    <n v="72549.3"/>
    <n v="37386.799999999996"/>
    <n v="7022.5820000000003"/>
    <n v="9101.2729999999992"/>
    <x v="2"/>
    <x v="4"/>
    <x v="1"/>
    <n v="0.7265413992391021"/>
    <n v="0.51532957588839579"/>
    <n v="9.6797377783107486E-2"/>
    <n v="0.1878358672044679"/>
    <x v="880"/>
  </r>
  <r>
    <s v="CMP882"/>
    <x v="2"/>
    <x v="2"/>
    <d v="2023-03-08T00:00:00"/>
    <d v="2024-06-02T00:00:00"/>
    <n v="89934.8"/>
    <n v="70580.2"/>
    <n v="32938.199999999997"/>
    <n v="13412.268"/>
    <n v="29818.612000000001"/>
    <x v="0"/>
    <x v="2"/>
    <x v="0"/>
    <n v="0.78479298336127945"/>
    <n v="0.46667762346947156"/>
    <n v="0.19002876160736298"/>
    <n v="0.40719492868462759"/>
    <x v="881"/>
  </r>
  <r>
    <s v="CMP883"/>
    <x v="0"/>
    <x v="3"/>
    <d v="2023-01-31T00:00:00"/>
    <d v="2024-04-15T00:00:00"/>
    <n v="117679.09999999999"/>
    <n v="57034.299999999996"/>
    <n v="45701.1"/>
    <n v="2089.0149999999999"/>
    <n v="6007.2920000000004"/>
    <x v="2"/>
    <x v="3"/>
    <x v="0"/>
    <n v="0.48465955297074842"/>
    <n v="0.80129150353383849"/>
    <n v="3.6627345299232214E-2"/>
    <n v="4.571038771495653E-2"/>
    <x v="882"/>
  </r>
  <r>
    <s v="CMP884"/>
    <x v="1"/>
    <x v="3"/>
    <d v="2023-05-21T00:00:00"/>
    <d v="2024-08-12T00:00:00"/>
    <n v="75623.3"/>
    <n v="55390"/>
    <n v="2163.4"/>
    <n v="12058.374"/>
    <n v="16931.766"/>
    <x v="0"/>
    <x v="4"/>
    <x v="0"/>
    <n v="0.73244621697281131"/>
    <n v="3.9057591623036653E-2"/>
    <n v="0.21769947643979057"/>
    <n v="5.5738069705093833"/>
    <x v="883"/>
  </r>
  <r>
    <s v="CMP885"/>
    <x v="0"/>
    <x v="0"/>
    <d v="2023-05-11T00:00:00"/>
    <d v="2024-08-11T00:00:00"/>
    <n v="88644.3"/>
    <n v="53699.299999999996"/>
    <n v="53667.4"/>
    <n v="11770.955"/>
    <n v="41225.211000000003"/>
    <x v="4"/>
    <x v="1"/>
    <x v="0"/>
    <n v="0.60578401544148908"/>
    <n v="0.99940595128800569"/>
    <n v="0.21920127450450938"/>
    <n v="0.21933156814006269"/>
    <x v="884"/>
  </r>
  <r>
    <s v="CMP886"/>
    <x v="3"/>
    <x v="0"/>
    <d v="2022-12-17T00:00:00"/>
    <d v="2024-03-12T00:00:00"/>
    <n v="84987.4"/>
    <n v="79065.599999999991"/>
    <n v="56990.799999999996"/>
    <n v="3682.1590000000001"/>
    <n v="13087.787"/>
    <x v="4"/>
    <x v="4"/>
    <x v="0"/>
    <n v="0.93032143588343685"/>
    <n v="0.72080399061032863"/>
    <n v="4.6570936032863858E-2"/>
    <n v="6.4609708935477309E-2"/>
    <x v="885"/>
  </r>
  <r>
    <s v="CMP887"/>
    <x v="4"/>
    <x v="1"/>
    <d v="2023-04-19T00:00:00"/>
    <d v="2024-07-11T00:00:00"/>
    <n v="8053.3"/>
    <n v="1835.7"/>
    <n v="507.5"/>
    <n v="5963.125"/>
    <n v="10177.144"/>
    <x v="4"/>
    <x v="1"/>
    <x v="0"/>
    <n v="0.22794382427079582"/>
    <n v="0.2764612954186414"/>
    <n v="3.2484202211690363"/>
    <n v="11.75"/>
    <x v="886"/>
  </r>
  <r>
    <s v="CMP888"/>
    <x v="4"/>
    <x v="0"/>
    <d v="2023-07-30T00:00:00"/>
    <d v="2024-10-29T00:00:00"/>
    <n v="55688.7"/>
    <n v="17501.5"/>
    <n v="15164.1"/>
    <n v="9972.375"/>
    <n v="26615.417000000001"/>
    <x v="3"/>
    <x v="3"/>
    <x v="0"/>
    <n v="0.31427381138363797"/>
    <n v="0.86644573322286667"/>
    <n v="0.56980115990058"/>
    <n v="0.65763052208835338"/>
    <x v="887"/>
  </r>
  <r>
    <s v="CMP889"/>
    <x v="4"/>
    <x v="3"/>
    <d v="2023-03-09T00:00:00"/>
    <d v="2024-06-10T00:00:00"/>
    <n v="116426.3"/>
    <n v="42574.9"/>
    <n v="8221.5"/>
    <n v="1742.117"/>
    <n v="3245.6219999999998"/>
    <x v="0"/>
    <x v="4"/>
    <x v="0"/>
    <n v="0.36568112187710167"/>
    <n v="0.19310673659832436"/>
    <n v="4.09188747360534E-2"/>
    <n v="0.21189770723104057"/>
    <x v="888"/>
  </r>
  <r>
    <s v="CMP890"/>
    <x v="0"/>
    <x v="2"/>
    <d v="2023-07-18T00:00:00"/>
    <d v="2024-10-01T00:00:00"/>
    <n v="16686.599999999999"/>
    <n v="16553.2"/>
    <n v="12681.699999999999"/>
    <n v="14229.981"/>
    <n v="32254.525000000001"/>
    <x v="3"/>
    <x v="3"/>
    <x v="0"/>
    <n v="0.99200556134862716"/>
    <n v="0.7661177295024526"/>
    <n v="0.85965136650315344"/>
    <n v="1.122087811571004"/>
    <x v="889"/>
  </r>
  <r>
    <s v="CMP891"/>
    <x v="2"/>
    <x v="2"/>
    <d v="2023-06-28T00:00:00"/>
    <d v="2024-09-08T00:00:00"/>
    <n v="23211.599999999999"/>
    <n v="19470.599999999999"/>
    <n v="5.8"/>
    <n v="13403.597"/>
    <n v="46551.756999999998"/>
    <x v="2"/>
    <x v="1"/>
    <x v="1"/>
    <n v="0.83883058470764615"/>
    <n v="2.9788501638367589E-4"/>
    <n v="0.6884018468871016"/>
    <n v="2310.9650000000001"/>
    <x v="890"/>
  </r>
  <r>
    <s v="CMP892"/>
    <x v="2"/>
    <x v="1"/>
    <d v="2023-06-07T00:00:00"/>
    <d v="2024-08-16T00:00:00"/>
    <n v="72007"/>
    <n v="22451.8"/>
    <n v="16956.3"/>
    <n v="4428.01"/>
    <n v="15866.538"/>
    <x v="0"/>
    <x v="1"/>
    <x v="0"/>
    <n v="0.31180024164317355"/>
    <n v="0.75523120640661323"/>
    <n v="0.19722293980883493"/>
    <n v="0.26114246622199422"/>
    <x v="891"/>
  </r>
  <r>
    <s v="CMP893"/>
    <x v="2"/>
    <x v="2"/>
    <d v="2023-01-10T00:00:00"/>
    <d v="2024-03-20T00:00:00"/>
    <n v="16248.699999999999"/>
    <n v="2143.1"/>
    <n v="414.7"/>
    <n v="10952.517"/>
    <n v="32306.435000000001"/>
    <x v="1"/>
    <x v="0"/>
    <x v="0"/>
    <n v="0.13189362841335001"/>
    <n v="0.19350473612990529"/>
    <n v="5.1105953991880924"/>
    <n v="26.410699300699299"/>
    <x v="892"/>
  </r>
  <r>
    <s v="CMP894"/>
    <x v="2"/>
    <x v="0"/>
    <d v="2023-04-09T00:00:00"/>
    <d v="2024-06-20T00:00:00"/>
    <n v="136476.9"/>
    <n v="45927.299999999996"/>
    <n v="12188.699999999999"/>
    <n v="2769.9059999999999"/>
    <n v="5310.625"/>
    <x v="0"/>
    <x v="0"/>
    <x v="1"/>
    <n v="0.33652068591827627"/>
    <n v="0.26539117257056261"/>
    <n v="6.0310664898655053E-2"/>
    <n v="0.22725196288365454"/>
    <x v="893"/>
  </r>
  <r>
    <s v="CMP895"/>
    <x v="0"/>
    <x v="1"/>
    <d v="2023-05-07T00:00:00"/>
    <d v="2024-08-04T00:00:00"/>
    <n v="16141.4"/>
    <n v="10210.9"/>
    <n v="7421.0999999999995"/>
    <n v="10911.308000000001"/>
    <n v="27674.613000000001"/>
    <x v="2"/>
    <x v="1"/>
    <x v="1"/>
    <n v="0.63259072942867411"/>
    <n v="0.72678216415790964"/>
    <n v="1.0685941493893782"/>
    <n v="1.4703087143415399"/>
    <x v="894"/>
  </r>
  <r>
    <s v="CMP896"/>
    <x v="3"/>
    <x v="3"/>
    <d v="2023-06-30T00:00:00"/>
    <d v="2024-10-04T00:00:00"/>
    <n v="32169.7"/>
    <n v="23846.7"/>
    <n v="20239.099999999999"/>
    <n v="12887.281000000001"/>
    <n v="35999.120999999999"/>
    <x v="0"/>
    <x v="0"/>
    <x v="0"/>
    <n v="0.74127828360227166"/>
    <n v="0.84871701325550275"/>
    <n v="0.54042198710932754"/>
    <n v="0.63675168362229551"/>
    <x v="895"/>
  </r>
  <r>
    <s v="CMP897"/>
    <x v="4"/>
    <x v="3"/>
    <d v="2023-07-11T00:00:00"/>
    <d v="2024-10-03T00:00:00"/>
    <n v="110635"/>
    <n v="107044.8"/>
    <n v="61448.1"/>
    <n v="5028.5129999999999"/>
    <n v="11388.01"/>
    <x v="0"/>
    <x v="1"/>
    <x v="0"/>
    <n v="0.96754914809960679"/>
    <n v="0.57404096228868662"/>
    <n v="4.6975780234070216E-2"/>
    <n v="8.1833498513379579E-2"/>
    <x v="896"/>
  </r>
  <r>
    <s v="CMP898"/>
    <x v="5"/>
    <x v="3"/>
    <d v="2022-10-31T00:00:00"/>
    <d v="2024-01-31T00:00:00"/>
    <n v="120486.3"/>
    <n v="67042.2"/>
    <n v="61427.799999999996"/>
    <n v="3566.826"/>
    <n v="8562.3369999999995"/>
    <x v="1"/>
    <x v="0"/>
    <x v="1"/>
    <n v="0.55643006715286303"/>
    <n v="0.91625573146465955"/>
    <n v="5.3202699195432135E-2"/>
    <n v="5.8065338494948548E-2"/>
    <x v="897"/>
  </r>
  <r>
    <s v="CMP899"/>
    <x v="2"/>
    <x v="3"/>
    <d v="2023-06-03T00:00:00"/>
    <d v="2024-08-22T00:00:00"/>
    <n v="76409.2"/>
    <n v="48105.2"/>
    <n v="33239.799999999996"/>
    <n v="8136.4139999999998"/>
    <n v="12739.41"/>
    <x v="1"/>
    <x v="1"/>
    <x v="0"/>
    <n v="0.6295734021557613"/>
    <n v="0.69098143236074261"/>
    <n v="0.16913793103448277"/>
    <n v="0.24477927063339733"/>
    <x v="898"/>
  </r>
  <r>
    <s v="CMP900"/>
    <x v="1"/>
    <x v="3"/>
    <d v="2023-02-12T00:00:00"/>
    <d v="2024-05-06T00:00:00"/>
    <n v="62176"/>
    <n v="11208.5"/>
    <n v="4695.0999999999995"/>
    <n v="9735.4449999999997"/>
    <n v="27902.726999999999"/>
    <x v="1"/>
    <x v="3"/>
    <x v="1"/>
    <n v="0.18027052238805971"/>
    <n v="0.41888745148771017"/>
    <n v="0.86857697283311774"/>
    <n v="2.0735330450895617"/>
    <x v="899"/>
  </r>
  <r>
    <s v="CMP901"/>
    <x v="5"/>
    <x v="3"/>
    <d v="2023-05-21T00:00:00"/>
    <d v="2024-08-14T00:00:00"/>
    <n v="59429.7"/>
    <n v="3424.9"/>
    <n v="2699.9"/>
    <n v="13340.696"/>
    <n v="24578.456999999999"/>
    <x v="3"/>
    <x v="4"/>
    <x v="0"/>
    <n v="5.7629434441028651E-2"/>
    <n v="0.78831498729889926"/>
    <n v="3.8952074513124471"/>
    <n v="4.9411815252416753"/>
    <x v="900"/>
  </r>
  <r>
    <s v="CMP902"/>
    <x v="1"/>
    <x v="3"/>
    <d v="2023-04-09T00:00:00"/>
    <d v="2024-07-12T00:00:00"/>
    <n v="34280.9"/>
    <n v="29962.799999999999"/>
    <n v="19113.899999999998"/>
    <n v="11407.498"/>
    <n v="44497.947999999997"/>
    <x v="1"/>
    <x v="3"/>
    <x v="1"/>
    <n v="0.8740377294645123"/>
    <n v="0.63792102206736345"/>
    <n v="0.3807220286488579"/>
    <n v="0.5968168714914277"/>
    <x v="901"/>
  </r>
  <r>
    <s v="CMP903"/>
    <x v="2"/>
    <x v="0"/>
    <d v="2023-03-12T00:00:00"/>
    <d v="2024-05-20T00:00:00"/>
    <n v="59516.7"/>
    <n v="20598.7"/>
    <n v="20128.899999999998"/>
    <n v="7495.6009999999997"/>
    <n v="21397.447"/>
    <x v="2"/>
    <x v="3"/>
    <x v="0"/>
    <n v="0.34609949812405599"/>
    <n v="0.97719273546388841"/>
    <n v="0.36388708996198788"/>
    <n v="0.37238006051001299"/>
    <x v="902"/>
  </r>
  <r>
    <s v="CMP904"/>
    <x v="4"/>
    <x v="2"/>
    <d v="2022-12-26T00:00:00"/>
    <d v="2024-03-30T00:00:00"/>
    <n v="101357.9"/>
    <n v="33944.5"/>
    <n v="32587.3"/>
    <n v="8979.2119999999995"/>
    <n v="31098.237000000001"/>
    <x v="3"/>
    <x v="1"/>
    <x v="0"/>
    <n v="0.33489742782753001"/>
    <n v="0.96001708671507902"/>
    <n v="0.26452627082443397"/>
    <n v="0.27554329447361392"/>
    <x v="903"/>
  </r>
  <r>
    <s v="CMP905"/>
    <x v="4"/>
    <x v="0"/>
    <d v="2023-02-09T00:00:00"/>
    <d v="2024-04-18T00:00:00"/>
    <n v="87345.099999999991"/>
    <n v="80608.399999999994"/>
    <n v="20830.7"/>
    <n v="11685.55"/>
    <n v="44352.339"/>
    <x v="0"/>
    <x v="4"/>
    <x v="1"/>
    <n v="0.92287260533218241"/>
    <n v="0.25841847747877394"/>
    <n v="0.14496690171247661"/>
    <n v="0.56097730753167196"/>
    <x v="904"/>
  </r>
  <r>
    <s v="CMP906"/>
    <x v="5"/>
    <x v="2"/>
    <d v="2023-06-22T00:00:00"/>
    <d v="2024-09-18T00:00:00"/>
    <n v="83569.3"/>
    <n v="25868"/>
    <n v="14369.5"/>
    <n v="4274.7449999999999"/>
    <n v="10415.814"/>
    <x v="0"/>
    <x v="3"/>
    <x v="0"/>
    <n v="0.30953950792934726"/>
    <n v="0.55549327354260092"/>
    <n v="0.16525224215246637"/>
    <n v="0.29748738647830475"/>
    <x v="905"/>
  </r>
  <r>
    <s v="CMP907"/>
    <x v="5"/>
    <x v="1"/>
    <d v="2023-04-01T00:00:00"/>
    <d v="2024-06-27T00:00:00"/>
    <n v="15926.8"/>
    <n v="1183.2"/>
    <n v="174"/>
    <n v="13539.665000000001"/>
    <n v="48794.675000000003"/>
    <x v="2"/>
    <x v="3"/>
    <x v="0"/>
    <n v="7.4289876183539702E-2"/>
    <n v="0.14705882352941177"/>
    <n v="11.443259803921569"/>
    <n v="77.814166666666665"/>
    <x v="906"/>
  </r>
  <r>
    <s v="CMP908"/>
    <x v="5"/>
    <x v="0"/>
    <d v="2023-07-05T00:00:00"/>
    <d v="2024-10-03T00:00:00"/>
    <n v="3816.4"/>
    <n v="2952.2"/>
    <n v="896.1"/>
    <n v="4106.6899999999996"/>
    <n v="13822.328"/>
    <x v="0"/>
    <x v="0"/>
    <x v="0"/>
    <n v="0.7735562310030395"/>
    <n v="0.30353634577603145"/>
    <n v="1.3910609037328094"/>
    <n v="4.5828478964401285"/>
    <x v="907"/>
  </r>
  <r>
    <s v="CMP909"/>
    <x v="1"/>
    <x v="3"/>
    <d v="2022-11-04T00:00:00"/>
    <d v="2024-01-20T00:00:00"/>
    <n v="50126.5"/>
    <n v="48177.7"/>
    <n v="5359.2"/>
    <n v="12595.57"/>
    <n v="26638.297999999999"/>
    <x v="3"/>
    <x v="3"/>
    <x v="0"/>
    <n v="0.96112236042811683"/>
    <n v="0.1112381869620177"/>
    <n v="0.26143983627279843"/>
    <n v="2.3502705627705627"/>
    <x v="908"/>
  </r>
  <r>
    <s v="CMP910"/>
    <x v="2"/>
    <x v="0"/>
    <d v="2023-08-13T00:00:00"/>
    <d v="2024-11-12T00:00:00"/>
    <n v="143909.6"/>
    <n v="52884.4"/>
    <n v="6820.8"/>
    <n v="10622.874"/>
    <n v="39524.273999999998"/>
    <x v="0"/>
    <x v="2"/>
    <x v="0"/>
    <n v="0.36748347573754636"/>
    <n v="0.12897565255538496"/>
    <n v="0.20086970826935729"/>
    <n v="1.5574234693877551"/>
    <x v="909"/>
  </r>
  <r>
    <s v="CMP911"/>
    <x v="3"/>
    <x v="0"/>
    <d v="2023-06-10T00:00:00"/>
    <d v="2024-09-02T00:00:00"/>
    <n v="37447.699999999997"/>
    <n v="19261.8"/>
    <n v="13630"/>
    <n v="1523.4570000000001"/>
    <n v="1891.5830000000001"/>
    <x v="2"/>
    <x v="0"/>
    <x v="0"/>
    <n v="0.51436536823356305"/>
    <n v="0.70761818729298409"/>
    <n v="7.9092140921409218E-2"/>
    <n v="0.11177234042553193"/>
    <x v="910"/>
  </r>
  <r>
    <s v="CMP912"/>
    <x v="4"/>
    <x v="0"/>
    <d v="2023-06-15T00:00:00"/>
    <d v="2024-09-05T00:00:00"/>
    <n v="65084.7"/>
    <n v="28501.200000000001"/>
    <n v="17887.2"/>
    <n v="8239.3060000000005"/>
    <n v="32285.41"/>
    <x v="0"/>
    <x v="1"/>
    <x v="1"/>
    <n v="0.43790937040502609"/>
    <n v="0.62759462759462759"/>
    <n v="0.28908628408628412"/>
    <n v="0.46062581063553826"/>
    <x v="911"/>
  </r>
  <r>
    <s v="CMP913"/>
    <x v="0"/>
    <x v="2"/>
    <d v="2023-05-11T00:00:00"/>
    <d v="2024-07-30T00:00:00"/>
    <n v="13177.6"/>
    <n v="2755"/>
    <n v="829.4"/>
    <n v="12476.902"/>
    <n v="28010.433000000001"/>
    <x v="4"/>
    <x v="0"/>
    <x v="1"/>
    <n v="0.20906690140845069"/>
    <n v="0.30105263157894735"/>
    <n v="4.5288210526315789"/>
    <n v="15.043286713286713"/>
    <x v="912"/>
  </r>
  <r>
    <s v="CMP914"/>
    <x v="0"/>
    <x v="2"/>
    <d v="2022-12-15T00:00:00"/>
    <d v="2024-03-15T00:00:00"/>
    <n v="116017.4"/>
    <n v="99069.8"/>
    <n v="26039.1"/>
    <n v="1257.672"/>
    <n v="4091.5230000000001"/>
    <x v="0"/>
    <x v="2"/>
    <x v="1"/>
    <n v="0.85392191171324305"/>
    <n v="0.26283589953749781"/>
    <n v="1.2694807095603302E-2"/>
    <n v="4.829936518543268E-2"/>
    <x v="913"/>
  </r>
  <r>
    <s v="CMP915"/>
    <x v="1"/>
    <x v="0"/>
    <d v="2022-12-30T00:00:00"/>
    <d v="2024-03-15T00:00:00"/>
    <n v="91039.7"/>
    <n v="41298.9"/>
    <n v="26929.399999999998"/>
    <n v="6006.393"/>
    <n v="16760.259999999998"/>
    <x v="2"/>
    <x v="4"/>
    <x v="1"/>
    <n v="0.45363616092759534"/>
    <n v="0.65206095077592863"/>
    <n v="0.1454371181799031"/>
    <n v="0.22304221408572045"/>
    <x v="914"/>
  </r>
  <r>
    <s v="CMP916"/>
    <x v="4"/>
    <x v="2"/>
    <d v="2023-06-07T00:00:00"/>
    <d v="2024-09-04T00:00:00"/>
    <n v="75156.399999999994"/>
    <n v="71937.399999999994"/>
    <n v="17501.5"/>
    <n v="345.91199999999998"/>
    <n v="727.92899999999997"/>
    <x v="3"/>
    <x v="3"/>
    <x v="1"/>
    <n v="0.95716931625250812"/>
    <n v="0.24328791421430301"/>
    <n v="4.8085140691768126E-3"/>
    <n v="1.9764705882352941E-2"/>
    <x v="915"/>
  </r>
  <r>
    <s v="CMP917"/>
    <x v="4"/>
    <x v="2"/>
    <d v="2023-07-07T00:00:00"/>
    <d v="2024-10-07T00:00:00"/>
    <n v="82255.599999999991"/>
    <n v="22025.5"/>
    <n v="15697.699999999999"/>
    <n v="11127.474"/>
    <n v="41144.358999999997"/>
    <x v="1"/>
    <x v="2"/>
    <x v="0"/>
    <n v="0.26776900296150052"/>
    <n v="0.71270572745227123"/>
    <n v="0.50520868992758394"/>
    <n v="0.70886015148716064"/>
    <x v="916"/>
  </r>
  <r>
    <s v="CMP918"/>
    <x v="3"/>
    <x v="0"/>
    <d v="2023-01-06T00:00:00"/>
    <d v="2024-04-05T00:00:00"/>
    <n v="55172.5"/>
    <n v="21903.7"/>
    <n v="1763.2"/>
    <n v="14118.302"/>
    <n v="47646.072"/>
    <x v="4"/>
    <x v="3"/>
    <x v="0"/>
    <n v="0.39700394218134033"/>
    <n v="8.0497815437574477E-2"/>
    <n v="0.64456242552628096"/>
    <n v="8.0072039473684207"/>
    <x v="917"/>
  </r>
  <r>
    <s v="CMP919"/>
    <x v="3"/>
    <x v="2"/>
    <d v="2022-11-03T00:00:00"/>
    <d v="2024-01-20T00:00:00"/>
    <n v="87234.9"/>
    <n v="58179.799999999996"/>
    <n v="11069.3"/>
    <n v="5002.4709999999995"/>
    <n v="9917.1299999999992"/>
    <x v="3"/>
    <x v="2"/>
    <x v="1"/>
    <n v="0.66693261527209868"/>
    <n v="0.19026019340045858"/>
    <n v="8.5982952846176852E-2"/>
    <n v="0.45192297615928739"/>
    <x v="918"/>
  </r>
  <r>
    <s v="CMP920"/>
    <x v="0"/>
    <x v="0"/>
    <d v="2023-07-01T00:00:00"/>
    <d v="2024-09-29T00:00:00"/>
    <n v="130592.8"/>
    <n v="32778.699999999997"/>
    <n v="26578.5"/>
    <n v="10032.579"/>
    <n v="24097.491999999998"/>
    <x v="2"/>
    <x v="0"/>
    <x v="1"/>
    <n v="0.25099928939420851"/>
    <n v="0.81084667787313114"/>
    <n v="0.30607006989294877"/>
    <n v="0.37746972176759408"/>
    <x v="919"/>
  </r>
  <r>
    <s v="CMP921"/>
    <x v="0"/>
    <x v="2"/>
    <d v="2023-06-26T00:00:00"/>
    <d v="2024-09-27T00:00:00"/>
    <n v="106737.4"/>
    <n v="38793.299999999996"/>
    <n v="10016.6"/>
    <n v="11343.407999999999"/>
    <n v="29607.955999999998"/>
    <x v="0"/>
    <x v="4"/>
    <x v="1"/>
    <n v="0.36344617725370859"/>
    <n v="0.25820438065336027"/>
    <n v="0.29240636914106305"/>
    <n v="1.132460914881297"/>
    <x v="920"/>
  </r>
  <r>
    <s v="CMP922"/>
    <x v="5"/>
    <x v="3"/>
    <d v="2023-06-20T00:00:00"/>
    <d v="2024-09-11T00:00:00"/>
    <n v="130009.9"/>
    <n v="87139.199999999997"/>
    <n v="59972"/>
    <n v="3271.5479999999998"/>
    <n v="4849.902"/>
    <x v="0"/>
    <x v="0"/>
    <x v="1"/>
    <n v="0.67025049630835809"/>
    <n v="0.68823216187433445"/>
    <n v="3.754392971246006E-2"/>
    <n v="5.4551257253384909E-2"/>
    <x v="921"/>
  </r>
  <r>
    <s v="CMP923"/>
    <x v="5"/>
    <x v="1"/>
    <d v="2023-01-01T00:00:00"/>
    <d v="2024-03-12T00:00:00"/>
    <n v="142755.4"/>
    <n v="45669.2"/>
    <n v="44776"/>
    <n v="9429.4660000000003"/>
    <n v="29145.87"/>
    <x v="4"/>
    <x v="0"/>
    <x v="1"/>
    <n v="0.31991224149839514"/>
    <n v="0.98044196088392188"/>
    <n v="0.20647320294640592"/>
    <n v="0.21059196891191712"/>
    <x v="922"/>
  </r>
  <r>
    <s v="CMP924"/>
    <x v="2"/>
    <x v="1"/>
    <d v="2023-04-19T00:00:00"/>
    <d v="2024-06-26T00:00:00"/>
    <n v="42891"/>
    <n v="4019.4"/>
    <n v="2769.5"/>
    <n v="7961.1959999999999"/>
    <n v="29948.735000000001"/>
    <x v="0"/>
    <x v="4"/>
    <x v="1"/>
    <n v="9.3711967545638944E-2"/>
    <n v="0.689033189033189"/>
    <n v="1.9806926406926406"/>
    <n v="2.8745968586387436"/>
    <x v="923"/>
  </r>
  <r>
    <s v="CMP925"/>
    <x v="5"/>
    <x v="2"/>
    <d v="2023-04-15T00:00:00"/>
    <d v="2024-07-05T00:00:00"/>
    <n v="62564.6"/>
    <n v="49691.5"/>
    <n v="33219.5"/>
    <n v="9257.5830000000005"/>
    <n v="36929.904999999999"/>
    <x v="3"/>
    <x v="2"/>
    <x v="0"/>
    <n v="0.79424307036247332"/>
    <n v="0.66851473592063027"/>
    <n v="0.18630113802159323"/>
    <n v="0.27867917939764297"/>
    <x v="924"/>
  </r>
  <r>
    <s v="CMP926"/>
    <x v="5"/>
    <x v="1"/>
    <d v="2023-01-17T00:00:00"/>
    <d v="2024-04-16T00:00:00"/>
    <n v="140786.29999999999"/>
    <n v="75719"/>
    <n v="59771.9"/>
    <n v="8574.1689999999999"/>
    <n v="24157.028999999999"/>
    <x v="0"/>
    <x v="4"/>
    <x v="1"/>
    <n v="0.53782932004037332"/>
    <n v="0.78939103791650711"/>
    <n v="0.113236690923018"/>
    <n v="0.14344815875018194"/>
    <x v="925"/>
  </r>
  <r>
    <s v="CMP927"/>
    <x v="0"/>
    <x v="3"/>
    <d v="2022-12-04T00:00:00"/>
    <d v="2024-03-06T00:00:00"/>
    <n v="118920.3"/>
    <n v="33503.699999999997"/>
    <n v="20824.899999999998"/>
    <n v="889.22699999999998"/>
    <n v="2935.4670000000001"/>
    <x v="1"/>
    <x v="4"/>
    <x v="0"/>
    <n v="0.28173238715341281"/>
    <n v="0.6215701549381113"/>
    <n v="2.6541158140742666E-2"/>
    <n v="4.2700181033282276E-2"/>
    <x v="926"/>
  </r>
  <r>
    <s v="CMP928"/>
    <x v="1"/>
    <x v="0"/>
    <d v="2023-02-10T00:00:00"/>
    <d v="2024-05-02T00:00:00"/>
    <n v="9013.1999999999989"/>
    <n v="4770.5"/>
    <n v="1223.8"/>
    <n v="5317.2659999999996"/>
    <n v="19786.438999999998"/>
    <x v="4"/>
    <x v="2"/>
    <x v="1"/>
    <n v="0.52927927927927931"/>
    <n v="0.25653495440729485"/>
    <n v="1.1146139817629179"/>
    <n v="4.3448815165876775"/>
    <x v="927"/>
  </r>
  <r>
    <s v="CMP929"/>
    <x v="5"/>
    <x v="3"/>
    <d v="2023-02-03T00:00:00"/>
    <d v="2024-04-16T00:00:00"/>
    <n v="126068.8"/>
    <n v="83899.9"/>
    <n v="62698"/>
    <n v="756.9"/>
    <n v="1782.2239999999999"/>
    <x v="0"/>
    <x v="0"/>
    <x v="1"/>
    <n v="0.66550883327199106"/>
    <n v="0.74729528879057072"/>
    <n v="9.021464864678027E-3"/>
    <n v="1.2072155411655874E-2"/>
    <x v="928"/>
  </r>
  <r>
    <s v="CMP930"/>
    <x v="4"/>
    <x v="1"/>
    <d v="2023-02-22T00:00:00"/>
    <d v="2024-05-18T00:00:00"/>
    <n v="59783.5"/>
    <n v="37723.199999999997"/>
    <n v="9068.2999999999993"/>
    <n v="702.38"/>
    <n v="2784.174"/>
    <x v="2"/>
    <x v="4"/>
    <x v="0"/>
    <n v="0.63099684695609992"/>
    <n v="0.24039052890528906"/>
    <n v="1.8619311193111932E-2"/>
    <n v="7.7454429165334196E-2"/>
    <x v="929"/>
  </r>
  <r>
    <s v="CMP931"/>
    <x v="5"/>
    <x v="0"/>
    <d v="2023-02-01T00:00:00"/>
    <d v="2024-04-28T00:00:00"/>
    <n v="17498.599999999999"/>
    <n v="12536.699999999999"/>
    <n v="5933.4"/>
    <n v="11852.967000000001"/>
    <n v="47185.957999999999"/>
    <x v="0"/>
    <x v="1"/>
    <x v="0"/>
    <n v="0.7164401723566457"/>
    <n v="0.47328244274809161"/>
    <n v="0.94546148507980576"/>
    <n v="1.9976686217008799"/>
    <x v="930"/>
  </r>
  <r>
    <s v="CMP932"/>
    <x v="4"/>
    <x v="3"/>
    <d v="2023-06-06T00:00:00"/>
    <d v="2024-09-08T00:00:00"/>
    <n v="50068.5"/>
    <n v="32030.5"/>
    <n v="12397.5"/>
    <n v="8236.7829999999994"/>
    <n v="26518.006000000001"/>
    <x v="3"/>
    <x v="0"/>
    <x v="1"/>
    <n v="0.63973356501592815"/>
    <n v="0.38705296514259846"/>
    <n v="0.25715436849253054"/>
    <n v="0.66439064327485375"/>
    <x v="931"/>
  </r>
  <r>
    <s v="CMP933"/>
    <x v="1"/>
    <x v="2"/>
    <d v="2023-04-16T00:00:00"/>
    <d v="2024-06-23T00:00:00"/>
    <n v="46327.5"/>
    <n v="22008.1"/>
    <n v="20729.2"/>
    <n v="2817.6689999999999"/>
    <n v="4937.83"/>
    <x v="3"/>
    <x v="1"/>
    <x v="0"/>
    <n v="0.47505477308294208"/>
    <n v="0.94188957701937026"/>
    <n v="0.12802872578732377"/>
    <n v="0.13592753217683268"/>
    <x v="932"/>
  </r>
  <r>
    <s v="CMP934"/>
    <x v="4"/>
    <x v="2"/>
    <d v="2023-02-22T00:00:00"/>
    <d v="2024-05-17T00:00:00"/>
    <n v="74631.5"/>
    <n v="61047.9"/>
    <n v="27094.7"/>
    <n v="757.53800000000001"/>
    <n v="989.74099999999999"/>
    <x v="2"/>
    <x v="3"/>
    <x v="1"/>
    <n v="0.81799106275500288"/>
    <n v="0.44382689658448532"/>
    <n v="1.2408911690656025E-2"/>
    <n v="2.7958899711013594E-2"/>
    <x v="933"/>
  </r>
  <r>
    <s v="CMP935"/>
    <x v="2"/>
    <x v="1"/>
    <d v="2022-11-09T00:00:00"/>
    <d v="2024-02-13T00:00:00"/>
    <n v="38375.699999999997"/>
    <n v="27883.5"/>
    <n v="13914.199999999999"/>
    <n v="9952.7129999999997"/>
    <n v="30144.659"/>
    <x v="4"/>
    <x v="2"/>
    <x v="0"/>
    <n v="0.72659260938562686"/>
    <n v="0.49901196047841911"/>
    <n v="0.35693915756630262"/>
    <n v="0.7152917882451022"/>
    <x v="934"/>
  </r>
  <r>
    <s v="CMP936"/>
    <x v="2"/>
    <x v="1"/>
    <d v="2022-12-02T00:00:00"/>
    <d v="2024-03-03T00:00:00"/>
    <n v="29597.399999999998"/>
    <n v="16628.599999999999"/>
    <n v="16350.199999999999"/>
    <n v="12596.933000000001"/>
    <n v="22413.752"/>
    <x v="0"/>
    <x v="3"/>
    <x v="0"/>
    <n v="0.56182637664119139"/>
    <n v="0.98325776072549709"/>
    <n v="0.75754621555633073"/>
    <n v="0.7704451933309685"/>
    <x v="935"/>
  </r>
  <r>
    <s v="CMP937"/>
    <x v="4"/>
    <x v="0"/>
    <d v="2023-03-14T00:00:00"/>
    <d v="2024-05-22T00:00:00"/>
    <n v="132759.1"/>
    <n v="101819"/>
    <n v="73880.399999999994"/>
    <n v="7339.32"/>
    <n v="27396.271000000001"/>
    <x v="3"/>
    <x v="4"/>
    <x v="1"/>
    <n v="0.7669455427160925"/>
    <n v="0.72560524067217314"/>
    <n v="7.2082027912275706E-2"/>
    <n v="9.9340555817239759E-2"/>
    <x v="936"/>
  </r>
  <r>
    <s v="CMP938"/>
    <x v="1"/>
    <x v="0"/>
    <d v="2023-06-13T00:00:00"/>
    <d v="2024-09-13T00:00:00"/>
    <n v="22411.200000000001"/>
    <n v="3828"/>
    <n v="1751.6"/>
    <n v="6243.5839999999998"/>
    <n v="17382.542000000001"/>
    <x v="3"/>
    <x v="4"/>
    <x v="0"/>
    <n v="0.17080745341614906"/>
    <n v="0.45757575757575752"/>
    <n v="1.6310303030303031"/>
    <n v="3.564503311258278"/>
    <x v="937"/>
  </r>
  <r>
    <s v="CMP939"/>
    <x v="5"/>
    <x v="2"/>
    <d v="2022-10-26T00:00:00"/>
    <d v="2024-01-14T00:00:00"/>
    <n v="88081.7"/>
    <n v="83328.599999999991"/>
    <n v="60940.6"/>
    <n v="14238.507"/>
    <n v="33508.688000000002"/>
    <x v="1"/>
    <x v="1"/>
    <x v="1"/>
    <n v="0.94603759918348529"/>
    <n v="0.73132873947240207"/>
    <n v="0.17087178951764462"/>
    <n v="0.23364566479489865"/>
    <x v="938"/>
  </r>
  <r>
    <s v="CMP940"/>
    <x v="2"/>
    <x v="1"/>
    <d v="2022-12-20T00:00:00"/>
    <d v="2024-03-10T00:00:00"/>
    <n v="110864.09999999999"/>
    <n v="40803"/>
    <n v="34675.299999999996"/>
    <n v="5505.1279999999997"/>
    <n v="20209.346000000001"/>
    <x v="1"/>
    <x v="2"/>
    <x v="0"/>
    <n v="0.36804520128698109"/>
    <n v="0.84982231698649602"/>
    <n v="0.13491968727789622"/>
    <n v="0.15876223132892867"/>
    <x v="939"/>
  </r>
  <r>
    <s v="CMP941"/>
    <x v="0"/>
    <x v="3"/>
    <d v="2023-08-04T00:00:00"/>
    <d v="2024-10-24T00:00:00"/>
    <n v="102863"/>
    <n v="3961.4"/>
    <n v="3091.4"/>
    <n v="3170.3960000000002"/>
    <n v="7351.326"/>
    <x v="4"/>
    <x v="1"/>
    <x v="0"/>
    <n v="3.8511418099802651E-2"/>
    <n v="0.78038067349926798"/>
    <n v="0.80032210834553441"/>
    <n v="1.0255534709193246"/>
    <x v="940"/>
  </r>
  <r>
    <s v="CMP942"/>
    <x v="3"/>
    <x v="1"/>
    <d v="2023-05-23T00:00:00"/>
    <d v="2024-08-12T00:00:00"/>
    <n v="129395.09999999999"/>
    <n v="1104.8999999999999"/>
    <n v="417.59999999999997"/>
    <n v="1870.268"/>
    <n v="4946.4719999999998"/>
    <x v="4"/>
    <x v="1"/>
    <x v="0"/>
    <n v="8.5389632219458073E-3"/>
    <n v="0.37795275590551181"/>
    <n v="1.692703412073491"/>
    <n v="4.4786111111111113"/>
    <x v="941"/>
  </r>
  <r>
    <s v="CMP943"/>
    <x v="0"/>
    <x v="1"/>
    <d v="2022-12-25T00:00:00"/>
    <d v="2024-03-22T00:00:00"/>
    <n v="93069.7"/>
    <n v="1948.8"/>
    <n v="1693.6"/>
    <n v="2808.5340000000001"/>
    <n v="3720.1779999999999"/>
    <x v="4"/>
    <x v="3"/>
    <x v="0"/>
    <n v="2.0939145608076529E-2"/>
    <n v="0.86904761904761907"/>
    <n v="1.4411607142857144"/>
    <n v="1.6583219178082194"/>
    <x v="942"/>
  </r>
  <r>
    <s v="CMP944"/>
    <x v="1"/>
    <x v="0"/>
    <d v="2023-06-11T00:00:00"/>
    <d v="2024-09-04T00:00:00"/>
    <n v="30177.399999999998"/>
    <n v="3970.1"/>
    <n v="1102"/>
    <n v="929.50800000000004"/>
    <n v="1298.4459999999999"/>
    <x v="4"/>
    <x v="1"/>
    <x v="0"/>
    <n v="0.13155871612531234"/>
    <n v="0.27757487216946675"/>
    <n v="0.23412710007304605"/>
    <n v="0.84347368421052638"/>
    <x v="943"/>
  </r>
  <r>
    <s v="CMP945"/>
    <x v="5"/>
    <x v="2"/>
    <d v="2023-06-07T00:00:00"/>
    <d v="2024-08-24T00:00:00"/>
    <n v="140864.6"/>
    <n v="21668.799999999999"/>
    <n v="10573.4"/>
    <n v="10109.602999999999"/>
    <n v="22916.263999999999"/>
    <x v="4"/>
    <x v="3"/>
    <x v="0"/>
    <n v="0.1538271503273356"/>
    <n v="0.48795503211991437"/>
    <n v="0.46655112419700212"/>
    <n v="0.95613549094898509"/>
    <x v="944"/>
  </r>
  <r>
    <s v="CMP946"/>
    <x v="0"/>
    <x v="2"/>
    <d v="2023-04-09T00:00:00"/>
    <d v="2024-06-22T00:00:00"/>
    <n v="102941.3"/>
    <n v="42551.7"/>
    <n v="35339.4"/>
    <n v="8892.8209999999999"/>
    <n v="17471.368999999999"/>
    <x v="1"/>
    <x v="2"/>
    <x v="0"/>
    <n v="0.41335887539792093"/>
    <n v="0.83050500920057257"/>
    <n v="0.20898861855108022"/>
    <n v="0.25164040702445428"/>
    <x v="945"/>
  </r>
  <r>
    <s v="CMP947"/>
    <x v="3"/>
    <x v="2"/>
    <d v="2023-06-22T00:00:00"/>
    <d v="2024-09-05T00:00:00"/>
    <n v="137010.5"/>
    <n v="48482.2"/>
    <n v="24681.899999999998"/>
    <n v="3714.4940000000001"/>
    <n v="14482.513000000001"/>
    <x v="2"/>
    <x v="1"/>
    <x v="0"/>
    <n v="0.35385755106360461"/>
    <n v="0.50909199665031701"/>
    <n v="7.6615623878454372E-2"/>
    <n v="0.15049465397720599"/>
    <x v="946"/>
  </r>
  <r>
    <s v="CMP948"/>
    <x v="5"/>
    <x v="2"/>
    <d v="2023-01-15T00:00:00"/>
    <d v="2024-03-29T00:00:00"/>
    <n v="27233.899999999998"/>
    <n v="7371.8"/>
    <n v="1563.1"/>
    <n v="8107.8779999999997"/>
    <n v="15716.405000000001"/>
    <x v="2"/>
    <x v="3"/>
    <x v="1"/>
    <n v="0.27068469811521673"/>
    <n v="0.21203776553894568"/>
    <n v="1.0998505114083399"/>
    <n v="5.1870500927643786"/>
    <x v="947"/>
  </r>
  <r>
    <s v="CMP949"/>
    <x v="5"/>
    <x v="0"/>
    <d v="2023-08-14T00:00:00"/>
    <d v="2024-10-30T00:00:00"/>
    <n v="52997.5"/>
    <n v="10463.199999999999"/>
    <n v="9842.6"/>
    <n v="8451.2090000000007"/>
    <n v="22737.478999999999"/>
    <x v="3"/>
    <x v="2"/>
    <x v="0"/>
    <n v="0.19742818057455538"/>
    <n v="0.94068736141906883"/>
    <n v="0.80770787139689593"/>
    <n v="0.85863582793164417"/>
    <x v="948"/>
  </r>
  <r>
    <s v="CMP950"/>
    <x v="0"/>
    <x v="3"/>
    <d v="2022-12-11T00:00:00"/>
    <d v="2024-02-25T00:00:00"/>
    <n v="120692.2"/>
    <n v="37679.699999999997"/>
    <n v="10709.699999999999"/>
    <n v="5918.4359999999997"/>
    <n v="15651.387000000001"/>
    <x v="0"/>
    <x v="1"/>
    <x v="0"/>
    <n v="0.31219664568215671"/>
    <n v="0.28422996998383743"/>
    <n v="0.15707226968367582"/>
    <n v="0.55262388302193344"/>
    <x v="949"/>
  </r>
  <r>
    <s v="CMP951"/>
    <x v="2"/>
    <x v="0"/>
    <d v="2023-04-26T00:00:00"/>
    <d v="2024-07-28T00:00:00"/>
    <n v="86118.399999999994"/>
    <n v="56584.799999999996"/>
    <n v="35124.799999999996"/>
    <n v="11849.138999999999"/>
    <n v="26344.47"/>
    <x v="1"/>
    <x v="1"/>
    <x v="1"/>
    <n v="0.65705818965517238"/>
    <n v="0.62074620746207454"/>
    <n v="0.20940498154981549"/>
    <n v="0.33734395640686926"/>
    <x v="950"/>
  </r>
  <r>
    <s v="CMP952"/>
    <x v="5"/>
    <x v="0"/>
    <d v="2023-07-15T00:00:00"/>
    <d v="2024-09-26T00:00:00"/>
    <n v="10843.1"/>
    <n v="9216.1999999999989"/>
    <n v="2937.7"/>
    <n v="1145.181"/>
    <n v="2290.739"/>
    <x v="1"/>
    <x v="0"/>
    <x v="1"/>
    <n v="0.84995988232147623"/>
    <n v="0.31875393329137824"/>
    <n v="0.12425739458779109"/>
    <n v="0.38982230997038503"/>
    <x v="951"/>
  </r>
  <r>
    <s v="CMP953"/>
    <x v="1"/>
    <x v="1"/>
    <d v="2023-05-21T00:00:00"/>
    <d v="2024-08-16T00:00:00"/>
    <n v="143196.19999999998"/>
    <n v="86573.7"/>
    <n v="65392.1"/>
    <n v="13417.053"/>
    <n v="43237.724000000002"/>
    <x v="4"/>
    <x v="0"/>
    <x v="0"/>
    <n v="0.60458098748430478"/>
    <n v="0.75533447224734529"/>
    <n v="0.15497839413124309"/>
    <n v="0.20517850015521752"/>
    <x v="952"/>
  </r>
  <r>
    <s v="CMP954"/>
    <x v="1"/>
    <x v="1"/>
    <d v="2023-01-13T00:00:00"/>
    <d v="2024-03-25T00:00:00"/>
    <n v="124552.09999999999"/>
    <n v="50329.5"/>
    <n v="1887.8999999999999"/>
    <n v="6906.9880000000003"/>
    <n v="13001.048000000001"/>
    <x v="4"/>
    <x v="2"/>
    <x v="0"/>
    <n v="0.4040839134787772"/>
    <n v="3.7510803802938635E-2"/>
    <n v="0.13723537885335638"/>
    <n v="3.658556067588326"/>
    <x v="953"/>
  </r>
  <r>
    <s v="CMP955"/>
    <x v="2"/>
    <x v="3"/>
    <d v="2022-11-27T00:00:00"/>
    <d v="2024-03-03T00:00:00"/>
    <n v="107656.7"/>
    <n v="2525.9"/>
    <n v="464"/>
    <n v="4769.1369999999997"/>
    <n v="16800.28"/>
    <x v="3"/>
    <x v="0"/>
    <x v="0"/>
    <n v="2.3462543436683459E-2"/>
    <n v="0.18369690011481055"/>
    <n v="1.8880941446613086"/>
    <n v="10.2783125"/>
    <x v="954"/>
  </r>
  <r>
    <s v="CMP956"/>
    <x v="1"/>
    <x v="3"/>
    <d v="2023-06-17T00:00:00"/>
    <d v="2024-09-20T00:00:00"/>
    <n v="115486.7"/>
    <n v="111603.59999999999"/>
    <n v="97973.599999999991"/>
    <n v="9211.6470000000008"/>
    <n v="36589.764000000003"/>
    <x v="3"/>
    <x v="4"/>
    <x v="0"/>
    <n v="0.96637621475026991"/>
    <n v="0.877871323147282"/>
    <n v="8.2538977237293434E-2"/>
    <n v="9.4021726260951941E-2"/>
    <x v="955"/>
  </r>
  <r>
    <s v="CMP957"/>
    <x v="1"/>
    <x v="0"/>
    <d v="2023-01-28T00:00:00"/>
    <d v="2024-04-16T00:00:00"/>
    <n v="116481.4"/>
    <n v="80129.899999999994"/>
    <n v="50155.5"/>
    <n v="13870.004000000001"/>
    <n v="24695.269"/>
    <x v="0"/>
    <x v="0"/>
    <x v="0"/>
    <n v="0.68792013145446396"/>
    <n v="0.62592740038362715"/>
    <n v="0.17309398863595241"/>
    <n v="0.2765400404741255"/>
    <x v="956"/>
  </r>
  <r>
    <s v="CMP958"/>
    <x v="5"/>
    <x v="1"/>
    <d v="2023-01-07T00:00:00"/>
    <d v="2024-04-09T00:00:00"/>
    <n v="119045"/>
    <n v="23475.5"/>
    <n v="20479.8"/>
    <n v="6922.2709999999997"/>
    <n v="14090.404"/>
    <x v="0"/>
    <x v="0"/>
    <x v="1"/>
    <n v="0.1971985383678441"/>
    <n v="0.87239036442248297"/>
    <n v="0.29487214329833228"/>
    <n v="0.33800481450014158"/>
    <x v="957"/>
  </r>
  <r>
    <s v="CMP959"/>
    <x v="0"/>
    <x v="3"/>
    <d v="2022-11-23T00:00:00"/>
    <d v="2024-02-13T00:00:00"/>
    <n v="113955.5"/>
    <n v="33350"/>
    <n v="18043.8"/>
    <n v="621.78899999999999"/>
    <n v="2182.627"/>
    <x v="0"/>
    <x v="4"/>
    <x v="1"/>
    <n v="0.29265809899478307"/>
    <n v="0.54104347826086951"/>
    <n v="1.8644347826086958E-2"/>
    <n v="3.4459980713596912E-2"/>
    <x v="958"/>
  </r>
  <r>
    <s v="CMP960"/>
    <x v="0"/>
    <x v="0"/>
    <d v="2023-06-19T00:00:00"/>
    <d v="2024-09-07T00:00:00"/>
    <n v="117305"/>
    <n v="112508.4"/>
    <n v="37047.5"/>
    <n v="7415.3869999999997"/>
    <n v="14178.477000000001"/>
    <x v="0"/>
    <x v="0"/>
    <x v="0"/>
    <n v="0.9591100123609394"/>
    <n v="0.32928652438395711"/>
    <n v="6.590962985874832E-2"/>
    <n v="0.20015890410958903"/>
    <x v="959"/>
  </r>
  <r>
    <s v="CMP961"/>
    <x v="3"/>
    <x v="0"/>
    <d v="2022-11-20T00:00:00"/>
    <d v="2024-02-24T00:00:00"/>
    <n v="92217.099999999991"/>
    <n v="88023.7"/>
    <n v="54409.799999999996"/>
    <n v="11430.321"/>
    <n v="28867.731"/>
    <x v="0"/>
    <x v="1"/>
    <x v="0"/>
    <n v="0.95452687191421115"/>
    <n v="0.61812670905676537"/>
    <n v="0.12985503904062201"/>
    <n v="0.21007834985609211"/>
    <x v="960"/>
  </r>
  <r>
    <s v="CMP962"/>
    <x v="5"/>
    <x v="0"/>
    <d v="2023-01-07T00:00:00"/>
    <d v="2024-04-06T00:00:00"/>
    <n v="121170.7"/>
    <n v="3569.9"/>
    <n v="736.6"/>
    <n v="1130.42"/>
    <n v="3641.82"/>
    <x v="3"/>
    <x v="3"/>
    <x v="1"/>
    <n v="2.9461742814063139E-2"/>
    <n v="0.20633631194151097"/>
    <n v="0.31665312753858654"/>
    <n v="1.5346456692913386"/>
    <x v="961"/>
  </r>
  <r>
    <s v="CMP963"/>
    <x v="2"/>
    <x v="1"/>
    <d v="2023-05-26T00:00:00"/>
    <d v="2024-08-07T00:00:00"/>
    <n v="139872.79999999999"/>
    <n v="105362.8"/>
    <n v="66195.399999999994"/>
    <n v="12926.373"/>
    <n v="43825.235000000001"/>
    <x v="2"/>
    <x v="3"/>
    <x v="1"/>
    <n v="0.75327583347155425"/>
    <n v="0.62826158758119555"/>
    <n v="0.12268441043708025"/>
    <n v="0.19527600105143259"/>
    <x v="962"/>
  </r>
  <r>
    <s v="CMP964"/>
    <x v="5"/>
    <x v="1"/>
    <d v="2022-10-26T00:00:00"/>
    <d v="2024-01-12T00:00:00"/>
    <n v="79004.7"/>
    <n v="49476.9"/>
    <n v="21755.8"/>
    <n v="6221.7179999999998"/>
    <n v="7909.9530000000004"/>
    <x v="0"/>
    <x v="4"/>
    <x v="0"/>
    <n v="0.62625261535073229"/>
    <n v="0.43971631205673756"/>
    <n v="0.12574995604009143"/>
    <n v="0.28597973873633697"/>
    <x v="963"/>
  </r>
  <r>
    <s v="CMP965"/>
    <x v="0"/>
    <x v="3"/>
    <d v="2023-07-28T00:00:00"/>
    <d v="2024-10-22T00:00:00"/>
    <n v="7395"/>
    <n v="4785"/>
    <n v="3349.5"/>
    <n v="3400.424"/>
    <n v="5106.8419999999996"/>
    <x v="3"/>
    <x v="0"/>
    <x v="0"/>
    <n v="0.6470588235294118"/>
    <n v="0.7"/>
    <n v="0.71064242424242419"/>
    <n v="1.0152034632034632"/>
    <x v="964"/>
  </r>
  <r>
    <s v="CMP966"/>
    <x v="0"/>
    <x v="3"/>
    <d v="2023-01-19T00:00:00"/>
    <d v="2024-04-17T00:00:00"/>
    <n v="123339.9"/>
    <n v="76879"/>
    <n v="38184.299999999996"/>
    <n v="12111.675999999999"/>
    <n v="41103.962"/>
    <x v="2"/>
    <x v="3"/>
    <x v="0"/>
    <n v="0.62331005619430535"/>
    <n v="0.49668049792531116"/>
    <n v="0.15754205960015089"/>
    <n v="0.31718994455836563"/>
    <x v="965"/>
  </r>
  <r>
    <s v="CMP967"/>
    <x v="5"/>
    <x v="1"/>
    <d v="2023-05-13T00:00:00"/>
    <d v="2024-08-14T00:00:00"/>
    <n v="139432"/>
    <n v="36429.799999999996"/>
    <n v="7064.4"/>
    <n v="9631.5380000000005"/>
    <n v="14104.44"/>
    <x v="2"/>
    <x v="2"/>
    <x v="1"/>
    <n v="0.26127287853577369"/>
    <n v="0.19391816589715014"/>
    <n v="0.26438624422862606"/>
    <n v="1.3633908045977012"/>
    <x v="966"/>
  </r>
  <r>
    <s v="CMP968"/>
    <x v="2"/>
    <x v="0"/>
    <d v="2023-02-11T00:00:00"/>
    <d v="2024-04-28T00:00:00"/>
    <n v="82728.3"/>
    <n v="67732.399999999994"/>
    <n v="42128.299999999996"/>
    <n v="4481.4279999999999"/>
    <n v="13471.282999999999"/>
    <x v="3"/>
    <x v="1"/>
    <x v="0"/>
    <n v="0.81873313001717662"/>
    <n v="0.62198150368213734"/>
    <n v="6.6163726665524919E-2"/>
    <n v="0.10637571418737524"/>
    <x v="967"/>
  </r>
  <r>
    <s v="CMP969"/>
    <x v="3"/>
    <x v="3"/>
    <d v="2023-04-29T00:00:00"/>
    <d v="2024-07-14T00:00:00"/>
    <n v="66096.800000000003"/>
    <n v="23063.7"/>
    <n v="20653.8"/>
    <n v="10952.487999999999"/>
    <n v="37996.67"/>
    <x v="0"/>
    <x v="1"/>
    <x v="0"/>
    <n v="0.34893822393822393"/>
    <n v="0.89551112787627307"/>
    <n v="0.47487991952722242"/>
    <n v="0.53028924459421511"/>
    <x v="968"/>
  </r>
  <r>
    <s v="CMP970"/>
    <x v="2"/>
    <x v="3"/>
    <d v="2023-08-09T00:00:00"/>
    <d v="2024-11-03T00:00:00"/>
    <n v="102819.5"/>
    <n v="86335.9"/>
    <n v="32923.699999999997"/>
    <n v="10707.177"/>
    <n v="28194.467000000001"/>
    <x v="1"/>
    <x v="2"/>
    <x v="0"/>
    <n v="0.83968410661401771"/>
    <n v="0.38134426119377918"/>
    <n v="0.1240176682005979"/>
    <n v="0.32521183828063072"/>
    <x v="969"/>
  </r>
  <r>
    <s v="CMP971"/>
    <x v="5"/>
    <x v="3"/>
    <d v="2023-02-09T00:00:00"/>
    <d v="2024-05-10T00:00:00"/>
    <n v="69921.899999999994"/>
    <n v="5869.5999999999995"/>
    <n v="1806.7"/>
    <n v="2014.92"/>
    <n v="3957.5140000000001"/>
    <x v="2"/>
    <x v="1"/>
    <x v="0"/>
    <n v="8.394508730454979E-2"/>
    <n v="0.30780632411067199"/>
    <n v="0.34328063241106721"/>
    <n v="1.1152487961476725"/>
    <x v="970"/>
  </r>
  <r>
    <s v="CMP972"/>
    <x v="4"/>
    <x v="2"/>
    <d v="2023-07-09T00:00:00"/>
    <d v="2024-09-23T00:00:00"/>
    <n v="75759.599999999991"/>
    <n v="69150.5"/>
    <n v="13105.1"/>
    <n v="3982.0770000000002"/>
    <n v="5951.0609999999997"/>
    <x v="3"/>
    <x v="3"/>
    <x v="1"/>
    <n v="0.91276221099372234"/>
    <n v="0.18951562172363179"/>
    <n v="5.7585657370517934E-2"/>
    <n v="0.30385704801947333"/>
    <x v="971"/>
  </r>
  <r>
    <s v="CMP973"/>
    <x v="4"/>
    <x v="0"/>
    <d v="2022-12-25T00:00:00"/>
    <d v="2024-04-01T00:00:00"/>
    <n v="142575.6"/>
    <n v="51918.7"/>
    <n v="46913.299999999996"/>
    <n v="8827.1650000000009"/>
    <n v="26127.317999999999"/>
    <x v="3"/>
    <x v="0"/>
    <x v="0"/>
    <n v="0.3641485639899113"/>
    <n v="0.90359157683069868"/>
    <n v="0.17001899123052006"/>
    <n v="0.18815911479260683"/>
    <x v="972"/>
  </r>
  <r>
    <s v="CMP974"/>
    <x v="0"/>
    <x v="3"/>
    <d v="2022-11-02T00:00:00"/>
    <d v="2024-01-17T00:00:00"/>
    <n v="74303.8"/>
    <n v="66207"/>
    <n v="49366.7"/>
    <n v="5051.9449999999997"/>
    <n v="8488.6479999999992"/>
    <x v="0"/>
    <x v="2"/>
    <x v="0"/>
    <n v="0.8910311451096713"/>
    <n v="0.74564169951817783"/>
    <n v="7.630530004380201E-2"/>
    <n v="0.10233507607354755"/>
    <x v="973"/>
  </r>
  <r>
    <s v="CMP975"/>
    <x v="2"/>
    <x v="3"/>
    <d v="2022-12-19T00:00:00"/>
    <d v="2024-03-26T00:00:00"/>
    <n v="63811.6"/>
    <n v="12151"/>
    <n v="7102.0999999999995"/>
    <n v="553.755"/>
    <n v="963.84400000000005"/>
    <x v="4"/>
    <x v="2"/>
    <x v="0"/>
    <n v="0.1904199236502454"/>
    <n v="0.58448687350835316"/>
    <n v="4.5572792362768497E-2"/>
    <n v="7.7970600244997967E-2"/>
    <x v="974"/>
  </r>
  <r>
    <s v="CMP976"/>
    <x v="2"/>
    <x v="2"/>
    <d v="2023-07-07T00:00:00"/>
    <d v="2024-10-02T00:00:00"/>
    <n v="31177.899999999998"/>
    <n v="17507.3"/>
    <n v="14772.6"/>
    <n v="11044.331"/>
    <n v="37312.241000000002"/>
    <x v="2"/>
    <x v="0"/>
    <x v="0"/>
    <n v="0.56152916007813225"/>
    <n v="0.84379658770912713"/>
    <n v="0.63084147755507702"/>
    <n v="0.74762269336474285"/>
    <x v="975"/>
  </r>
  <r>
    <s v="CMP977"/>
    <x v="4"/>
    <x v="1"/>
    <d v="2023-05-06T00:00:00"/>
    <d v="2024-07-13T00:00:00"/>
    <n v="104881.4"/>
    <n v="84210.2"/>
    <n v="46330.400000000001"/>
    <n v="1781.905"/>
    <n v="3741.261"/>
    <x v="1"/>
    <x v="0"/>
    <x v="0"/>
    <n v="0.8029088093789748"/>
    <n v="0.55017563193057373"/>
    <n v="2.1160203870789998E-2"/>
    <n v="3.8460816224336503E-2"/>
    <x v="976"/>
  </r>
  <r>
    <s v="CMP978"/>
    <x v="3"/>
    <x v="3"/>
    <d v="2023-04-09T00:00:00"/>
    <d v="2024-07-15T00:00:00"/>
    <n v="122203.09999999999"/>
    <n v="43888.6"/>
    <n v="33816.9"/>
    <n v="8881.83"/>
    <n v="21101.966"/>
    <x v="2"/>
    <x v="0"/>
    <x v="1"/>
    <n v="0.35914473528085622"/>
    <n v="0.77051671732522797"/>
    <n v="0.20237214219637903"/>
    <n v="0.26264471314638538"/>
    <x v="977"/>
  </r>
  <r>
    <s v="CMP979"/>
    <x v="1"/>
    <x v="3"/>
    <d v="2023-01-30T00:00:00"/>
    <d v="2024-04-16T00:00:00"/>
    <n v="30658.799999999999"/>
    <n v="29066.7"/>
    <n v="4715.3999999999996"/>
    <n v="4470.8720000000003"/>
    <n v="10454.355"/>
    <x v="0"/>
    <x v="2"/>
    <x v="0"/>
    <n v="0.9480703745743474"/>
    <n v="0.16222687818018555"/>
    <n v="0.15381422727726229"/>
    <n v="0.94814268142681446"/>
    <x v="978"/>
  </r>
  <r>
    <s v="CMP980"/>
    <x v="4"/>
    <x v="3"/>
    <d v="2023-02-04T00:00:00"/>
    <d v="2024-04-22T00:00:00"/>
    <n v="86968.099999999991"/>
    <n v="85567.4"/>
    <n v="13038.4"/>
    <n v="6538.8620000000001"/>
    <n v="20530.434000000001"/>
    <x v="2"/>
    <x v="0"/>
    <x v="0"/>
    <n v="0.98389409450131715"/>
    <n v="0.15237578797532705"/>
    <n v="7.6417677760455507E-2"/>
    <n v="0.5015080071174377"/>
    <x v="979"/>
  </r>
  <r>
    <s v="CMP981"/>
    <x v="4"/>
    <x v="2"/>
    <d v="2023-01-20T00:00:00"/>
    <d v="2024-04-27T00:00:00"/>
    <n v="30278.899999999998"/>
    <n v="3224.7999999999997"/>
    <n v="261"/>
    <n v="5534.9979999999996"/>
    <n v="16447.349999999999"/>
    <x v="1"/>
    <x v="0"/>
    <x v="0"/>
    <n v="0.10650320850493247"/>
    <n v="8.0935251798561161E-2"/>
    <n v="1.7163848920863309"/>
    <n v="21.206888888888887"/>
    <x v="980"/>
  </r>
  <r>
    <s v="CMP982"/>
    <x v="3"/>
    <x v="2"/>
    <d v="2023-03-21T00:00:00"/>
    <d v="2024-06-09T00:00:00"/>
    <n v="23150.7"/>
    <n v="9219.1"/>
    <n v="7989.5"/>
    <n v="2954.346"/>
    <n v="6402.4750000000004"/>
    <x v="0"/>
    <x v="2"/>
    <x v="0"/>
    <n v="0.398221220092697"/>
    <n v="0.86662472475621266"/>
    <n v="0.32045926391947149"/>
    <n v="0.3697785843920145"/>
    <x v="981"/>
  </r>
  <r>
    <s v="CMP983"/>
    <x v="5"/>
    <x v="3"/>
    <d v="2023-05-06T00:00:00"/>
    <d v="2024-08-03T00:00:00"/>
    <n v="110901.8"/>
    <n v="95424.5"/>
    <n v="92895.7"/>
    <n v="4399.1260000000002"/>
    <n v="8468.2610000000004"/>
    <x v="3"/>
    <x v="0"/>
    <x v="1"/>
    <n v="0.86044139950839393"/>
    <n v="0.97349946816593225"/>
    <n v="4.6100592615104088E-2"/>
    <n v="4.7355539599787722E-2"/>
    <x v="982"/>
  </r>
  <r>
    <s v="CMP984"/>
    <x v="3"/>
    <x v="0"/>
    <d v="2023-01-12T00:00:00"/>
    <d v="2024-04-12T00:00:00"/>
    <n v="43882.799999999996"/>
    <n v="19302.399999999998"/>
    <n v="2108.2999999999997"/>
    <n v="5666.3969999999999"/>
    <n v="13545.813"/>
    <x v="0"/>
    <x v="1"/>
    <x v="1"/>
    <n v="0.43986254295532645"/>
    <n v="0.10922475961538461"/>
    <n v="0.29355919471153852"/>
    <n v="2.6876616231086659"/>
    <x v="983"/>
  </r>
  <r>
    <s v="CMP985"/>
    <x v="4"/>
    <x v="3"/>
    <d v="2022-11-10T00:00:00"/>
    <d v="2024-01-23T00:00:00"/>
    <n v="110020.2"/>
    <n v="99548.3"/>
    <n v="39593.699999999997"/>
    <n v="13544.218000000001"/>
    <n v="50417.108999999997"/>
    <x v="4"/>
    <x v="0"/>
    <x v="0"/>
    <n v="0.90481838789604097"/>
    <n v="0.39773356250182068"/>
    <n v="0.13605674833221662"/>
    <n v="0.34208012890939726"/>
    <x v="984"/>
  </r>
  <r>
    <s v="CMP986"/>
    <x v="3"/>
    <x v="0"/>
    <d v="2023-01-28T00:00:00"/>
    <d v="2024-05-01T00:00:00"/>
    <n v="72401.399999999994"/>
    <n v="37978.400000000001"/>
    <n v="14326"/>
    <n v="5515.6260000000002"/>
    <n v="20817.766"/>
    <x v="0"/>
    <x v="1"/>
    <x v="0"/>
    <n v="0.52455339261395506"/>
    <n v="0.37721441661576055"/>
    <n v="0.14523060476481367"/>
    <n v="0.38500809716599194"/>
    <x v="985"/>
  </r>
  <r>
    <s v="CMP987"/>
    <x v="1"/>
    <x v="3"/>
    <d v="2023-01-06T00:00:00"/>
    <d v="2024-03-19T00:00:00"/>
    <n v="61279.9"/>
    <n v="44564.299999999996"/>
    <n v="15077.1"/>
    <n v="2540.7190000000001"/>
    <n v="3577.527"/>
    <x v="4"/>
    <x v="1"/>
    <x v="0"/>
    <n v="0.72722540343571052"/>
    <n v="0.33832237912409713"/>
    <n v="5.7012429231470041E-2"/>
    <n v="0.16851509905751105"/>
    <x v="986"/>
  </r>
  <r>
    <s v="CMP988"/>
    <x v="3"/>
    <x v="1"/>
    <d v="2023-05-22T00:00:00"/>
    <d v="2024-08-07T00:00:00"/>
    <n v="81736.5"/>
    <n v="57176.4"/>
    <n v="48055.9"/>
    <n v="6730.4070000000002"/>
    <n v="26630.468000000001"/>
    <x v="4"/>
    <x v="3"/>
    <x v="1"/>
    <n v="0.69952102182011711"/>
    <n v="0.84048488537228649"/>
    <n v="0.11771302495435179"/>
    <n v="0.1400537082855591"/>
    <x v="987"/>
  </r>
  <r>
    <s v="CMP989"/>
    <x v="4"/>
    <x v="1"/>
    <d v="2023-05-08T00:00:00"/>
    <d v="2024-07-21T00:00:00"/>
    <n v="130726.2"/>
    <n v="106461.9"/>
    <n v="57623"/>
    <n v="8380.42"/>
    <n v="24758.227999999999"/>
    <x v="0"/>
    <x v="4"/>
    <x v="0"/>
    <n v="0.81438839345135094"/>
    <n v="0.5412546648143608"/>
    <n v="7.8717550597913438E-2"/>
    <n v="0.14543532964267741"/>
    <x v="988"/>
  </r>
  <r>
    <s v="CMP990"/>
    <x v="5"/>
    <x v="1"/>
    <d v="2023-01-20T00:00:00"/>
    <d v="2024-04-21T00:00:00"/>
    <n v="71705.399999999994"/>
    <n v="13804"/>
    <n v="6896.2"/>
    <n v="2528.9450000000002"/>
    <n v="4558.6549999999997"/>
    <x v="0"/>
    <x v="2"/>
    <x v="0"/>
    <n v="0.19250990859823669"/>
    <n v="0.49957983193277311"/>
    <n v="0.18320378151260505"/>
    <n v="0.36671572750210263"/>
    <x v="989"/>
  </r>
  <r>
    <s v="CMP991"/>
    <x v="5"/>
    <x v="0"/>
    <d v="2022-11-05T00:00:00"/>
    <d v="2024-01-29T00:00:00"/>
    <n v="64600.4"/>
    <n v="63333.1"/>
    <n v="51521.4"/>
    <n v="5187.1719999999996"/>
    <n v="17643.716"/>
    <x v="1"/>
    <x v="2"/>
    <x v="0"/>
    <n v="0.98038247441192305"/>
    <n v="0.81349878657447694"/>
    <n v="8.1903017537433023E-2"/>
    <n v="0.1006799504671845"/>
    <x v="990"/>
  </r>
  <r>
    <s v="CMP992"/>
    <x v="5"/>
    <x v="2"/>
    <d v="2023-06-26T00:00:00"/>
    <d v="2024-09-26T00:00:00"/>
    <n v="63353.4"/>
    <n v="39982.299999999996"/>
    <n v="3221.9"/>
    <n v="5421.2020000000002"/>
    <n v="16928.489000000001"/>
    <x v="3"/>
    <x v="1"/>
    <x v="1"/>
    <n v="0.63109951478531534"/>
    <n v="8.0583158047436002E-2"/>
    <n v="0.13559004859650398"/>
    <n v="1.6826102610261027"/>
    <x v="991"/>
  </r>
  <r>
    <s v="CMP993"/>
    <x v="5"/>
    <x v="1"/>
    <d v="2022-11-22T00:00:00"/>
    <d v="2024-02-02T00:00:00"/>
    <n v="114622.5"/>
    <n v="45222.6"/>
    <n v="15140.9"/>
    <n v="13906.138000000001"/>
    <n v="44451.286999999997"/>
    <x v="1"/>
    <x v="4"/>
    <x v="1"/>
    <n v="0.39453510436432637"/>
    <n v="0.33480825958702065"/>
    <n v="0.30750416826984739"/>
    <n v="0.91844857307029315"/>
    <x v="992"/>
  </r>
  <r>
    <s v="CMP994"/>
    <x v="1"/>
    <x v="2"/>
    <d v="2023-01-24T00:00:00"/>
    <d v="2024-04-21T00:00:00"/>
    <n v="20224.599999999999"/>
    <n v="14305.699999999999"/>
    <n v="9517.7999999999993"/>
    <n v="5395.7979999999998"/>
    <n v="13224.550999999999"/>
    <x v="3"/>
    <x v="4"/>
    <x v="1"/>
    <n v="0.70734155434470891"/>
    <n v="0.66531522400162169"/>
    <n v="0.37717818771538619"/>
    <n v="0.56691651432053625"/>
    <x v="993"/>
  </r>
  <r>
    <s v="CMP995"/>
    <x v="0"/>
    <x v="2"/>
    <d v="2022-12-14T00:00:00"/>
    <d v="2024-02-28T00:00:00"/>
    <n v="115231.5"/>
    <n v="52063.7"/>
    <n v="1716.8"/>
    <n v="5165.0159999999996"/>
    <n v="16649.653999999999"/>
    <x v="3"/>
    <x v="3"/>
    <x v="0"/>
    <n v="0.45181829621240716"/>
    <n v="3.2974990252325517E-2"/>
    <n v="9.9205703782097698E-2"/>
    <n v="3.0085135135135133"/>
    <x v="994"/>
  </r>
  <r>
    <s v="CMP996"/>
    <x v="1"/>
    <x v="3"/>
    <d v="2023-04-30T00:00:00"/>
    <d v="2024-07-18T00:00:00"/>
    <n v="22498.2"/>
    <n v="15091.6"/>
    <n v="13719.9"/>
    <n v="6799.63"/>
    <n v="11102.040999999999"/>
    <x v="2"/>
    <x v="0"/>
    <x v="0"/>
    <n v="0.67079144109306521"/>
    <n v="0.90910837817063794"/>
    <n v="0.45055726364335125"/>
    <n v="0.49560346649756926"/>
    <x v="995"/>
  </r>
  <r>
    <s v="CMP997"/>
    <x v="3"/>
    <x v="1"/>
    <d v="2023-06-08T00:00:00"/>
    <d v="2024-08-17T00:00:00"/>
    <n v="15451.199999999999"/>
    <n v="962.8"/>
    <n v="696"/>
    <n v="13660.073"/>
    <n v="25233.044999999998"/>
    <x v="4"/>
    <x v="0"/>
    <x v="0"/>
    <n v="6.2312312312312317E-2"/>
    <n v="0.72289156626506024"/>
    <n v="14.187861445783133"/>
    <n v="19.626541666666668"/>
    <x v="996"/>
  </r>
  <r>
    <s v="CMP998"/>
    <x v="2"/>
    <x v="0"/>
    <d v="2023-07-22T00:00:00"/>
    <d v="2024-10-16T00:00:00"/>
    <n v="75313"/>
    <n v="73979"/>
    <n v="29617.7"/>
    <n v="4567.326"/>
    <n v="9026.134"/>
    <x v="3"/>
    <x v="3"/>
    <x v="1"/>
    <n v="0.98228725452445131"/>
    <n v="0.40035280282242258"/>
    <n v="6.1738141905135241E-2"/>
    <n v="0.15420934103593459"/>
    <x v="997"/>
  </r>
  <r>
    <s v="CMP999"/>
    <x v="5"/>
    <x v="1"/>
    <d v="2023-02-23T00:00:00"/>
    <d v="2024-05-24T00:00:00"/>
    <n v="98336.099999999991"/>
    <n v="6153.8"/>
    <n v="1763.2"/>
    <n v="7582.8040000000001"/>
    <n v="13538.272999999999"/>
    <x v="0"/>
    <x v="1"/>
    <x v="0"/>
    <n v="6.2579256244654824E-2"/>
    <n v="0.28652214891611688"/>
    <n v="1.2322148916116871"/>
    <n v="4.3005921052631582"/>
    <x v="998"/>
  </r>
  <r>
    <s v="CMP1000"/>
    <x v="0"/>
    <x v="1"/>
    <d v="2023-05-22T00:00:00"/>
    <d v="2024-08-09T00:00:00"/>
    <n v="92263.5"/>
    <n v="10506.699999999999"/>
    <n v="1148.3999999999999"/>
    <n v="3022.7280000000001"/>
    <n v="4168.6049999999996"/>
    <x v="3"/>
    <x v="3"/>
    <x v="0"/>
    <n v="0.11387710199591386"/>
    <n v="0.10930168368755175"/>
    <n v="0.28769528015456808"/>
    <n v="2.6321212121212123"/>
    <x v="999"/>
  </r>
  <r>
    <s v="CMP1001"/>
    <x v="3"/>
    <x v="2"/>
    <d v="2023-03-29T00:00:00"/>
    <d v="2024-06-09T00:00:00"/>
    <n v="10213.799999999999"/>
    <n v="2418.6"/>
    <n v="2061.9"/>
    <n v="1405.92"/>
    <n v="5546.018"/>
    <x v="2"/>
    <x v="1"/>
    <x v="0"/>
    <n v="0.23679727427597957"/>
    <n v="0.85251798561151082"/>
    <n v="0.58129496402877701"/>
    <n v="0.68185654008438823"/>
    <x v="1000"/>
  </r>
  <r>
    <s v="CMP1002"/>
    <x v="1"/>
    <x v="1"/>
    <d v="2023-04-19T00:00:00"/>
    <d v="2024-07-08T00:00:00"/>
    <n v="96715"/>
    <n v="25256.1"/>
    <n v="11182.4"/>
    <n v="8713.2819999999992"/>
    <n v="33406.144"/>
    <x v="2"/>
    <x v="4"/>
    <x v="0"/>
    <n v="0.26113943028485753"/>
    <n v="0.44276036284303594"/>
    <n v="0.34499712940636124"/>
    <n v="0.77919605809128623"/>
    <x v="1001"/>
  </r>
  <r>
    <s v="CMP1003"/>
    <x v="5"/>
    <x v="1"/>
    <d v="2023-07-02T00:00:00"/>
    <d v="2024-09-24T00:00:00"/>
    <n v="37549.199999999997"/>
    <n v="27866.1"/>
    <n v="7313.8"/>
    <n v="3060.0219999999999"/>
    <n v="8200.5619999999999"/>
    <x v="0"/>
    <x v="0"/>
    <x v="1"/>
    <n v="0.74212233549582951"/>
    <n v="0.26246227495056718"/>
    <n v="0.1098116349255906"/>
    <n v="0.4183901665344964"/>
    <x v="1002"/>
  </r>
  <r>
    <s v="CMP1004"/>
    <x v="1"/>
    <x v="0"/>
    <d v="2022-11-15T00:00:00"/>
    <d v="2024-01-23T00:00:00"/>
    <n v="100679.3"/>
    <n v="92962.4"/>
    <n v="44973.2"/>
    <n v="8238.1749999999993"/>
    <n v="24757.677"/>
    <x v="2"/>
    <x v="2"/>
    <x v="0"/>
    <n v="0.9233516720914825"/>
    <n v="0.48377838782131272"/>
    <n v="8.8618355378088348E-2"/>
    <n v="0.18317964921330926"/>
    <x v="1003"/>
  </r>
  <r>
    <s v="CMP1005"/>
    <x v="3"/>
    <x v="2"/>
    <d v="2023-05-17T00:00:00"/>
    <d v="2024-08-14T00:00:00"/>
    <n v="26958.399999999998"/>
    <n v="8120"/>
    <n v="6397.4"/>
    <n v="8817.4500000000007"/>
    <n v="29903.262999999999"/>
    <x v="2"/>
    <x v="1"/>
    <x v="0"/>
    <n v="0.30120481927710846"/>
    <n v="0.78785714285714281"/>
    <n v="1.0858928571428572"/>
    <n v="1.3782864913871262"/>
    <x v="1004"/>
  </r>
  <r>
    <s v="CMP1006"/>
    <x v="4"/>
    <x v="1"/>
    <d v="2023-06-29T00:00:00"/>
    <d v="2024-09-15T00:00:00"/>
    <n v="65453"/>
    <n v="41704.9"/>
    <n v="24719.599999999999"/>
    <n v="5322.2250000000004"/>
    <n v="16290.343999999999"/>
    <x v="3"/>
    <x v="1"/>
    <x v="0"/>
    <n v="0.63717323881258314"/>
    <n v="0.59272651415061539"/>
    <n v="0.12761629928377721"/>
    <n v="0.21530384795870486"/>
    <x v="1005"/>
  </r>
  <r>
    <s v="CMP1007"/>
    <x v="1"/>
    <x v="3"/>
    <d v="2023-05-17T00:00:00"/>
    <d v="2024-08-10T00:00:00"/>
    <n v="105684.7"/>
    <n v="2296.7999999999997"/>
    <n v="2073.5"/>
    <n v="2671.2190000000001"/>
    <n v="10642.304"/>
    <x v="2"/>
    <x v="0"/>
    <x v="0"/>
    <n v="2.1732568668880167E-2"/>
    <n v="0.9027777777777779"/>
    <n v="1.163017676767677"/>
    <n v="1.2882657342657342"/>
    <x v="1006"/>
  </r>
  <r>
    <s v="CMP1008"/>
    <x v="3"/>
    <x v="0"/>
    <d v="2023-05-16T00:00:00"/>
    <d v="2024-08-09T00:00:00"/>
    <n v="129415.4"/>
    <n v="55906.2"/>
    <n v="9587.4"/>
    <n v="3933.85"/>
    <n v="8380.5069999999996"/>
    <x v="4"/>
    <x v="0"/>
    <x v="0"/>
    <n v="0.43199031954466005"/>
    <n v="0.17149081854964207"/>
    <n v="7.0365183110281157E-2"/>
    <n v="0.41031457955232908"/>
    <x v="1007"/>
  </r>
  <r>
    <s v="CMP1009"/>
    <x v="1"/>
    <x v="1"/>
    <d v="2023-06-20T00:00:00"/>
    <d v="2024-09-11T00:00:00"/>
    <n v="19656.2"/>
    <n v="8589.7999999999993"/>
    <n v="7827.0999999999995"/>
    <n v="12921.501"/>
    <n v="26805.656999999999"/>
    <x v="1"/>
    <x v="3"/>
    <x v="0"/>
    <n v="0.43700206550604892"/>
    <n v="0.91120864280891289"/>
    <n v="1.5042842673869008"/>
    <n v="1.6508669877732496"/>
    <x v="1008"/>
  </r>
  <r>
    <s v="CMP1010"/>
    <x v="1"/>
    <x v="1"/>
    <d v="2023-05-17T00:00:00"/>
    <d v="2024-08-17T00:00:00"/>
    <n v="14236.1"/>
    <n v="2702.7999999999997"/>
    <n v="11.6"/>
    <n v="3415.3879999999999"/>
    <n v="5731.3280000000004"/>
    <x v="1"/>
    <x v="1"/>
    <x v="1"/>
    <n v="0.18985536769199426"/>
    <n v="4.2918454935622317E-3"/>
    <n v="1.2636480686695279"/>
    <n v="294.43"/>
    <x v="1009"/>
  </r>
  <r>
    <s v="CMP1011"/>
    <x v="1"/>
    <x v="1"/>
    <d v="2022-12-29T00:00:00"/>
    <d v="2024-04-04T00:00:00"/>
    <n v="117249.9"/>
    <n v="111197.59999999999"/>
    <n v="36734.299999999996"/>
    <n v="760.23500000000001"/>
    <n v="1617.7070000000001"/>
    <x v="3"/>
    <x v="4"/>
    <x v="0"/>
    <n v="0.94838119264920484"/>
    <n v="0.33035155435009389"/>
    <n v="6.8367932401418741E-3"/>
    <n v="2.069550801294703E-2"/>
    <x v="1010"/>
  </r>
  <r>
    <s v="CMP1012"/>
    <x v="1"/>
    <x v="1"/>
    <d v="2023-08-19T00:00:00"/>
    <d v="2024-11-11T00:00:00"/>
    <n v="66963.899999999994"/>
    <n v="26738"/>
    <n v="5028.5999999999995"/>
    <n v="5212.808"/>
    <n v="16428.036"/>
    <x v="3"/>
    <x v="1"/>
    <x v="0"/>
    <n v="0.39928976657572218"/>
    <n v="0.18806941431670279"/>
    <n v="0.1949587852494577"/>
    <n v="1.0366320645905422"/>
    <x v="1011"/>
  </r>
  <r>
    <s v="CMP1013"/>
    <x v="4"/>
    <x v="2"/>
    <d v="2023-07-22T00:00:00"/>
    <d v="2024-10-05T00:00:00"/>
    <n v="90050.8"/>
    <n v="19899.8"/>
    <n v="14827.699999999999"/>
    <n v="1117.921"/>
    <n v="4408.8990000000003"/>
    <x v="2"/>
    <x v="3"/>
    <x v="0"/>
    <n v="0.22098415560994458"/>
    <n v="0.7451180413873506"/>
    <n v="5.6177499271349463E-2"/>
    <n v="7.539409348718952E-2"/>
    <x v="1012"/>
  </r>
  <r>
    <s v="CMP1014"/>
    <x v="3"/>
    <x v="3"/>
    <d v="2023-04-17T00:00:00"/>
    <d v="2024-07-13T00:00:00"/>
    <n v="24339.7"/>
    <n v="2714.4"/>
    <n v="997.6"/>
    <n v="8198.9380000000001"/>
    <n v="24949.918000000001"/>
    <x v="0"/>
    <x v="3"/>
    <x v="0"/>
    <n v="0.11152150601691886"/>
    <n v="0.36752136752136749"/>
    <n v="3.0205341880341878"/>
    <n v="8.2186627906976746"/>
    <x v="1013"/>
  </r>
  <r>
    <s v="CMP1015"/>
    <x v="0"/>
    <x v="0"/>
    <d v="2023-02-09T00:00:00"/>
    <d v="2024-05-06T00:00:00"/>
    <n v="27692.1"/>
    <n v="18586.099999999999"/>
    <n v="12348.199999999999"/>
    <n v="3298.1410000000001"/>
    <n v="12745.819"/>
    <x v="2"/>
    <x v="3"/>
    <x v="0"/>
    <n v="0.67116975599539219"/>
    <n v="0.6643782181307536"/>
    <n v="0.17745202059603685"/>
    <n v="0.26709488022545796"/>
    <x v="1014"/>
  </r>
  <r>
    <s v="CMP1016"/>
    <x v="3"/>
    <x v="1"/>
    <d v="2023-03-28T00:00:00"/>
    <d v="2024-06-15T00:00:00"/>
    <n v="45622.799999999996"/>
    <n v="30612.399999999998"/>
    <n v="5336"/>
    <n v="11567.955"/>
    <n v="15232.191999999999"/>
    <x v="4"/>
    <x v="4"/>
    <x v="1"/>
    <n v="0.67098906687007376"/>
    <n v="0.17430845017051916"/>
    <n v="0.37788461538461543"/>
    <n v="2.1679076086956521"/>
    <x v="1015"/>
  </r>
  <r>
    <s v="CMP1017"/>
    <x v="2"/>
    <x v="2"/>
    <d v="2023-08-16T00:00:00"/>
    <d v="2024-11-01T00:00:00"/>
    <n v="106024"/>
    <n v="95813.099999999991"/>
    <n v="14627.6"/>
    <n v="2289.7820000000002"/>
    <n v="6222.4430000000002"/>
    <x v="1"/>
    <x v="3"/>
    <x v="0"/>
    <n v="0.90369256017505462"/>
    <n v="0.1526680589606223"/>
    <n v="2.3898423075758957E-2"/>
    <n v="0.15653846153846154"/>
    <x v="1016"/>
  </r>
  <r>
    <s v="CMP1018"/>
    <x v="3"/>
    <x v="2"/>
    <d v="2023-01-11T00:00:00"/>
    <d v="2024-03-24T00:00:00"/>
    <n v="10915.6"/>
    <n v="4941.5999999999995"/>
    <n v="1945.8999999999999"/>
    <n v="11368.145"/>
    <n v="26390.087"/>
    <x v="3"/>
    <x v="2"/>
    <x v="1"/>
    <n v="0.45270988310308174"/>
    <n v="0.39377934272300469"/>
    <n v="2.3004988262910802"/>
    <n v="5.84210134128167"/>
    <x v="1017"/>
  </r>
  <r>
    <s v="CMP1019"/>
    <x v="1"/>
    <x v="2"/>
    <d v="2023-05-24T00:00:00"/>
    <d v="2024-08-14T00:00:00"/>
    <n v="27161.399999999998"/>
    <n v="18064.099999999999"/>
    <n v="1235.3999999999999"/>
    <n v="9232.8459999999995"/>
    <n v="19617.949000000001"/>
    <x v="1"/>
    <x v="2"/>
    <x v="0"/>
    <n v="0.66506512919068972"/>
    <n v="6.8389789693369715E-2"/>
    <n v="0.51111574891635903"/>
    <n v="7.4735680751173712"/>
    <x v="1018"/>
  </r>
  <r>
    <s v="CMP1020"/>
    <x v="3"/>
    <x v="0"/>
    <d v="2023-04-08T00:00:00"/>
    <d v="2024-07-10T00:00:00"/>
    <n v="3920.7999999999997"/>
    <n v="1122.3"/>
    <n v="516.19999999999993"/>
    <n v="3026.614"/>
    <n v="12097.755999999999"/>
    <x v="4"/>
    <x v="0"/>
    <x v="1"/>
    <n v="0.28624260355029585"/>
    <n v="0.45994832041343664"/>
    <n v="2.6967958656330753"/>
    <n v="5.8632584269662926"/>
    <x v="1019"/>
  </r>
  <r>
    <s v="CMP1021"/>
    <x v="1"/>
    <x v="1"/>
    <d v="2023-06-07T00:00:00"/>
    <d v="2024-08-30T00:00:00"/>
    <n v="29643.8"/>
    <n v="6794.7"/>
    <n v="2415.6999999999998"/>
    <n v="11794.677"/>
    <n v="42636.031999999999"/>
    <x v="1"/>
    <x v="3"/>
    <x v="1"/>
    <n v="0.22921150459792605"/>
    <n v="0.3555271020059752"/>
    <n v="1.735864276568502"/>
    <n v="4.8825090036014407"/>
    <x v="1020"/>
  </r>
  <r>
    <s v="CMP1022"/>
    <x v="5"/>
    <x v="0"/>
    <d v="2023-02-23T00:00:00"/>
    <d v="2024-05-17T00:00:00"/>
    <n v="19775.099999999999"/>
    <n v="15868.8"/>
    <n v="2583.9"/>
    <n v="9511.6229999999996"/>
    <n v="21443.18"/>
    <x v="0"/>
    <x v="0"/>
    <x v="1"/>
    <n v="0.80246370435547731"/>
    <n v="0.16282894736842107"/>
    <n v="0.59939144736842109"/>
    <n v="3.681111111111111"/>
    <x v="1021"/>
  </r>
  <r>
    <s v="CMP1023"/>
    <x v="4"/>
    <x v="2"/>
    <d v="2023-02-21T00:00:00"/>
    <d v="2024-05-16T00:00:00"/>
    <n v="129931.59999999999"/>
    <n v="6020.4"/>
    <n v="3967.2"/>
    <n v="5432.3959999999997"/>
    <n v="8629.4429999999993"/>
    <x v="3"/>
    <x v="1"/>
    <x v="0"/>
    <n v="4.633514864744219E-2"/>
    <n v="0.65895953757225434"/>
    <n v="0.9023314065510597"/>
    <n v="1.3693274853801169"/>
    <x v="1022"/>
  </r>
  <r>
    <s v="CMP1024"/>
    <x v="0"/>
    <x v="1"/>
    <d v="2023-02-19T00:00:00"/>
    <d v="2024-05-15T00:00:00"/>
    <n v="65003.5"/>
    <n v="64881.7"/>
    <n v="48821.5"/>
    <n v="12088.882"/>
    <n v="15960.004999999999"/>
    <x v="2"/>
    <x v="4"/>
    <x v="0"/>
    <n v="0.99812625474012928"/>
    <n v="0.75246949447995359"/>
    <n v="0.186321905868681"/>
    <n v="0.2476138996138996"/>
    <x v="1023"/>
  </r>
  <r>
    <s v="CMP1025"/>
    <x v="3"/>
    <x v="1"/>
    <d v="2023-05-15T00:00:00"/>
    <d v="2024-08-19T00:00:00"/>
    <n v="42824.299999999996"/>
    <n v="27103.399999999998"/>
    <n v="9309"/>
    <n v="4759.0450000000001"/>
    <n v="6019.7330000000002"/>
    <x v="4"/>
    <x v="1"/>
    <x v="1"/>
    <n v="0.63289767725333512"/>
    <n v="0.34346244382623586"/>
    <n v="0.17558848705328484"/>
    <n v="0.51123052959501558"/>
    <x v="1024"/>
  </r>
  <r>
    <s v="CMP1026"/>
    <x v="4"/>
    <x v="0"/>
    <d v="2023-07-07T00:00:00"/>
    <d v="2024-10-02T00:00:00"/>
    <n v="87780.099999999991"/>
    <n v="61103"/>
    <n v="9999.1999999999989"/>
    <n v="8358.6409999999996"/>
    <n v="29505.267"/>
    <x v="0"/>
    <x v="0"/>
    <x v="1"/>
    <n v="0.69609171099144351"/>
    <n v="0.16364499288087325"/>
    <n v="0.13679591836734692"/>
    <n v="0.83593097447795828"/>
    <x v="1025"/>
  </r>
  <r>
    <s v="CMP1027"/>
    <x v="1"/>
    <x v="1"/>
    <d v="2023-07-31T00:00:00"/>
    <d v="2024-10-17T00:00:00"/>
    <n v="139495.79999999999"/>
    <n v="116266.8"/>
    <n v="39564.699999999997"/>
    <n v="10322.695"/>
    <n v="22882.333999999999"/>
    <x v="4"/>
    <x v="2"/>
    <x v="0"/>
    <n v="0.83347885742796568"/>
    <n v="0.34029232764641321"/>
    <n v="8.8784545545245924E-2"/>
    <n v="0.26090669207652278"/>
    <x v="1026"/>
  </r>
  <r>
    <s v="CMP1028"/>
    <x v="2"/>
    <x v="0"/>
    <d v="2023-01-18T00:00:00"/>
    <d v="2024-03-28T00:00:00"/>
    <n v="96253.9"/>
    <n v="76777.5"/>
    <n v="68898.2"/>
    <n v="9972.0849999999991"/>
    <n v="31915.486000000001"/>
    <x v="1"/>
    <x v="1"/>
    <x v="1"/>
    <n v="0.79765599108191987"/>
    <n v="0.89737488196411708"/>
    <n v="0.12988290840415484"/>
    <n v="0.14473650980722283"/>
    <x v="1027"/>
  </r>
  <r>
    <s v="CMP1029"/>
    <x v="3"/>
    <x v="2"/>
    <d v="2023-07-13T00:00:00"/>
    <d v="2024-10-04T00:00:00"/>
    <n v="57301.1"/>
    <n v="33193.4"/>
    <n v="18867.399999999998"/>
    <n v="1142.252"/>
    <n v="3885.0720000000001"/>
    <x v="0"/>
    <x v="2"/>
    <x v="0"/>
    <n v="0.5792803279518195"/>
    <n v="0.56840817752926776"/>
    <n v="3.4412021666957886E-2"/>
    <n v="6.0541039040885342E-2"/>
    <x v="1028"/>
  </r>
  <r>
    <s v="CMP1030"/>
    <x v="0"/>
    <x v="0"/>
    <d v="2023-05-13T00:00:00"/>
    <d v="2024-08-03T00:00:00"/>
    <n v="76850"/>
    <n v="33961.9"/>
    <n v="29252.3"/>
    <n v="3329.2"/>
    <n v="4916.95"/>
    <x v="4"/>
    <x v="1"/>
    <x v="0"/>
    <n v="0.44192452830188683"/>
    <n v="0.86132695756126709"/>
    <n v="9.8027495517035254E-2"/>
    <n v="0.11380985426786953"/>
    <x v="1029"/>
  </r>
  <r>
    <s v="CMP1031"/>
    <x v="0"/>
    <x v="3"/>
    <d v="2023-01-02T00:00:00"/>
    <d v="2024-03-14T00:00:00"/>
    <n v="79338.2"/>
    <n v="52655.299999999996"/>
    <n v="2473.6999999999998"/>
    <n v="3161.58"/>
    <n v="9157.2139999999999"/>
    <x v="1"/>
    <x v="2"/>
    <x v="0"/>
    <n v="0.663681555669274"/>
    <n v="4.6979126507682989E-2"/>
    <n v="6.0042958638541616E-2"/>
    <n v="1.2780773739742088"/>
    <x v="1030"/>
  </r>
  <r>
    <s v="CMP1032"/>
    <x v="3"/>
    <x v="1"/>
    <d v="2023-02-16T00:00:00"/>
    <d v="2024-05-18T00:00:00"/>
    <n v="127710.2"/>
    <n v="47006.1"/>
    <n v="39210.9"/>
    <n v="2672.7559999999999"/>
    <n v="10178.449000000001"/>
    <x v="4"/>
    <x v="3"/>
    <x v="1"/>
    <n v="0.36806848630728006"/>
    <n v="0.83416620396076258"/>
    <n v="5.6859769263989141E-2"/>
    <n v="6.816359736705864E-2"/>
    <x v="1031"/>
  </r>
  <r>
    <s v="CMP1033"/>
    <x v="2"/>
    <x v="2"/>
    <d v="2023-04-12T00:00:00"/>
    <d v="2024-06-26T00:00:00"/>
    <n v="51872.299999999996"/>
    <n v="38822.299999999996"/>
    <n v="14386.9"/>
    <n v="1896.049"/>
    <n v="4125.6850000000004"/>
    <x v="3"/>
    <x v="4"/>
    <x v="1"/>
    <n v="0.74842064068876835"/>
    <n v="0.37058340180772392"/>
    <n v="4.8839172331366254E-2"/>
    <n v="0.13178996170126991"/>
    <x v="1032"/>
  </r>
  <r>
    <s v="CMP1034"/>
    <x v="2"/>
    <x v="3"/>
    <d v="2023-06-14T00:00:00"/>
    <d v="2024-09-08T00:00:00"/>
    <n v="49871.299999999996"/>
    <n v="49094.1"/>
    <n v="646.69999999999993"/>
    <n v="8864.1689999999999"/>
    <n v="27758.249"/>
    <x v="1"/>
    <x v="0"/>
    <x v="0"/>
    <n v="0.98441588649182998"/>
    <n v="1.3172662295469312E-2"/>
    <n v="0.18055466950203791"/>
    <n v="13.706771300448432"/>
    <x v="1033"/>
  </r>
  <r>
    <s v="CMP1035"/>
    <x v="0"/>
    <x v="2"/>
    <d v="2022-10-25T00:00:00"/>
    <d v="2024-01-29T00:00:00"/>
    <n v="119839.59999999999"/>
    <n v="84361"/>
    <n v="64745.4"/>
    <n v="13947.231"/>
    <n v="27162.762999999999"/>
    <x v="4"/>
    <x v="4"/>
    <x v="0"/>
    <n v="0.70394927886942216"/>
    <n v="0.7674802337573049"/>
    <n v="0.16532794774836712"/>
    <n v="0.21541655468959955"/>
    <x v="1034"/>
  </r>
  <r>
    <s v="CMP1036"/>
    <x v="2"/>
    <x v="3"/>
    <d v="2023-05-30T00:00:00"/>
    <d v="2024-08-11T00:00:00"/>
    <n v="132698.19999999998"/>
    <n v="58266.799999999996"/>
    <n v="9883.1999999999989"/>
    <n v="12316.503000000001"/>
    <n v="19279.606"/>
    <x v="0"/>
    <x v="3"/>
    <x v="0"/>
    <n v="0.43909261768433938"/>
    <n v="0.16961974915389208"/>
    <n v="0.21138114672506472"/>
    <n v="1.2462059859154933"/>
    <x v="1035"/>
  </r>
  <r>
    <s v="CMP1037"/>
    <x v="4"/>
    <x v="1"/>
    <d v="2022-12-09T00:00:00"/>
    <d v="2024-02-26T00:00:00"/>
    <n v="99455.5"/>
    <n v="25511.3"/>
    <n v="1980.7"/>
    <n v="11045.462"/>
    <n v="30271.505000000001"/>
    <x v="4"/>
    <x v="1"/>
    <x v="1"/>
    <n v="0.25650969529085871"/>
    <n v="7.7640104581107205E-2"/>
    <n v="0.43296351028759805"/>
    <n v="5.5765446559297214"/>
    <x v="1036"/>
  </r>
  <r>
    <s v="CMP1038"/>
    <x v="4"/>
    <x v="0"/>
    <d v="2023-01-31T00:00:00"/>
    <d v="2024-04-24T00:00:00"/>
    <n v="74097.899999999994"/>
    <n v="8354.9"/>
    <n v="5953.7"/>
    <n v="7991.8779999999997"/>
    <n v="23452.531999999999"/>
    <x v="4"/>
    <x v="1"/>
    <x v="1"/>
    <n v="0.11275488239207859"/>
    <n v="0.71259979173897958"/>
    <n v="0.95654980909406462"/>
    <n v="1.3423380418899171"/>
    <x v="1037"/>
  </r>
  <r>
    <s v="CMP1039"/>
    <x v="1"/>
    <x v="0"/>
    <d v="2023-03-22T00:00:00"/>
    <d v="2024-05-30T00:00:00"/>
    <n v="53360"/>
    <n v="33460.199999999997"/>
    <n v="13093.5"/>
    <n v="3277.4349999999999"/>
    <n v="4919.2120000000004"/>
    <x v="0"/>
    <x v="1"/>
    <x v="0"/>
    <n v="0.62706521739130427"/>
    <n v="0.39131565262610507"/>
    <n v="9.7950251343387071E-2"/>
    <n v="0.25031007751937984"/>
    <x v="1038"/>
  </r>
  <r>
    <s v="CMP1040"/>
    <x v="4"/>
    <x v="2"/>
    <d v="2023-06-13T00:00:00"/>
    <d v="2024-09-17T00:00:00"/>
    <n v="34782.6"/>
    <n v="27025.1"/>
    <n v="18412.099999999999"/>
    <n v="6560.2929999999997"/>
    <n v="22775.062999999998"/>
    <x v="3"/>
    <x v="1"/>
    <x v="0"/>
    <n v="0.77697181924295478"/>
    <n v="0.68129627642450907"/>
    <n v="0.24274814894301963"/>
    <n v="0.35630335485903292"/>
    <x v="1039"/>
  </r>
  <r>
    <s v="CMP1041"/>
    <x v="2"/>
    <x v="2"/>
    <d v="2023-04-11T00:00:00"/>
    <d v="2024-07-08T00:00:00"/>
    <n v="131300.4"/>
    <n v="66813.099999999991"/>
    <n v="28666.5"/>
    <n v="2844.3780000000002"/>
    <n v="9689.77"/>
    <x v="2"/>
    <x v="2"/>
    <x v="0"/>
    <n v="0.50885678946903434"/>
    <n v="0.42905508051564745"/>
    <n v="4.2572160250010857E-2"/>
    <n v="9.9223065250379369E-2"/>
    <x v="1040"/>
  </r>
  <r>
    <s v="CMP1042"/>
    <x v="4"/>
    <x v="0"/>
    <d v="2023-03-23T00:00:00"/>
    <d v="2024-06-04T00:00:00"/>
    <n v="123290.59999999999"/>
    <n v="22898.399999999998"/>
    <n v="7554.5"/>
    <n v="3041.317"/>
    <n v="7118.9780000000001"/>
    <x v="4"/>
    <x v="2"/>
    <x v="0"/>
    <n v="0.18572705461730254"/>
    <n v="0.32991388044579539"/>
    <n v="0.1328178824721378"/>
    <n v="0.40258349328214971"/>
    <x v="1041"/>
  </r>
  <r>
    <s v="CMP1043"/>
    <x v="1"/>
    <x v="2"/>
    <d v="2023-04-26T00:00:00"/>
    <d v="2024-07-17T00:00:00"/>
    <n v="60491.1"/>
    <n v="42064.5"/>
    <n v="14975.6"/>
    <n v="6029.0709999999999"/>
    <n v="15473.762000000001"/>
    <x v="0"/>
    <x v="4"/>
    <x v="0"/>
    <n v="0.69538328778944347"/>
    <n v="0.35601516718372977"/>
    <n v="0.14332919682867976"/>
    <n v="0.40259295120061966"/>
    <x v="1042"/>
  </r>
  <r>
    <s v="CMP1044"/>
    <x v="5"/>
    <x v="2"/>
    <d v="2023-04-29T00:00:00"/>
    <d v="2024-07-13T00:00:00"/>
    <n v="48189.299999999996"/>
    <n v="38857.1"/>
    <n v="6304.5999999999995"/>
    <n v="5225.9160000000002"/>
    <n v="7207.2830000000004"/>
    <x v="0"/>
    <x v="3"/>
    <x v="1"/>
    <n v="0.80634290184750557"/>
    <n v="0.16225091424733187"/>
    <n v="0.13449063362937533"/>
    <n v="0.82890524379024844"/>
    <x v="1043"/>
  </r>
  <r>
    <s v="CMP1045"/>
    <x v="0"/>
    <x v="0"/>
    <d v="2023-04-22T00:00:00"/>
    <d v="2024-07-21T00:00:00"/>
    <n v="132089.19999999998"/>
    <n v="96947"/>
    <n v="71395.099999999991"/>
    <n v="11964.094999999999"/>
    <n v="26105.886999999999"/>
    <x v="0"/>
    <x v="2"/>
    <x v="0"/>
    <n v="0.73395099675068065"/>
    <n v="0.73643434041280276"/>
    <n v="0.12340861501645228"/>
    <n v="0.16757585604614322"/>
    <x v="1044"/>
  </r>
  <r>
    <s v="CMP1046"/>
    <x v="4"/>
    <x v="2"/>
    <d v="2022-11-21T00:00:00"/>
    <d v="2024-01-29T00:00:00"/>
    <n v="12699.1"/>
    <n v="5724.5999999999995"/>
    <n v="4593.5999999999995"/>
    <n v="7974.2749999999996"/>
    <n v="15432.031000000001"/>
    <x v="0"/>
    <x v="0"/>
    <x v="0"/>
    <n v="0.45078785110755876"/>
    <n v="0.80243161094224924"/>
    <n v="1.3929837892603851"/>
    <n v="1.7359532828282829"/>
    <x v="1045"/>
  </r>
  <r>
    <s v="CMP1047"/>
    <x v="0"/>
    <x v="3"/>
    <d v="2023-02-13T00:00:00"/>
    <d v="2024-05-15T00:00:00"/>
    <n v="138269.1"/>
    <n v="91782.099999999991"/>
    <n v="72294.099999999991"/>
    <n v="393.38499999999999"/>
    <n v="1384.808"/>
    <x v="0"/>
    <x v="3"/>
    <x v="1"/>
    <n v="0.66379328425512274"/>
    <n v="0.78767101646181548"/>
    <n v="4.2860753894277863E-3"/>
    <n v="5.4414537285891939E-3"/>
    <x v="1046"/>
  </r>
  <r>
    <s v="CMP1048"/>
    <x v="2"/>
    <x v="3"/>
    <d v="2023-05-18T00:00:00"/>
    <d v="2024-07-28T00:00:00"/>
    <n v="109799.8"/>
    <n v="81040.5"/>
    <n v="54598.299999999996"/>
    <n v="12664.647999999999"/>
    <n v="20583.185000000001"/>
    <x v="1"/>
    <x v="1"/>
    <x v="1"/>
    <n v="0.73807511489091959"/>
    <n v="0.67371622830560018"/>
    <n v="0.1562755412417248"/>
    <n v="0.23196048228607852"/>
    <x v="1047"/>
  </r>
  <r>
    <s v="CMP1049"/>
    <x v="4"/>
    <x v="1"/>
    <d v="2022-12-20T00:00:00"/>
    <d v="2024-03-14T00:00:00"/>
    <n v="16996.899999999998"/>
    <n v="3474.2"/>
    <n v="783"/>
    <n v="11154.154"/>
    <n v="30645.633999999998"/>
    <x v="4"/>
    <x v="0"/>
    <x v="0"/>
    <n v="0.20440197918443953"/>
    <n v="0.22537562604340569"/>
    <n v="3.2105676126878131"/>
    <n v="14.245407407407408"/>
    <x v="1048"/>
  </r>
  <r>
    <s v="CMP1050"/>
    <x v="4"/>
    <x v="0"/>
    <d v="2023-08-03T00:00:00"/>
    <d v="2024-10-10T00:00:00"/>
    <n v="36487.799999999996"/>
    <n v="33379"/>
    <n v="9770.1"/>
    <n v="2516.4169999999999"/>
    <n v="8182.0309999999999"/>
    <x v="2"/>
    <x v="2"/>
    <x v="0"/>
    <n v="0.91479891909076472"/>
    <n v="0.29270199826238052"/>
    <n v="7.5389226759339706E-2"/>
    <n v="0.25756307509646775"/>
    <x v="1049"/>
  </r>
  <r>
    <s v="CMP1051"/>
    <x v="1"/>
    <x v="2"/>
    <d v="2023-07-02T00:00:00"/>
    <d v="2024-09-11T00:00:00"/>
    <n v="144350.39999999999"/>
    <n v="88841.5"/>
    <n v="43372.4"/>
    <n v="687.50300000000004"/>
    <n v="1039.6210000000001"/>
    <x v="0"/>
    <x v="0"/>
    <x v="0"/>
    <n v="0.61545724847315975"/>
    <n v="0.48819977150318267"/>
    <n v="7.7385343561286119E-3"/>
    <n v="1.5851163412677186E-2"/>
    <x v="1050"/>
  </r>
  <r>
    <s v="CMP1052"/>
    <x v="2"/>
    <x v="2"/>
    <d v="2023-07-07T00:00:00"/>
    <d v="2024-09-16T00:00:00"/>
    <n v="121855.09999999999"/>
    <n v="80373.5"/>
    <n v="30824.1"/>
    <n v="10340.385"/>
    <n v="16537.974999999999"/>
    <x v="2"/>
    <x v="2"/>
    <x v="1"/>
    <n v="0.65958256978985697"/>
    <n v="0.38351073425942628"/>
    <n v="0.12865415839797945"/>
    <n v="0.33546429579452441"/>
    <x v="1051"/>
  </r>
  <r>
    <s v="CMP1053"/>
    <x v="1"/>
    <x v="2"/>
    <d v="2023-04-06T00:00:00"/>
    <d v="2024-07-11T00:00:00"/>
    <n v="124233.09999999999"/>
    <n v="110101.4"/>
    <n v="55630.7"/>
    <n v="9380.0210000000006"/>
    <n v="37081.546000000002"/>
    <x v="1"/>
    <x v="1"/>
    <x v="0"/>
    <n v="0.88624851187002496"/>
    <n v="0.50526787125322659"/>
    <n v="8.5194384449244071E-2"/>
    <n v="0.1686123129854559"/>
    <x v="1052"/>
  </r>
  <r>
    <s v="CMP1054"/>
    <x v="0"/>
    <x v="3"/>
    <d v="2023-06-08T00:00:00"/>
    <d v="2024-09-06T00:00:00"/>
    <n v="56286.1"/>
    <n v="7348.5999999999995"/>
    <n v="6707.7"/>
    <n v="1913.2460000000001"/>
    <n v="6897.65"/>
    <x v="4"/>
    <x v="3"/>
    <x v="0"/>
    <n v="0.13055798856200732"/>
    <n v="0.9127861089187056"/>
    <n v="0.26035516969218631"/>
    <n v="0.28523130134025076"/>
    <x v="1053"/>
  </r>
  <r>
    <s v="CMP1055"/>
    <x v="1"/>
    <x v="1"/>
    <d v="2022-10-28T00:00:00"/>
    <d v="2024-01-25T00:00:00"/>
    <n v="82580.399999999994"/>
    <n v="29391.5"/>
    <n v="6032"/>
    <n v="8627.0939999999991"/>
    <n v="12323.753000000001"/>
    <x v="2"/>
    <x v="1"/>
    <x v="0"/>
    <n v="0.35591375193145108"/>
    <n v="0.20522940305870746"/>
    <n v="0.29352343364578193"/>
    <n v="1.4302211538461538"/>
    <x v="1054"/>
  </r>
  <r>
    <s v="CMP1056"/>
    <x v="4"/>
    <x v="0"/>
    <d v="2023-01-09T00:00:00"/>
    <d v="2024-04-06T00:00:00"/>
    <n v="20085.399999999998"/>
    <n v="7163"/>
    <n v="466.9"/>
    <n v="2104.9360000000001"/>
    <n v="6837.04"/>
    <x v="1"/>
    <x v="1"/>
    <x v="0"/>
    <n v="0.35662720184810859"/>
    <n v="6.5182186234817807E-2"/>
    <n v="0.29386234817813767"/>
    <n v="4.5083229813664598"/>
    <x v="1055"/>
  </r>
  <r>
    <s v="CMP1057"/>
    <x v="0"/>
    <x v="3"/>
    <d v="2023-07-10T00:00:00"/>
    <d v="2024-09-30T00:00:00"/>
    <n v="120303.59999999999"/>
    <n v="52745.2"/>
    <n v="551"/>
    <n v="4557.2920000000004"/>
    <n v="10725.795"/>
    <x v="1"/>
    <x v="2"/>
    <x v="0"/>
    <n v="0.43843409507279918"/>
    <n v="1.0446448207609413E-2"/>
    <n v="8.6402023312073903E-2"/>
    <n v="8.2709473684210533"/>
    <x v="1056"/>
  </r>
  <r>
    <s v="CMP1058"/>
    <x v="1"/>
    <x v="2"/>
    <d v="2023-04-06T00:00:00"/>
    <d v="2024-07-02T00:00:00"/>
    <n v="86509.9"/>
    <n v="84871.4"/>
    <n v="22428.6"/>
    <n v="6723.4179999999997"/>
    <n v="9606.83"/>
    <x v="0"/>
    <x v="2"/>
    <x v="0"/>
    <n v="0.98105997117092958"/>
    <n v="0.26426570081323036"/>
    <n v="7.9218888812957022E-2"/>
    <n v="0.29976984742694596"/>
    <x v="1057"/>
  </r>
  <r>
    <s v="CMP1059"/>
    <x v="4"/>
    <x v="2"/>
    <d v="2023-08-07T00:00:00"/>
    <d v="2024-10-27T00:00:00"/>
    <n v="31088"/>
    <n v="24829.8"/>
    <n v="4828.5"/>
    <n v="4068.4389999999999"/>
    <n v="8418.0329999999994"/>
    <x v="1"/>
    <x v="4"/>
    <x v="0"/>
    <n v="0.79869402985074622"/>
    <n v="0.19446391030133148"/>
    <n v="0.16385307171221677"/>
    <n v="0.84258858858858854"/>
    <x v="1058"/>
  </r>
  <r>
    <s v="CMP1060"/>
    <x v="5"/>
    <x v="2"/>
    <d v="2023-06-07T00:00:00"/>
    <d v="2024-08-25T00:00:00"/>
    <n v="137776.1"/>
    <n v="58756.9"/>
    <n v="52211.6"/>
    <n v="7459.9309999999996"/>
    <n v="10996.858"/>
    <x v="0"/>
    <x v="4"/>
    <x v="0"/>
    <n v="0.4264665642299354"/>
    <n v="0.88860372143526967"/>
    <n v="0.1269626375795864"/>
    <n v="0.14287880471006442"/>
    <x v="1059"/>
  </r>
  <r>
    <s v="CMP1061"/>
    <x v="5"/>
    <x v="2"/>
    <d v="2023-04-22T00:00:00"/>
    <d v="2024-07-20T00:00:00"/>
    <n v="97654.599999999991"/>
    <n v="43650.799999999996"/>
    <n v="19870.8"/>
    <n v="2179.9879999999998"/>
    <n v="5661.2640000000001"/>
    <x v="3"/>
    <x v="3"/>
    <x v="0"/>
    <n v="0.44699174437251293"/>
    <n v="0.45522189742226948"/>
    <n v="4.9941536008503852E-2"/>
    <n v="0.10970811441914768"/>
    <x v="1060"/>
  </r>
  <r>
    <s v="CMP1062"/>
    <x v="3"/>
    <x v="0"/>
    <d v="2023-04-29T00:00:00"/>
    <d v="2024-07-22T00:00:00"/>
    <n v="5301.2"/>
    <n v="4002"/>
    <n v="43.5"/>
    <n v="13314.538"/>
    <n v="23455.664000000001"/>
    <x v="0"/>
    <x v="0"/>
    <x v="0"/>
    <n v="0.75492341356673964"/>
    <n v="1.0869565217391304E-2"/>
    <n v="3.3269710144927536"/>
    <n v="306.08133333333336"/>
    <x v="1061"/>
  </r>
  <r>
    <s v="CMP1063"/>
    <x v="5"/>
    <x v="3"/>
    <d v="2022-11-17T00:00:00"/>
    <d v="2024-02-10T00:00:00"/>
    <n v="4776.3"/>
    <n v="4677.7"/>
    <n v="4144.0999999999995"/>
    <n v="7546.2349999999997"/>
    <n v="28242.084999999999"/>
    <x v="0"/>
    <x v="4"/>
    <x v="0"/>
    <n v="0.97935640558591375"/>
    <n v="0.88592684438933655"/>
    <n v="1.6132362058276504"/>
    <n v="1.8209587123862843"/>
    <x v="1062"/>
  </r>
  <r>
    <s v="CMP1064"/>
    <x v="2"/>
    <x v="0"/>
    <d v="2023-01-26T00:00:00"/>
    <d v="2024-04-24T00:00:00"/>
    <n v="44048.1"/>
    <n v="2276.5"/>
    <n v="1351.3999999999999"/>
    <n v="5487.4960000000001"/>
    <n v="16126.552"/>
    <x v="3"/>
    <x v="4"/>
    <x v="1"/>
    <n v="5.1682138389624072E-2"/>
    <n v="0.59363057324840762"/>
    <n v="2.4104968152866242"/>
    <n v="4.0606008583690993"/>
    <x v="1063"/>
  </r>
  <r>
    <s v="CMP1065"/>
    <x v="2"/>
    <x v="0"/>
    <d v="2023-06-27T00:00:00"/>
    <d v="2024-09-07T00:00:00"/>
    <n v="7128.2"/>
    <n v="5118.5"/>
    <n v="168.2"/>
    <n v="12965.290999999999"/>
    <n v="40698.571000000004"/>
    <x v="2"/>
    <x v="4"/>
    <x v="0"/>
    <n v="0.71806346623270956"/>
    <n v="3.2861189801699713E-2"/>
    <n v="2.5330254957507079"/>
    <n v="77.082586206896551"/>
    <x v="1064"/>
  </r>
  <r>
    <s v="CMP1066"/>
    <x v="5"/>
    <x v="2"/>
    <d v="2023-05-13T00:00:00"/>
    <d v="2024-08-06T00:00:00"/>
    <n v="142004.29999999999"/>
    <n v="45744.6"/>
    <n v="34315.699999999997"/>
    <n v="5709.317"/>
    <n v="12285.734"/>
    <x v="1"/>
    <x v="0"/>
    <x v="1"/>
    <n v="0.32213531562072417"/>
    <n v="0.75015848865221246"/>
    <n v="0.1248085457081273"/>
    <n v="0.16637623595030848"/>
    <x v="1065"/>
  </r>
  <r>
    <s v="CMP1067"/>
    <x v="1"/>
    <x v="3"/>
    <d v="2023-06-02T00:00:00"/>
    <d v="2024-09-04T00:00:00"/>
    <n v="68031.099999999991"/>
    <n v="58101.5"/>
    <n v="36745.9"/>
    <n v="9217.2150000000001"/>
    <n v="16542.876"/>
    <x v="4"/>
    <x v="3"/>
    <x v="0"/>
    <n v="0.85404322434886404"/>
    <n v="0.63244322435737466"/>
    <n v="0.15863988020963316"/>
    <n v="0.25083655591508169"/>
    <x v="1066"/>
  </r>
  <r>
    <s v="CMP1068"/>
    <x v="4"/>
    <x v="0"/>
    <d v="2022-12-18T00:00:00"/>
    <d v="2024-03-05T00:00:00"/>
    <n v="128243.8"/>
    <n v="62289.1"/>
    <n v="7110.8"/>
    <n v="1136.655"/>
    <n v="2075.3560000000002"/>
    <x v="0"/>
    <x v="0"/>
    <x v="1"/>
    <n v="0.48570847089683866"/>
    <n v="0.11415801480515854"/>
    <n v="1.8248056240979561E-2"/>
    <n v="0.15984910277324632"/>
    <x v="1067"/>
  </r>
  <r>
    <s v="CMP1069"/>
    <x v="0"/>
    <x v="1"/>
    <d v="2023-05-14T00:00:00"/>
    <d v="2024-08-17T00:00:00"/>
    <n v="33466"/>
    <n v="27338.3"/>
    <n v="16524.2"/>
    <n v="1043.739"/>
    <n v="3881.6210000000001"/>
    <x v="4"/>
    <x v="4"/>
    <x v="0"/>
    <n v="0.81689774696707107"/>
    <n v="0.60443407234539093"/>
    <n v="3.8178635833244934E-2"/>
    <n v="6.3164268164268164E-2"/>
    <x v="1068"/>
  </r>
  <r>
    <s v="CMP1070"/>
    <x v="2"/>
    <x v="3"/>
    <d v="2023-02-17T00:00:00"/>
    <d v="2024-05-03T00:00:00"/>
    <n v="28306.899999999998"/>
    <n v="13975.1"/>
    <n v="12835.4"/>
    <n v="6661.1840000000002"/>
    <n v="12423.977000000001"/>
    <x v="0"/>
    <x v="2"/>
    <x v="0"/>
    <n v="0.4936994160434382"/>
    <n v="0.91844781074911808"/>
    <n v="0.47664660717991286"/>
    <n v="0.5189697243560778"/>
    <x v="1069"/>
  </r>
  <r>
    <s v="CMP1071"/>
    <x v="1"/>
    <x v="2"/>
    <d v="2023-06-17T00:00:00"/>
    <d v="2024-09-19T00:00:00"/>
    <n v="109802.7"/>
    <n v="36215.199999999997"/>
    <n v="11591.3"/>
    <n v="9628.6959999999999"/>
    <n v="32431.134999999998"/>
    <x v="0"/>
    <x v="3"/>
    <x v="0"/>
    <n v="0.32982066925494546"/>
    <n v="0.32006726457399104"/>
    <n v="0.26587443946188344"/>
    <n v="0.83068301225919439"/>
    <x v="1070"/>
  </r>
  <r>
    <s v="CMP1072"/>
    <x v="1"/>
    <x v="3"/>
    <d v="2023-08-09T00:00:00"/>
    <d v="2024-10-19T00:00:00"/>
    <n v="94009.3"/>
    <n v="39164.5"/>
    <n v="7052.8"/>
    <n v="12583.68"/>
    <n v="32884.839999999997"/>
    <x v="0"/>
    <x v="1"/>
    <x v="0"/>
    <n v="0.41660239997532156"/>
    <n v="0.18008145131432804"/>
    <n v="0.32130322102924841"/>
    <n v="1.7842105263157895"/>
    <x v="1071"/>
  </r>
  <r>
    <s v="CMP1073"/>
    <x v="3"/>
    <x v="3"/>
    <d v="2023-02-15T00:00:00"/>
    <d v="2024-05-22T00:00:00"/>
    <n v="86370.7"/>
    <n v="20543.599999999999"/>
    <n v="12446.8"/>
    <n v="12145.258"/>
    <n v="35200.866999999998"/>
    <x v="2"/>
    <x v="0"/>
    <x v="1"/>
    <n v="0.23785380922002483"/>
    <n v="0.60587238848108416"/>
    <n v="0.59119424054206671"/>
    <n v="0.97577353215284257"/>
    <x v="1072"/>
  </r>
  <r>
    <s v="CMP1074"/>
    <x v="5"/>
    <x v="2"/>
    <d v="2023-03-21T00:00:00"/>
    <d v="2024-06-21T00:00:00"/>
    <n v="27465.899999999998"/>
    <n v="5423"/>
    <n v="1441.3"/>
    <n v="870.17399999999998"/>
    <n v="2407.9279999999999"/>
    <x v="0"/>
    <x v="0"/>
    <x v="1"/>
    <n v="0.19744483159117307"/>
    <n v="0.26577540106951869"/>
    <n v="0.16045989304812833"/>
    <n v="0.60374245472837018"/>
    <x v="1073"/>
  </r>
  <r>
    <s v="CMP1075"/>
    <x v="1"/>
    <x v="3"/>
    <d v="2023-08-16T00:00:00"/>
    <d v="2024-11-20T00:00:00"/>
    <n v="103445.9"/>
    <n v="33118"/>
    <n v="5707.2"/>
    <n v="9280.0290000000005"/>
    <n v="21773.258000000002"/>
    <x v="1"/>
    <x v="0"/>
    <x v="0"/>
    <n v="0.32014801939951221"/>
    <n v="0.17232924693520141"/>
    <n v="0.28021103327495622"/>
    <n v="1.6260213414634148"/>
    <x v="1074"/>
  </r>
  <r>
    <s v="CMP1076"/>
    <x v="1"/>
    <x v="3"/>
    <d v="2023-01-02T00:00:00"/>
    <d v="2024-03-27T00:00:00"/>
    <n v="17672.599999999999"/>
    <n v="8572.4"/>
    <n v="5843.5"/>
    <n v="6606.6930000000002"/>
    <n v="24450.421999999999"/>
    <x v="0"/>
    <x v="3"/>
    <x v="1"/>
    <n v="0.48506727929110605"/>
    <n v="0.68166441136671185"/>
    <n v="0.77069350473612996"/>
    <n v="1.130605459057072"/>
    <x v="1075"/>
  </r>
  <r>
    <s v="CMP1077"/>
    <x v="4"/>
    <x v="0"/>
    <d v="2022-12-18T00:00:00"/>
    <d v="2024-02-27T00:00:00"/>
    <n v="34660.799999999996"/>
    <n v="27349.899999999998"/>
    <n v="20088.3"/>
    <n v="11097.662"/>
    <n v="28419.304"/>
    <x v="2"/>
    <x v="2"/>
    <x v="1"/>
    <n v="0.78907295850066939"/>
    <n v="0.73449263068603543"/>
    <n v="0.40576609055243351"/>
    <n v="0.55244405947740727"/>
    <x v="1076"/>
  </r>
  <r>
    <s v="CMP1078"/>
    <x v="1"/>
    <x v="3"/>
    <d v="2023-07-22T00:00:00"/>
    <d v="2024-10-26T00:00:00"/>
    <n v="106992.59999999999"/>
    <n v="58875.799999999996"/>
    <n v="23687.200000000001"/>
    <n v="5489.2939999999999"/>
    <n v="21023.463"/>
    <x v="1"/>
    <x v="2"/>
    <x v="0"/>
    <n v="0.5502791781861549"/>
    <n v="0.4023248940991036"/>
    <n v="9.323514924637967E-2"/>
    <n v="0.23174094025465228"/>
    <x v="1077"/>
  </r>
  <r>
    <s v="CMP1079"/>
    <x v="2"/>
    <x v="2"/>
    <d v="2023-08-19T00:00:00"/>
    <d v="2024-10-28T00:00:00"/>
    <n v="83781"/>
    <n v="14908.9"/>
    <n v="3964.2999999999997"/>
    <n v="14424.281000000001"/>
    <n v="35941.353000000003"/>
    <x v="1"/>
    <x v="1"/>
    <x v="1"/>
    <n v="0.17795084804430597"/>
    <n v="0.26590157556895544"/>
    <n v="0.96749465084613895"/>
    <n v="3.6385442574981717"/>
    <x v="1078"/>
  </r>
  <r>
    <s v="CMP1080"/>
    <x v="3"/>
    <x v="3"/>
    <d v="2022-12-29T00:00:00"/>
    <d v="2024-03-12T00:00:00"/>
    <n v="5736.2"/>
    <n v="5599.9"/>
    <n v="3964.2999999999997"/>
    <n v="4962.5379999999996"/>
    <n v="6700.1310000000003"/>
    <x v="4"/>
    <x v="4"/>
    <x v="0"/>
    <n v="0.97623862487360968"/>
    <n v="0.70792335577421028"/>
    <n v="0.88618332470222683"/>
    <n v="1.2518068763716166"/>
    <x v="1079"/>
  </r>
  <r>
    <s v="CMP1081"/>
    <x v="1"/>
    <x v="2"/>
    <d v="2023-06-30T00:00:00"/>
    <d v="2024-09-29T00:00:00"/>
    <n v="24093.200000000001"/>
    <n v="21526.7"/>
    <n v="3639.5"/>
    <n v="812"/>
    <n v="3209.9810000000002"/>
    <x v="0"/>
    <x v="2"/>
    <x v="1"/>
    <n v="0.89347616754935"/>
    <n v="0.16906910952445103"/>
    <n v="3.7720598140913379E-2"/>
    <n v="0.22310756972111553"/>
    <x v="1080"/>
  </r>
  <r>
    <s v="CMP1082"/>
    <x v="0"/>
    <x v="2"/>
    <d v="2023-06-26T00:00:00"/>
    <d v="2024-09-12T00:00:00"/>
    <n v="80654.8"/>
    <n v="8975.5"/>
    <n v="913.5"/>
    <n v="2437.1309999999999"/>
    <n v="6889.0659999999998"/>
    <x v="0"/>
    <x v="4"/>
    <x v="1"/>
    <n v="0.11128289946785559"/>
    <n v="0.10177705977382875"/>
    <n v="0.27153150242326329"/>
    <n v="2.6679047619047616"/>
    <x v="1081"/>
  </r>
  <r>
    <s v="CMP1083"/>
    <x v="3"/>
    <x v="2"/>
    <d v="2023-07-06T00:00:00"/>
    <d v="2024-09-27T00:00:00"/>
    <n v="23614.7"/>
    <n v="12095.9"/>
    <n v="1603.7"/>
    <n v="11101.519"/>
    <n v="36854.389000000003"/>
    <x v="0"/>
    <x v="0"/>
    <x v="0"/>
    <n v="0.51221908387572146"/>
    <n v="0.13258211460081515"/>
    <n v="0.91779189642771519"/>
    <n v="6.9224412296564193"/>
    <x v="1082"/>
  </r>
  <r>
    <s v="CMP1084"/>
    <x v="3"/>
    <x v="1"/>
    <d v="2023-05-25T00:00:00"/>
    <d v="2024-08-07T00:00:00"/>
    <n v="122264"/>
    <n v="59444.2"/>
    <n v="21683.3"/>
    <n v="4646.7860000000001"/>
    <n v="11076.724"/>
    <x v="0"/>
    <x v="2"/>
    <x v="0"/>
    <n v="0.48619544592030356"/>
    <n v="0.36476729437018246"/>
    <n v="7.8170553224704856E-2"/>
    <n v="0.21430252775177211"/>
    <x v="1083"/>
  </r>
  <r>
    <s v="CMP1085"/>
    <x v="2"/>
    <x v="3"/>
    <d v="2023-05-31T00:00:00"/>
    <d v="2024-09-05T00:00:00"/>
    <n v="113108.7"/>
    <n v="76014.8"/>
    <n v="75487"/>
    <n v="13995.602999999999"/>
    <n v="23170.072"/>
    <x v="0"/>
    <x v="0"/>
    <x v="0"/>
    <n v="0.67205086788195789"/>
    <n v="0.99305661529070655"/>
    <n v="0.18411681672516403"/>
    <n v="0.18540414905877833"/>
    <x v="1084"/>
  </r>
  <r>
    <s v="CMP1086"/>
    <x v="1"/>
    <x v="0"/>
    <d v="2023-08-07T00:00:00"/>
    <d v="2024-10-22T00:00:00"/>
    <n v="103886.7"/>
    <n v="90308.9"/>
    <n v="12968.8"/>
    <n v="10789.362999999999"/>
    <n v="14427.441999999999"/>
    <x v="0"/>
    <x v="0"/>
    <x v="1"/>
    <n v="0.86930184518326215"/>
    <n v="0.14360489386981792"/>
    <n v="0.11947175749012556"/>
    <n v="0.83194767441860462"/>
    <x v="1085"/>
  </r>
  <r>
    <s v="CMP1087"/>
    <x v="0"/>
    <x v="0"/>
    <d v="2023-04-17T00:00:00"/>
    <d v="2024-07-01T00:00:00"/>
    <n v="67741.099999999991"/>
    <n v="47058.299999999996"/>
    <n v="35098.699999999997"/>
    <n v="1720.251"/>
    <n v="4077.3710000000001"/>
    <x v="4"/>
    <x v="1"/>
    <x v="1"/>
    <n v="0.69467871056123975"/>
    <n v="0.74585567264435815"/>
    <n v="3.6555740432612317E-2"/>
    <n v="4.9011815252416761E-2"/>
    <x v="1086"/>
  </r>
  <r>
    <s v="CMP1088"/>
    <x v="5"/>
    <x v="2"/>
    <d v="2023-07-28T00:00:00"/>
    <d v="2024-10-24T00:00:00"/>
    <n v="77200.899999999994"/>
    <n v="65107.9"/>
    <n v="13293.6"/>
    <n v="1115.3109999999999"/>
    <n v="3509.7539999999999"/>
    <x v="0"/>
    <x v="2"/>
    <x v="0"/>
    <n v="0.8433567484316894"/>
    <n v="0.20417798761747807"/>
    <n v="1.7130194646118212E-2"/>
    <n v="8.3898342059336814E-2"/>
    <x v="1087"/>
  </r>
  <r>
    <s v="CMP1089"/>
    <x v="5"/>
    <x v="3"/>
    <d v="2023-08-02T00:00:00"/>
    <d v="2024-10-25T00:00:00"/>
    <n v="36258.699999999997"/>
    <n v="30879.200000000001"/>
    <n v="8053.3"/>
    <n v="7104.7969999999996"/>
    <n v="23177.177"/>
    <x v="3"/>
    <x v="3"/>
    <x v="0"/>
    <n v="0.85163560745421107"/>
    <n v="0.26080015026296016"/>
    <n v="0.23008358377160029"/>
    <n v="0.88222182211019073"/>
    <x v="1088"/>
  </r>
  <r>
    <s v="CMP1090"/>
    <x v="1"/>
    <x v="1"/>
    <d v="2023-08-04T00:00:00"/>
    <d v="2024-10-24T00:00:00"/>
    <n v="77142.899999999994"/>
    <n v="75307.199999999997"/>
    <n v="53966.1"/>
    <n v="6810.7079999999996"/>
    <n v="19645.963"/>
    <x v="2"/>
    <x v="4"/>
    <x v="0"/>
    <n v="0.97620390210894326"/>
    <n v="0.71661275415896486"/>
    <n v="9.0439001848428832E-2"/>
    <n v="0.12620344994357569"/>
    <x v="1089"/>
  </r>
  <r>
    <s v="CMP1091"/>
    <x v="0"/>
    <x v="2"/>
    <d v="2023-05-16T00:00:00"/>
    <d v="2024-08-06T00:00:00"/>
    <n v="37865.299999999996"/>
    <n v="32703.3"/>
    <n v="17423.2"/>
    <n v="975.03800000000001"/>
    <n v="2686.241"/>
    <x v="2"/>
    <x v="4"/>
    <x v="1"/>
    <n v="0.86367465727196147"/>
    <n v="0.53276580650882333"/>
    <n v="2.9814667021370932E-2"/>
    <n v="5.5962050599201063E-2"/>
    <x v="1090"/>
  </r>
  <r>
    <s v="CMP1092"/>
    <x v="2"/>
    <x v="0"/>
    <d v="2023-02-22T00:00:00"/>
    <d v="2024-05-19T00:00:00"/>
    <n v="40008.400000000001"/>
    <n v="33642.9"/>
    <n v="5185.2"/>
    <n v="14185.93"/>
    <n v="17472.877"/>
    <x v="4"/>
    <x v="2"/>
    <x v="0"/>
    <n v="0.84089591185850976"/>
    <n v="0.15412464442720453"/>
    <n v="0.4216619256960607"/>
    <n v="2.7358501118568235"/>
    <x v="1091"/>
  </r>
  <r>
    <s v="CMP1093"/>
    <x v="5"/>
    <x v="1"/>
    <d v="2022-11-30T00:00:00"/>
    <d v="2024-02-23T00:00:00"/>
    <n v="78619"/>
    <n v="774.3"/>
    <n v="23.2"/>
    <n v="1661.874"/>
    <n v="4552.768"/>
    <x v="0"/>
    <x v="4"/>
    <x v="1"/>
    <n v="9.8487642936185907E-3"/>
    <n v="2.9962546816479401E-2"/>
    <n v="2.146292134831461"/>
    <n v="71.632500000000007"/>
    <x v="1092"/>
  </r>
  <r>
    <s v="CMP1094"/>
    <x v="0"/>
    <x v="3"/>
    <d v="2023-03-23T00:00:00"/>
    <d v="2024-06-04T00:00:00"/>
    <n v="24107.7"/>
    <n v="22863.599999999999"/>
    <n v="11136"/>
    <n v="1477.289"/>
    <n v="3181.88"/>
    <x v="3"/>
    <x v="3"/>
    <x v="1"/>
    <n v="0.94839408155900384"/>
    <n v="0.48706240487062408"/>
    <n v="6.4613140537798069E-2"/>
    <n v="0.13265885416666667"/>
    <x v="1093"/>
  </r>
  <r>
    <s v="CMP1095"/>
    <x v="1"/>
    <x v="2"/>
    <d v="2023-03-11T00:00:00"/>
    <d v="2024-06-07T00:00:00"/>
    <n v="21634"/>
    <n v="8476.6999999999989"/>
    <n v="5150.3999999999996"/>
    <n v="11890.638000000001"/>
    <n v="33009.133999999998"/>
    <x v="1"/>
    <x v="1"/>
    <x v="1"/>
    <n v="0.39182305630026804"/>
    <n v="0.60759493670886078"/>
    <n v="1.4027437564146428"/>
    <n v="2.3086824324324327"/>
    <x v="1094"/>
  </r>
  <r>
    <s v="CMP1096"/>
    <x v="1"/>
    <x v="0"/>
    <d v="2022-12-21T00:00:00"/>
    <d v="2024-03-15T00:00:00"/>
    <n v="135873.69999999998"/>
    <n v="73335.199999999997"/>
    <n v="38085.699999999997"/>
    <n v="8427.0810000000001"/>
    <n v="32600.030999999999"/>
    <x v="0"/>
    <x v="4"/>
    <x v="1"/>
    <n v="0.53973064691695305"/>
    <n v="0.51933723505219864"/>
    <n v="0.1149118158810503"/>
    <n v="0.2212662757938019"/>
    <x v="1095"/>
  </r>
  <r>
    <s v="CMP1097"/>
    <x v="1"/>
    <x v="3"/>
    <d v="2023-01-29T00:00:00"/>
    <d v="2024-04-15T00:00:00"/>
    <n v="135032.69999999998"/>
    <n v="101079.5"/>
    <n v="41142.299999999996"/>
    <n v="10448.264999999999"/>
    <n v="17110.203000000001"/>
    <x v="4"/>
    <x v="0"/>
    <x v="1"/>
    <n v="0.74855572020703143"/>
    <n v="0.40702912064266239"/>
    <n v="0.10336680533639363"/>
    <n v="0.25395432438147603"/>
    <x v="1096"/>
  </r>
  <r>
    <s v="CMP1098"/>
    <x v="3"/>
    <x v="3"/>
    <d v="2023-02-02T00:00:00"/>
    <d v="2024-05-10T00:00:00"/>
    <n v="61335"/>
    <n v="48125.5"/>
    <n v="31708.6"/>
    <n v="11397.087"/>
    <n v="44355.267999999996"/>
    <x v="3"/>
    <x v="0"/>
    <x v="1"/>
    <n v="0.78463356973995269"/>
    <n v="0.65887315456462792"/>
    <n v="0.23682012654413978"/>
    <n v="0.359432046826413"/>
    <x v="1097"/>
  </r>
  <r>
    <s v="CMP1099"/>
    <x v="2"/>
    <x v="0"/>
    <d v="2023-02-16T00:00:00"/>
    <d v="2024-05-14T00:00:00"/>
    <n v="78732.099999999991"/>
    <n v="77192.2"/>
    <n v="7308"/>
    <n v="1650.854"/>
    <n v="3160.0720000000001"/>
    <x v="1"/>
    <x v="3"/>
    <x v="1"/>
    <n v="0.98044126855501135"/>
    <n v="9.4672777819520632E-2"/>
    <n v="2.1386279960928695E-2"/>
    <n v="0.2258968253968254"/>
    <x v="1098"/>
  </r>
  <r>
    <s v="CMP1100"/>
    <x v="0"/>
    <x v="2"/>
    <d v="2023-03-27T00:00:00"/>
    <d v="2024-06-10T00:00:00"/>
    <n v="83578"/>
    <n v="5800"/>
    <n v="2064.7999999999997"/>
    <n v="8003.5649999999996"/>
    <n v="29424.85"/>
    <x v="4"/>
    <x v="0"/>
    <x v="1"/>
    <n v="6.9396252602359473E-2"/>
    <n v="0.35599999999999993"/>
    <n v="1.3799249999999998"/>
    <n v="3.8761938202247195"/>
    <x v="1099"/>
  </r>
  <r>
    <s v="CMP1101"/>
    <x v="2"/>
    <x v="2"/>
    <d v="2022-11-28T00:00:00"/>
    <d v="2024-02-06T00:00:00"/>
    <n v="50300.5"/>
    <n v="31218.5"/>
    <n v="7600.9"/>
    <n v="10977.022000000001"/>
    <n v="19548.348999999998"/>
    <x v="3"/>
    <x v="3"/>
    <x v="1"/>
    <n v="0.62063995387719806"/>
    <n v="0.24347422201579191"/>
    <n v="0.35161913608917794"/>
    <n v="1.4441739793971768"/>
    <x v="1100"/>
  </r>
  <r>
    <s v="CMP1102"/>
    <x v="4"/>
    <x v="2"/>
    <d v="2023-02-27T00:00:00"/>
    <d v="2024-05-29T00:00:00"/>
    <n v="22538.799999999999"/>
    <n v="3007.2999999999997"/>
    <n v="2523"/>
    <n v="8905.61"/>
    <n v="18826.277999999998"/>
    <x v="2"/>
    <x v="2"/>
    <x v="1"/>
    <n v="0.13342768914050437"/>
    <n v="0.83895853423336553"/>
    <n v="2.9613307618129223"/>
    <n v="3.5297701149425289"/>
    <x v="1101"/>
  </r>
  <r>
    <s v="CMP1103"/>
    <x v="0"/>
    <x v="1"/>
    <d v="2023-01-05T00:00:00"/>
    <d v="2024-04-12T00:00:00"/>
    <n v="71250.099999999991"/>
    <n v="21491.899999999998"/>
    <n v="12899.199999999999"/>
    <n v="8761.509"/>
    <n v="31139.040000000001"/>
    <x v="3"/>
    <x v="1"/>
    <x v="1"/>
    <n v="0.30164027839960927"/>
    <n v="0.60018890837943595"/>
    <n v="0.40766563216839835"/>
    <n v="0.67922886690647488"/>
    <x v="1102"/>
  </r>
  <r>
    <s v="CMP1104"/>
    <x v="2"/>
    <x v="1"/>
    <d v="2022-10-25T00:00:00"/>
    <d v="2024-01-14T00:00:00"/>
    <n v="81971.399999999994"/>
    <n v="78340.599999999991"/>
    <n v="16399.5"/>
    <n v="10113.924000000001"/>
    <n v="23381.510999999999"/>
    <x v="4"/>
    <x v="2"/>
    <x v="1"/>
    <n v="0.95570650251185163"/>
    <n v="0.20933589990375362"/>
    <n v="0.1291019471385208"/>
    <n v="0.61672148541114069"/>
    <x v="1103"/>
  </r>
  <r>
    <s v="CMP1105"/>
    <x v="3"/>
    <x v="0"/>
    <d v="2023-08-13T00:00:00"/>
    <d v="2024-10-31T00:00:00"/>
    <n v="85419.5"/>
    <n v="68585"/>
    <n v="43233.2"/>
    <n v="6148.116"/>
    <n v="22323.794000000002"/>
    <x v="2"/>
    <x v="1"/>
    <x v="0"/>
    <n v="0.8029197080291971"/>
    <n v="0.63035940803382662"/>
    <n v="8.9642283298097244E-2"/>
    <n v="0.14220821035685538"/>
    <x v="1104"/>
  </r>
  <r>
    <s v="CMP1106"/>
    <x v="5"/>
    <x v="1"/>
    <d v="2023-01-01T00:00:00"/>
    <d v="2024-04-03T00:00:00"/>
    <n v="139449.4"/>
    <n v="56091.799999999996"/>
    <n v="44094.5"/>
    <n v="12322.419"/>
    <n v="35160.267"/>
    <x v="4"/>
    <x v="0"/>
    <x v="1"/>
    <n v="0.40223765753025825"/>
    <n v="0.78611312170406378"/>
    <n v="0.21968307310515978"/>
    <n v="0.27945478461032552"/>
    <x v="1105"/>
  </r>
  <r>
    <s v="CMP1107"/>
    <x v="1"/>
    <x v="3"/>
    <d v="2022-12-08T00:00:00"/>
    <d v="2024-03-01T00:00:00"/>
    <n v="52168.1"/>
    <n v="3645.2999999999997"/>
    <n v="1603.7"/>
    <n v="3125.33"/>
    <n v="11426.319"/>
    <x v="2"/>
    <x v="0"/>
    <x v="0"/>
    <n v="6.9876035354939123E-2"/>
    <n v="0.43993635640413686"/>
    <n v="0.85735879077167865"/>
    <n v="1.9488245931283905"/>
    <x v="1106"/>
  </r>
  <r>
    <s v="CMP1108"/>
    <x v="3"/>
    <x v="2"/>
    <d v="2023-01-04T00:00:00"/>
    <d v="2024-03-16T00:00:00"/>
    <n v="17939.399999999998"/>
    <n v="14668.199999999999"/>
    <n v="6252.4"/>
    <n v="8716.6749999999993"/>
    <n v="32963.43"/>
    <x v="1"/>
    <x v="2"/>
    <x v="0"/>
    <n v="0.81765276430649858"/>
    <n v="0.42625543693159351"/>
    <n v="0.59425662317121386"/>
    <n v="1.3941326530612244"/>
    <x v="1107"/>
  </r>
  <r>
    <s v="CMP1109"/>
    <x v="2"/>
    <x v="2"/>
    <d v="2023-06-09T00:00:00"/>
    <d v="2024-08-19T00:00:00"/>
    <n v="22176.3"/>
    <n v="19496.7"/>
    <n v="9935.4"/>
    <n v="10025.561"/>
    <n v="38059.860999999997"/>
    <x v="1"/>
    <x v="3"/>
    <x v="1"/>
    <n v="0.87916830129462542"/>
    <n v="0.5095939312806782"/>
    <n v="0.51421835490108581"/>
    <n v="1.0090747227086982"/>
    <x v="1108"/>
  </r>
  <r>
    <s v="CMP1110"/>
    <x v="2"/>
    <x v="1"/>
    <d v="2023-04-10T00:00:00"/>
    <d v="2024-06-19T00:00:00"/>
    <n v="54728.799999999996"/>
    <n v="40687"/>
    <n v="2154.6999999999998"/>
    <n v="3494.9059999999999"/>
    <n v="9392.2880000000005"/>
    <x v="3"/>
    <x v="3"/>
    <x v="0"/>
    <n v="0.74342941924544304"/>
    <n v="5.2957947255880253E-2"/>
    <n v="8.5897362794012833E-2"/>
    <n v="1.6219919246298791"/>
    <x v="1109"/>
  </r>
  <r>
    <s v="CMP1111"/>
    <x v="5"/>
    <x v="0"/>
    <d v="2023-01-28T00:00:00"/>
    <d v="2024-05-01T00:00:00"/>
    <n v="71960.599999999991"/>
    <n v="50683.299999999996"/>
    <n v="34710.1"/>
    <n v="3611.8049999999998"/>
    <n v="10417.641"/>
    <x v="1"/>
    <x v="4"/>
    <x v="1"/>
    <n v="0.70432014185540426"/>
    <n v="0.68484293643073757"/>
    <n v="7.126223035990159E-2"/>
    <n v="0.10405631213969421"/>
    <x v="1110"/>
  </r>
  <r>
    <s v="CMP1112"/>
    <x v="3"/>
    <x v="1"/>
    <d v="2023-01-29T00:00:00"/>
    <d v="2024-04-26T00:00:00"/>
    <n v="7740.0999999999995"/>
    <n v="4129.5999999999995"/>
    <n v="2064.7999999999997"/>
    <n v="4739.0060000000003"/>
    <n v="18787.911"/>
    <x v="1"/>
    <x v="0"/>
    <x v="1"/>
    <n v="0.53353315848632443"/>
    <n v="0.5"/>
    <n v="1.1475702247191013"/>
    <n v="2.2951404494382026"/>
    <x v="1111"/>
  </r>
  <r>
    <s v="CMP1113"/>
    <x v="4"/>
    <x v="2"/>
    <d v="2023-02-21T00:00:00"/>
    <d v="2024-05-11T00:00:00"/>
    <n v="20360.899999999998"/>
    <n v="1125.2"/>
    <n v="1090.3999999999999"/>
    <n v="12417.335999999999"/>
    <n v="46304.097000000002"/>
    <x v="1"/>
    <x v="3"/>
    <x v="1"/>
    <n v="5.5262783079333438E-2"/>
    <n v="0.9690721649484535"/>
    <n v="11.035670103092782"/>
    <n v="11.387872340425533"/>
    <x v="1112"/>
  </r>
  <r>
    <s v="CMP1114"/>
    <x v="5"/>
    <x v="2"/>
    <d v="2023-08-02T00:00:00"/>
    <d v="2024-10-25T00:00:00"/>
    <n v="129160.2"/>
    <n v="10222.5"/>
    <n v="6377.0999999999995"/>
    <n v="7290.5129999999999"/>
    <n v="21994.325000000001"/>
    <x v="4"/>
    <x v="4"/>
    <x v="1"/>
    <n v="7.9145897884952174E-2"/>
    <n v="0.62382978723404248"/>
    <n v="0.71318297872340419"/>
    <n v="1.1432332878581175"/>
    <x v="1113"/>
  </r>
  <r>
    <s v="CMP1115"/>
    <x v="4"/>
    <x v="1"/>
    <d v="2023-05-05T00:00:00"/>
    <d v="2024-08-10T00:00:00"/>
    <n v="52672.7"/>
    <n v="9532.2999999999993"/>
    <n v="1438.3999999999999"/>
    <n v="4938.1779999999999"/>
    <n v="17364.532999999999"/>
    <x v="2"/>
    <x v="4"/>
    <x v="1"/>
    <n v="0.18097230633705885"/>
    <n v="0.15089747490112565"/>
    <n v="0.51804685123212657"/>
    <n v="3.4331048387096779"/>
    <x v="1114"/>
  </r>
  <r>
    <s v="CMP1116"/>
    <x v="1"/>
    <x v="3"/>
    <d v="2023-07-16T00:00:00"/>
    <d v="2024-09-28T00:00:00"/>
    <n v="139188.4"/>
    <n v="37836.299999999996"/>
    <n v="25865.1"/>
    <n v="7343.1189999999997"/>
    <n v="27877.062000000002"/>
    <x v="3"/>
    <x v="2"/>
    <x v="1"/>
    <n v="0.27183515292941074"/>
    <n v="0.68360542653483558"/>
    <n v="0.19407603280447613"/>
    <n v="0.28390066150913779"/>
    <x v="1115"/>
  </r>
  <r>
    <s v="CMP1117"/>
    <x v="1"/>
    <x v="2"/>
    <d v="2022-12-19T00:00:00"/>
    <d v="2024-03-23T00:00:00"/>
    <n v="106395.2"/>
    <n v="58797.5"/>
    <n v="27019.3"/>
    <n v="8632.8359999999993"/>
    <n v="16620.741000000002"/>
    <x v="3"/>
    <x v="1"/>
    <x v="0"/>
    <n v="0.55263301351940686"/>
    <n v="0.45953144266337853"/>
    <n v="0.14682318125770652"/>
    <n v="0.31950627884512178"/>
    <x v="1116"/>
  </r>
  <r>
    <s v="CMP1118"/>
    <x v="4"/>
    <x v="3"/>
    <d v="2022-12-11T00:00:00"/>
    <d v="2024-03-05T00:00:00"/>
    <n v="61018.9"/>
    <n v="45590.9"/>
    <n v="43903.1"/>
    <n v="13369.782999999999"/>
    <n v="44951.275999999998"/>
    <x v="4"/>
    <x v="2"/>
    <x v="1"/>
    <n v="0.74716030606910322"/>
    <n v="0.9629794542331912"/>
    <n v="0.29325551809681316"/>
    <n v="0.30452936125239449"/>
    <x v="1117"/>
  </r>
  <r>
    <s v="CMP1119"/>
    <x v="1"/>
    <x v="2"/>
    <d v="2023-03-07T00:00:00"/>
    <d v="2024-06-03T00:00:00"/>
    <n v="40405.699999999997"/>
    <n v="14415.9"/>
    <n v="1287.5999999999999"/>
    <n v="11979.638999999999"/>
    <n v="26074.451000000001"/>
    <x v="2"/>
    <x v="1"/>
    <x v="1"/>
    <n v="0.35677887030790212"/>
    <n v="8.9318044659022322E-2"/>
    <n v="0.83100181050090527"/>
    <n v="9.3038513513513514"/>
    <x v="1118"/>
  </r>
  <r>
    <s v="CMP1120"/>
    <x v="5"/>
    <x v="1"/>
    <d v="2023-01-27T00:00:00"/>
    <d v="2024-04-10T00:00:00"/>
    <n v="3393"/>
    <n v="1305"/>
    <n v="565.5"/>
    <n v="13436.483"/>
    <n v="16268.333000000001"/>
    <x v="0"/>
    <x v="4"/>
    <x v="1"/>
    <n v="0.38461538461538464"/>
    <n v="0.43333333333333335"/>
    <n v="10.296155555555556"/>
    <n v="23.760358974358976"/>
    <x v="1119"/>
  </r>
  <r>
    <s v="CMP1121"/>
    <x v="3"/>
    <x v="3"/>
    <d v="2023-01-11T00:00:00"/>
    <d v="2024-04-06T00:00:00"/>
    <n v="106084.9"/>
    <n v="59467.4"/>
    <n v="24708"/>
    <n v="12241.973"/>
    <n v="38377.381999999998"/>
    <x v="2"/>
    <x v="1"/>
    <x v="1"/>
    <n v="0.56056422733112821"/>
    <n v="0.41548814980981175"/>
    <n v="0.20586023602847947"/>
    <n v="0.49546596244131458"/>
    <x v="1120"/>
  </r>
  <r>
    <s v="CMP1122"/>
    <x v="4"/>
    <x v="1"/>
    <d v="2023-03-17T00:00:00"/>
    <d v="2024-05-28T00:00:00"/>
    <n v="55816.299999999996"/>
    <n v="19412.599999999999"/>
    <n v="5193.8999999999996"/>
    <n v="2658.6329999999998"/>
    <n v="5574.6120000000001"/>
    <x v="3"/>
    <x v="3"/>
    <x v="0"/>
    <n v="0.34779446147451554"/>
    <n v="0.26755303256647744"/>
    <n v="0.13695398864654915"/>
    <n v="0.5118760469011725"/>
    <x v="1121"/>
  </r>
  <r>
    <s v="CMP1123"/>
    <x v="3"/>
    <x v="2"/>
    <d v="2023-04-23T00:00:00"/>
    <d v="2024-06-30T00:00:00"/>
    <n v="45042.799999999996"/>
    <n v="16402.399999999998"/>
    <n v="5080.8"/>
    <n v="5847.299"/>
    <n v="7819.009"/>
    <x v="0"/>
    <x v="2"/>
    <x v="1"/>
    <n v="0.36415142930723665"/>
    <n v="0.3097595473833098"/>
    <n v="0.35649045261669027"/>
    <n v="1.1508618721461186"/>
    <x v="1122"/>
  </r>
  <r>
    <s v="CMP1124"/>
    <x v="2"/>
    <x v="0"/>
    <d v="2023-03-19T00:00:00"/>
    <d v="2024-06-01T00:00:00"/>
    <n v="130372.4"/>
    <n v="74158.8"/>
    <n v="38253.9"/>
    <n v="7061.8770000000004"/>
    <n v="9851.7639999999992"/>
    <x v="3"/>
    <x v="2"/>
    <x v="0"/>
    <n v="0.56882284900791891"/>
    <n v="0.51583763491318635"/>
    <n v="9.5226419521351482E-2"/>
    <n v="0.18460541278144191"/>
    <x v="1123"/>
  </r>
  <r>
    <s v="CMP1125"/>
    <x v="4"/>
    <x v="1"/>
    <d v="2023-01-11T00:00:00"/>
    <d v="2024-03-23T00:00:00"/>
    <n v="56892.2"/>
    <n v="55691.6"/>
    <n v="53412.2"/>
    <n v="6433.8239999999996"/>
    <n v="9784.4840000000004"/>
    <x v="3"/>
    <x v="4"/>
    <x v="0"/>
    <n v="0.97889693138954026"/>
    <n v="0.95907102686940215"/>
    <n v="0.11552593209747969"/>
    <n v="0.12045607557823867"/>
    <x v="1124"/>
  </r>
  <r>
    <s v="CMP1126"/>
    <x v="1"/>
    <x v="0"/>
    <d v="2023-05-24T00:00:00"/>
    <d v="2024-08-20T00:00:00"/>
    <n v="4561.7"/>
    <n v="4553"/>
    <n v="1479"/>
    <n v="9204.4840000000004"/>
    <n v="17613.179"/>
    <x v="4"/>
    <x v="1"/>
    <x v="1"/>
    <n v="0.99809281627463453"/>
    <n v="0.32484076433121017"/>
    <n v="2.0216305732484079"/>
    <n v="6.2234509803921574"/>
    <x v="1125"/>
  </r>
  <r>
    <s v="CMP1127"/>
    <x v="1"/>
    <x v="1"/>
    <d v="2022-11-05T00:00:00"/>
    <d v="2024-01-30T00:00:00"/>
    <n v="33729.9"/>
    <n v="26648.1"/>
    <n v="2415.6999999999998"/>
    <n v="1112.991"/>
    <n v="1653.6669999999999"/>
    <x v="3"/>
    <x v="4"/>
    <x v="1"/>
    <n v="0.79004384833634245"/>
    <n v="9.0651866361954506E-2"/>
    <n v="4.176624224616389E-2"/>
    <n v="0.46073229291716689"/>
    <x v="1126"/>
  </r>
  <r>
    <s v="CMP1128"/>
    <x v="2"/>
    <x v="0"/>
    <d v="2022-11-03T00:00:00"/>
    <d v="2024-01-22T00:00:00"/>
    <n v="138448.9"/>
    <n v="6878.8"/>
    <n v="1371.7"/>
    <n v="7532.3149999999996"/>
    <n v="9039.9670000000006"/>
    <x v="4"/>
    <x v="4"/>
    <x v="1"/>
    <n v="4.9684757336461327E-2"/>
    <n v="0.19940978077571669"/>
    <n v="1.095004215851602"/>
    <n v="5.4912262156448195"/>
    <x v="1127"/>
  </r>
  <r>
    <s v="CMP1129"/>
    <x v="0"/>
    <x v="2"/>
    <d v="2023-01-20T00:00:00"/>
    <d v="2024-04-22T00:00:00"/>
    <n v="20273.899999999998"/>
    <n v="4825.5999999999995"/>
    <n v="3984.6"/>
    <n v="5123.6040000000003"/>
    <n v="10389.684999999999"/>
    <x v="1"/>
    <x v="0"/>
    <x v="0"/>
    <n v="0.23802031182949507"/>
    <n v="0.82572115384615397"/>
    <n v="1.0617548076923078"/>
    <n v="1.2858515283842795"/>
    <x v="1128"/>
  </r>
  <r>
    <s v="CMP1130"/>
    <x v="1"/>
    <x v="3"/>
    <d v="2023-06-16T00:00:00"/>
    <d v="2024-09-04T00:00:00"/>
    <n v="20331.899999999998"/>
    <n v="10132.6"/>
    <n v="8882.6999999999989"/>
    <n v="9672.8340000000007"/>
    <n v="31066.105"/>
    <x v="3"/>
    <x v="2"/>
    <x v="1"/>
    <n v="0.49835972043930971"/>
    <n v="0.87664567830566675"/>
    <n v="0.95462507155123077"/>
    <n v="1.0889520078354558"/>
    <x v="1129"/>
  </r>
  <r>
    <s v="CMP1131"/>
    <x v="5"/>
    <x v="2"/>
    <d v="2022-11-10T00:00:00"/>
    <d v="2024-01-20T00:00:00"/>
    <n v="128661.4"/>
    <n v="66314.3"/>
    <n v="26877.200000000001"/>
    <n v="12650.467000000001"/>
    <n v="15406.684999999999"/>
    <x v="3"/>
    <x v="2"/>
    <x v="0"/>
    <n v="0.51541721137808238"/>
    <n v="0.40530021428259061"/>
    <n v="0.19076529496654568"/>
    <n v="0.47067652136383253"/>
    <x v="1130"/>
  </r>
  <r>
    <s v="CMP1132"/>
    <x v="2"/>
    <x v="2"/>
    <d v="2023-08-13T00:00:00"/>
    <d v="2024-10-31T00:00:00"/>
    <n v="69687"/>
    <n v="14433.3"/>
    <n v="12789"/>
    <n v="580.37699999999995"/>
    <n v="1160.4349999999999"/>
    <x v="3"/>
    <x v="0"/>
    <x v="1"/>
    <n v="0.20711610486891385"/>
    <n v="0.88607594936708867"/>
    <n v="4.0210970464135021E-2"/>
    <n v="4.5380952380952376E-2"/>
    <x v="1131"/>
  </r>
  <r>
    <s v="CMP1133"/>
    <x v="2"/>
    <x v="3"/>
    <d v="2022-12-26T00:00:00"/>
    <d v="2024-03-19T00:00:00"/>
    <n v="120532.7"/>
    <n v="87426.3"/>
    <n v="25203.899999999998"/>
    <n v="9387.59"/>
    <n v="27288.681"/>
    <x v="0"/>
    <x v="0"/>
    <x v="1"/>
    <n v="0.72533262757741268"/>
    <n v="0.28828739178027663"/>
    <n v="0.10737718512621487"/>
    <n v="0.37246576918651481"/>
    <x v="1132"/>
  </r>
  <r>
    <s v="CMP1134"/>
    <x v="0"/>
    <x v="0"/>
    <d v="2023-06-24T00:00:00"/>
    <d v="2024-09-21T00:00:00"/>
    <n v="109820.09999999999"/>
    <n v="20337.7"/>
    <n v="4686.3999999999996"/>
    <n v="2131.123"/>
    <n v="8077.1670000000004"/>
    <x v="2"/>
    <x v="2"/>
    <x v="1"/>
    <n v="0.18519105336819036"/>
    <n v="0.23042920290888347"/>
    <n v="0.10478682446884358"/>
    <n v="0.4547462871287129"/>
    <x v="1133"/>
  </r>
  <r>
    <s v="CMP1135"/>
    <x v="5"/>
    <x v="2"/>
    <d v="2023-06-27T00:00:00"/>
    <d v="2024-09-14T00:00:00"/>
    <n v="63614.400000000001"/>
    <n v="44268.5"/>
    <n v="4176"/>
    <n v="6881.4970000000003"/>
    <n v="11225.61"/>
    <x v="1"/>
    <x v="3"/>
    <x v="1"/>
    <n v="0.69588803792851928"/>
    <n v="9.433344251555846E-2"/>
    <n v="0.15544906649197512"/>
    <n v="1.6478680555555556"/>
    <x v="1134"/>
  </r>
  <r>
    <s v="CMP1136"/>
    <x v="3"/>
    <x v="3"/>
    <d v="2022-12-14T00:00:00"/>
    <d v="2024-03-12T00:00:00"/>
    <n v="22408.3"/>
    <n v="10628.5"/>
    <n v="6638.0999999999995"/>
    <n v="6704.0169999999998"/>
    <n v="14962.781999999999"/>
    <x v="2"/>
    <x v="1"/>
    <x v="0"/>
    <n v="0.47431085803028344"/>
    <n v="0.62455661664392903"/>
    <n v="0.63075852660300136"/>
    <n v="1.0099301004805592"/>
    <x v="1135"/>
  </r>
  <r>
    <s v="CMP1137"/>
    <x v="2"/>
    <x v="0"/>
    <d v="2023-08-10T00:00:00"/>
    <d v="2024-11-11T00:00:00"/>
    <n v="133104.19999999998"/>
    <n v="53206.299999999996"/>
    <n v="28164.799999999999"/>
    <n v="2666.8980000000001"/>
    <n v="8597.7459999999992"/>
    <x v="1"/>
    <x v="4"/>
    <x v="1"/>
    <n v="0.39973419321103321"/>
    <n v="0.52935084755000816"/>
    <n v="5.012372594974656E-2"/>
    <n v="9.4689044481054377E-2"/>
    <x v="1136"/>
  </r>
  <r>
    <s v="CMP1138"/>
    <x v="1"/>
    <x v="0"/>
    <d v="2023-07-28T00:00:00"/>
    <d v="2024-10-23T00:00:00"/>
    <n v="137433.9"/>
    <n v="17779.899999999998"/>
    <n v="9929.6"/>
    <n v="7383.4290000000001"/>
    <n v="28786.008999999998"/>
    <x v="4"/>
    <x v="2"/>
    <x v="0"/>
    <n v="0.12937055559072397"/>
    <n v="0.55847333224596318"/>
    <n v="0.41526830859566144"/>
    <n v="0.74357768691588788"/>
    <x v="1137"/>
  </r>
  <r>
    <s v="CMP1139"/>
    <x v="2"/>
    <x v="3"/>
    <d v="2023-04-10T00:00:00"/>
    <d v="2024-06-24T00:00:00"/>
    <n v="45338.6"/>
    <n v="2543.2999999999997"/>
    <n v="838.1"/>
    <n v="10376.751"/>
    <n v="36565.027000000002"/>
    <x v="2"/>
    <x v="4"/>
    <x v="0"/>
    <n v="5.6095688883203272E-2"/>
    <n v="0.32953249714937288"/>
    <n v="4.0800342075256566"/>
    <n v="12.381280276816609"/>
    <x v="1138"/>
  </r>
  <r>
    <s v="CMP1140"/>
    <x v="4"/>
    <x v="0"/>
    <d v="2023-04-13T00:00:00"/>
    <d v="2024-07-18T00:00:00"/>
    <n v="13313.9"/>
    <n v="11849.4"/>
    <n v="9891.9"/>
    <n v="10019.209999999999"/>
    <n v="16234.606"/>
    <x v="3"/>
    <x v="2"/>
    <x v="1"/>
    <n v="0.89000217817468963"/>
    <n v="0.83480176211453749"/>
    <n v="0.84554576603034748"/>
    <n v="1.0128701260627382"/>
    <x v="1139"/>
  </r>
  <r>
    <s v="CMP1141"/>
    <x v="2"/>
    <x v="3"/>
    <d v="2023-03-06T00:00:00"/>
    <d v="2024-05-16T00:00:00"/>
    <n v="11118.6"/>
    <n v="5440.4"/>
    <n v="3149.4"/>
    <n v="2904.0309999999999"/>
    <n v="7297.415"/>
    <x v="1"/>
    <x v="2"/>
    <x v="1"/>
    <n v="0.48930620761606675"/>
    <n v="0.57889125799573571"/>
    <n v="0.53378997867803846"/>
    <n v="0.92209023941068136"/>
    <x v="1140"/>
  </r>
  <r>
    <s v="CMP1142"/>
    <x v="2"/>
    <x v="2"/>
    <d v="2023-03-31T00:00:00"/>
    <d v="2024-06-28T00:00:00"/>
    <n v="109063.2"/>
    <n v="91628.4"/>
    <n v="38468.5"/>
    <n v="11040.677"/>
    <n v="32390.303"/>
    <x v="4"/>
    <x v="2"/>
    <x v="0"/>
    <n v="0.8401403956604977"/>
    <n v="0.41983162425623499"/>
    <n v="0.12049404987973161"/>
    <n v="0.28700565397663025"/>
    <x v="1141"/>
  </r>
  <r>
    <s v="CMP1143"/>
    <x v="1"/>
    <x v="1"/>
    <d v="2022-11-26T00:00:00"/>
    <d v="2024-02-16T00:00:00"/>
    <n v="137834.1"/>
    <n v="76333.8"/>
    <n v="70913.7"/>
    <n v="10011.727999999999"/>
    <n v="20634.718000000001"/>
    <x v="2"/>
    <x v="4"/>
    <x v="0"/>
    <n v="0.55380925329798647"/>
    <n v="0.92899475723729197"/>
    <n v="0.13115720689917179"/>
    <n v="0.14118185907659592"/>
    <x v="1142"/>
  </r>
  <r>
    <s v="CMP1144"/>
    <x v="5"/>
    <x v="3"/>
    <d v="2023-06-03T00:00:00"/>
    <d v="2024-08-29T00:00:00"/>
    <n v="70986.2"/>
    <n v="31360.6"/>
    <n v="25963.7"/>
    <n v="9619.8220000000001"/>
    <n v="21264.221000000001"/>
    <x v="4"/>
    <x v="0"/>
    <x v="0"/>
    <n v="0.44178445951466622"/>
    <n v="0.82790826706121701"/>
    <n v="0.3067486591455521"/>
    <n v="0.3705104434267843"/>
    <x v="1143"/>
  </r>
  <r>
    <s v="CMP1145"/>
    <x v="2"/>
    <x v="3"/>
    <d v="2023-08-14T00:00:00"/>
    <d v="2024-11-04T00:00:00"/>
    <n v="104397.09999999999"/>
    <n v="58498.799999999996"/>
    <n v="51054.5"/>
    <n v="1965.7360000000001"/>
    <n v="2822.6860000000001"/>
    <x v="0"/>
    <x v="4"/>
    <x v="1"/>
    <n v="0.56034889858051617"/>
    <n v="0.87274439817568916"/>
    <n v="3.360301407892128E-2"/>
    <n v="3.8502698097131499E-2"/>
    <x v="1144"/>
  </r>
  <r>
    <s v="CMP1146"/>
    <x v="0"/>
    <x v="3"/>
    <d v="2023-07-08T00:00:00"/>
    <d v="2024-09-26T00:00:00"/>
    <n v="74477.8"/>
    <n v="41435.199999999997"/>
    <n v="21349.8"/>
    <n v="5141.2359999999999"/>
    <n v="11836.698"/>
    <x v="4"/>
    <x v="0"/>
    <x v="1"/>
    <n v="0.55634296394361804"/>
    <n v="0.51525755879059354"/>
    <n v="0.12407894736842105"/>
    <n v="0.24080956261885358"/>
    <x v="1145"/>
  </r>
  <r>
    <s v="CMP1147"/>
    <x v="0"/>
    <x v="2"/>
    <d v="2023-03-22T00:00:00"/>
    <d v="2024-06-13T00:00:00"/>
    <n v="49288.4"/>
    <n v="36287.699999999997"/>
    <n v="3572.7999999999997"/>
    <n v="5657.6390000000001"/>
    <n v="19947.07"/>
    <x v="3"/>
    <x v="0"/>
    <x v="1"/>
    <n v="0.73623205460108254"/>
    <n v="9.8457604091744588E-2"/>
    <n v="0.15591065292096221"/>
    <n v="1.5835308441558442"/>
    <x v="1146"/>
  </r>
  <r>
    <s v="CMP1148"/>
    <x v="0"/>
    <x v="3"/>
    <d v="2023-01-27T00:00:00"/>
    <d v="2024-04-21T00:00:00"/>
    <n v="61030.5"/>
    <n v="7148.5"/>
    <n v="794.6"/>
    <n v="10626.789000000001"/>
    <n v="38616.400000000001"/>
    <x v="3"/>
    <x v="2"/>
    <x v="0"/>
    <n v="0.11712995961035876"/>
    <n v="0.11115618661257606"/>
    <n v="1.4865760649087223"/>
    <n v="13.373759124087591"/>
    <x v="1147"/>
  </r>
  <r>
    <s v="CMP1149"/>
    <x v="4"/>
    <x v="2"/>
    <d v="2022-12-30T00:00:00"/>
    <d v="2024-03-25T00:00:00"/>
    <n v="30006.3"/>
    <n v="29147.899999999998"/>
    <n v="26587.200000000001"/>
    <n v="1143.18"/>
    <n v="1828.1020000000001"/>
    <x v="1"/>
    <x v="4"/>
    <x v="1"/>
    <n v="0.97139267420508357"/>
    <n v="0.91214804497064983"/>
    <n v="3.9219978111630686E-2"/>
    <n v="4.2997382198952883E-2"/>
    <x v="1148"/>
  </r>
  <r>
    <s v="CMP1150"/>
    <x v="3"/>
    <x v="1"/>
    <d v="2023-03-26T00:00:00"/>
    <d v="2024-06-29T00:00:00"/>
    <n v="55711.9"/>
    <n v="50422.299999999996"/>
    <n v="40504.299999999996"/>
    <n v="5253.35"/>
    <n v="18004.186000000002"/>
    <x v="0"/>
    <x v="4"/>
    <x v="1"/>
    <n v="0.90505439591900461"/>
    <n v="0.8033013170759763"/>
    <n v="0.10418703629148215"/>
    <n v="0.1296985752130021"/>
    <x v="1149"/>
  </r>
  <r>
    <s v="CMP1151"/>
    <x v="0"/>
    <x v="1"/>
    <d v="2023-01-14T00:00:00"/>
    <d v="2024-04-11T00:00:00"/>
    <n v="56587.7"/>
    <n v="41957.2"/>
    <n v="30447.1"/>
    <n v="8711.9480000000003"/>
    <n v="25534.935000000001"/>
    <x v="1"/>
    <x v="1"/>
    <x v="0"/>
    <n v="0.74145441500538101"/>
    <n v="0.72567044512026546"/>
    <n v="0.20763892728780758"/>
    <n v="0.28613391751595391"/>
    <x v="1150"/>
  </r>
  <r>
    <s v="CMP1152"/>
    <x v="5"/>
    <x v="2"/>
    <d v="2023-03-27T00:00:00"/>
    <d v="2024-06-28T00:00:00"/>
    <n v="20546.5"/>
    <n v="14053.4"/>
    <n v="745.3"/>
    <n v="2124.076"/>
    <n v="3217.7530000000002"/>
    <x v="4"/>
    <x v="4"/>
    <x v="1"/>
    <n v="0.68398023994354262"/>
    <n v="5.303342963268675E-2"/>
    <n v="0.151143210895584"/>
    <n v="2.8499610894941636"/>
    <x v="1151"/>
  </r>
  <r>
    <s v="CMP1153"/>
    <x v="2"/>
    <x v="3"/>
    <d v="2023-01-08T00:00:00"/>
    <d v="2024-04-11T00:00:00"/>
    <n v="30220.899999999998"/>
    <n v="10541.5"/>
    <n v="6670"/>
    <n v="6737.3670000000002"/>
    <n v="19865.550999999999"/>
    <x v="2"/>
    <x v="1"/>
    <x v="1"/>
    <n v="0.34881489300451013"/>
    <n v="0.6327372764786795"/>
    <n v="0.6391279229711142"/>
    <n v="1.0101"/>
    <x v="1152"/>
  </r>
  <r>
    <s v="CMP1154"/>
    <x v="5"/>
    <x v="0"/>
    <d v="2022-11-03T00:00:00"/>
    <d v="2024-01-11T00:00:00"/>
    <n v="25502.6"/>
    <n v="23037.599999999999"/>
    <n v="3442.2999999999997"/>
    <n v="11192.811"/>
    <n v="32988.398999999998"/>
    <x v="3"/>
    <x v="3"/>
    <x v="0"/>
    <n v="0.90334318853763929"/>
    <n v="0.14942094662638469"/>
    <n v="0.48584969788519639"/>
    <n v="3.2515501263689974"/>
    <x v="1153"/>
  </r>
  <r>
    <s v="CMP1155"/>
    <x v="3"/>
    <x v="3"/>
    <d v="2023-07-18T00:00:00"/>
    <d v="2024-10-05T00:00:00"/>
    <n v="5959.5"/>
    <n v="1832.8"/>
    <n v="893.19999999999993"/>
    <n v="13673.007"/>
    <n v="44825.59"/>
    <x v="3"/>
    <x v="4"/>
    <x v="0"/>
    <n v="0.30754257907542576"/>
    <n v="0.48734177215189872"/>
    <n v="7.4601740506329115"/>
    <n v="15.30788961038961"/>
    <x v="1154"/>
  </r>
  <r>
    <s v="CMP1156"/>
    <x v="3"/>
    <x v="1"/>
    <d v="2023-07-08T00:00:00"/>
    <d v="2024-09-16T00:00:00"/>
    <n v="36023.799999999996"/>
    <n v="817.8"/>
    <n v="118.89999999999999"/>
    <n v="4278.5730000000003"/>
    <n v="11268.790999999999"/>
    <x v="3"/>
    <x v="4"/>
    <x v="1"/>
    <n v="2.2701658348092096E-2"/>
    <n v="0.1453900709219858"/>
    <n v="5.2318085106382988"/>
    <n v="35.98463414634147"/>
    <x v="1155"/>
  </r>
  <r>
    <s v="CMP1157"/>
    <x v="3"/>
    <x v="0"/>
    <d v="2023-02-12T00:00:00"/>
    <d v="2024-05-02T00:00:00"/>
    <n v="56390.5"/>
    <n v="5826.0999999999995"/>
    <n v="2789.7999999999997"/>
    <n v="640.52300000000002"/>
    <n v="1868.963"/>
    <x v="1"/>
    <x v="3"/>
    <x v="0"/>
    <n v="0.10331704808434043"/>
    <n v="0.47884519661523145"/>
    <n v="0.10994026879044302"/>
    <n v="0.22959459459459464"/>
    <x v="1156"/>
  </r>
  <r>
    <s v="CMP1158"/>
    <x v="1"/>
    <x v="0"/>
    <d v="2022-12-26T00:00:00"/>
    <d v="2024-03-15T00:00:00"/>
    <n v="40475.299999999996"/>
    <n v="19537.3"/>
    <n v="17565.3"/>
    <n v="4177.45"/>
    <n v="9944.1579999999994"/>
    <x v="1"/>
    <x v="3"/>
    <x v="1"/>
    <n v="0.4826968546249194"/>
    <n v="0.89906486566721089"/>
    <n v="0.21381920736232746"/>
    <n v="0.23782400528314346"/>
    <x v="1157"/>
  </r>
  <r>
    <s v="CMP1159"/>
    <x v="1"/>
    <x v="1"/>
    <d v="2023-07-21T00:00:00"/>
    <d v="2024-10-24T00:00:00"/>
    <n v="122142.2"/>
    <n v="102697.7"/>
    <n v="62584.9"/>
    <n v="8046.7169999999996"/>
    <n v="14631.486000000001"/>
    <x v="0"/>
    <x v="3"/>
    <x v="1"/>
    <n v="0.8408044066669832"/>
    <n v="0.6094089741055545"/>
    <n v="7.8353429531527963E-2"/>
    <n v="0.12857281868310086"/>
    <x v="1158"/>
  </r>
  <r>
    <s v="CMP1160"/>
    <x v="1"/>
    <x v="3"/>
    <d v="2023-04-15T00:00:00"/>
    <d v="2024-06-26T00:00:00"/>
    <n v="126953.3"/>
    <n v="11669.6"/>
    <n v="7954.7"/>
    <n v="14090.056"/>
    <n v="51156.841"/>
    <x v="4"/>
    <x v="4"/>
    <x v="1"/>
    <n v="9.1920414829705102E-2"/>
    <n v="0.68166003976143141"/>
    <n v="1.2074155069582504"/>
    <n v="1.7712869121399928"/>
    <x v="1159"/>
  </r>
  <r>
    <s v="CMP1161"/>
    <x v="1"/>
    <x v="3"/>
    <d v="2023-04-22T00:00:00"/>
    <d v="2024-07-03T00:00:00"/>
    <n v="71209.5"/>
    <n v="52785.799999999996"/>
    <n v="14958.199999999999"/>
    <n v="4563.875"/>
    <n v="13617.82"/>
    <x v="2"/>
    <x v="2"/>
    <x v="1"/>
    <n v="0.74127468947261244"/>
    <n v="0.28337545324689595"/>
    <n v="8.6460279090209868E-2"/>
    <n v="0.30510856921287322"/>
    <x v="1160"/>
  </r>
  <r>
    <s v="CMP1162"/>
    <x v="0"/>
    <x v="2"/>
    <d v="2023-07-27T00:00:00"/>
    <d v="2024-10-17T00:00:00"/>
    <n v="61946.9"/>
    <n v="44399"/>
    <n v="22646.1"/>
    <n v="12564.424000000001"/>
    <n v="47879.377"/>
    <x v="2"/>
    <x v="4"/>
    <x v="1"/>
    <n v="0.71672674500257472"/>
    <n v="0.51005878510777269"/>
    <n v="0.28298889614630962"/>
    <n v="0.5548162376744783"/>
    <x v="1161"/>
  </r>
  <r>
    <s v="CMP1163"/>
    <x v="2"/>
    <x v="1"/>
    <d v="2022-11-17T00:00:00"/>
    <d v="2024-02-01T00:00:00"/>
    <n v="56634.1"/>
    <n v="4950.3"/>
    <n v="420.5"/>
    <n v="2313.9969999999998"/>
    <n v="2990.1320000000001"/>
    <x v="3"/>
    <x v="1"/>
    <x v="1"/>
    <n v="8.7408469455681301E-2"/>
    <n v="8.4944346807264204E-2"/>
    <n v="0.46744581136496771"/>
    <n v="5.5029655172413792"/>
    <x v="1162"/>
  </r>
  <r>
    <s v="CMP1164"/>
    <x v="3"/>
    <x v="2"/>
    <d v="2023-01-17T00:00:00"/>
    <d v="2024-04-23T00:00:00"/>
    <n v="118911.59999999999"/>
    <n v="47336.7"/>
    <n v="20027.399999999998"/>
    <n v="2323.538"/>
    <n v="9182.241"/>
    <x v="4"/>
    <x v="3"/>
    <x v="1"/>
    <n v="0.39808311384255196"/>
    <n v="0.42308399191325124"/>
    <n v="4.9085339704711149E-2"/>
    <n v="0.11601795540110051"/>
    <x v="1163"/>
  </r>
  <r>
    <s v="CMP1165"/>
    <x v="2"/>
    <x v="3"/>
    <d v="2023-07-25T00:00:00"/>
    <d v="2024-10-04T00:00:00"/>
    <n v="103825.8"/>
    <n v="94560.3"/>
    <n v="77253.099999999991"/>
    <n v="10827.120999999999"/>
    <n v="32802.103000000003"/>
    <x v="4"/>
    <x v="2"/>
    <x v="0"/>
    <n v="0.9107591754650578"/>
    <n v="0.81697181586775836"/>
    <n v="0.11449964731499371"/>
    <n v="0.14015128195502835"/>
    <x v="1164"/>
  </r>
  <r>
    <s v="CMP1166"/>
    <x v="2"/>
    <x v="2"/>
    <d v="2022-11-23T00:00:00"/>
    <d v="2024-02-09T00:00:00"/>
    <n v="15259.8"/>
    <n v="14047.6"/>
    <n v="14041.8"/>
    <n v="2573.431"/>
    <n v="8977.82"/>
    <x v="1"/>
    <x v="0"/>
    <x v="1"/>
    <n v="0.92056252375522618"/>
    <n v="0.99958711808422784"/>
    <n v="0.18319364161849711"/>
    <n v="0.18326931020239573"/>
    <x v="1165"/>
  </r>
  <r>
    <s v="CMP1167"/>
    <x v="0"/>
    <x v="2"/>
    <d v="2023-02-04T00:00:00"/>
    <d v="2024-04-30T00:00:00"/>
    <n v="72816.099999999991"/>
    <n v="46443.5"/>
    <n v="13012.3"/>
    <n v="4989.1310000000003"/>
    <n v="15483.273999999999"/>
    <x v="4"/>
    <x v="3"/>
    <x v="1"/>
    <n v="0.63781910868612857"/>
    <n v="0.2801748360911645"/>
    <n v="0.10742366531376835"/>
    <n v="0.38341653666146652"/>
    <x v="1166"/>
  </r>
  <r>
    <s v="CMP1168"/>
    <x v="1"/>
    <x v="2"/>
    <d v="2023-01-18T00:00:00"/>
    <d v="2024-03-27T00:00:00"/>
    <n v="133443.5"/>
    <n v="128910.8"/>
    <n v="128307.59999999999"/>
    <n v="10735.191000000001"/>
    <n v="34550.512999999999"/>
    <x v="1"/>
    <x v="3"/>
    <x v="0"/>
    <n v="0.96603281538628705"/>
    <n v="0.99532079546477092"/>
    <n v="8.3276118059929821E-2"/>
    <n v="8.3667615947925156E-2"/>
    <x v="1167"/>
  </r>
  <r>
    <s v="CMP1169"/>
    <x v="1"/>
    <x v="3"/>
    <d v="2023-03-20T00:00:00"/>
    <d v="2024-06-02T00:00:00"/>
    <n v="72433.3"/>
    <n v="53458.6"/>
    <n v="40295.5"/>
    <n v="10652.424999999999"/>
    <n v="23000.248"/>
    <x v="0"/>
    <x v="4"/>
    <x v="0"/>
    <n v="0.73803899587620603"/>
    <n v="0.75377020722577848"/>
    <n v="0.19926494520993815"/>
    <n v="0.26435768261964732"/>
    <x v="1168"/>
  </r>
  <r>
    <s v="CMP1170"/>
    <x v="4"/>
    <x v="0"/>
    <d v="2023-05-19T00:00:00"/>
    <d v="2024-07-31T00:00:00"/>
    <n v="100125.4"/>
    <n v="19198"/>
    <n v="7641.5"/>
    <n v="7126.1989999999996"/>
    <n v="10185.495999999999"/>
    <x v="0"/>
    <x v="3"/>
    <x v="1"/>
    <n v="0.19173955859352373"/>
    <n v="0.39803625377643503"/>
    <n v="0.37119486404833835"/>
    <n v="0.93256546489563563"/>
    <x v="1169"/>
  </r>
  <r>
    <s v="CMP1171"/>
    <x v="0"/>
    <x v="1"/>
    <d v="2023-05-06T00:00:00"/>
    <d v="2024-07-16T00:00:00"/>
    <n v="139629.19999999998"/>
    <n v="10147.1"/>
    <n v="9065.4"/>
    <n v="5363.4340000000002"/>
    <n v="18213.305"/>
    <x v="4"/>
    <x v="0"/>
    <x v="1"/>
    <n v="7.2671762066960216E-2"/>
    <n v="0.89339811374678468"/>
    <n v="0.52856816233209492"/>
    <n v="0.5916378758797185"/>
    <x v="1170"/>
  </r>
  <r>
    <s v="CMP1172"/>
    <x v="1"/>
    <x v="1"/>
    <d v="2023-04-12T00:00:00"/>
    <d v="2024-07-18T00:00:00"/>
    <n v="51779.5"/>
    <n v="2412.7999999999997"/>
    <n v="1392"/>
    <n v="13228.727000000001"/>
    <n v="49403.152999999998"/>
    <x v="1"/>
    <x v="3"/>
    <x v="1"/>
    <n v="4.6597591711005318E-2"/>
    <n v="0.57692307692307698"/>
    <n v="5.4827283653846166"/>
    <n v="9.5033958333333342"/>
    <x v="1171"/>
  </r>
  <r>
    <s v="CMP1173"/>
    <x v="3"/>
    <x v="0"/>
    <d v="2023-07-11T00:00:00"/>
    <d v="2024-09-19T00:00:00"/>
    <n v="41403.299999999996"/>
    <n v="14447.8"/>
    <n v="3961.4"/>
    <n v="12968.858"/>
    <n v="41513.760999999999"/>
    <x v="1"/>
    <x v="2"/>
    <x v="1"/>
    <n v="0.34895286124535968"/>
    <n v="0.27418707346447213"/>
    <n v="0.89763548775592139"/>
    <n v="3.2738067349926792"/>
    <x v="1172"/>
  </r>
  <r>
    <s v="CMP1174"/>
    <x v="1"/>
    <x v="1"/>
    <d v="2023-06-16T00:00:00"/>
    <d v="2024-09-19T00:00:00"/>
    <n v="99322.099999999991"/>
    <n v="6136.4"/>
    <n v="643.79999999999995"/>
    <n v="4042.8029999999999"/>
    <n v="6429.2129999999997"/>
    <x v="0"/>
    <x v="4"/>
    <x v="1"/>
    <n v="6.1782825775935066E-2"/>
    <n v="0.10491493383742911"/>
    <n v="0.65882325141776943"/>
    <n v="6.2795945945945952"/>
    <x v="1173"/>
  </r>
  <r>
    <s v="CMP1175"/>
    <x v="2"/>
    <x v="0"/>
    <d v="2022-11-04T00:00:00"/>
    <d v="2024-01-12T00:00:00"/>
    <n v="24655.8"/>
    <n v="867.1"/>
    <n v="771.4"/>
    <n v="14033.129000000001"/>
    <n v="34164.32"/>
    <x v="0"/>
    <x v="2"/>
    <x v="1"/>
    <n v="3.5168195718654434E-2"/>
    <n v="0.88963210702341133"/>
    <n v="16.183979933110368"/>
    <n v="18.191766917293236"/>
    <x v="1174"/>
  </r>
  <r>
    <s v="CMP1176"/>
    <x v="1"/>
    <x v="1"/>
    <d v="2023-05-02T00:00:00"/>
    <d v="2024-07-26T00:00:00"/>
    <n v="38694.699999999997"/>
    <n v="24400.6"/>
    <n v="1966.2"/>
    <n v="5773.32"/>
    <n v="20350.431"/>
    <x v="3"/>
    <x v="2"/>
    <x v="0"/>
    <n v="0.63059282020535112"/>
    <n v="8.0579985738055623E-2"/>
    <n v="0.23660565723793678"/>
    <n v="2.9362831858407077"/>
    <x v="1175"/>
  </r>
  <r>
    <s v="CMP1177"/>
    <x v="3"/>
    <x v="1"/>
    <d v="2023-01-25T00:00:00"/>
    <d v="2024-04-14T00:00:00"/>
    <n v="15909.4"/>
    <n v="8279.5"/>
    <n v="551"/>
    <n v="10496.869000000001"/>
    <n v="13469.775"/>
    <x v="4"/>
    <x v="1"/>
    <x v="0"/>
    <n v="0.52041560335399195"/>
    <n v="6.6549912434325745E-2"/>
    <n v="1.2678143607705781"/>
    <n v="19.050578947368422"/>
    <x v="1176"/>
  </r>
  <r>
    <s v="CMP1178"/>
    <x v="4"/>
    <x v="1"/>
    <d v="2023-06-02T00:00:00"/>
    <d v="2024-08-14T00:00:00"/>
    <n v="90749.7"/>
    <n v="35936.799999999996"/>
    <n v="29435"/>
    <n v="11565.142"/>
    <n v="33433.983999999997"/>
    <x v="1"/>
    <x v="0"/>
    <x v="1"/>
    <n v="0.39599910523120185"/>
    <n v="0.81907682375726287"/>
    <n v="0.32181891542930929"/>
    <n v="0.39290443349753695"/>
    <x v="1177"/>
  </r>
  <r>
    <s v="CMP1179"/>
    <x v="0"/>
    <x v="1"/>
    <d v="2023-04-27T00:00:00"/>
    <d v="2024-07-22T00:00:00"/>
    <n v="130186.8"/>
    <n v="70322.099999999991"/>
    <n v="16155.9"/>
    <n v="9047.2170000000006"/>
    <n v="34458.728000000003"/>
    <x v="2"/>
    <x v="2"/>
    <x v="1"/>
    <n v="0.54016305800588071"/>
    <n v="0.2297414326363974"/>
    <n v="0.12865396511196339"/>
    <n v="0.55999461497038239"/>
    <x v="1178"/>
  </r>
  <r>
    <s v="CMP1180"/>
    <x v="1"/>
    <x v="2"/>
    <d v="2023-07-15T00:00:00"/>
    <d v="2024-10-19T00:00:00"/>
    <n v="74071.8"/>
    <n v="47902.2"/>
    <n v="15912.3"/>
    <n v="7388.1270000000004"/>
    <n v="29513.184000000001"/>
    <x v="0"/>
    <x v="2"/>
    <x v="1"/>
    <n v="0.64669955367629783"/>
    <n v="0.33218307301126043"/>
    <n v="0.15423356338539776"/>
    <n v="0.46430289775833794"/>
    <x v="1179"/>
  </r>
  <r>
    <s v="CMP1181"/>
    <x v="3"/>
    <x v="3"/>
    <d v="2023-08-02T00:00:00"/>
    <d v="2024-10-18T00:00:00"/>
    <n v="105632.5"/>
    <n v="39872.1"/>
    <n v="16222.6"/>
    <n v="2689.605"/>
    <n v="7950.8429999999998"/>
    <x v="2"/>
    <x v="1"/>
    <x v="0"/>
    <n v="0.37746053534660262"/>
    <n v="0.40686595388755548"/>
    <n v="6.7455814968361338E-2"/>
    <n v="0.16579370754379694"/>
    <x v="1180"/>
  </r>
  <r>
    <s v="CMP1182"/>
    <x v="5"/>
    <x v="0"/>
    <d v="2023-05-25T00:00:00"/>
    <d v="2024-08-29T00:00:00"/>
    <n v="16448.8"/>
    <n v="1911.1"/>
    <n v="1635.6"/>
    <n v="7081.4809999999998"/>
    <n v="8911.4969999999994"/>
    <x v="4"/>
    <x v="1"/>
    <x v="1"/>
    <n v="0.11618476727785614"/>
    <n v="0.85584218512898325"/>
    <n v="3.7054476479514418"/>
    <n v="4.32959219858156"/>
    <x v="1181"/>
  </r>
  <r>
    <s v="CMP1183"/>
    <x v="5"/>
    <x v="2"/>
    <d v="2023-03-11T00:00:00"/>
    <d v="2024-05-19T00:00:00"/>
    <n v="12693.3"/>
    <n v="5974"/>
    <n v="2882.6"/>
    <n v="9651.2289999999994"/>
    <n v="23159.487000000001"/>
    <x v="0"/>
    <x v="0"/>
    <x v="0"/>
    <n v="0.4706419922321225"/>
    <n v="0.48252427184466018"/>
    <n v="1.6155388349514561"/>
    <n v="3.3480985915492956"/>
    <x v="1182"/>
  </r>
  <r>
    <s v="CMP1184"/>
    <x v="0"/>
    <x v="1"/>
    <d v="2023-01-03T00:00:00"/>
    <d v="2024-03-12T00:00:00"/>
    <n v="141389.5"/>
    <n v="79236.7"/>
    <n v="12623.699999999999"/>
    <n v="2131.239"/>
    <n v="2759.35"/>
    <x v="4"/>
    <x v="2"/>
    <x v="1"/>
    <n v="0.560414316480361"/>
    <n v="0.15931632690407349"/>
    <n v="2.6897119642791789E-2"/>
    <n v="0.16882839421088905"/>
    <x v="1183"/>
  </r>
  <r>
    <s v="CMP1185"/>
    <x v="1"/>
    <x v="3"/>
    <d v="2023-05-01T00:00:00"/>
    <d v="2024-07-12T00:00:00"/>
    <n v="26404.5"/>
    <n v="5280.9"/>
    <n v="611.9"/>
    <n v="10977.312"/>
    <n v="30286.614000000001"/>
    <x v="4"/>
    <x v="1"/>
    <x v="1"/>
    <n v="0.19999999999999998"/>
    <n v="0.11587040087863812"/>
    <n v="2.0786820428336079"/>
    <n v="17.939715639810426"/>
    <x v="1184"/>
  </r>
  <r>
    <s v="CMP1186"/>
    <x v="4"/>
    <x v="1"/>
    <d v="2022-11-11T00:00:00"/>
    <d v="2024-02-12T00:00:00"/>
    <n v="109440.2"/>
    <n v="89479.5"/>
    <n v="14987.199999999999"/>
    <n v="8460.3150000000005"/>
    <n v="28302.608"/>
    <x v="4"/>
    <x v="1"/>
    <x v="0"/>
    <n v="0.8176108961789178"/>
    <n v="0.1674931129476584"/>
    <n v="9.4550315994166273E-2"/>
    <n v="0.56450270897832822"/>
    <x v="1185"/>
  </r>
  <r>
    <s v="CMP1187"/>
    <x v="0"/>
    <x v="2"/>
    <d v="2023-08-16T00:00:00"/>
    <d v="2024-10-30T00:00:00"/>
    <n v="67393.099999999991"/>
    <n v="23211.599999999999"/>
    <n v="21758.7"/>
    <n v="4652.5860000000002"/>
    <n v="12215.235000000001"/>
    <x v="4"/>
    <x v="4"/>
    <x v="1"/>
    <n v="0.34442101639485351"/>
    <n v="0.93740629685157428"/>
    <n v="0.20044227886056973"/>
    <n v="0.2138264694122351"/>
    <x v="1186"/>
  </r>
  <r>
    <s v="CMP1188"/>
    <x v="4"/>
    <x v="0"/>
    <d v="2023-06-05T00:00:00"/>
    <d v="2024-09-06T00:00:00"/>
    <n v="38451.1"/>
    <n v="38146.6"/>
    <n v="25621.5"/>
    <n v="5491.6719999999996"/>
    <n v="19900.263999999999"/>
    <x v="2"/>
    <x v="0"/>
    <x v="0"/>
    <n v="0.99208085074289165"/>
    <n v="0.67165881100805847"/>
    <n v="0.14396229283868026"/>
    <n v="0.21433842671194112"/>
    <x v="1187"/>
  </r>
  <r>
    <s v="CMP1189"/>
    <x v="0"/>
    <x v="2"/>
    <d v="2023-03-21T00:00:00"/>
    <d v="2024-06-11T00:00:00"/>
    <n v="138593.9"/>
    <n v="17469.599999999999"/>
    <n v="11008.4"/>
    <n v="5311.2629999999999"/>
    <n v="14040.031000000001"/>
    <x v="3"/>
    <x v="2"/>
    <x v="1"/>
    <n v="0.12604883764725575"/>
    <n v="0.63014608233731739"/>
    <n v="0.30402888446215143"/>
    <n v="0.48247365648050583"/>
    <x v="1188"/>
  </r>
  <r>
    <s v="CMP1190"/>
    <x v="0"/>
    <x v="0"/>
    <d v="2023-02-08T00:00:00"/>
    <d v="2024-05-04T00:00:00"/>
    <n v="12928.199999999999"/>
    <n v="3027.6"/>
    <n v="2076.4"/>
    <n v="6561.54"/>
    <n v="20778.355"/>
    <x v="2"/>
    <x v="2"/>
    <x v="1"/>
    <n v="0.23418573351278602"/>
    <n v="0.68582375478927204"/>
    <n v="2.1672413793103447"/>
    <n v="3.1600558659217874"/>
    <x v="1189"/>
  </r>
  <r>
    <s v="CMP1191"/>
    <x v="5"/>
    <x v="0"/>
    <d v="2023-06-07T00:00:00"/>
    <d v="2024-09-09T00:00:00"/>
    <n v="133289.79999999999"/>
    <n v="47536.799999999996"/>
    <n v="22103.8"/>
    <n v="4604.8519999999999"/>
    <n v="8158.0190000000002"/>
    <x v="3"/>
    <x v="1"/>
    <x v="0"/>
    <n v="0.35664244375788695"/>
    <n v="0.46498291849682777"/>
    <n v="9.6869204489995128E-2"/>
    <n v="0.20832852269745475"/>
    <x v="1190"/>
  </r>
  <r>
    <s v="CMP1192"/>
    <x v="5"/>
    <x v="1"/>
    <d v="2023-04-17T00:00:00"/>
    <d v="2024-07-03T00:00:00"/>
    <n v="104043.3"/>
    <n v="83470.7"/>
    <n v="26027.5"/>
    <n v="5326.9520000000002"/>
    <n v="19494.38"/>
    <x v="1"/>
    <x v="0"/>
    <x v="1"/>
    <n v="0.80226886305989908"/>
    <n v="0.31181600250147656"/>
    <n v="6.3818226036201936E-2"/>
    <n v="0.20466629526462396"/>
    <x v="1191"/>
  </r>
  <r>
    <s v="CMP1193"/>
    <x v="1"/>
    <x v="0"/>
    <d v="2023-07-01T00:00:00"/>
    <d v="2024-09-13T00:00:00"/>
    <n v="7203.5999999999995"/>
    <n v="5846.4"/>
    <n v="339.3"/>
    <n v="11261.802"/>
    <n v="36603.481"/>
    <x v="0"/>
    <x v="2"/>
    <x v="0"/>
    <n v="0.81159420289855078"/>
    <n v="5.8035714285714295E-2"/>
    <n v="1.926279761904762"/>
    <n v="33.191282051282052"/>
    <x v="1192"/>
  </r>
  <r>
    <s v="CMP1194"/>
    <x v="5"/>
    <x v="2"/>
    <d v="2023-01-29T00:00:00"/>
    <d v="2024-04-21T00:00:00"/>
    <n v="92512.9"/>
    <n v="56471.7"/>
    <n v="45788.1"/>
    <n v="4547.9830000000002"/>
    <n v="10041.684999999999"/>
    <x v="2"/>
    <x v="0"/>
    <x v="1"/>
    <n v="0.61041973605843081"/>
    <n v="0.81081497458018792"/>
    <n v="8.0535613413444257E-2"/>
    <n v="9.9326746469060742E-2"/>
    <x v="1193"/>
  </r>
  <r>
    <s v="CMP1195"/>
    <x v="4"/>
    <x v="3"/>
    <d v="2023-03-16T00:00:00"/>
    <d v="2024-06-10T00:00:00"/>
    <n v="79448.399999999994"/>
    <n v="42853.299999999996"/>
    <n v="16095"/>
    <n v="13962.281999999999"/>
    <n v="55819.49"/>
    <x v="3"/>
    <x v="0"/>
    <x v="0"/>
    <n v="0.53938531172433934"/>
    <n v="0.37558367733640119"/>
    <n v="0.32581579481626854"/>
    <n v="0.8674918918918918"/>
    <x v="1194"/>
  </r>
  <r>
    <s v="CMP1196"/>
    <x v="5"/>
    <x v="2"/>
    <d v="2023-02-21T00:00:00"/>
    <d v="2024-05-15T00:00:00"/>
    <n v="43491.299999999996"/>
    <n v="24493.399999999998"/>
    <n v="14911.8"/>
    <n v="1331.4770000000001"/>
    <n v="2945.5880000000002"/>
    <x v="0"/>
    <x v="0"/>
    <x v="1"/>
    <n v="0.56317930252717208"/>
    <n v="0.60880890362301687"/>
    <n v="5.4360644091877817E-2"/>
    <n v="8.9290159471022965E-2"/>
    <x v="1195"/>
  </r>
  <r>
    <s v="CMP1197"/>
    <x v="4"/>
    <x v="3"/>
    <d v="2023-03-05T00:00:00"/>
    <d v="2024-06-04T00:00:00"/>
    <n v="139289.9"/>
    <n v="37934.9"/>
    <n v="13757.6"/>
    <n v="8149.7250000000004"/>
    <n v="22703.839"/>
    <x v="2"/>
    <x v="2"/>
    <x v="1"/>
    <n v="0.27234494389040415"/>
    <n v="0.36266340493846033"/>
    <n v="0.21483449277578168"/>
    <n v="0.59237984822934231"/>
    <x v="1196"/>
  </r>
  <r>
    <s v="CMP1198"/>
    <x v="2"/>
    <x v="0"/>
    <d v="2023-01-13T00:00:00"/>
    <d v="2024-04-04T00:00:00"/>
    <n v="41383"/>
    <n v="26407.399999999998"/>
    <n v="26239.200000000001"/>
    <n v="10759.898999999999"/>
    <n v="15998.894"/>
    <x v="0"/>
    <x v="0"/>
    <x v="0"/>
    <n v="0.63812193412754026"/>
    <n v="0.99363057324840776"/>
    <n v="0.40745772018449378"/>
    <n v="0.4100696286472148"/>
    <x v="1197"/>
  </r>
  <r>
    <s v="CMP1199"/>
    <x v="4"/>
    <x v="2"/>
    <d v="2023-02-07T00:00:00"/>
    <d v="2024-05-05T00:00:00"/>
    <n v="25705.599999999999"/>
    <n v="15364.199999999999"/>
    <n v="10489.3"/>
    <n v="9645.1970000000001"/>
    <n v="36858.680999999997"/>
    <x v="2"/>
    <x v="4"/>
    <x v="0"/>
    <n v="0.59769855595667865"/>
    <n v="0.68271045677614195"/>
    <n v="0.62777085692714241"/>
    <n v="0.91952723251313251"/>
    <x v="1198"/>
  </r>
  <r>
    <s v="CMP1200"/>
    <x v="1"/>
    <x v="3"/>
    <d v="2023-06-21T00:00:00"/>
    <d v="2024-09-13T00:00:00"/>
    <n v="30937.200000000001"/>
    <n v="6568.5"/>
    <n v="2044.5"/>
    <n v="7934.7479999999996"/>
    <n v="18662.456999999999"/>
    <x v="0"/>
    <x v="3"/>
    <x v="1"/>
    <n v="0.2123172103487064"/>
    <n v="0.31125827814569534"/>
    <n v="1.208"/>
    <n v="3.8810212765957446"/>
    <x v="1199"/>
  </r>
  <r>
    <s v="CMP1201"/>
    <x v="0"/>
    <x v="3"/>
    <d v="2023-05-18T00:00:00"/>
    <d v="2024-08-21T00:00:00"/>
    <n v="141427.19999999998"/>
    <n v="86295.3"/>
    <n v="68303.7"/>
    <n v="2292.1019999999999"/>
    <n v="2756.5079999999998"/>
    <x v="0"/>
    <x v="3"/>
    <x v="1"/>
    <n v="0.6101747047244096"/>
    <n v="0.79151124105252535"/>
    <n v="2.6561145276741603E-2"/>
    <n v="3.3557508597630875E-2"/>
    <x v="1200"/>
  </r>
  <r>
    <s v="CMP1202"/>
    <x v="3"/>
    <x v="1"/>
    <d v="2023-06-07T00:00:00"/>
    <d v="2024-09-08T00:00:00"/>
    <n v="135128.4"/>
    <n v="124943.59999999999"/>
    <n v="70623.7"/>
    <n v="3160.4490000000001"/>
    <n v="7470.951"/>
    <x v="2"/>
    <x v="2"/>
    <x v="1"/>
    <n v="0.92462872349557901"/>
    <n v="0.56524463838083749"/>
    <n v="2.5295005106303968E-2"/>
    <n v="4.4750544080811402E-2"/>
    <x v="1201"/>
  </r>
  <r>
    <s v="CMP1203"/>
    <x v="2"/>
    <x v="1"/>
    <d v="2023-08-03T00:00:00"/>
    <d v="2024-10-28T00:00:00"/>
    <n v="74663.399999999994"/>
    <n v="55047.799999999996"/>
    <n v="7960.5"/>
    <n v="1748.1489999999999"/>
    <n v="6534.1059999999998"/>
    <x v="2"/>
    <x v="1"/>
    <x v="1"/>
    <n v="0.7372795774100831"/>
    <n v="0.14461068380571068"/>
    <n v="3.1756927615635866E-2"/>
    <n v="0.21960291438979962"/>
    <x v="1202"/>
  </r>
  <r>
    <s v="CMP1204"/>
    <x v="2"/>
    <x v="0"/>
    <d v="2022-10-25T00:00:00"/>
    <d v="2024-01-15T00:00:00"/>
    <n v="21364.3"/>
    <n v="1624"/>
    <n v="278.39999999999998"/>
    <n v="397.18400000000003"/>
    <n v="1095.5619999999999"/>
    <x v="4"/>
    <x v="4"/>
    <x v="1"/>
    <n v="7.6014659970137094E-2"/>
    <n v="0.1714285714285714"/>
    <n v="0.24457142857142858"/>
    <n v="1.426666666666667"/>
    <x v="1203"/>
  </r>
  <r>
    <s v="CMP1205"/>
    <x v="0"/>
    <x v="2"/>
    <d v="2023-02-19T00:00:00"/>
    <d v="2024-05-02T00:00:00"/>
    <n v="118969.59999999999"/>
    <n v="98863.9"/>
    <n v="21384.6"/>
    <n v="8406.1139999999996"/>
    <n v="25411.278999999999"/>
    <x v="1"/>
    <x v="3"/>
    <x v="1"/>
    <n v="0.8310013650546022"/>
    <n v="0.21630342319087148"/>
    <n v="8.5027133260977966E-2"/>
    <n v="0.39309194467046382"/>
    <x v="1204"/>
  </r>
  <r>
    <s v="CMP1206"/>
    <x v="1"/>
    <x v="0"/>
    <d v="2023-05-09T00:00:00"/>
    <d v="2024-07-22T00:00:00"/>
    <n v="48105.2"/>
    <n v="18072.8"/>
    <n v="2627.4"/>
    <n v="13246.475"/>
    <n v="51971.305999999997"/>
    <x v="3"/>
    <x v="4"/>
    <x v="1"/>
    <n v="0.37569327224499638"/>
    <n v="0.14537869062901157"/>
    <n v="0.73295089858793327"/>
    <n v="5.041666666666667"/>
    <x v="1205"/>
  </r>
  <r>
    <s v="CMP1207"/>
    <x v="5"/>
    <x v="0"/>
    <d v="2023-04-22T00:00:00"/>
    <d v="2024-07-12T00:00:00"/>
    <n v="108889.2"/>
    <n v="2659.2999999999997"/>
    <n v="2523"/>
    <n v="5936.3869999999997"/>
    <n v="7532.9530000000004"/>
    <x v="0"/>
    <x v="3"/>
    <x v="1"/>
    <n v="2.44220730797912E-2"/>
    <n v="0.94874591057797175"/>
    <n v="2.2323118865866958"/>
    <n v="2.3529080459770113"/>
    <x v="1206"/>
  </r>
  <r>
    <s v="CMP1208"/>
    <x v="2"/>
    <x v="3"/>
    <d v="2023-08-18T00:00:00"/>
    <d v="2024-11-07T00:00:00"/>
    <n v="144808.6"/>
    <n v="9082.7999999999993"/>
    <n v="2586.7999999999997"/>
    <n v="13743.419"/>
    <n v="39495.68"/>
    <x v="4"/>
    <x v="2"/>
    <x v="1"/>
    <n v="6.2722794088196407E-2"/>
    <n v="0.28480204342273308"/>
    <n v="1.5131257982120052"/>
    <n v="5.3129035874439463"/>
    <x v="1207"/>
  </r>
  <r>
    <s v="CMP1209"/>
    <x v="5"/>
    <x v="0"/>
    <d v="2023-08-11T00:00:00"/>
    <d v="2024-10-22T00:00:00"/>
    <n v="90816.4"/>
    <n v="39225.4"/>
    <n v="5150.3999999999996"/>
    <n v="1119.864"/>
    <n v="4026.9690000000001"/>
    <x v="1"/>
    <x v="3"/>
    <x v="0"/>
    <n v="0.43191978541320736"/>
    <n v="0.13130267632707376"/>
    <n v="2.8549460298684017E-2"/>
    <n v="0.21743243243243246"/>
    <x v="1208"/>
  </r>
  <r>
    <s v="CMP1210"/>
    <x v="0"/>
    <x v="3"/>
    <d v="2023-01-27T00:00:00"/>
    <d v="2024-04-08T00:00:00"/>
    <n v="93861.4"/>
    <n v="62274.6"/>
    <n v="34043.1"/>
    <n v="13679.01"/>
    <n v="53051.701000000001"/>
    <x v="1"/>
    <x v="2"/>
    <x v="1"/>
    <n v="0.66347401594265587"/>
    <n v="0.54666107851355128"/>
    <n v="0.2196563285834032"/>
    <n v="0.40181446460516229"/>
    <x v="1209"/>
  </r>
  <r>
    <s v="CMP1211"/>
    <x v="4"/>
    <x v="3"/>
    <d v="2023-05-24T00:00:00"/>
    <d v="2024-08-06T00:00:00"/>
    <n v="133562.4"/>
    <n v="59612.4"/>
    <n v="26024.6"/>
    <n v="2831.6469999999999"/>
    <n v="8452.9779999999992"/>
    <x v="0"/>
    <x v="1"/>
    <x v="0"/>
    <n v="0.44632621156852531"/>
    <n v="0.43656353376143214"/>
    <n v="4.7500972951936171E-2"/>
    <n v="0.10880655226209049"/>
    <x v="1210"/>
  </r>
  <r>
    <s v="CMP1212"/>
    <x v="2"/>
    <x v="3"/>
    <d v="2023-01-18T00:00:00"/>
    <d v="2024-04-10T00:00:00"/>
    <n v="73097.399999999994"/>
    <n v="19348.8"/>
    <n v="7284.8"/>
    <n v="14328.842000000001"/>
    <n v="37705.597000000002"/>
    <x v="2"/>
    <x v="2"/>
    <x v="1"/>
    <n v="0.26469888121875745"/>
    <n v="0.37649880095923266"/>
    <n v="0.74055455635491607"/>
    <n v="1.9669506369426752"/>
    <x v="1211"/>
  </r>
  <r>
    <s v="CMP1213"/>
    <x v="2"/>
    <x v="2"/>
    <d v="2022-11-10T00:00:00"/>
    <d v="2024-01-25T00:00:00"/>
    <n v="136459.5"/>
    <n v="26581.399999999998"/>
    <n v="17292.7"/>
    <n v="1775.931"/>
    <n v="5400.3220000000001"/>
    <x v="0"/>
    <x v="2"/>
    <x v="0"/>
    <n v="0.19479332695781532"/>
    <n v="0.65055640410211657"/>
    <n v="6.68110408029675E-2"/>
    <n v="0.10269830622170048"/>
    <x v="1212"/>
  </r>
  <r>
    <s v="CMP1214"/>
    <x v="2"/>
    <x v="3"/>
    <d v="2023-03-17T00:00:00"/>
    <d v="2024-06-21T00:00:00"/>
    <n v="22898.399999999998"/>
    <n v="13299.4"/>
    <n v="6362.5999999999995"/>
    <n v="12011.8"/>
    <n v="18619.710999999999"/>
    <x v="3"/>
    <x v="3"/>
    <x v="1"/>
    <n v="0.58080040526849042"/>
    <n v="0.47841255996511117"/>
    <n v="0.9031836022677715"/>
    <n v="1.8878760255241569"/>
    <x v="1213"/>
  </r>
  <r>
    <s v="CMP1215"/>
    <x v="4"/>
    <x v="0"/>
    <d v="2023-08-07T00:00:00"/>
    <d v="2024-11-09T00:00:00"/>
    <n v="98782.7"/>
    <n v="35638.1"/>
    <n v="8784.1"/>
    <n v="4064.06"/>
    <n v="14430.922"/>
    <x v="0"/>
    <x v="0"/>
    <x v="1"/>
    <n v="0.36077268590552797"/>
    <n v="0.24648059239970707"/>
    <n v="0.11403694360810482"/>
    <n v="0.46266094420600856"/>
    <x v="1214"/>
  </r>
  <r>
    <s v="CMP1216"/>
    <x v="5"/>
    <x v="2"/>
    <d v="2023-04-20T00:00:00"/>
    <d v="2024-06-28T00:00:00"/>
    <n v="30818.3"/>
    <n v="15599.1"/>
    <n v="15570.1"/>
    <n v="7966.0389999999998"/>
    <n v="28377.08"/>
    <x v="0"/>
    <x v="2"/>
    <x v="1"/>
    <n v="0.50616354568551802"/>
    <n v="0.99814091838631713"/>
    <n v="0.51067298754415313"/>
    <n v="0.51162413857329114"/>
    <x v="1215"/>
  </r>
  <r>
    <s v="CMP1217"/>
    <x v="0"/>
    <x v="0"/>
    <d v="2022-11-01T00:00:00"/>
    <d v="2024-01-11T00:00:00"/>
    <n v="107958.3"/>
    <n v="72969.8"/>
    <n v="59864.7"/>
    <n v="7317.7439999999997"/>
    <n v="12226.226000000001"/>
    <x v="0"/>
    <x v="4"/>
    <x v="0"/>
    <n v="0.67590727160394337"/>
    <n v="0.82040378348302989"/>
    <n v="0.10028455607662347"/>
    <n v="0.12223804679552391"/>
    <x v="1216"/>
  </r>
  <r>
    <s v="CMP1218"/>
    <x v="0"/>
    <x v="0"/>
    <d v="2023-08-03T00:00:00"/>
    <d v="2024-11-04T00:00:00"/>
    <n v="103048.59999999999"/>
    <n v="23916.3"/>
    <n v="5008.3"/>
    <n v="7904.82"/>
    <n v="13839.611999999999"/>
    <x v="3"/>
    <x v="4"/>
    <x v="0"/>
    <n v="0.23208757809421962"/>
    <n v="0.20940948223596462"/>
    <n v="0.33052018915969444"/>
    <n v="1.5783439490445859"/>
    <x v="1217"/>
  </r>
  <r>
    <s v="CMP1219"/>
    <x v="5"/>
    <x v="1"/>
    <d v="2023-07-21T00:00:00"/>
    <d v="2024-10-16T00:00:00"/>
    <n v="52414.6"/>
    <n v="3340.7999999999997"/>
    <n v="1081.7"/>
    <n v="8314.7929999999997"/>
    <n v="13938.27"/>
    <x v="1"/>
    <x v="3"/>
    <x v="1"/>
    <n v="6.3737966139205487E-2"/>
    <n v="0.32378472222222227"/>
    <n v="2.4888628472222223"/>
    <n v="7.6867828418230557"/>
    <x v="1218"/>
  </r>
  <r>
    <s v="CMP1220"/>
    <x v="1"/>
    <x v="1"/>
    <d v="2023-07-01T00:00:00"/>
    <d v="2024-09-16T00:00:00"/>
    <n v="21344"/>
    <n v="16286.4"/>
    <n v="12992"/>
    <n v="6535.5559999999996"/>
    <n v="24997.941999999999"/>
    <x v="2"/>
    <x v="0"/>
    <x v="0"/>
    <n v="0.7630434782608696"/>
    <n v="0.79772079772079774"/>
    <n v="0.40128917378917378"/>
    <n v="0.50304464285714279"/>
    <x v="1219"/>
  </r>
  <r>
    <s v="CMP1221"/>
    <x v="1"/>
    <x v="3"/>
    <d v="2023-02-19T00:00:00"/>
    <d v="2024-05-07T00:00:00"/>
    <n v="7476.2"/>
    <n v="7290.5999999999995"/>
    <n v="2508.5"/>
    <n v="11102.244000000001"/>
    <n v="40585.79"/>
    <x v="1"/>
    <x v="4"/>
    <x v="1"/>
    <n v="0.97517455391776564"/>
    <n v="0.34407319013524268"/>
    <n v="1.5228162291169454"/>
    <n v="4.4258497109826589"/>
    <x v="1220"/>
  </r>
  <r>
    <s v="CMP1222"/>
    <x v="4"/>
    <x v="2"/>
    <d v="2023-01-10T00:00:00"/>
    <d v="2024-03-30T00:00:00"/>
    <n v="56848.7"/>
    <n v="12606.3"/>
    <n v="9033.5"/>
    <n v="3649.9110000000001"/>
    <n v="14477.786"/>
    <x v="3"/>
    <x v="2"/>
    <x v="1"/>
    <n v="0.2217517726878539"/>
    <n v="0.71658615136876014"/>
    <n v="0.28953071083505866"/>
    <n v="0.40404173354735151"/>
    <x v="1221"/>
  </r>
  <r>
    <s v="CMP1223"/>
    <x v="4"/>
    <x v="0"/>
    <d v="2023-07-07T00:00:00"/>
    <d v="2024-10-09T00:00:00"/>
    <n v="139362.4"/>
    <n v="72375.3"/>
    <n v="14836.4"/>
    <n v="13126.995000000001"/>
    <n v="51576.529000000002"/>
    <x v="3"/>
    <x v="0"/>
    <x v="0"/>
    <n v="0.519331613118029"/>
    <n v="0.20499258725007011"/>
    <n v="0.1813739632167328"/>
    <n v="0.88478303362001576"/>
    <x v="1222"/>
  </r>
  <r>
    <s v="CMP1224"/>
    <x v="2"/>
    <x v="1"/>
    <d v="2022-11-21T00:00:00"/>
    <d v="2024-02-23T00:00:00"/>
    <n v="50857.299999999996"/>
    <n v="7189.0999999999995"/>
    <n v="6385.8"/>
    <n v="1897.2380000000001"/>
    <n v="3643.27"/>
    <x v="3"/>
    <x v="1"/>
    <x v="1"/>
    <n v="0.14135827108399385"/>
    <n v="0.88826139572408236"/>
    <n v="0.2639048003227108"/>
    <n v="0.29710263396911896"/>
    <x v="1223"/>
  </r>
  <r>
    <s v="CMP1225"/>
    <x v="0"/>
    <x v="2"/>
    <d v="2023-05-05T00:00:00"/>
    <d v="2024-07-31T00:00:00"/>
    <n v="119549.59999999999"/>
    <n v="69057.7"/>
    <n v="61387.199999999997"/>
    <n v="11401.64"/>
    <n v="41950.298000000003"/>
    <x v="4"/>
    <x v="4"/>
    <x v="1"/>
    <n v="0.5776489423636717"/>
    <n v="0.88892621677235129"/>
    <n v="0.16510309494813757"/>
    <n v="0.18573318216175358"/>
    <x v="1224"/>
  </r>
  <r>
    <s v="CMP1226"/>
    <x v="2"/>
    <x v="1"/>
    <d v="2022-12-31T00:00:00"/>
    <d v="2024-03-10T00:00:00"/>
    <n v="35121.9"/>
    <n v="5817.4"/>
    <n v="3561.2"/>
    <n v="10133.876"/>
    <n v="38621.387999999999"/>
    <x v="3"/>
    <x v="1"/>
    <x v="1"/>
    <n v="0.16563454710593672"/>
    <n v="0.61216350947158527"/>
    <n v="1.7419940179461617"/>
    <n v="2.8456351791530947"/>
    <x v="1225"/>
  </r>
  <r>
    <s v="CMP1227"/>
    <x v="2"/>
    <x v="3"/>
    <d v="2023-06-09T00:00:00"/>
    <d v="2024-09-05T00:00:00"/>
    <n v="132399.5"/>
    <n v="10521.199999999999"/>
    <n v="2984.1"/>
    <n v="13965.762000000001"/>
    <n v="23595.038"/>
    <x v="1"/>
    <x v="2"/>
    <x v="1"/>
    <n v="7.9465556894097025E-2"/>
    <n v="0.28362734288864389"/>
    <n v="1.3273925027563398"/>
    <n v="4.6800583090379009"/>
    <x v="1226"/>
  </r>
  <r>
    <s v="CMP1228"/>
    <x v="0"/>
    <x v="3"/>
    <d v="2023-01-03T00:00:00"/>
    <d v="2024-03-20T00:00:00"/>
    <n v="48029.799999999996"/>
    <n v="24467.3"/>
    <n v="2453.4"/>
    <n v="3665.9479999999999"/>
    <n v="4919.9369999999999"/>
    <x v="0"/>
    <x v="2"/>
    <x v="1"/>
    <n v="0.5094191522762952"/>
    <n v="0.10027260874718502"/>
    <n v="0.14983050847457627"/>
    <n v="1.4942316784869976"/>
    <x v="1227"/>
  </r>
  <r>
    <s v="CMP1229"/>
    <x v="1"/>
    <x v="1"/>
    <d v="2023-03-30T00:00:00"/>
    <d v="2024-06-11T00:00:00"/>
    <n v="119819.3"/>
    <n v="89424.4"/>
    <n v="9311.9"/>
    <n v="10658.022000000001"/>
    <n v="26760.300999999999"/>
    <x v="2"/>
    <x v="4"/>
    <x v="0"/>
    <n v="0.74632717767504897"/>
    <n v="0.10413153456998314"/>
    <n v="0.11918471915942407"/>
    <n v="1.144559327312364"/>
    <x v="1228"/>
  </r>
  <r>
    <s v="CMP1230"/>
    <x v="1"/>
    <x v="0"/>
    <d v="2023-08-08T00:00:00"/>
    <d v="2024-10-26T00:00:00"/>
    <n v="10956.199999999999"/>
    <n v="10338.5"/>
    <n v="1249.8999999999999"/>
    <n v="1377.819"/>
    <n v="2323.2190000000001"/>
    <x v="4"/>
    <x v="0"/>
    <x v="1"/>
    <n v="0.94362096347273694"/>
    <n v="0.12089761570827488"/>
    <n v="0.13327068723702665"/>
    <n v="1.1023433874709978"/>
    <x v="1229"/>
  </r>
  <r>
    <s v="CMP1231"/>
    <x v="4"/>
    <x v="2"/>
    <d v="2022-12-17T00:00:00"/>
    <d v="2024-03-01T00:00:00"/>
    <n v="59731.299999999996"/>
    <n v="40817.5"/>
    <n v="5338.9"/>
    <n v="9806.2919999999995"/>
    <n v="34727.732000000004"/>
    <x v="4"/>
    <x v="1"/>
    <x v="1"/>
    <n v="0.68335194445793079"/>
    <n v="0.13079928952042627"/>
    <n v="0.24024724689165186"/>
    <n v="1.8367626290059751"/>
    <x v="1230"/>
  </r>
  <r>
    <s v="CMP1232"/>
    <x v="3"/>
    <x v="2"/>
    <d v="2023-06-22T00:00:00"/>
    <d v="2024-09-18T00:00:00"/>
    <n v="106302.39999999999"/>
    <n v="74390.8"/>
    <n v="8091"/>
    <n v="1619.4179999999999"/>
    <n v="2289.0569999999998"/>
    <x v="3"/>
    <x v="4"/>
    <x v="0"/>
    <n v="0.69980357922304681"/>
    <n v="0.10876344924372368"/>
    <n v="2.1769062841104005E-2"/>
    <n v="0.2001505376344086"/>
    <x v="1231"/>
  </r>
  <r>
    <s v="CMP1233"/>
    <x v="4"/>
    <x v="0"/>
    <d v="2023-04-12T00:00:00"/>
    <d v="2024-06-23T00:00:00"/>
    <n v="31676.7"/>
    <n v="20668.3"/>
    <n v="9970.1999999999989"/>
    <n v="2745.8359999999998"/>
    <n v="4611.8119999999999"/>
    <x v="2"/>
    <x v="0"/>
    <x v="1"/>
    <n v="0.65247642589032318"/>
    <n v="0.48239090781535005"/>
    <n v="0.13285253262242178"/>
    <n v="0.27540430482838862"/>
    <x v="1232"/>
  </r>
  <r>
    <s v="CMP1234"/>
    <x v="3"/>
    <x v="3"/>
    <d v="2023-05-12T00:00:00"/>
    <d v="2024-07-24T00:00:00"/>
    <n v="44048.1"/>
    <n v="43717.5"/>
    <n v="32909.199999999997"/>
    <n v="6845.8559999999998"/>
    <n v="22048.41"/>
    <x v="1"/>
    <x v="3"/>
    <x v="1"/>
    <n v="0.99249456843768524"/>
    <n v="0.75276948590381421"/>
    <n v="0.15659303482587064"/>
    <n v="0.20802255904124076"/>
    <x v="1233"/>
  </r>
  <r>
    <s v="CMP1235"/>
    <x v="5"/>
    <x v="2"/>
    <d v="2023-02-10T00:00:00"/>
    <d v="2024-05-11T00:00:00"/>
    <n v="132605.4"/>
    <n v="102868.8"/>
    <n v="98136"/>
    <n v="10487.009"/>
    <n v="13769.432000000001"/>
    <x v="4"/>
    <x v="1"/>
    <x v="1"/>
    <n v="0.77575121375147627"/>
    <n v="0.95399188092016241"/>
    <n v="0.10194547812359044"/>
    <n v="0.10686199763593381"/>
    <x v="1234"/>
  </r>
  <r>
    <s v="CMP1236"/>
    <x v="0"/>
    <x v="2"/>
    <d v="2023-06-24T00:00:00"/>
    <d v="2024-09-22T00:00:00"/>
    <n v="106891.09999999999"/>
    <n v="8352"/>
    <n v="8294"/>
    <n v="4759.799"/>
    <n v="15672.353999999999"/>
    <x v="1"/>
    <x v="3"/>
    <x v="1"/>
    <n v="7.8135597818714569E-2"/>
    <n v="0.99305555555555558"/>
    <n v="0.56989930555555557"/>
    <n v="0.57388461538461544"/>
    <x v="1235"/>
  </r>
  <r>
    <s v="CMP1237"/>
    <x v="1"/>
    <x v="0"/>
    <d v="2023-06-18T00:00:00"/>
    <d v="2024-08-31T00:00:00"/>
    <n v="130076.59999999999"/>
    <n v="33744.400000000001"/>
    <n v="11031.6"/>
    <n v="8957.607"/>
    <n v="26622.492999999999"/>
    <x v="3"/>
    <x v="1"/>
    <x v="1"/>
    <n v="0.25941944977036613"/>
    <n v="0.32691646613956687"/>
    <n v="0.2654546235819869"/>
    <n v="0.81199526813880119"/>
    <x v="1236"/>
  </r>
  <r>
    <s v="CMP1238"/>
    <x v="0"/>
    <x v="0"/>
    <d v="2023-06-24T00:00:00"/>
    <d v="2024-09-10T00:00:00"/>
    <n v="54201"/>
    <n v="28886.899999999998"/>
    <n v="18014.8"/>
    <n v="11576.742"/>
    <n v="30183.924999999999"/>
    <x v="4"/>
    <x v="3"/>
    <x v="1"/>
    <n v="0.53295880149812735"/>
    <n v="0.62363216544523647"/>
    <n v="0.40076096777431991"/>
    <n v="0.64262395363811975"/>
    <x v="1237"/>
  </r>
  <r>
    <s v="CMP1239"/>
    <x v="3"/>
    <x v="2"/>
    <d v="2022-11-11T00:00:00"/>
    <d v="2024-01-29T00:00:00"/>
    <n v="12629.5"/>
    <n v="5982.7"/>
    <n v="316.09999999999997"/>
    <n v="5838.57"/>
    <n v="20776.412"/>
    <x v="2"/>
    <x v="1"/>
    <x v="0"/>
    <n v="0.47370838117106773"/>
    <n v="5.2835676199709157E-2"/>
    <n v="0.97590887057682985"/>
    <n v="18.470642201834863"/>
    <x v="1238"/>
  </r>
  <r>
    <s v="CMP1240"/>
    <x v="4"/>
    <x v="1"/>
    <d v="2022-11-16T00:00:00"/>
    <d v="2024-02-10T00:00:00"/>
    <n v="2934.7999999999997"/>
    <n v="336.4"/>
    <n v="316.09999999999997"/>
    <n v="12474.523999999999"/>
    <n v="24733.607"/>
    <x v="2"/>
    <x v="2"/>
    <x v="0"/>
    <n v="0.11462450592885376"/>
    <n v="0.93965517241379304"/>
    <n v="37.082413793103449"/>
    <n v="39.46385321100918"/>
    <x v="1239"/>
  </r>
  <r>
    <s v="CMP1241"/>
    <x v="0"/>
    <x v="2"/>
    <d v="2023-03-07T00:00:00"/>
    <d v="2024-06-09T00:00:00"/>
    <n v="47101.799999999996"/>
    <n v="30418.1"/>
    <n v="1899.5"/>
    <n v="5794.2579999999998"/>
    <n v="10377.012000000001"/>
    <x v="3"/>
    <x v="3"/>
    <x v="0"/>
    <n v="0.6457948528506342"/>
    <n v="6.2446372390122989E-2"/>
    <n v="0.19048717704261608"/>
    <n v="3.0504122137404579"/>
    <x v="1240"/>
  </r>
  <r>
    <s v="CMP1242"/>
    <x v="5"/>
    <x v="2"/>
    <d v="2022-12-17T00:00:00"/>
    <d v="2024-02-29T00:00:00"/>
    <n v="52896"/>
    <n v="7426.9"/>
    <n v="5611.5"/>
    <n v="1934.6479999999999"/>
    <n v="6197.4740000000002"/>
    <x v="1"/>
    <x v="4"/>
    <x v="0"/>
    <n v="0.14040570175438596"/>
    <n v="0.75556423272159312"/>
    <n v="0.26049199531433032"/>
    <n v="0.34476485788113692"/>
    <x v="1241"/>
  </r>
  <r>
    <s v="CMP1243"/>
    <x v="0"/>
    <x v="0"/>
    <d v="2023-04-21T00:00:00"/>
    <d v="2024-07-01T00:00:00"/>
    <n v="18429.5"/>
    <n v="12942.699999999999"/>
    <n v="6936.8"/>
    <n v="5450.1149999999998"/>
    <n v="13936.82"/>
    <x v="1"/>
    <x v="1"/>
    <x v="0"/>
    <n v="0.70228166797797009"/>
    <n v="0.53596235715886176"/>
    <n v="0.42109567555455973"/>
    <n v="0.78568143812709024"/>
    <x v="1242"/>
  </r>
  <r>
    <s v="CMP1244"/>
    <x v="2"/>
    <x v="3"/>
    <d v="2023-08-17T00:00:00"/>
    <d v="2024-10-27T00:00:00"/>
    <n v="12873.1"/>
    <n v="9129.1999999999989"/>
    <n v="2247.5"/>
    <n v="9279.7389999999996"/>
    <n v="11475.126"/>
    <x v="1"/>
    <x v="4"/>
    <x v="1"/>
    <n v="0.70916873169632788"/>
    <n v="0.24618805590851336"/>
    <n v="1.0164898348157561"/>
    <n v="4.128916129032258"/>
    <x v="1243"/>
  </r>
  <r>
    <s v="CMP1245"/>
    <x v="5"/>
    <x v="3"/>
    <d v="2023-07-15T00:00:00"/>
    <d v="2024-10-09T00:00:00"/>
    <n v="86933.3"/>
    <n v="66874"/>
    <n v="57614.299999999996"/>
    <n v="7702.7479999999996"/>
    <n v="14064.797"/>
    <x v="1"/>
    <x v="4"/>
    <x v="1"/>
    <n v="0.76925642992961263"/>
    <n v="0.8615351257588898"/>
    <n v="0.11518300086730268"/>
    <n v="0.1336950722303317"/>
    <x v="1244"/>
  </r>
  <r>
    <s v="CMP1246"/>
    <x v="5"/>
    <x v="3"/>
    <d v="2023-05-18T00:00:00"/>
    <d v="2024-08-23T00:00:00"/>
    <n v="99823.8"/>
    <n v="66911.7"/>
    <n v="3926.6"/>
    <n v="1119.5160000000001"/>
    <n v="3965.982"/>
    <x v="2"/>
    <x v="0"/>
    <x v="1"/>
    <n v="0.67029806519086621"/>
    <n v="5.8683309495947647E-2"/>
    <n v="1.6731244311532962E-2"/>
    <n v="0.2851107828655835"/>
    <x v="1245"/>
  </r>
  <r>
    <s v="CMP1247"/>
    <x v="2"/>
    <x v="2"/>
    <d v="2023-04-16T00:00:00"/>
    <d v="2024-07-20T00:00:00"/>
    <n v="13369"/>
    <n v="12571.5"/>
    <n v="7261.5999999999995"/>
    <n v="1958.6890000000001"/>
    <n v="7419.7370000000001"/>
    <x v="0"/>
    <x v="2"/>
    <x v="0"/>
    <n v="0.94034707158351405"/>
    <n v="0.57762399077277971"/>
    <n v="0.15580392156862746"/>
    <n v="0.26973242811501602"/>
    <x v="1246"/>
  </r>
  <r>
    <s v="CMP1248"/>
    <x v="0"/>
    <x v="0"/>
    <d v="2023-04-25T00:00:00"/>
    <d v="2024-07-10T00:00:00"/>
    <n v="37079.4"/>
    <n v="18113.399999999998"/>
    <n v="5443.3"/>
    <n v="9118.2090000000007"/>
    <n v="14207.68"/>
    <x v="4"/>
    <x v="1"/>
    <x v="0"/>
    <n v="0.48850305021116841"/>
    <n v="0.30051232788984955"/>
    <n v="0.50339577329490881"/>
    <n v="1.6751251997868941"/>
    <x v="1247"/>
  </r>
  <r>
    <s v="CMP1249"/>
    <x v="4"/>
    <x v="3"/>
    <d v="2023-06-01T00:00:00"/>
    <d v="2024-08-08T00:00:00"/>
    <n v="32648.2"/>
    <n v="11292.6"/>
    <n v="10753.199999999999"/>
    <n v="6257.0690000000004"/>
    <n v="19663.595000000001"/>
    <x v="1"/>
    <x v="2"/>
    <x v="1"/>
    <n v="0.34588736898205719"/>
    <n v="0.95223420647149448"/>
    <n v="0.55408577298407813"/>
    <n v="0.58187971952535067"/>
    <x v="1248"/>
  </r>
  <r>
    <s v="CMP1250"/>
    <x v="5"/>
    <x v="1"/>
    <d v="2023-02-09T00:00:00"/>
    <d v="2024-04-18T00:00:00"/>
    <n v="34130.1"/>
    <n v="14328.9"/>
    <n v="12983.3"/>
    <n v="7113.0910000000003"/>
    <n v="19792.268"/>
    <x v="3"/>
    <x v="4"/>
    <x v="0"/>
    <n v="0.41983176140708645"/>
    <n v="0.9060918842339607"/>
    <n v="0.49641570532280921"/>
    <n v="0.54786464150100522"/>
    <x v="1249"/>
  </r>
  <r>
    <s v="CMP1251"/>
    <x v="1"/>
    <x v="2"/>
    <d v="2023-06-02T00:00:00"/>
    <d v="2024-09-04T00:00:00"/>
    <n v="32277"/>
    <n v="31459.200000000001"/>
    <n v="11350.6"/>
    <n v="14153.594999999999"/>
    <n v="40729.224000000002"/>
    <x v="4"/>
    <x v="2"/>
    <x v="1"/>
    <n v="0.97466307277628039"/>
    <n v="0.36080383480825962"/>
    <n v="0.44990320796460176"/>
    <n v="1.2469468574348492"/>
    <x v="1250"/>
  </r>
  <r>
    <s v="CMP1252"/>
    <x v="3"/>
    <x v="1"/>
    <d v="2023-08-08T00:00:00"/>
    <d v="2024-11-08T00:00:00"/>
    <n v="27915.399999999998"/>
    <n v="17202.8"/>
    <n v="14845.1"/>
    <n v="6111.2280000000001"/>
    <n v="14244.103999999999"/>
    <x v="4"/>
    <x v="4"/>
    <x v="0"/>
    <n v="0.61624766258051111"/>
    <n v="0.86294672960215779"/>
    <n v="0.35524612272420769"/>
    <n v="0.41166634108224259"/>
    <x v="1251"/>
  </r>
  <r>
    <s v="CMP1253"/>
    <x v="3"/>
    <x v="2"/>
    <d v="2023-06-08T00:00:00"/>
    <d v="2024-09-11T00:00:00"/>
    <n v="71180.5"/>
    <n v="2557.7999999999997"/>
    <n v="1238.3"/>
    <n v="882.49900000000002"/>
    <n v="1235.893"/>
    <x v="4"/>
    <x v="4"/>
    <x v="1"/>
    <n v="3.593399877775514E-2"/>
    <n v="0.48412698412698418"/>
    <n v="0.34502267573696149"/>
    <n v="0.71266978922716628"/>
    <x v="1252"/>
  </r>
  <r>
    <s v="CMP1254"/>
    <x v="4"/>
    <x v="1"/>
    <d v="2023-06-04T00:00:00"/>
    <d v="2024-08-24T00:00:00"/>
    <n v="67625.099999999991"/>
    <n v="17759.599999999999"/>
    <n v="14279.6"/>
    <n v="5362.5929999999998"/>
    <n v="6798.8760000000002"/>
    <x v="1"/>
    <x v="4"/>
    <x v="0"/>
    <n v="0.26261846562888636"/>
    <n v="0.80404964075767482"/>
    <n v="0.30195460483344222"/>
    <n v="0.37554224207961007"/>
    <x v="1253"/>
  </r>
  <r>
    <s v="CMP1255"/>
    <x v="5"/>
    <x v="0"/>
    <d v="2023-07-08T00:00:00"/>
    <d v="2024-09-26T00:00:00"/>
    <n v="16071.8"/>
    <n v="423.4"/>
    <n v="133.4"/>
    <n v="1841.703"/>
    <n v="5646.7349999999997"/>
    <x v="1"/>
    <x v="1"/>
    <x v="1"/>
    <n v="2.6344280043305666E-2"/>
    <n v="0.31506849315068497"/>
    <n v="4.3497945205479454"/>
    <n v="13.805869565217391"/>
    <x v="1254"/>
  </r>
  <r>
    <s v="CMP1256"/>
    <x v="1"/>
    <x v="1"/>
    <d v="2022-12-23T00:00:00"/>
    <d v="2024-03-07T00:00:00"/>
    <n v="60253.299999999996"/>
    <n v="24348.399999999998"/>
    <n v="19247.3"/>
    <n v="14411.811"/>
    <n v="26568.175999999999"/>
    <x v="2"/>
    <x v="3"/>
    <x v="0"/>
    <n v="0.40410068826105788"/>
    <n v="0.79049547403525489"/>
    <n v="0.59189971414959508"/>
    <n v="0.74877052885339768"/>
    <x v="1255"/>
  </r>
  <r>
    <s v="CMP1257"/>
    <x v="3"/>
    <x v="0"/>
    <d v="2023-03-17T00:00:00"/>
    <d v="2024-06-17T00:00:00"/>
    <n v="32010.2"/>
    <n v="12971.699999999999"/>
    <n v="11205.6"/>
    <n v="1774.684"/>
    <n v="4442.3360000000002"/>
    <x v="4"/>
    <x v="1"/>
    <x v="1"/>
    <n v="0.40523645587968832"/>
    <n v="0.86384976525821611"/>
    <n v="0.13681198300916611"/>
    <n v="0.15837474120082815"/>
    <x v="1256"/>
  </r>
  <r>
    <s v="CMP1258"/>
    <x v="5"/>
    <x v="3"/>
    <d v="2023-07-08T00:00:00"/>
    <d v="2024-09-20T00:00:00"/>
    <n v="93670"/>
    <n v="2438.9"/>
    <n v="2427.2999999999997"/>
    <n v="2223.1979999999999"/>
    <n v="5981.83"/>
    <x v="1"/>
    <x v="0"/>
    <x v="1"/>
    <n v="2.6037151702786379E-2"/>
    <n v="0.99524375743162885"/>
    <n v="0.91155766944114136"/>
    <n v="0.91591397849462375"/>
    <x v="1257"/>
  </r>
  <r>
    <s v="CMP1259"/>
    <x v="2"/>
    <x v="0"/>
    <d v="2023-04-18T00:00:00"/>
    <d v="2024-07-13T00:00:00"/>
    <n v="39718.400000000001"/>
    <n v="25308.3"/>
    <n v="25131.399999999998"/>
    <n v="8814.5499999999993"/>
    <n v="17056.379000000001"/>
    <x v="4"/>
    <x v="3"/>
    <x v="1"/>
    <n v="0.63719334112149528"/>
    <n v="0.99301019823536152"/>
    <n v="0.34828692563309266"/>
    <n v="0.3507385183475652"/>
    <x v="1258"/>
  </r>
  <r>
    <s v="CMP1260"/>
    <x v="4"/>
    <x v="1"/>
    <d v="2023-05-01T00:00:00"/>
    <d v="2024-07-12T00:00:00"/>
    <n v="102857.2"/>
    <n v="78711.8"/>
    <n v="18968.899999999998"/>
    <n v="10850.727000000001"/>
    <n v="19925.697"/>
    <x v="1"/>
    <x v="1"/>
    <x v="0"/>
    <n v="0.76525318597045233"/>
    <n v="0.24099182079434084"/>
    <n v="0.13785387959619777"/>
    <n v="0.57202721296437864"/>
    <x v="1259"/>
  </r>
  <r>
    <s v="CMP1261"/>
    <x v="2"/>
    <x v="3"/>
    <d v="2023-05-16T00:00:00"/>
    <d v="2024-08-05T00:00:00"/>
    <n v="86405.5"/>
    <n v="2404.1"/>
    <n v="1363"/>
    <n v="9244.2430000000004"/>
    <n v="25951.114000000001"/>
    <x v="4"/>
    <x v="2"/>
    <x v="1"/>
    <n v="2.7823460312132908E-2"/>
    <n v="0.56694813027744273"/>
    <n v="3.8451990349819063"/>
    <n v="6.7822765957446816"/>
    <x v="1260"/>
  </r>
  <r>
    <s v="CMP1262"/>
    <x v="0"/>
    <x v="0"/>
    <d v="2023-01-01T00:00:00"/>
    <d v="2024-03-19T00:00:00"/>
    <n v="139809"/>
    <n v="75646.5"/>
    <n v="10799.6"/>
    <n v="11835.944"/>
    <n v="29806.577000000001"/>
    <x v="3"/>
    <x v="2"/>
    <x v="0"/>
    <n v="0.54107031736154321"/>
    <n v="0.14276404063638107"/>
    <n v="0.1564638681234426"/>
    <n v="1.0959613319011814"/>
    <x v="1261"/>
  </r>
  <r>
    <s v="CMP1263"/>
    <x v="3"/>
    <x v="1"/>
    <d v="2023-04-15T00:00:00"/>
    <d v="2024-06-27T00:00:00"/>
    <n v="80747.599999999991"/>
    <n v="32848.299999999996"/>
    <n v="6968.7"/>
    <n v="4742.8919999999998"/>
    <n v="16636.313999999998"/>
    <x v="1"/>
    <x v="1"/>
    <x v="1"/>
    <n v="0.40680218359431114"/>
    <n v="0.21214796503928668"/>
    <n v="0.14438774609340516"/>
    <n v="0.68059925093632956"/>
    <x v="1262"/>
  </r>
  <r>
    <s v="CMP1264"/>
    <x v="3"/>
    <x v="1"/>
    <d v="2023-07-13T00:00:00"/>
    <d v="2024-09-22T00:00:00"/>
    <n v="56834.2"/>
    <n v="4338.3999999999996"/>
    <n v="2395.4"/>
    <n v="5945.9859999999999"/>
    <n v="11199.191000000001"/>
    <x v="4"/>
    <x v="2"/>
    <x v="1"/>
    <n v="7.6334319828553931E-2"/>
    <n v="0.55213903743315518"/>
    <n v="1.370548128342246"/>
    <n v="2.4822518159806295"/>
    <x v="1263"/>
  </r>
  <r>
    <s v="CMP1265"/>
    <x v="4"/>
    <x v="1"/>
    <d v="2023-02-12T00:00:00"/>
    <d v="2024-05-02T00:00:00"/>
    <n v="90398.8"/>
    <n v="42528.5"/>
    <n v="30026.6"/>
    <n v="2714.1680000000001"/>
    <n v="7936.1980000000003"/>
    <x v="4"/>
    <x v="0"/>
    <x v="1"/>
    <n v="0.47045425381752853"/>
    <n v="0.70603477667916803"/>
    <n v="6.3819979543129901E-2"/>
    <n v="9.0392118987830797E-2"/>
    <x v="1264"/>
  </r>
  <r>
    <s v="CMP1266"/>
    <x v="5"/>
    <x v="3"/>
    <d v="2023-03-25T00:00:00"/>
    <d v="2024-06-11T00:00:00"/>
    <n v="7203.5999999999995"/>
    <n v="6243.7"/>
    <n v="4996.7"/>
    <n v="5483.3779999999997"/>
    <n v="21525.278999999999"/>
    <x v="0"/>
    <x v="2"/>
    <x v="0"/>
    <n v="0.86674718196457334"/>
    <n v="0.80027868091035759"/>
    <n v="0.8782257315373897"/>
    <n v="1.0973998839233894"/>
    <x v="1265"/>
  </r>
  <r>
    <s v="CMP1267"/>
    <x v="3"/>
    <x v="3"/>
    <d v="2023-02-26T00:00:00"/>
    <d v="2024-05-30T00:00:00"/>
    <n v="87870"/>
    <n v="9938.2999999999993"/>
    <n v="5614.4"/>
    <n v="9085.0329999999994"/>
    <n v="12633.066999999999"/>
    <x v="1"/>
    <x v="0"/>
    <x v="1"/>
    <n v="0.11310231023102309"/>
    <n v="0.56492559089582728"/>
    <n v="0.9141435658009921"/>
    <n v="1.6181663223140497"/>
    <x v="1266"/>
  </r>
  <r>
    <s v="CMP1268"/>
    <x v="2"/>
    <x v="1"/>
    <d v="2023-06-01T00:00:00"/>
    <d v="2024-08-21T00:00:00"/>
    <n v="137726.79999999999"/>
    <n v="121518.7"/>
    <n v="76925.399999999994"/>
    <n v="2060.5949999999998"/>
    <n v="8002.2309999999998"/>
    <x v="3"/>
    <x v="2"/>
    <x v="1"/>
    <n v="0.88231702181420035"/>
    <n v="0.63303343436030834"/>
    <n v="1.6957019783786362E-2"/>
    <n v="2.6786926034833746E-2"/>
    <x v="1267"/>
  </r>
  <r>
    <s v="CMP1269"/>
    <x v="1"/>
    <x v="0"/>
    <d v="2023-03-07T00:00:00"/>
    <d v="2024-06-02T00:00:00"/>
    <n v="140679"/>
    <n v="15483.1"/>
    <n v="4982.2"/>
    <n v="512.98099999999999"/>
    <n v="1122.3579999999999"/>
    <x v="1"/>
    <x v="3"/>
    <x v="1"/>
    <n v="0.11005978148835292"/>
    <n v="0.32178310545045885"/>
    <n v="3.3131672597864766E-2"/>
    <n v="0.10296274738067521"/>
    <x v="1268"/>
  </r>
  <r>
    <s v="CMP1270"/>
    <x v="4"/>
    <x v="3"/>
    <d v="2023-03-11T00:00:00"/>
    <d v="2024-05-24T00:00:00"/>
    <n v="106676.5"/>
    <n v="106424.2"/>
    <n v="72424.599999999991"/>
    <n v="8159.15"/>
    <n v="30521.862000000001"/>
    <x v="4"/>
    <x v="2"/>
    <x v="1"/>
    <n v="0.99763490553214618"/>
    <n v="0.68052754918524161"/>
    <n v="7.6666303340781519E-2"/>
    <n v="0.112657163449988"/>
    <x v="1269"/>
  </r>
  <r>
    <s v="CMP1271"/>
    <x v="2"/>
    <x v="3"/>
    <d v="2023-07-16T00:00:00"/>
    <d v="2024-10-02T00:00:00"/>
    <n v="34202.6"/>
    <n v="3656.9"/>
    <n v="127.6"/>
    <n v="3037.2860000000001"/>
    <n v="4839.7520000000004"/>
    <x v="2"/>
    <x v="2"/>
    <x v="0"/>
    <n v="0.10691877225707988"/>
    <n v="3.4892942109436956E-2"/>
    <n v="0.83056304520222046"/>
    <n v="23.80318181818182"/>
    <x v="1270"/>
  </r>
  <r>
    <s v="CMP1272"/>
    <x v="5"/>
    <x v="2"/>
    <d v="2023-02-06T00:00:00"/>
    <d v="2024-05-04T00:00:00"/>
    <n v="39344.299999999996"/>
    <n v="26674.2"/>
    <n v="13284.9"/>
    <n v="732.279"/>
    <n v="2260.7530000000002"/>
    <x v="1"/>
    <x v="4"/>
    <x v="1"/>
    <n v="0.67796860028009154"/>
    <n v="0.49804305283757339"/>
    <n v="2.7452707110241358E-2"/>
    <n v="5.5121152586771451E-2"/>
    <x v="1271"/>
  </r>
  <r>
    <s v="CMP1273"/>
    <x v="4"/>
    <x v="2"/>
    <d v="2023-05-04T00:00:00"/>
    <d v="2024-07-23T00:00:00"/>
    <n v="129444.4"/>
    <n v="126092"/>
    <n v="37395.5"/>
    <n v="12985.764999999999"/>
    <n v="47598.802000000003"/>
    <x v="0"/>
    <x v="0"/>
    <x v="0"/>
    <n v="0.97410162200914063"/>
    <n v="0.29657313707451705"/>
    <n v="0.10298643054277828"/>
    <n v="0.34725474990306321"/>
    <x v="1272"/>
  </r>
  <r>
    <s v="CMP1274"/>
    <x v="0"/>
    <x v="0"/>
    <d v="2023-01-25T00:00:00"/>
    <d v="2024-04-21T00:00:00"/>
    <n v="95618.8"/>
    <n v="10080.4"/>
    <n v="4979.3"/>
    <n v="423.60300000000001"/>
    <n v="1294.9369999999999"/>
    <x v="4"/>
    <x v="0"/>
    <x v="1"/>
    <n v="0.10542278296736625"/>
    <n v="0.49395857307249713"/>
    <n v="4.202243958573073E-2"/>
    <n v="8.5072801397786835E-2"/>
    <x v="1273"/>
  </r>
  <r>
    <s v="CMP1275"/>
    <x v="1"/>
    <x v="2"/>
    <d v="2022-12-07T00:00:00"/>
    <d v="2024-02-26T00:00:00"/>
    <n v="112198.09999999999"/>
    <n v="102378.7"/>
    <n v="39092"/>
    <n v="9285.51"/>
    <n v="29216.659"/>
    <x v="0"/>
    <x v="0"/>
    <x v="0"/>
    <n v="0.91248158391274015"/>
    <n v="0.38183723762853017"/>
    <n v="9.0697674418604657E-2"/>
    <n v="0.23752967359050445"/>
    <x v="1274"/>
  </r>
  <r>
    <s v="CMP1276"/>
    <x v="1"/>
    <x v="2"/>
    <d v="2023-02-02T00:00:00"/>
    <d v="2024-05-04T00:00:00"/>
    <n v="107181.09999999999"/>
    <n v="8030.0999999999995"/>
    <n v="4451.5"/>
    <n v="6305.6729999999998"/>
    <n v="15005.209000000001"/>
    <x v="1"/>
    <x v="2"/>
    <x v="1"/>
    <n v="7.4920858248329225E-2"/>
    <n v="0.55435175153485017"/>
    <n v="0.78525460455037921"/>
    <n v="1.416527687296417"/>
    <x v="1275"/>
  </r>
  <r>
    <s v="CMP1277"/>
    <x v="2"/>
    <x v="3"/>
    <d v="2023-04-09T00:00:00"/>
    <d v="2024-07-10T00:00:00"/>
    <n v="35411.9"/>
    <n v="17513.099999999999"/>
    <n v="8352"/>
    <n v="11096.763000000001"/>
    <n v="29199.578000000001"/>
    <x v="3"/>
    <x v="0"/>
    <x v="1"/>
    <n v="0.49455409057407251"/>
    <n v="0.47690014903129663"/>
    <n v="0.63362642821659221"/>
    <n v="1.3286354166666667"/>
    <x v="1276"/>
  </r>
  <r>
    <s v="CMP1278"/>
    <x v="2"/>
    <x v="1"/>
    <d v="2023-02-03T00:00:00"/>
    <d v="2024-04-14T00:00:00"/>
    <n v="126686.5"/>
    <n v="14024.4"/>
    <n v="2856.5"/>
    <n v="1762.3879999999999"/>
    <n v="4660.2420000000002"/>
    <x v="3"/>
    <x v="2"/>
    <x v="1"/>
    <n v="0.11070161382625615"/>
    <n v="0.20368072787427627"/>
    <n v="0.12566583953680727"/>
    <n v="0.61697461928934005"/>
    <x v="1277"/>
  </r>
  <r>
    <s v="CMP1279"/>
    <x v="2"/>
    <x v="0"/>
    <d v="2022-11-13T00:00:00"/>
    <d v="2024-02-11T00:00:00"/>
    <n v="76345.399999999994"/>
    <n v="42841.7"/>
    <n v="7447.2"/>
    <n v="2542.0819999999999"/>
    <n v="10022.893"/>
    <x v="3"/>
    <x v="1"/>
    <x v="1"/>
    <n v="0.56115627136670976"/>
    <n v="0.17383063697285589"/>
    <n v="5.9336627631489884E-2"/>
    <n v="0.34134735202492211"/>
    <x v="1278"/>
  </r>
  <r>
    <s v="CMP1280"/>
    <x v="0"/>
    <x v="1"/>
    <d v="2023-02-08T00:00:00"/>
    <d v="2024-04-18T00:00:00"/>
    <n v="119865.7"/>
    <n v="81803.199999999997"/>
    <n v="15100.3"/>
    <n v="7493.6"/>
    <n v="22214.377"/>
    <x v="0"/>
    <x v="4"/>
    <x v="1"/>
    <n v="0.68245711658964991"/>
    <n v="0.18459302325581395"/>
    <n v="9.1605218377765182E-2"/>
    <n v="0.49625504129057041"/>
    <x v="1279"/>
  </r>
  <r>
    <s v="CMP1281"/>
    <x v="3"/>
    <x v="3"/>
    <d v="2023-02-01T00:00:00"/>
    <d v="2024-04-19T00:00:00"/>
    <n v="143399.19999999998"/>
    <n v="88258.599999999991"/>
    <n v="50628.2"/>
    <n v="3288.4839999999999"/>
    <n v="5826.6509999999998"/>
    <x v="1"/>
    <x v="3"/>
    <x v="1"/>
    <n v="0.61547484225853422"/>
    <n v="0.57363475060787283"/>
    <n v="3.7259643819412505E-2"/>
    <n v="6.4953602932752888E-2"/>
    <x v="1280"/>
  </r>
  <r>
    <s v="CMP1282"/>
    <x v="3"/>
    <x v="3"/>
    <d v="2023-08-01T00:00:00"/>
    <d v="2024-10-09T00:00:00"/>
    <n v="27871.899999999998"/>
    <n v="6194.4"/>
    <n v="1099.0999999999999"/>
    <n v="14005.173000000001"/>
    <n v="34888.101999999999"/>
    <x v="4"/>
    <x v="3"/>
    <x v="1"/>
    <n v="0.22224534387680783"/>
    <n v="0.17743445692883894"/>
    <n v="2.2609410112359551"/>
    <n v="12.742401055408973"/>
    <x v="1281"/>
  </r>
  <r>
    <s v="CMP1283"/>
    <x v="2"/>
    <x v="0"/>
    <d v="2023-08-14T00:00:00"/>
    <d v="2024-11-11T00:00:00"/>
    <n v="35762.799999999996"/>
    <n v="14207.1"/>
    <n v="7473.3"/>
    <n v="4689.4160000000002"/>
    <n v="15900.352000000001"/>
    <x v="4"/>
    <x v="1"/>
    <x v="1"/>
    <n v="0.39725916315277332"/>
    <n v="0.52602571953459887"/>
    <n v="0.33007552561747294"/>
    <n v="0.62748932867675589"/>
    <x v="1282"/>
  </r>
  <r>
    <s v="CMP1284"/>
    <x v="2"/>
    <x v="1"/>
    <d v="2023-01-12T00:00:00"/>
    <d v="2024-04-11T00:00:00"/>
    <n v="129168.9"/>
    <n v="120689.3"/>
    <n v="89949.3"/>
    <n v="5269.2420000000002"/>
    <n v="9092.6020000000008"/>
    <x v="1"/>
    <x v="2"/>
    <x v="0"/>
    <n v="0.93435261893536303"/>
    <n v="0.74529639330081454"/>
    <n v="4.3659562198140184E-2"/>
    <n v="5.8580133475191025E-2"/>
    <x v="1283"/>
  </r>
  <r>
    <s v="CMP1285"/>
    <x v="5"/>
    <x v="0"/>
    <d v="2023-07-23T00:00:00"/>
    <d v="2024-10-02T00:00:00"/>
    <n v="82273"/>
    <n v="38828.1"/>
    <n v="19467.7"/>
    <n v="1749.251"/>
    <n v="3864.337"/>
    <x v="2"/>
    <x v="4"/>
    <x v="0"/>
    <n v="0.47194219245682056"/>
    <n v="0.50138173127193963"/>
    <n v="4.5051161401150196E-2"/>
    <n v="8.9854014598540144E-2"/>
    <x v="1284"/>
  </r>
  <r>
    <s v="CMP1286"/>
    <x v="5"/>
    <x v="0"/>
    <d v="2023-02-06T00:00:00"/>
    <d v="2024-04-18T00:00:00"/>
    <n v="21636.899999999998"/>
    <n v="18809.399999999998"/>
    <n v="7650.2"/>
    <n v="2080.576"/>
    <n v="3473.9969999999998"/>
    <x v="3"/>
    <x v="3"/>
    <x v="1"/>
    <n v="0.86932046642541216"/>
    <n v="0.40672217082947892"/>
    <n v="0.11061362935553501"/>
    <n v="0.27196360879454134"/>
    <x v="1285"/>
  </r>
  <r>
    <s v="CMP1287"/>
    <x v="4"/>
    <x v="1"/>
    <d v="2023-01-16T00:00:00"/>
    <d v="2024-04-12T00:00:00"/>
    <n v="144443.19999999998"/>
    <n v="58150.799999999996"/>
    <n v="6922.3"/>
    <n v="1046.7840000000001"/>
    <n v="3866.1060000000002"/>
    <x v="4"/>
    <x v="1"/>
    <x v="1"/>
    <n v="0.402585929971089"/>
    <n v="0.11904049471374428"/>
    <n v="1.8001196888090966E-2"/>
    <n v="0.15121910347716799"/>
    <x v="1286"/>
  </r>
  <r>
    <s v="CMP1288"/>
    <x v="4"/>
    <x v="0"/>
    <d v="2022-12-21T00:00:00"/>
    <d v="2024-03-24T00:00:00"/>
    <n v="60479.5"/>
    <n v="15567.199999999999"/>
    <n v="8731.9"/>
    <n v="1236.7629999999999"/>
    <n v="1837.846"/>
    <x v="4"/>
    <x v="3"/>
    <x v="1"/>
    <n v="0.25739630783984652"/>
    <n v="0.56091654247391953"/>
    <n v="7.9446721311475413E-2"/>
    <n v="0.14163732979076718"/>
    <x v="1287"/>
  </r>
  <r>
    <s v="CMP1289"/>
    <x v="4"/>
    <x v="3"/>
    <d v="2022-11-11T00:00:00"/>
    <d v="2024-01-24T00:00:00"/>
    <n v="12296"/>
    <n v="11469.5"/>
    <n v="6783.0999999999995"/>
    <n v="8133.8329999999996"/>
    <n v="15504.212"/>
    <x v="4"/>
    <x v="2"/>
    <x v="0"/>
    <n v="0.93278301886792447"/>
    <n v="0.59140328697850819"/>
    <n v="0.70917067003792666"/>
    <n v="1.1991321077383497"/>
    <x v="1288"/>
  </r>
  <r>
    <s v="CMP1290"/>
    <x v="2"/>
    <x v="0"/>
    <d v="2022-12-19T00:00:00"/>
    <d v="2024-03-05T00:00:00"/>
    <n v="72961.099999999991"/>
    <n v="58165.299999999996"/>
    <n v="13673.5"/>
    <n v="8837.1409999999996"/>
    <n v="24003.386999999999"/>
    <x v="0"/>
    <x v="1"/>
    <x v="1"/>
    <n v="0.79720974601534245"/>
    <n v="0.23508002193747821"/>
    <n v="0.15193149523857008"/>
    <n v="0.64629692470837752"/>
    <x v="1289"/>
  </r>
  <r>
    <s v="CMP1291"/>
    <x v="1"/>
    <x v="2"/>
    <d v="2023-05-16T00:00:00"/>
    <d v="2024-07-25T00:00:00"/>
    <n v="49949.599999999999"/>
    <n v="32569.899999999998"/>
    <n v="30102"/>
    <n v="13245.634"/>
    <n v="38724.396000000001"/>
    <x v="0"/>
    <x v="1"/>
    <x v="1"/>
    <n v="0.65205527171388755"/>
    <n v="0.92422758436470487"/>
    <n v="0.40668328732971243"/>
    <n v="0.44002504816955684"/>
    <x v="1290"/>
  </r>
  <r>
    <s v="CMP1292"/>
    <x v="3"/>
    <x v="3"/>
    <d v="2023-01-19T00:00:00"/>
    <d v="2024-04-01T00:00:00"/>
    <n v="77276.3"/>
    <n v="333.5"/>
    <n v="292.89999999999998"/>
    <n v="4253.5749999999998"/>
    <n v="8797.9330000000009"/>
    <x v="0"/>
    <x v="1"/>
    <x v="1"/>
    <n v="4.3156828160768566E-3"/>
    <n v="0.87826086956521732"/>
    <n v="12.754347826086956"/>
    <n v="14.522277227722773"/>
    <x v="1291"/>
  </r>
  <r>
    <s v="CMP1293"/>
    <x v="5"/>
    <x v="3"/>
    <d v="2023-02-24T00:00:00"/>
    <d v="2024-05-06T00:00:00"/>
    <n v="44900.7"/>
    <n v="39834.400000000001"/>
    <n v="37584"/>
    <n v="3825.1869999999999"/>
    <n v="10779.358"/>
    <x v="0"/>
    <x v="1"/>
    <x v="0"/>
    <n v="0.88716656978621722"/>
    <n v="0.94350611531741402"/>
    <n v="9.6027227722772265E-2"/>
    <n v="0.10177700617283951"/>
    <x v="1292"/>
  </r>
  <r>
    <s v="CMP1294"/>
    <x v="2"/>
    <x v="0"/>
    <d v="2023-01-02T00:00:00"/>
    <d v="2024-03-31T00:00:00"/>
    <n v="42876.5"/>
    <n v="35356.799999999996"/>
    <n v="26207.3"/>
    <n v="6842.0860000000002"/>
    <n v="13226.842000000001"/>
    <x v="3"/>
    <x v="0"/>
    <x v="1"/>
    <n v="0.82461954683801142"/>
    <n v="0.74122375328084"/>
    <n v="0.1935154199475066"/>
    <n v="0.26107557817859911"/>
    <x v="1293"/>
  </r>
  <r>
    <s v="CMP1295"/>
    <x v="5"/>
    <x v="1"/>
    <d v="2023-03-27T00:00:00"/>
    <d v="2024-06-29T00:00:00"/>
    <n v="51637.4"/>
    <n v="16486.5"/>
    <n v="6391.5999999999995"/>
    <n v="13696.671"/>
    <n v="44772.375"/>
    <x v="0"/>
    <x v="1"/>
    <x v="0"/>
    <n v="0.31927440188700434"/>
    <n v="0.38768689533861034"/>
    <n v="0.83078100263852239"/>
    <n v="2.1429174228675136"/>
    <x v="1294"/>
  </r>
  <r>
    <s v="CMP1296"/>
    <x v="4"/>
    <x v="1"/>
    <d v="2022-11-26T00:00:00"/>
    <d v="2024-02-20T00:00:00"/>
    <n v="63228.7"/>
    <n v="21706.5"/>
    <n v="2847.7999999999997"/>
    <n v="11168.799000000001"/>
    <n v="31493.043000000001"/>
    <x v="3"/>
    <x v="1"/>
    <x v="0"/>
    <n v="0.34330138054396186"/>
    <n v="0.13119572478289912"/>
    <n v="0.51453707414829664"/>
    <n v="3.9219042769857442"/>
    <x v="1295"/>
  </r>
  <r>
    <s v="CMP1297"/>
    <x v="1"/>
    <x v="2"/>
    <d v="2023-03-03T00:00:00"/>
    <d v="2024-05-11T00:00:00"/>
    <n v="49128.9"/>
    <n v="9135"/>
    <n v="2952.2"/>
    <n v="11055.902"/>
    <n v="36260.817000000003"/>
    <x v="1"/>
    <x v="3"/>
    <x v="1"/>
    <n v="0.18593943686913406"/>
    <n v="0.32317460317460317"/>
    <n v="1.2102793650793651"/>
    <n v="3.7449705304518668"/>
    <x v="1296"/>
  </r>
  <r>
    <s v="CMP1298"/>
    <x v="3"/>
    <x v="2"/>
    <d v="2023-03-08T00:00:00"/>
    <d v="2024-05-30T00:00:00"/>
    <n v="21976.2"/>
    <n v="4152.8"/>
    <n v="928"/>
    <n v="6787.4790000000003"/>
    <n v="27089.48"/>
    <x v="3"/>
    <x v="4"/>
    <x v="0"/>
    <n v="0.18896806545262604"/>
    <n v="0.22346368715083798"/>
    <n v="1.6344343575418994"/>
    <n v="7.3140937500000005"/>
    <x v="1297"/>
  </r>
  <r>
    <s v="CMP1299"/>
    <x v="1"/>
    <x v="3"/>
    <d v="2023-06-20T00:00:00"/>
    <d v="2024-09-15T00:00:00"/>
    <n v="61735.199999999997"/>
    <n v="1600.8"/>
    <n v="400.2"/>
    <n v="7375.4539999999997"/>
    <n v="14986.33"/>
    <x v="2"/>
    <x v="4"/>
    <x v="0"/>
    <n v="2.5930101465614429E-2"/>
    <n v="0.25"/>
    <n v="4.6073550724637684"/>
    <n v="18.429420289855074"/>
    <x v="1298"/>
  </r>
  <r>
    <s v="CMP1300"/>
    <x v="4"/>
    <x v="1"/>
    <d v="2023-03-31T00:00:00"/>
    <d v="2024-06-12T00:00:00"/>
    <n v="23420.399999999998"/>
    <n v="18171.399999999998"/>
    <n v="12243.8"/>
    <n v="13311.754000000001"/>
    <n v="50156.196000000004"/>
    <x v="3"/>
    <x v="1"/>
    <x v="1"/>
    <n v="0.77587914809311542"/>
    <n v="0.67379508458346637"/>
    <n v="0.73256623045004798"/>
    <n v="1.0872240644244435"/>
    <x v="1299"/>
  </r>
  <r>
    <s v="CMP1301"/>
    <x v="3"/>
    <x v="2"/>
    <d v="2022-11-25T00:00:00"/>
    <d v="2024-02-26T00:00:00"/>
    <n v="87472.7"/>
    <n v="28962.3"/>
    <n v="20485.599999999999"/>
    <n v="3548.0340000000001"/>
    <n v="6625.6880000000001"/>
    <x v="4"/>
    <x v="3"/>
    <x v="1"/>
    <n v="0.33110101780326889"/>
    <n v="0.70731951536998094"/>
    <n v="0.12250525683388405"/>
    <n v="0.17319648924122313"/>
    <x v="1300"/>
  </r>
  <r>
    <s v="CMP1302"/>
    <x v="0"/>
    <x v="3"/>
    <d v="2023-06-30T00:00:00"/>
    <d v="2024-09-25T00:00:00"/>
    <n v="135287.9"/>
    <n v="55662.6"/>
    <n v="7238.4"/>
    <n v="6970.4690000000001"/>
    <n v="23273.920999999998"/>
    <x v="2"/>
    <x v="1"/>
    <x v="1"/>
    <n v="0.41143812565647037"/>
    <n v="0.13004063769928101"/>
    <n v="0.12522715431905804"/>
    <n v="0.96298477564102569"/>
    <x v="1301"/>
  </r>
  <r>
    <s v="CMP1303"/>
    <x v="4"/>
    <x v="3"/>
    <d v="2023-03-07T00:00:00"/>
    <d v="2024-05-22T00:00:00"/>
    <n v="68376.2"/>
    <n v="30438.399999999998"/>
    <n v="8273.6999999999989"/>
    <n v="13717.406000000001"/>
    <n v="25651.312000000002"/>
    <x v="0"/>
    <x v="1"/>
    <x v="1"/>
    <n v="0.44516074306556958"/>
    <n v="0.27181783536585363"/>
    <n v="0.45066120426829276"/>
    <n v="1.6579530318962499"/>
    <x v="1302"/>
  </r>
  <r>
    <s v="CMP1304"/>
    <x v="1"/>
    <x v="1"/>
    <d v="2022-12-11T00:00:00"/>
    <d v="2024-02-22T00:00:00"/>
    <n v="87652.5"/>
    <n v="35809.199999999997"/>
    <n v="8265"/>
    <n v="9538.1"/>
    <n v="16999.481"/>
    <x v="2"/>
    <x v="2"/>
    <x v="1"/>
    <n v="0.40853598014888332"/>
    <n v="0.23080660835762878"/>
    <n v="0.26635892452218984"/>
    <n v="1.1540350877192982"/>
    <x v="1303"/>
  </r>
  <r>
    <s v="CMP1305"/>
    <x v="5"/>
    <x v="2"/>
    <d v="2023-06-27T00:00:00"/>
    <d v="2024-09-03T00:00:00"/>
    <n v="26047.8"/>
    <n v="24664.5"/>
    <n v="19296.599999999999"/>
    <n v="3281.1469999999999"/>
    <n v="8887.5139999999992"/>
    <x v="1"/>
    <x v="4"/>
    <x v="0"/>
    <n v="0.9468937875751503"/>
    <n v="0.78236331569664896"/>
    <n v="0.13303115814226926"/>
    <n v="0.17003757138563272"/>
    <x v="1304"/>
  </r>
  <r>
    <s v="CMP1306"/>
    <x v="0"/>
    <x v="0"/>
    <d v="2023-06-28T00:00:00"/>
    <d v="2024-09-13T00:00:00"/>
    <n v="73799.199999999997"/>
    <n v="6994.8"/>
    <n v="3364"/>
    <n v="1824.3030000000001"/>
    <n v="3844.7040000000002"/>
    <x v="0"/>
    <x v="1"/>
    <x v="1"/>
    <n v="9.4781515246777748E-2"/>
    <n v="0.48092868988391374"/>
    <n v="0.26080845771144279"/>
    <n v="0.5423017241379311"/>
    <x v="1305"/>
  </r>
  <r>
    <s v="CMP1307"/>
    <x v="4"/>
    <x v="3"/>
    <d v="2022-12-27T00:00:00"/>
    <d v="2024-03-08T00:00:00"/>
    <n v="65937.3"/>
    <n v="58084.1"/>
    <n v="33118"/>
    <n v="3372.0619999999999"/>
    <n v="9202.1350000000002"/>
    <x v="2"/>
    <x v="2"/>
    <x v="0"/>
    <n v="0.88089897523859784"/>
    <n v="0.57017324878925557"/>
    <n v="5.8054820510260126E-2"/>
    <n v="0.10181961471103328"/>
    <x v="1306"/>
  </r>
  <r>
    <s v="CMP1308"/>
    <x v="4"/>
    <x v="3"/>
    <d v="2023-02-18T00:00:00"/>
    <d v="2024-05-26T00:00:00"/>
    <n v="91596.5"/>
    <n v="79390.399999999994"/>
    <n v="47980.5"/>
    <n v="11875.007"/>
    <n v="16729.810000000001"/>
    <x v="3"/>
    <x v="4"/>
    <x v="1"/>
    <n v="0.86674054139623236"/>
    <n v="0.60436148451198135"/>
    <n v="0.14957736703682059"/>
    <n v="0.24749652462979752"/>
    <x v="1307"/>
  </r>
  <r>
    <s v="CMP1309"/>
    <x v="4"/>
    <x v="2"/>
    <d v="2023-02-04T00:00:00"/>
    <d v="2024-05-10T00:00:00"/>
    <n v="118346.09999999999"/>
    <n v="14987.199999999999"/>
    <n v="8392.6"/>
    <n v="13974.52"/>
    <n v="31391.63"/>
    <x v="1"/>
    <x v="2"/>
    <x v="1"/>
    <n v="0.12663873165233158"/>
    <n v="0.55998452012383904"/>
    <n v="0.93243034055727569"/>
    <n v="1.665100207325501"/>
    <x v="1308"/>
  </r>
  <r>
    <s v="CMP1310"/>
    <x v="0"/>
    <x v="2"/>
    <d v="2023-02-21T00:00:00"/>
    <d v="2024-05-23T00:00:00"/>
    <n v="20050.599999999999"/>
    <n v="2682.5"/>
    <n v="113.1"/>
    <n v="3237.7629999999999"/>
    <n v="7660.8429999999998"/>
    <x v="4"/>
    <x v="3"/>
    <x v="1"/>
    <n v="0.13378652010413655"/>
    <n v="4.2162162162162162E-2"/>
    <n v="1.2069945945945946"/>
    <n v="28.627435897435898"/>
    <x v="1309"/>
  </r>
  <r>
    <s v="CMP1311"/>
    <x v="4"/>
    <x v="1"/>
    <d v="2022-11-20T00:00:00"/>
    <d v="2024-02-22T00:00:00"/>
    <n v="95821.8"/>
    <n v="84224.7"/>
    <n v="80214"/>
    <n v="9287.0470000000005"/>
    <n v="31229.288"/>
    <x v="0"/>
    <x v="3"/>
    <x v="0"/>
    <n v="0.87897221717813689"/>
    <n v="0.95238095238095244"/>
    <n v="0.11026512412629551"/>
    <n v="0.11577838033261027"/>
    <x v="1310"/>
  </r>
  <r>
    <s v="CMP1312"/>
    <x v="3"/>
    <x v="0"/>
    <d v="2023-07-17T00:00:00"/>
    <d v="2024-10-03T00:00:00"/>
    <n v="135960.69999999998"/>
    <n v="131143.79999999999"/>
    <n v="27355.7"/>
    <n v="12993.682000000001"/>
    <n v="49237.156999999999"/>
    <x v="3"/>
    <x v="0"/>
    <x v="1"/>
    <n v="0.96457137981784447"/>
    <n v="0.20859316261996375"/>
    <n v="9.9079651497058968E-2"/>
    <n v="0.47498992897275522"/>
    <x v="1311"/>
  </r>
  <r>
    <s v="CMP1313"/>
    <x v="1"/>
    <x v="0"/>
    <d v="2023-08-11T00:00:00"/>
    <d v="2024-11-07T00:00:00"/>
    <n v="55662.6"/>
    <n v="27848.7"/>
    <n v="15790.5"/>
    <n v="11430.147000000001"/>
    <n v="33838.476000000002"/>
    <x v="1"/>
    <x v="2"/>
    <x v="0"/>
    <n v="0.50031259768677716"/>
    <n v="0.5670103092783505"/>
    <n v="0.4104373633239613"/>
    <n v="0.72386225895316814"/>
    <x v="1312"/>
  </r>
  <r>
    <s v="CMP1314"/>
    <x v="2"/>
    <x v="3"/>
    <d v="2023-01-18T00:00:00"/>
    <d v="2024-04-06T00:00:00"/>
    <n v="30110.7"/>
    <n v="15080"/>
    <n v="12438.1"/>
    <n v="7192.0870000000004"/>
    <n v="24884.638999999999"/>
    <x v="4"/>
    <x v="1"/>
    <x v="0"/>
    <n v="0.50081864586343061"/>
    <n v="0.82480769230769235"/>
    <n v="0.47692884615384618"/>
    <n v="0.57823035672650969"/>
    <x v="1313"/>
  </r>
  <r>
    <s v="CMP1315"/>
    <x v="3"/>
    <x v="2"/>
    <d v="2023-01-31T00:00:00"/>
    <d v="2024-04-11T00:00:00"/>
    <n v="121446.2"/>
    <n v="70220.599999999991"/>
    <n v="46855.299999999996"/>
    <n v="11769.736999999999"/>
    <n v="25790.309000000001"/>
    <x v="0"/>
    <x v="4"/>
    <x v="1"/>
    <n v="0.57820335259563493"/>
    <n v="0.66725861072107051"/>
    <n v="0.16761088626414472"/>
    <n v="0.2511932908336944"/>
    <x v="1314"/>
  </r>
  <r>
    <s v="CMP1316"/>
    <x v="4"/>
    <x v="2"/>
    <d v="2023-07-15T00:00:00"/>
    <d v="2024-10-09T00:00:00"/>
    <n v="49517.5"/>
    <n v="24548.5"/>
    <n v="846.8"/>
    <n v="13990.035"/>
    <n v="54616.686000000002"/>
    <x v="2"/>
    <x v="1"/>
    <x v="0"/>
    <n v="0.4957540263543192"/>
    <n v="3.44949793266391E-2"/>
    <n v="0.5698936798582398"/>
    <n v="16.521061643835615"/>
    <x v="1315"/>
  </r>
  <r>
    <s v="CMP1317"/>
    <x v="1"/>
    <x v="0"/>
    <d v="2023-05-26T00:00:00"/>
    <d v="2024-08-28T00:00:00"/>
    <n v="20213"/>
    <n v="1490.6"/>
    <n v="435"/>
    <n v="3350.0509999999999"/>
    <n v="8962.3340000000007"/>
    <x v="2"/>
    <x v="2"/>
    <x v="1"/>
    <n v="7.3744619799139169E-2"/>
    <n v="0.29182879377431908"/>
    <n v="2.2474513618677046"/>
    <n v="7.7012666666666663"/>
    <x v="1316"/>
  </r>
  <r>
    <s v="CMP1318"/>
    <x v="2"/>
    <x v="1"/>
    <d v="2023-06-30T00:00:00"/>
    <d v="2024-09-29T00:00:00"/>
    <n v="68428.399999999994"/>
    <n v="48174.799999999996"/>
    <n v="21100.399999999998"/>
    <n v="8715.4570000000003"/>
    <n v="32674.677"/>
    <x v="4"/>
    <x v="0"/>
    <x v="1"/>
    <n v="0.70401763010679774"/>
    <n v="0.43799662894293279"/>
    <n v="0.18091319528052013"/>
    <n v="0.41304700384826831"/>
    <x v="1317"/>
  </r>
  <r>
    <s v="CMP1319"/>
    <x v="5"/>
    <x v="0"/>
    <d v="2022-12-01T00:00:00"/>
    <d v="2024-03-01T00:00:00"/>
    <n v="59980.7"/>
    <n v="13748.9"/>
    <n v="417.59999999999997"/>
    <n v="6784.84"/>
    <n v="12445.553"/>
    <x v="2"/>
    <x v="3"/>
    <x v="1"/>
    <n v="0.22922206643136875"/>
    <n v="3.0373338958025731E-2"/>
    <n v="0.49348238768192365"/>
    <n v="16.247222222222224"/>
    <x v="1318"/>
  </r>
  <r>
    <s v="CMP1320"/>
    <x v="5"/>
    <x v="3"/>
    <d v="2023-02-05T00:00:00"/>
    <d v="2024-04-17T00:00:00"/>
    <n v="27213.599999999999"/>
    <n v="17301.399999999998"/>
    <n v="16498.099999999999"/>
    <n v="8079.3130000000001"/>
    <n v="21072.530999999999"/>
    <x v="1"/>
    <x v="1"/>
    <x v="1"/>
    <n v="0.63576300085251491"/>
    <n v="0.95357023131076102"/>
    <n v="0.46697452229299369"/>
    <n v="0.48971172438038324"/>
    <x v="1319"/>
  </r>
  <r>
    <s v="CMP1321"/>
    <x v="3"/>
    <x v="1"/>
    <d v="2023-08-11T00:00:00"/>
    <d v="2024-11-11T00:00:00"/>
    <n v="74930.2"/>
    <n v="13380.6"/>
    <n v="3248"/>
    <n v="11352.688"/>
    <n v="24355.911"/>
    <x v="4"/>
    <x v="3"/>
    <x v="1"/>
    <n v="0.1785741930489976"/>
    <n v="0.24273948851322064"/>
    <n v="0.8484438664932813"/>
    <n v="3.4952857142857141"/>
    <x v="1320"/>
  </r>
  <r>
    <s v="CMP1322"/>
    <x v="4"/>
    <x v="1"/>
    <d v="2023-03-22T00:00:00"/>
    <d v="2024-06-21T00:00:00"/>
    <n v="104922"/>
    <n v="95874"/>
    <n v="49291.299999999996"/>
    <n v="12278.107"/>
    <n v="20708.697"/>
    <x v="4"/>
    <x v="4"/>
    <x v="1"/>
    <n v="0.9137645107794361"/>
    <n v="0.51412583182093163"/>
    <n v="0.12806503327283728"/>
    <n v="0.24909278107901398"/>
    <x v="1321"/>
  </r>
  <r>
    <s v="CMP1323"/>
    <x v="2"/>
    <x v="2"/>
    <d v="2023-05-23T00:00:00"/>
    <d v="2024-08-06T00:00:00"/>
    <n v="141372.1"/>
    <n v="34608.6"/>
    <n v="5550.5999999999995"/>
    <n v="8867.5910000000003"/>
    <n v="22428.571"/>
    <x v="1"/>
    <x v="0"/>
    <x v="0"/>
    <n v="0.24480502164146956"/>
    <n v="0.16038210155857213"/>
    <n v="0.25622507122507127"/>
    <n v="1.597591431556949"/>
    <x v="1322"/>
  </r>
  <r>
    <s v="CMP1324"/>
    <x v="5"/>
    <x v="1"/>
    <d v="2023-03-28T00:00:00"/>
    <d v="2024-06-10T00:00:00"/>
    <n v="99345.3"/>
    <n v="33004.9"/>
    <n v="17437.7"/>
    <n v="14140.022999999999"/>
    <n v="42976.608"/>
    <x v="3"/>
    <x v="3"/>
    <x v="0"/>
    <n v="0.33222407099278978"/>
    <n v="0.52833670152007728"/>
    <n v="0.42842193128899037"/>
    <n v="0.81088807583568923"/>
    <x v="1323"/>
  </r>
  <r>
    <s v="CMP1325"/>
    <x v="1"/>
    <x v="3"/>
    <d v="2023-02-24T00:00:00"/>
    <d v="2024-05-21T00:00:00"/>
    <n v="110855.4"/>
    <n v="7629.9"/>
    <n v="4477.5999999999995"/>
    <n v="10303.032999999999"/>
    <n v="23408.249"/>
    <x v="1"/>
    <x v="2"/>
    <x v="0"/>
    <n v="6.8827499607596918E-2"/>
    <n v="0.58684910680349678"/>
    <n v="1.3503496769289243"/>
    <n v="2.3010168393782386"/>
    <x v="1324"/>
  </r>
  <r>
    <s v="CMP1326"/>
    <x v="1"/>
    <x v="3"/>
    <d v="2023-01-26T00:00:00"/>
    <d v="2024-04-24T00:00:00"/>
    <n v="31723.1"/>
    <n v="3477.1"/>
    <n v="1058.5"/>
    <n v="7180.1970000000001"/>
    <n v="12147.781000000001"/>
    <x v="3"/>
    <x v="4"/>
    <x v="1"/>
    <n v="0.10960782521254228"/>
    <n v="0.30442035029190995"/>
    <n v="2.0649958298582152"/>
    <n v="6.7833698630136992"/>
    <x v="1325"/>
  </r>
  <r>
    <s v="CMP1327"/>
    <x v="1"/>
    <x v="1"/>
    <d v="2023-03-21T00:00:00"/>
    <d v="2024-06-18T00:00:00"/>
    <n v="34492.6"/>
    <n v="21132.3"/>
    <n v="7998.2"/>
    <n v="13470.21"/>
    <n v="26266.373"/>
    <x v="3"/>
    <x v="3"/>
    <x v="1"/>
    <n v="0.6126618463090634"/>
    <n v="0.37848222862632086"/>
    <n v="0.63742280773981064"/>
    <n v="1.6841551849166061"/>
    <x v="1326"/>
  </r>
  <r>
    <s v="CMP1328"/>
    <x v="5"/>
    <x v="2"/>
    <d v="2023-03-24T00:00:00"/>
    <d v="2024-06-18T00:00:00"/>
    <n v="18412.099999999999"/>
    <n v="1943"/>
    <n v="1197.7"/>
    <n v="593.34"/>
    <n v="2079.59"/>
    <x v="0"/>
    <x v="1"/>
    <x v="1"/>
    <n v="0.10552842967396442"/>
    <n v="0.61641791044776117"/>
    <n v="0.30537313432835822"/>
    <n v="0.49539951573849877"/>
    <x v="1327"/>
  </r>
  <r>
    <s v="CMP1329"/>
    <x v="2"/>
    <x v="0"/>
    <d v="2023-07-31T00:00:00"/>
    <d v="2024-10-23T00:00:00"/>
    <n v="55665.5"/>
    <n v="45344.4"/>
    <n v="41696.199999999997"/>
    <n v="11949.362999999999"/>
    <n v="22138.512999999999"/>
    <x v="0"/>
    <x v="2"/>
    <x v="1"/>
    <n v="0.81458713206564215"/>
    <n v="0.91954464057303653"/>
    <n v="0.26352455871066766"/>
    <n v="0.28658158297398806"/>
    <x v="1328"/>
  </r>
  <r>
    <s v="CMP1330"/>
    <x v="0"/>
    <x v="0"/>
    <d v="2023-03-20T00:00:00"/>
    <d v="2024-06-18T00:00:00"/>
    <n v="26999"/>
    <n v="21042.399999999998"/>
    <n v="4126.7"/>
    <n v="10424.833000000001"/>
    <n v="19206.787"/>
    <x v="0"/>
    <x v="4"/>
    <x v="0"/>
    <n v="0.77937701396348003"/>
    <n v="0.19611356119073872"/>
    <n v="0.49542034178610811"/>
    <n v="2.5261911454673229"/>
    <x v="1329"/>
  </r>
  <r>
    <s v="CMP1331"/>
    <x v="5"/>
    <x v="0"/>
    <d v="2023-03-08T00:00:00"/>
    <d v="2024-06-08T00:00:00"/>
    <n v="77357.5"/>
    <n v="31908.7"/>
    <n v="1116.5"/>
    <n v="5701.6319999999996"/>
    <n v="18705.058000000001"/>
    <x v="2"/>
    <x v="0"/>
    <x v="1"/>
    <n v="0.41248359887535146"/>
    <n v="3.4990457148050533E-2"/>
    <n v="0.17868581296010178"/>
    <n v="5.1067012987012985"/>
    <x v="1330"/>
  </r>
  <r>
    <s v="CMP1332"/>
    <x v="4"/>
    <x v="1"/>
    <d v="2022-11-06T00:00:00"/>
    <d v="2024-01-23T00:00:00"/>
    <n v="29681.5"/>
    <n v="28066.2"/>
    <n v="21593.399999999998"/>
    <n v="11401.437"/>
    <n v="15084.089"/>
    <x v="3"/>
    <x v="2"/>
    <x v="1"/>
    <n v="0.94557889594528577"/>
    <n v="0.76937383756974576"/>
    <n v="0.40623372597644142"/>
    <n v="0.5280056406124094"/>
    <x v="1331"/>
  </r>
  <r>
    <s v="CMP1333"/>
    <x v="3"/>
    <x v="1"/>
    <d v="2023-03-03T00:00:00"/>
    <d v="2024-05-15T00:00:00"/>
    <n v="115744.8"/>
    <n v="86959.4"/>
    <n v="46785.7"/>
    <n v="4603.17"/>
    <n v="15141.857"/>
    <x v="4"/>
    <x v="1"/>
    <x v="1"/>
    <n v="0.75130286630587284"/>
    <n v="0.53801774161275262"/>
    <n v="5.2934702861335295E-2"/>
    <n v="9.8388396454472213E-2"/>
    <x v="1332"/>
  </r>
  <r>
    <s v="CMP1334"/>
    <x v="3"/>
    <x v="0"/>
    <d v="2023-04-01T00:00:00"/>
    <d v="2024-06-24T00:00:00"/>
    <n v="55680"/>
    <n v="26410.3"/>
    <n v="20996"/>
    <n v="8219.7309999999998"/>
    <n v="15909.69"/>
    <x v="3"/>
    <x v="0"/>
    <x v="1"/>
    <n v="0.47432291666666665"/>
    <n v="0.7949928626331394"/>
    <n v="0.31123201932579336"/>
    <n v="0.3914903314917127"/>
    <x v="1333"/>
  </r>
  <r>
    <s v="CMP1335"/>
    <x v="4"/>
    <x v="0"/>
    <d v="2023-01-21T00:00:00"/>
    <d v="2024-04-24T00:00:00"/>
    <n v="43137.5"/>
    <n v="20050.599999999999"/>
    <n v="7879.3"/>
    <n v="6178.5659999999998"/>
    <n v="10215.018"/>
    <x v="3"/>
    <x v="3"/>
    <x v="1"/>
    <n v="0.46480672268907558"/>
    <n v="0.39297078391669082"/>
    <n v="0.30814868382991034"/>
    <n v="0.78415163783584829"/>
    <x v="1334"/>
  </r>
  <r>
    <s v="CMP1336"/>
    <x v="0"/>
    <x v="0"/>
    <d v="2023-02-24T00:00:00"/>
    <d v="2024-05-06T00:00:00"/>
    <n v="103219.7"/>
    <n v="44979"/>
    <n v="29356.7"/>
    <n v="13334.49"/>
    <n v="44857.228999999999"/>
    <x v="1"/>
    <x v="0"/>
    <x v="1"/>
    <n v="0.43575984041805976"/>
    <n v="0.65267569310122509"/>
    <n v="0.2964603481624758"/>
    <n v="0.4542230564062037"/>
    <x v="1335"/>
  </r>
  <r>
    <s v="CMP1337"/>
    <x v="5"/>
    <x v="2"/>
    <d v="2023-05-17T00:00:00"/>
    <d v="2024-07-28T00:00:00"/>
    <n v="14389.8"/>
    <n v="571.29999999999995"/>
    <n v="31.9"/>
    <n v="4011.9760000000001"/>
    <n v="6760.451"/>
    <x v="4"/>
    <x v="1"/>
    <x v="0"/>
    <n v="3.9701733172108018E-2"/>
    <n v="5.5837563451776651E-2"/>
    <n v="7.0225380710659904"/>
    <n v="125.76727272727274"/>
    <x v="1336"/>
  </r>
  <r>
    <s v="CMP1338"/>
    <x v="5"/>
    <x v="0"/>
    <d v="2023-01-29T00:00:00"/>
    <d v="2024-04-07T00:00:00"/>
    <n v="17600.099999999999"/>
    <n v="4161.5"/>
    <n v="2082.1999999999998"/>
    <n v="637.04300000000001"/>
    <n v="1728.864"/>
    <x v="1"/>
    <x v="4"/>
    <x v="0"/>
    <n v="0.23644752018454443"/>
    <n v="0.50034843205574908"/>
    <n v="0.1530801393728223"/>
    <n v="0.30594707520891368"/>
    <x v="1337"/>
  </r>
  <r>
    <s v="CMP1339"/>
    <x v="2"/>
    <x v="3"/>
    <d v="2023-03-18T00:00:00"/>
    <d v="2024-06-23T00:00:00"/>
    <n v="108532.5"/>
    <n v="74002.2"/>
    <n v="61047.9"/>
    <n v="13634.002"/>
    <n v="40461.582999999999"/>
    <x v="1"/>
    <x v="2"/>
    <x v="1"/>
    <n v="0.68184368737474943"/>
    <n v="0.82494709616741124"/>
    <n v="0.18423779293048045"/>
    <n v="0.22333285829651797"/>
    <x v="1338"/>
  </r>
  <r>
    <s v="CMP1340"/>
    <x v="3"/>
    <x v="2"/>
    <d v="2022-11-29T00:00:00"/>
    <d v="2024-02-28T00:00:00"/>
    <n v="95473.8"/>
    <n v="51709.9"/>
    <n v="33883.599999999999"/>
    <n v="6671.8270000000002"/>
    <n v="9098.1990000000005"/>
    <x v="3"/>
    <x v="2"/>
    <x v="0"/>
    <n v="0.54161351072231334"/>
    <n v="0.65526330547922151"/>
    <n v="0.12902417138691044"/>
    <n v="0.19690431359123589"/>
    <x v="1339"/>
  </r>
  <r>
    <s v="CMP1341"/>
    <x v="0"/>
    <x v="0"/>
    <d v="2022-11-19T00:00:00"/>
    <d v="2024-02-05T00:00:00"/>
    <n v="32978.799999999996"/>
    <n v="16521.3"/>
    <n v="8154.8"/>
    <n v="9810.9320000000007"/>
    <n v="20931.417000000001"/>
    <x v="2"/>
    <x v="2"/>
    <x v="0"/>
    <n v="0.50096728807597612"/>
    <n v="0.49359311918553628"/>
    <n v="0.59383535193961745"/>
    <n v="1.2030867709815078"/>
    <x v="1340"/>
  </r>
  <r>
    <s v="CMP1342"/>
    <x v="3"/>
    <x v="2"/>
    <d v="2023-01-23T00:00:00"/>
    <d v="2024-04-28T00:00:00"/>
    <n v="107172.4"/>
    <n v="66598.5"/>
    <n v="60540.4"/>
    <n v="9400.3209999999999"/>
    <n v="14891.065000000001"/>
    <x v="3"/>
    <x v="0"/>
    <x v="1"/>
    <n v="0.62141465526572148"/>
    <n v="0.90903548878728502"/>
    <n v="0.14114913999564555"/>
    <n v="0.15527351983138532"/>
    <x v="1341"/>
  </r>
  <r>
    <s v="CMP1343"/>
    <x v="5"/>
    <x v="2"/>
    <d v="2023-02-16T00:00:00"/>
    <d v="2024-05-24T00:00:00"/>
    <n v="9239.4"/>
    <n v="2264.9"/>
    <n v="330.59999999999997"/>
    <n v="2280.328"/>
    <n v="6215.8019999999997"/>
    <x v="0"/>
    <x v="0"/>
    <x v="1"/>
    <n v="0.24513496547394856"/>
    <n v="0.14596670934699102"/>
    <n v="1.0068117797695262"/>
    <n v="6.8975438596491232"/>
    <x v="1342"/>
  </r>
  <r>
    <s v="CMP1344"/>
    <x v="5"/>
    <x v="0"/>
    <d v="2022-11-25T00:00:00"/>
    <d v="2024-02-11T00:00:00"/>
    <n v="104133.2"/>
    <n v="42937.4"/>
    <n v="35794.699999999997"/>
    <n v="2061.5520000000001"/>
    <n v="6544.9229999999998"/>
    <x v="3"/>
    <x v="1"/>
    <x v="1"/>
    <n v="0.41233151386877581"/>
    <n v="0.83364852086991748"/>
    <n v="4.8012967715790895E-2"/>
    <n v="5.7593777849793415E-2"/>
    <x v="1343"/>
  </r>
  <r>
    <s v="CMP1345"/>
    <x v="1"/>
    <x v="0"/>
    <d v="2022-12-24T00:00:00"/>
    <d v="2024-03-19T00:00:00"/>
    <n v="17864"/>
    <n v="3062.4"/>
    <n v="2485.2999999999997"/>
    <n v="12295.825999999999"/>
    <n v="24307.249"/>
    <x v="2"/>
    <x v="3"/>
    <x v="1"/>
    <n v="0.17142857142857143"/>
    <n v="0.81155303030303017"/>
    <n v="4.0150946969696966"/>
    <n v="4.9474212368728123"/>
    <x v="1344"/>
  </r>
  <r>
    <s v="CMP1346"/>
    <x v="4"/>
    <x v="3"/>
    <d v="2023-06-17T00:00:00"/>
    <d v="2024-08-26T00:00:00"/>
    <n v="79141"/>
    <n v="74448.800000000003"/>
    <n v="12870.199999999999"/>
    <n v="10675.364"/>
    <n v="17616.63"/>
    <x v="2"/>
    <x v="0"/>
    <x v="0"/>
    <n v="0.94071088310736539"/>
    <n v="0.17287316921159238"/>
    <n v="0.14339202243689622"/>
    <n v="0.82946372239747634"/>
    <x v="1345"/>
  </r>
  <r>
    <s v="CMP1347"/>
    <x v="0"/>
    <x v="2"/>
    <d v="2023-06-03T00:00:00"/>
    <d v="2024-08-19T00:00:00"/>
    <n v="120680.59999999999"/>
    <n v="25952.1"/>
    <n v="13087.699999999999"/>
    <n v="12343.009"/>
    <n v="39128.974999999999"/>
    <x v="1"/>
    <x v="4"/>
    <x v="1"/>
    <n v="0.21504782044504253"/>
    <n v="0.50430215666554923"/>
    <n v="0.47560733042798081"/>
    <n v="0.94309993352537125"/>
    <x v="1346"/>
  </r>
  <r>
    <s v="CMP1348"/>
    <x v="5"/>
    <x v="1"/>
    <d v="2023-04-19T00:00:00"/>
    <d v="2024-07-20T00:00:00"/>
    <n v="135067.5"/>
    <n v="130439.09999999999"/>
    <n v="85764.599999999991"/>
    <n v="14319.446"/>
    <n v="54699.887000000002"/>
    <x v="3"/>
    <x v="3"/>
    <x v="0"/>
    <n v="0.96573268921095001"/>
    <n v="0.657506836523711"/>
    <n v="0.10977878565552814"/>
    <n v="0.16696219652397379"/>
    <x v="1347"/>
  </r>
  <r>
    <s v="CMP1349"/>
    <x v="2"/>
    <x v="0"/>
    <d v="2023-04-06T00:00:00"/>
    <d v="2024-06-18T00:00:00"/>
    <n v="19508.3"/>
    <n v="2815.9"/>
    <n v="391.5"/>
    <n v="3489.6860000000001"/>
    <n v="5111.3950000000004"/>
    <x v="3"/>
    <x v="1"/>
    <x v="1"/>
    <n v="0.14434368960903821"/>
    <n v="0.13903192584963955"/>
    <n v="1.2392790937178166"/>
    <n v="8.9136296296296305"/>
    <x v="1348"/>
  </r>
  <r>
    <s v="CMP1350"/>
    <x v="4"/>
    <x v="2"/>
    <d v="2023-01-06T00:00:00"/>
    <d v="2024-04-12T00:00:00"/>
    <n v="118438.9"/>
    <n v="103211"/>
    <n v="36664.699999999997"/>
    <n v="6391.6"/>
    <n v="25241.02"/>
    <x v="1"/>
    <x v="4"/>
    <x v="1"/>
    <n v="0.87142822164001865"/>
    <n v="0.35524023602135429"/>
    <n v="6.1927507726889576E-2"/>
    <n v="0.17432571383374201"/>
    <x v="1349"/>
  </r>
  <r>
    <s v="CMP1351"/>
    <x v="5"/>
    <x v="0"/>
    <d v="2022-11-21T00:00:00"/>
    <d v="2024-02-14T00:00:00"/>
    <n v="122759.9"/>
    <n v="25580.899999999998"/>
    <n v="5423"/>
    <n v="13208.485000000001"/>
    <n v="48989.642"/>
    <x v="2"/>
    <x v="3"/>
    <x v="1"/>
    <n v="0.20838156433819185"/>
    <n v="0.21199410497676002"/>
    <n v="0.51634168461625674"/>
    <n v="2.4356417112299464"/>
    <x v="1350"/>
  </r>
  <r>
    <s v="CMP1352"/>
    <x v="1"/>
    <x v="1"/>
    <d v="2023-03-15T00:00:00"/>
    <d v="2024-06-05T00:00:00"/>
    <n v="60488.2"/>
    <n v="52324.7"/>
    <n v="27280.3"/>
    <n v="2086.7820000000002"/>
    <n v="7221.8410000000003"/>
    <x v="0"/>
    <x v="1"/>
    <x v="0"/>
    <n v="0.86503979288522392"/>
    <n v="0.52136562655877627"/>
    <n v="3.9881394446599792E-2"/>
    <n v="7.6494100138194965E-2"/>
    <x v="1351"/>
  </r>
  <r>
    <s v="CMP1353"/>
    <x v="3"/>
    <x v="0"/>
    <d v="2023-04-28T00:00:00"/>
    <d v="2024-07-27T00:00:00"/>
    <n v="139835.1"/>
    <n v="125097.3"/>
    <n v="102051"/>
    <n v="8897.6640000000007"/>
    <n v="34239.285000000003"/>
    <x v="0"/>
    <x v="4"/>
    <x v="1"/>
    <n v="0.89460586076028115"/>
    <n v="0.81577300229501359"/>
    <n v="7.1125947562417413E-2"/>
    <n v="8.7188405797101451E-2"/>
    <x v="1352"/>
  </r>
  <r>
    <s v="CMP1354"/>
    <x v="1"/>
    <x v="1"/>
    <d v="2023-05-18T00:00:00"/>
    <d v="2024-08-20T00:00:00"/>
    <n v="138709.9"/>
    <n v="65310.9"/>
    <n v="16677.899999999998"/>
    <n v="2458.62"/>
    <n v="8248.0349999999999"/>
    <x v="1"/>
    <x v="0"/>
    <x v="1"/>
    <n v="0.47084526771340768"/>
    <n v="0.25536166244838149"/>
    <n v="3.7644864792859993E-2"/>
    <n v="0.14741784037558686"/>
    <x v="1353"/>
  </r>
  <r>
    <s v="CMP1355"/>
    <x v="4"/>
    <x v="2"/>
    <d v="2023-06-19T00:00:00"/>
    <d v="2024-09-09T00:00:00"/>
    <n v="27175.899999999998"/>
    <n v="11347.699999999999"/>
    <n v="2598.4"/>
    <n v="13120.209000000001"/>
    <n v="39301.612000000001"/>
    <x v="1"/>
    <x v="3"/>
    <x v="1"/>
    <n v="0.41756482765980152"/>
    <n v="0.22898032200357785"/>
    <n v="1.1561998466649632"/>
    <n v="5.049341517857143"/>
    <x v="1354"/>
  </r>
  <r>
    <s v="CMP1356"/>
    <x v="5"/>
    <x v="2"/>
    <d v="2022-12-02T00:00:00"/>
    <d v="2024-03-07T00:00:00"/>
    <n v="94397.9"/>
    <n v="91877.8"/>
    <n v="73312"/>
    <n v="5162.87"/>
    <n v="6364.7169999999996"/>
    <x v="2"/>
    <x v="3"/>
    <x v="1"/>
    <n v="0.97330343153820165"/>
    <n v="0.79792942364749697"/>
    <n v="5.6192790859162928E-2"/>
    <n v="7.0423259493670884E-2"/>
    <x v="1355"/>
  </r>
  <r>
    <s v="CMP1357"/>
    <x v="1"/>
    <x v="2"/>
    <d v="2022-12-23T00:00:00"/>
    <d v="2024-03-13T00:00:00"/>
    <n v="139664"/>
    <n v="30073"/>
    <n v="9842.6"/>
    <n v="2421.703"/>
    <n v="7873.5"/>
    <x v="0"/>
    <x v="0"/>
    <x v="1"/>
    <n v="0.21532392026578073"/>
    <n v="0.32729026036644165"/>
    <n v="8.0527483124397295E-2"/>
    <n v="0.24604301708898055"/>
    <x v="1356"/>
  </r>
  <r>
    <s v="CMP1358"/>
    <x v="4"/>
    <x v="1"/>
    <d v="2023-06-28T00:00:00"/>
    <d v="2024-09-24T00:00:00"/>
    <n v="117615.3"/>
    <n v="11834.9"/>
    <n v="1713.8999999999999"/>
    <n v="8463.2440000000006"/>
    <n v="31008.453000000001"/>
    <x v="4"/>
    <x v="2"/>
    <x v="0"/>
    <n v="0.1006238133984269"/>
    <n v="0.14481744670423916"/>
    <n v="0.71510904190149482"/>
    <n v="4.9380033840947553"/>
    <x v="1357"/>
  </r>
  <r>
    <s v="CMP1359"/>
    <x v="5"/>
    <x v="1"/>
    <d v="2022-12-16T00:00:00"/>
    <d v="2024-03-15T00:00:00"/>
    <n v="3935.2999999999997"/>
    <n v="629.29999999999995"/>
    <n v="429.2"/>
    <n v="14056.909"/>
    <n v="41515.472000000002"/>
    <x v="3"/>
    <x v="4"/>
    <x v="1"/>
    <n v="0.15991156963890935"/>
    <n v="0.6820276497695853"/>
    <n v="22.337373271889401"/>
    <n v="32.751418918918922"/>
    <x v="1358"/>
  </r>
  <r>
    <s v="CMP1360"/>
    <x v="0"/>
    <x v="1"/>
    <d v="2023-07-08T00:00:00"/>
    <d v="2024-09-17T00:00:00"/>
    <n v="78630.599999999991"/>
    <n v="49801.7"/>
    <n v="12104.6"/>
    <n v="2041.136"/>
    <n v="7770.55"/>
    <x v="0"/>
    <x v="0"/>
    <x v="1"/>
    <n v="0.63336283838607366"/>
    <n v="0.2430559599371106"/>
    <n v="4.0985267571187332E-2"/>
    <n v="0.1686248203162434"/>
    <x v="1359"/>
  </r>
  <r>
    <s v="CMP1361"/>
    <x v="5"/>
    <x v="2"/>
    <d v="2023-07-14T00:00:00"/>
    <d v="2024-10-05T00:00:00"/>
    <n v="48879.5"/>
    <n v="7647.3"/>
    <n v="3552.5"/>
    <n v="1186.97"/>
    <n v="2954.172"/>
    <x v="3"/>
    <x v="4"/>
    <x v="0"/>
    <n v="0.15645209136754673"/>
    <n v="0.46454304133485019"/>
    <n v="0.1552142586272279"/>
    <n v="0.33412244897959187"/>
    <x v="1360"/>
  </r>
  <r>
    <s v="CMP1362"/>
    <x v="0"/>
    <x v="1"/>
    <d v="2023-08-05T00:00:00"/>
    <d v="2024-10-17T00:00:00"/>
    <n v="13867.8"/>
    <n v="1299.2"/>
    <n v="403.09999999999997"/>
    <n v="8969.41"/>
    <n v="25882.992999999999"/>
    <x v="1"/>
    <x v="3"/>
    <x v="1"/>
    <n v="9.3684650773734848E-2"/>
    <n v="0.3102678571428571"/>
    <n v="6.9037946428571422"/>
    <n v="22.251079136690649"/>
    <x v="1361"/>
  </r>
  <r>
    <s v="CMP1363"/>
    <x v="0"/>
    <x v="1"/>
    <d v="2023-01-07T00:00:00"/>
    <d v="2024-03-24T00:00:00"/>
    <n v="35684.5"/>
    <n v="23188.399999999998"/>
    <n v="17823.399999999998"/>
    <n v="14024.081"/>
    <n v="30511.102999999999"/>
    <x v="4"/>
    <x v="2"/>
    <x v="0"/>
    <n v="0.64981714750101582"/>
    <n v="0.76863431715857922"/>
    <n v="0.60478864432216117"/>
    <n v="0.78683534005857481"/>
    <x v="1362"/>
  </r>
  <r>
    <s v="CMP1364"/>
    <x v="1"/>
    <x v="0"/>
    <d v="2023-05-06T00:00:00"/>
    <d v="2024-08-06T00:00:00"/>
    <n v="61105.9"/>
    <n v="21338.2"/>
    <n v="2505.6"/>
    <n v="3287.0340000000001"/>
    <n v="7001.4989999999998"/>
    <x v="4"/>
    <x v="2"/>
    <x v="1"/>
    <n v="0.34920032271842816"/>
    <n v="0.11742321282957324"/>
    <n v="0.15404457733079641"/>
    <n v="1.3118750000000001"/>
    <x v="1363"/>
  </r>
  <r>
    <s v="CMP1365"/>
    <x v="3"/>
    <x v="2"/>
    <d v="2022-12-19T00:00:00"/>
    <d v="2024-03-11T00:00:00"/>
    <n v="135769.29999999999"/>
    <n v="78764"/>
    <n v="28286.6"/>
    <n v="9946.2170000000006"/>
    <n v="34515.046000000002"/>
    <x v="0"/>
    <x v="1"/>
    <x v="1"/>
    <n v="0.58013114894162376"/>
    <n v="0.35913107511045655"/>
    <n v="0.12627871870397644"/>
    <n v="0.35162292392864469"/>
    <x v="1364"/>
  </r>
  <r>
    <s v="CMP1366"/>
    <x v="0"/>
    <x v="1"/>
    <d v="2023-03-21T00:00:00"/>
    <d v="2024-06-03T00:00:00"/>
    <n v="44352.6"/>
    <n v="19577.899999999998"/>
    <n v="18574.5"/>
    <n v="7173.9040000000005"/>
    <n v="14328.784"/>
    <x v="0"/>
    <x v="2"/>
    <x v="1"/>
    <n v="0.44141493396103043"/>
    <n v="0.94874833358021049"/>
    <n v="0.3664286772330026"/>
    <n v="0.38622326307572213"/>
    <x v="1365"/>
  </r>
  <r>
    <s v="CMP1367"/>
    <x v="0"/>
    <x v="1"/>
    <d v="2023-07-30T00:00:00"/>
    <d v="2024-10-09T00:00:00"/>
    <n v="133614.6"/>
    <n v="30421"/>
    <n v="7888"/>
    <n v="11839.743"/>
    <n v="27261.769"/>
    <x v="3"/>
    <x v="2"/>
    <x v="0"/>
    <n v="0.22767721491513651"/>
    <n v="0.25929456625357483"/>
    <n v="0.38919637750238323"/>
    <n v="1.500981617647059"/>
    <x v="1366"/>
  </r>
  <r>
    <s v="CMP1368"/>
    <x v="2"/>
    <x v="1"/>
    <d v="2023-02-27T00:00:00"/>
    <d v="2024-05-24T00:00:00"/>
    <n v="74010.899999999994"/>
    <n v="51121.2"/>
    <n v="23687.200000000001"/>
    <n v="703.01800000000003"/>
    <n v="2307.4720000000002"/>
    <x v="1"/>
    <x v="4"/>
    <x v="1"/>
    <n v="0.69072528505936293"/>
    <n v="0.46335375538915369"/>
    <n v="1.3751985477649196E-2"/>
    <n v="2.9679236043095004E-2"/>
    <x v="1367"/>
  </r>
  <r>
    <s v="CMP1369"/>
    <x v="3"/>
    <x v="1"/>
    <d v="2022-11-23T00:00:00"/>
    <d v="2024-02-14T00:00:00"/>
    <n v="20949.599999999999"/>
    <n v="812"/>
    <n v="319"/>
    <n v="1183.374"/>
    <n v="3067.6779999999999"/>
    <x v="2"/>
    <x v="3"/>
    <x v="1"/>
    <n v="3.875968992248062E-2"/>
    <n v="0.39285714285714285"/>
    <n v="1.4573571428571428"/>
    <n v="3.7096363636363638"/>
    <x v="1368"/>
  </r>
  <r>
    <s v="CMP1370"/>
    <x v="4"/>
    <x v="0"/>
    <d v="2022-12-16T00:00:00"/>
    <d v="2024-03-11T00:00:00"/>
    <n v="100415.4"/>
    <n v="23507.399999999998"/>
    <n v="22834.6"/>
    <n v="6081.7929999999997"/>
    <n v="20793.203000000001"/>
    <x v="0"/>
    <x v="4"/>
    <x v="0"/>
    <n v="0.23410154219372725"/>
    <n v="0.97137922526523568"/>
    <n v="0.25871823340735262"/>
    <n v="0.26634112268224536"/>
    <x v="1369"/>
  </r>
  <r>
    <s v="CMP1371"/>
    <x v="1"/>
    <x v="1"/>
    <d v="2023-08-01T00:00:00"/>
    <d v="2024-10-13T00:00:00"/>
    <n v="108990.7"/>
    <n v="55729.299999999996"/>
    <n v="6232.0999999999995"/>
    <n v="3396.0160000000001"/>
    <n v="11224.798000000001"/>
    <x v="4"/>
    <x v="2"/>
    <x v="0"/>
    <n v="0.51132160817390837"/>
    <n v="0.11182806889733049"/>
    <n v="6.0937711401363386E-2"/>
    <n v="0.54492322010237326"/>
    <x v="1370"/>
  </r>
  <r>
    <s v="CMP1372"/>
    <x v="4"/>
    <x v="0"/>
    <d v="2022-11-05T00:00:00"/>
    <d v="2024-02-10T00:00:00"/>
    <n v="106963.59999999999"/>
    <n v="101604.4"/>
    <n v="28112.6"/>
    <n v="8206.768"/>
    <n v="24093.258000000002"/>
    <x v="3"/>
    <x v="3"/>
    <x v="1"/>
    <n v="0.94989697429779851"/>
    <n v="0.27668683639684893"/>
    <n v="8.077177760018267E-2"/>
    <n v="0.29192490200123788"/>
    <x v="1371"/>
  </r>
  <r>
    <s v="CMP1373"/>
    <x v="4"/>
    <x v="0"/>
    <d v="2022-10-30T00:00:00"/>
    <d v="2024-01-13T00:00:00"/>
    <n v="26755.399999999998"/>
    <n v="18162.7"/>
    <n v="4506.5999999999995"/>
    <n v="2364.8919999999998"/>
    <n v="9363.6650000000009"/>
    <x v="4"/>
    <x v="2"/>
    <x v="1"/>
    <n v="0.67884240190765233"/>
    <n v="0.24812390228325079"/>
    <n v="0.13020597157911543"/>
    <n v="0.52476190476190476"/>
    <x v="1372"/>
  </r>
  <r>
    <s v="CMP1374"/>
    <x v="5"/>
    <x v="2"/>
    <d v="2023-05-13T00:00:00"/>
    <d v="2024-07-23T00:00:00"/>
    <n v="83244.5"/>
    <n v="24797.899999999998"/>
    <n v="1223.8"/>
    <n v="1205.675"/>
    <n v="1996.6210000000001"/>
    <x v="3"/>
    <x v="1"/>
    <x v="1"/>
    <n v="0.29789235324856295"/>
    <n v="4.9350953104900015E-2"/>
    <n v="4.8620044439246876E-2"/>
    <n v="0.98518957345971558"/>
    <x v="1373"/>
  </r>
  <r>
    <s v="CMP1375"/>
    <x v="4"/>
    <x v="1"/>
    <d v="2023-05-23T00:00:00"/>
    <d v="2024-07-30T00:00:00"/>
    <n v="37882.699999999997"/>
    <n v="8694.1999999999989"/>
    <n v="5411.4"/>
    <n v="11527.645"/>
    <n v="28034.271000000001"/>
    <x v="3"/>
    <x v="4"/>
    <x v="1"/>
    <n v="0.22950317691188854"/>
    <n v="0.62241494329553038"/>
    <n v="1.3259006004002671"/>
    <n v="2.1302518756698823"/>
    <x v="1374"/>
  </r>
  <r>
    <s v="CMP1376"/>
    <x v="0"/>
    <x v="1"/>
    <d v="2023-04-17T00:00:00"/>
    <d v="2024-06-27T00:00:00"/>
    <n v="65586.399999999994"/>
    <n v="37850.799999999996"/>
    <n v="11933.5"/>
    <n v="1500.634"/>
    <n v="5486.3940000000002"/>
    <x v="2"/>
    <x v="4"/>
    <x v="1"/>
    <n v="0.57711354793066849"/>
    <n v="0.31527735212994179"/>
    <n v="3.964603125957708E-2"/>
    <n v="0.12574969623329282"/>
    <x v="1375"/>
  </r>
  <r>
    <s v="CMP1377"/>
    <x v="1"/>
    <x v="1"/>
    <d v="2023-05-23T00:00:00"/>
    <d v="2024-08-17T00:00:00"/>
    <n v="30383.3"/>
    <n v="8917.5"/>
    <n v="7806.8"/>
    <n v="2295.1179999999999"/>
    <n v="5572.8140000000003"/>
    <x v="3"/>
    <x v="1"/>
    <x v="0"/>
    <n v="0.29350004772358501"/>
    <n v="0.87544715447154475"/>
    <n v="0.25737235772357725"/>
    <n v="0.29398959881129272"/>
    <x v="1376"/>
  </r>
  <r>
    <s v="CMP1378"/>
    <x v="3"/>
    <x v="0"/>
    <d v="2023-05-30T00:00:00"/>
    <d v="2024-08-11T00:00:00"/>
    <n v="84900.4"/>
    <n v="34138.799999999996"/>
    <n v="28927.5"/>
    <n v="6044.9049999999997"/>
    <n v="20284.63"/>
    <x v="2"/>
    <x v="3"/>
    <x v="1"/>
    <n v="0.40210411258368628"/>
    <n v="0.84734964322120299"/>
    <n v="0.17706846755011893"/>
    <n v="0.20896741854636591"/>
    <x v="1377"/>
  </r>
  <r>
    <s v="CMP1379"/>
    <x v="2"/>
    <x v="3"/>
    <d v="2023-02-17T00:00:00"/>
    <d v="2024-05-17T00:00:00"/>
    <n v="131970.29999999999"/>
    <n v="57393.9"/>
    <n v="9166.9"/>
    <n v="14105.977000000001"/>
    <n v="50409.714"/>
    <x v="1"/>
    <x v="4"/>
    <x v="0"/>
    <n v="0.43490012525545524"/>
    <n v="0.1597190642211106"/>
    <n v="0.2457748471527462"/>
    <n v="1.5387946852261944"/>
    <x v="1378"/>
  </r>
  <r>
    <s v="CMP1380"/>
    <x v="2"/>
    <x v="3"/>
    <d v="2022-11-15T00:00:00"/>
    <d v="2024-02-05T00:00:00"/>
    <n v="115234.4"/>
    <n v="83328.599999999991"/>
    <n v="57904.299999999996"/>
    <n v="2046.559"/>
    <n v="4868.7809999999999"/>
    <x v="1"/>
    <x v="2"/>
    <x v="1"/>
    <n v="0.72312260922085758"/>
    <n v="0.69489106981276538"/>
    <n v="2.4560103013851187E-2"/>
    <n v="3.53438172985426E-2"/>
    <x v="1379"/>
  </r>
  <r>
    <s v="CMP1381"/>
    <x v="4"/>
    <x v="1"/>
    <d v="2023-06-28T00:00:00"/>
    <d v="2024-09-11T00:00:00"/>
    <n v="84195.7"/>
    <n v="81258"/>
    <n v="21433.899999999998"/>
    <n v="2413.2060000000001"/>
    <n v="4977.241"/>
    <x v="0"/>
    <x v="0"/>
    <x v="1"/>
    <n v="0.9651086694451142"/>
    <n v="0.26377587437544608"/>
    <n v="2.9698072805139187E-2"/>
    <n v="0.11258828304694901"/>
    <x v="1380"/>
  </r>
  <r>
    <s v="CMP1382"/>
    <x v="0"/>
    <x v="1"/>
    <d v="2022-11-26T00:00:00"/>
    <d v="2024-02-04T00:00:00"/>
    <n v="105156.9"/>
    <n v="17968.399999999998"/>
    <n v="1589.2"/>
    <n v="14159.279"/>
    <n v="29545.49"/>
    <x v="3"/>
    <x v="3"/>
    <x v="1"/>
    <n v="0.17087228703014257"/>
    <n v="8.8444157520981295E-2"/>
    <n v="0.78801000645577801"/>
    <n v="8.909689781021898"/>
    <x v="1381"/>
  </r>
  <r>
    <s v="CMP1383"/>
    <x v="2"/>
    <x v="0"/>
    <d v="2023-05-31T00:00:00"/>
    <d v="2024-08-31T00:00:00"/>
    <n v="86507"/>
    <n v="5243.2"/>
    <n v="1473.2"/>
    <n v="1590.5340000000001"/>
    <n v="2832.6619999999998"/>
    <x v="0"/>
    <x v="3"/>
    <x v="1"/>
    <n v="6.0610124036205158E-2"/>
    <n v="0.28097345132743362"/>
    <n v="0.30335176991150448"/>
    <n v="1.0796456692913385"/>
    <x v="1382"/>
  </r>
  <r>
    <s v="CMP1384"/>
    <x v="2"/>
    <x v="1"/>
    <d v="2022-11-16T00:00:00"/>
    <d v="2024-01-30T00:00:00"/>
    <n v="99313.4"/>
    <n v="32074"/>
    <n v="945.4"/>
    <n v="11035.37"/>
    <n v="35486.43"/>
    <x v="0"/>
    <x v="1"/>
    <x v="1"/>
    <n v="0.3229574256847515"/>
    <n v="2.9475587703435804E-2"/>
    <n v="0.34405967450271252"/>
    <n v="11.672699386503069"/>
    <x v="1383"/>
  </r>
  <r>
    <s v="CMP1385"/>
    <x v="5"/>
    <x v="2"/>
    <d v="2022-10-30T00:00:00"/>
    <d v="2024-01-08T00:00:00"/>
    <n v="123856.09999999999"/>
    <n v="23379.8"/>
    <n v="17852.399999999998"/>
    <n v="4675.6409999999996"/>
    <n v="11200.09"/>
    <x v="0"/>
    <x v="2"/>
    <x v="1"/>
    <n v="0.18876583389917817"/>
    <n v="0.76358223765814925"/>
    <n v="0.19998635574299181"/>
    <n v="0.26190545808966864"/>
    <x v="1384"/>
  </r>
  <r>
    <s v="CMP1386"/>
    <x v="0"/>
    <x v="0"/>
    <d v="2023-01-23T00:00:00"/>
    <d v="2024-04-02T00:00:00"/>
    <n v="52368.2"/>
    <n v="45680.799999999996"/>
    <n v="24507.899999999998"/>
    <n v="5544.0169999999998"/>
    <n v="17743.707999999999"/>
    <x v="3"/>
    <x v="1"/>
    <x v="1"/>
    <n v="0.87230036548897993"/>
    <n v="0.53650330116810563"/>
    <n v="0.12136427120365668"/>
    <n v="0.22621346586202817"/>
    <x v="1385"/>
  </r>
  <r>
    <s v="CMP1387"/>
    <x v="2"/>
    <x v="1"/>
    <d v="2023-05-06T00:00:00"/>
    <d v="2024-08-02T00:00:00"/>
    <n v="85900.9"/>
    <n v="43656.6"/>
    <n v="32442.3"/>
    <n v="3724.4409999999998"/>
    <n v="5835.5249999999996"/>
    <x v="4"/>
    <x v="1"/>
    <x v="0"/>
    <n v="0.50822051922622469"/>
    <n v="0.74312475089677166"/>
    <n v="8.5312209379566892E-2"/>
    <n v="0.11480200232412621"/>
    <x v="1386"/>
  </r>
  <r>
    <s v="CMP1388"/>
    <x v="4"/>
    <x v="3"/>
    <d v="2023-03-17T00:00:00"/>
    <d v="2024-06-03T00:00:00"/>
    <n v="69643.5"/>
    <n v="49015.799999999996"/>
    <n v="1867.6"/>
    <n v="4666.4480000000003"/>
    <n v="5900.6009999999997"/>
    <x v="0"/>
    <x v="1"/>
    <x v="0"/>
    <n v="0.70381011867582755"/>
    <n v="3.8101999763341617E-2"/>
    <n v="9.520293456395694E-2"/>
    <n v="2.4986335403726709"/>
    <x v="1387"/>
  </r>
  <r>
    <s v="CMP1389"/>
    <x v="2"/>
    <x v="0"/>
    <d v="2023-04-09T00:00:00"/>
    <d v="2024-06-30T00:00:00"/>
    <n v="122823.7"/>
    <n v="7090.5"/>
    <n v="5631.8"/>
    <n v="10080.69"/>
    <n v="15568.099"/>
    <x v="2"/>
    <x v="0"/>
    <x v="0"/>
    <n v="5.7729086487379878E-2"/>
    <n v="0.79427402862985685"/>
    <n v="1.421717791411043"/>
    <n v="1.7899588053553039"/>
    <x v="1388"/>
  </r>
  <r>
    <s v="CMP1390"/>
    <x v="4"/>
    <x v="0"/>
    <d v="2022-10-28T00:00:00"/>
    <d v="2024-01-20T00:00:00"/>
    <n v="139614.69999999998"/>
    <n v="79491.899999999994"/>
    <n v="22031.3"/>
    <n v="9075.3179999999993"/>
    <n v="25354.815999999999"/>
    <x v="1"/>
    <x v="2"/>
    <x v="1"/>
    <n v="0.56936626300812165"/>
    <n v="0.27715150851847797"/>
    <n v="0.11416657546240561"/>
    <n v="0.4119283927866263"/>
    <x v="1389"/>
  </r>
  <r>
    <s v="CMP1391"/>
    <x v="1"/>
    <x v="2"/>
    <d v="2023-02-06T00:00:00"/>
    <d v="2024-05-11T00:00:00"/>
    <n v="139081.1"/>
    <n v="40953.799999999996"/>
    <n v="10321.1"/>
    <n v="5508.0860000000002"/>
    <n v="11910.387000000001"/>
    <x v="3"/>
    <x v="3"/>
    <x v="0"/>
    <n v="0.29445985112283407"/>
    <n v="0.25201812774394566"/>
    <n v="0.13449511400651468"/>
    <n v="0.53367237988198934"/>
    <x v="1390"/>
  </r>
  <r>
    <s v="CMP1392"/>
    <x v="4"/>
    <x v="3"/>
    <d v="2023-06-26T00:00:00"/>
    <d v="2024-09-19T00:00:00"/>
    <n v="82287.5"/>
    <n v="73114.8"/>
    <n v="43433.299999999996"/>
    <n v="7506.2730000000001"/>
    <n v="11337.84"/>
    <x v="4"/>
    <x v="4"/>
    <x v="1"/>
    <n v="0.88852863436123353"/>
    <n v="0.59404251943518949"/>
    <n v="0.10266420752022846"/>
    <n v="0.17282299525939776"/>
    <x v="1391"/>
  </r>
  <r>
    <s v="CMP1393"/>
    <x v="2"/>
    <x v="2"/>
    <d v="2022-12-15T00:00:00"/>
    <d v="2024-03-20T00:00:00"/>
    <n v="139034.69999999998"/>
    <n v="102990.59999999999"/>
    <n v="37868.199999999997"/>
    <n v="809.274"/>
    <n v="2683.7759999999998"/>
    <x v="3"/>
    <x v="1"/>
    <x v="0"/>
    <n v="0.74075464614229403"/>
    <n v="0.36768598299262262"/>
    <n v="7.8577462409190751E-3"/>
    <n v="2.1370807168019607E-2"/>
    <x v="1392"/>
  </r>
  <r>
    <s v="CMP1394"/>
    <x v="3"/>
    <x v="1"/>
    <d v="2023-02-02T00:00:00"/>
    <d v="2024-05-03T00:00:00"/>
    <n v="49932.2"/>
    <n v="10170.299999999999"/>
    <n v="9999.1999999999989"/>
    <n v="555.03099999999995"/>
    <n v="1024.106"/>
    <x v="4"/>
    <x v="2"/>
    <x v="1"/>
    <n v="0.20368219305378094"/>
    <n v="0.9831765041345879"/>
    <n v="5.4573709723410323E-2"/>
    <n v="5.5507540603248258E-2"/>
    <x v="1393"/>
  </r>
  <r>
    <s v="CMP1395"/>
    <x v="2"/>
    <x v="2"/>
    <d v="2023-03-08T00:00:00"/>
    <d v="2024-06-13T00:00:00"/>
    <n v="99858.599999999991"/>
    <n v="60395.4"/>
    <n v="57509.9"/>
    <n v="12353.333000000001"/>
    <n v="22374.95"/>
    <x v="2"/>
    <x v="3"/>
    <x v="1"/>
    <n v="0.60480920020909568"/>
    <n v="0.95222318256026117"/>
    <n v="0.20454095841736292"/>
    <n v="0.21480359033835913"/>
    <x v="1394"/>
  </r>
  <r>
    <s v="CMP1396"/>
    <x v="4"/>
    <x v="0"/>
    <d v="2023-02-12T00:00:00"/>
    <d v="2024-05-18T00:00:00"/>
    <n v="144121.29999999999"/>
    <n v="42276.2"/>
    <n v="10155.799999999999"/>
    <n v="14224.239"/>
    <n v="17493.205999999998"/>
    <x v="2"/>
    <x v="1"/>
    <x v="0"/>
    <n v="0.29333762601364266"/>
    <n v="0.24022499657017424"/>
    <n v="0.33645973384552064"/>
    <n v="1.4006025128498001"/>
    <x v="1395"/>
  </r>
  <r>
    <s v="CMP1397"/>
    <x v="4"/>
    <x v="2"/>
    <d v="2023-02-01T00:00:00"/>
    <d v="2024-04-23T00:00:00"/>
    <n v="124221.5"/>
    <n v="113050.7"/>
    <n v="2839.1"/>
    <n v="1393.0150000000001"/>
    <n v="4145.55"/>
    <x v="3"/>
    <x v="3"/>
    <x v="0"/>
    <n v="0.91007353799463053"/>
    <n v="2.5113511017623068E-2"/>
    <n v="1.2322037811353668E-2"/>
    <n v="0.4906537282941778"/>
    <x v="1396"/>
  </r>
  <r>
    <s v="CMP1398"/>
    <x v="5"/>
    <x v="2"/>
    <d v="2023-04-05T00:00:00"/>
    <d v="2024-06-30T00:00:00"/>
    <n v="44712.2"/>
    <n v="15584.6"/>
    <n v="3111.7"/>
    <n v="9194.4789999999994"/>
    <n v="24425.569"/>
    <x v="1"/>
    <x v="4"/>
    <x v="1"/>
    <n v="0.34855363860422883"/>
    <n v="0.19966505396352807"/>
    <n v="0.58997208783029398"/>
    <n v="2.9548089468779124"/>
    <x v="1397"/>
  </r>
  <r>
    <s v="CMP1399"/>
    <x v="5"/>
    <x v="1"/>
    <d v="2023-04-03T00:00:00"/>
    <d v="2024-06-15T00:00:00"/>
    <n v="109530.09999999999"/>
    <n v="67790.399999999994"/>
    <n v="7026.7"/>
    <n v="1604.28"/>
    <n v="2937.6419999999998"/>
    <x v="4"/>
    <x v="1"/>
    <x v="0"/>
    <n v="0.61892027853530673"/>
    <n v="0.10365331964407941"/>
    <n v="2.3665297741273104E-2"/>
    <n v="0.22831200990507636"/>
    <x v="1398"/>
  </r>
  <r>
    <s v="CMP1400"/>
    <x v="4"/>
    <x v="1"/>
    <d v="2023-06-29T00:00:00"/>
    <d v="2024-09-11T00:00:00"/>
    <n v="47464.299999999996"/>
    <n v="28936.2"/>
    <n v="16521.3"/>
    <n v="9487.2049999999999"/>
    <n v="33800.080000000002"/>
    <x v="4"/>
    <x v="2"/>
    <x v="0"/>
    <n v="0.60964135149996956"/>
    <n v="0.57095610342754055"/>
    <n v="0.32786630587292043"/>
    <n v="0.57424082850623137"/>
    <x v="1399"/>
  </r>
  <r>
    <s v="CMP1401"/>
    <x v="1"/>
    <x v="0"/>
    <d v="2023-08-15T00:00:00"/>
    <d v="2024-11-01T00:00:00"/>
    <n v="5686.9"/>
    <n v="1882.1"/>
    <n v="287.09999999999997"/>
    <n v="11838.815000000001"/>
    <n v="34063.023000000001"/>
    <x v="0"/>
    <x v="1"/>
    <x v="0"/>
    <n v="0.33095359510453848"/>
    <n v="0.15254237288135591"/>
    <n v="6.2902157164869035"/>
    <n v="41.235858585858594"/>
    <x v="1400"/>
  </r>
  <r>
    <s v="CMP1402"/>
    <x v="3"/>
    <x v="3"/>
    <d v="2023-06-19T00:00:00"/>
    <d v="2024-09-20T00:00:00"/>
    <n v="124064.9"/>
    <n v="42079"/>
    <n v="30925.599999999999"/>
    <n v="2929.319"/>
    <n v="9934.8490000000002"/>
    <x v="3"/>
    <x v="0"/>
    <x v="1"/>
    <n v="0.33916925738061293"/>
    <n v="0.73494141971054439"/>
    <n v="6.9614748449345273E-2"/>
    <n v="9.4721492873218308E-2"/>
    <x v="1401"/>
  </r>
  <r>
    <s v="CMP1403"/>
    <x v="1"/>
    <x v="3"/>
    <d v="2022-12-29T00:00:00"/>
    <d v="2024-03-23T00:00:00"/>
    <n v="42392.2"/>
    <n v="10326.9"/>
    <n v="4277.5"/>
    <n v="11083.017"/>
    <n v="25910.166000000001"/>
    <x v="4"/>
    <x v="0"/>
    <x v="1"/>
    <n v="0.24360377616637025"/>
    <n v="0.41420949171581017"/>
    <n v="1.073218197135636"/>
    <n v="2.5910033898305085"/>
    <x v="1402"/>
  </r>
  <r>
    <s v="CMP1404"/>
    <x v="4"/>
    <x v="1"/>
    <d v="2022-11-01T00:00:00"/>
    <d v="2024-01-28T00:00:00"/>
    <n v="18316.399999999998"/>
    <n v="986"/>
    <n v="690.19999999999993"/>
    <n v="5888.1019999999999"/>
    <n v="20724.183000000001"/>
    <x v="4"/>
    <x v="0"/>
    <x v="1"/>
    <n v="5.383153894870172E-2"/>
    <n v="0.7"/>
    <n v="5.971705882352941"/>
    <n v="8.531008403361346"/>
    <x v="1403"/>
  </r>
  <r>
    <s v="CMP1405"/>
    <x v="5"/>
    <x v="3"/>
    <d v="2022-11-07T00:00:00"/>
    <d v="2024-01-28T00:00:00"/>
    <n v="127736.3"/>
    <n v="93258.2"/>
    <n v="23139.1"/>
    <n v="7560.7349999999997"/>
    <n v="24188.03"/>
    <x v="0"/>
    <x v="4"/>
    <x v="0"/>
    <n v="0.73008377415033943"/>
    <n v="0.24811866409602587"/>
    <n v="8.1073138876795819E-2"/>
    <n v="0.32675147261561599"/>
    <x v="1404"/>
  </r>
  <r>
    <s v="CMP1406"/>
    <x v="5"/>
    <x v="0"/>
    <d v="2023-04-22T00:00:00"/>
    <d v="2024-07-06T00:00:00"/>
    <n v="49717.599999999999"/>
    <n v="7125.3"/>
    <n v="5869.5999999999995"/>
    <n v="561.29499999999996"/>
    <n v="2020.0530000000001"/>
    <x v="3"/>
    <x v="3"/>
    <x v="1"/>
    <n v="0.14331544563695756"/>
    <n v="0.82376882376882365"/>
    <n v="7.8774928774928768E-2"/>
    <n v="9.5627470355731228E-2"/>
    <x v="1405"/>
  </r>
  <r>
    <s v="CMP1407"/>
    <x v="3"/>
    <x v="3"/>
    <d v="2022-12-09T00:00:00"/>
    <d v="2024-02-25T00:00:00"/>
    <n v="4228.2"/>
    <n v="806.19999999999993"/>
    <n v="458.2"/>
    <n v="8992.0300000000007"/>
    <n v="22093.998"/>
    <x v="3"/>
    <x v="2"/>
    <x v="0"/>
    <n v="0.19067215363511658"/>
    <n v="0.56834532374100721"/>
    <n v="11.153597122302161"/>
    <n v="19.624683544303799"/>
    <x v="1406"/>
  </r>
  <r>
    <s v="CMP1408"/>
    <x v="1"/>
    <x v="1"/>
    <d v="2023-07-24T00:00:00"/>
    <d v="2024-10-01T00:00:00"/>
    <n v="114219.4"/>
    <n v="10271.799999999999"/>
    <n v="6075.5"/>
    <n v="3871.9059999999999"/>
    <n v="10864.937"/>
    <x v="1"/>
    <x v="0"/>
    <x v="1"/>
    <n v="8.9930432133245308E-2"/>
    <n v="0.5914737436476567"/>
    <n v="0.37694522868435915"/>
    <n v="0.63729832935560859"/>
    <x v="1407"/>
  </r>
  <r>
    <s v="CMP1409"/>
    <x v="4"/>
    <x v="0"/>
    <d v="2023-03-11T00:00:00"/>
    <d v="2024-05-22T00:00:00"/>
    <n v="107758.2"/>
    <n v="2781.1"/>
    <n v="2378"/>
    <n v="11240.602999999999"/>
    <n v="15216.763999999999"/>
    <x v="0"/>
    <x v="1"/>
    <x v="1"/>
    <n v="2.5808708757198987E-2"/>
    <n v="0.85505735140771644"/>
    <n v="4.0417831074035453"/>
    <n v="4.7269146341463415"/>
    <x v="1408"/>
  </r>
  <r>
    <s v="CMP1410"/>
    <x v="3"/>
    <x v="3"/>
    <d v="2023-02-18T00:00:00"/>
    <d v="2024-05-17T00:00:00"/>
    <n v="88528.3"/>
    <n v="67019"/>
    <n v="38935.4"/>
    <n v="2773.386"/>
    <n v="9504.4889999999996"/>
    <x v="1"/>
    <x v="3"/>
    <x v="1"/>
    <n v="0.75703475611753523"/>
    <n v="0.58096062310688013"/>
    <n v="4.138208567719602E-2"/>
    <n v="7.1230448383733047E-2"/>
    <x v="1409"/>
  </r>
  <r>
    <s v="CMP1411"/>
    <x v="0"/>
    <x v="3"/>
    <d v="2023-05-09T00:00:00"/>
    <d v="2024-08-14T00:00:00"/>
    <n v="20259.399999999998"/>
    <n v="2653.5"/>
    <n v="2102.5"/>
    <n v="14499.391"/>
    <n v="57292.631999999998"/>
    <x v="4"/>
    <x v="3"/>
    <x v="1"/>
    <n v="0.13097623819066706"/>
    <n v="0.79234972677595628"/>
    <n v="5.4642513661202186"/>
    <n v="6.896262068965517"/>
    <x v="1410"/>
  </r>
  <r>
    <s v="CMP1412"/>
    <x v="0"/>
    <x v="2"/>
    <d v="2022-12-28T00:00:00"/>
    <d v="2024-03-25T00:00:00"/>
    <n v="46605.9"/>
    <n v="29759.8"/>
    <n v="12835.4"/>
    <n v="12219.527"/>
    <n v="44644.716999999997"/>
    <x v="0"/>
    <x v="4"/>
    <x v="1"/>
    <n v="0.63854147221703683"/>
    <n v="0.43129994153186513"/>
    <n v="0.41060514519586827"/>
    <n v="0.95201762313601446"/>
    <x v="1411"/>
  </r>
  <r>
    <s v="CMP1413"/>
    <x v="3"/>
    <x v="3"/>
    <d v="2023-07-09T00:00:00"/>
    <d v="2024-09-22T00:00:00"/>
    <n v="131865.9"/>
    <n v="7281.9"/>
    <n v="5069.2"/>
    <n v="3387.2"/>
    <n v="10475.641"/>
    <x v="1"/>
    <x v="1"/>
    <x v="1"/>
    <n v="5.5222009632513031E-2"/>
    <n v="0.69613699721226607"/>
    <n v="0.46515332536837911"/>
    <n v="0.66819221967963383"/>
    <x v="1412"/>
  </r>
  <r>
    <s v="CMP1414"/>
    <x v="4"/>
    <x v="1"/>
    <d v="2022-11-04T00:00:00"/>
    <d v="2024-01-16T00:00:00"/>
    <n v="138915.79999999999"/>
    <n v="16953.399999999998"/>
    <n v="10904"/>
    <n v="11021.45"/>
    <n v="36221.870000000003"/>
    <x v="4"/>
    <x v="4"/>
    <x v="1"/>
    <n v="0.12204083336812659"/>
    <n v="0.64317482039001039"/>
    <n v="0.6501026342798496"/>
    <n v="1.0107712765957448"/>
    <x v="1413"/>
  </r>
  <r>
    <s v="CMP1415"/>
    <x v="0"/>
    <x v="0"/>
    <d v="2023-04-30T00:00:00"/>
    <d v="2024-07-24T00:00:00"/>
    <n v="124218.59999999999"/>
    <n v="91274.599999999991"/>
    <n v="39367.5"/>
    <n v="11694.279"/>
    <n v="22890.918000000001"/>
    <x v="3"/>
    <x v="1"/>
    <x v="0"/>
    <n v="0.73479011999813226"/>
    <n v="0.43130838152125567"/>
    <n v="0.1281219419203152"/>
    <n v="0.29705414364640886"/>
    <x v="1414"/>
  </r>
  <r>
    <s v="CMP1416"/>
    <x v="1"/>
    <x v="1"/>
    <d v="2023-07-12T00:00:00"/>
    <d v="2024-09-26T00:00:00"/>
    <n v="72888.599999999991"/>
    <n v="36470.400000000001"/>
    <n v="27695"/>
    <n v="6021.183"/>
    <n v="15602.928"/>
    <x v="3"/>
    <x v="0"/>
    <x v="0"/>
    <n v="0.50035808068751497"/>
    <n v="0.75938295165394398"/>
    <n v="0.16509780534351146"/>
    <n v="0.21741047120418849"/>
    <x v="1415"/>
  </r>
  <r>
    <s v="CMP1417"/>
    <x v="4"/>
    <x v="2"/>
    <d v="2023-05-03T00:00:00"/>
    <d v="2024-07-28T00:00:00"/>
    <n v="55355.199999999997"/>
    <n v="36244.199999999997"/>
    <n v="23179.7"/>
    <n v="7706.6049999999996"/>
    <n v="17907.239000000001"/>
    <x v="4"/>
    <x v="1"/>
    <x v="0"/>
    <n v="0.65475691533948033"/>
    <n v="0.63954232677228362"/>
    <n v="0.21263002080332855"/>
    <n v="0.33247216314274985"/>
    <x v="1416"/>
  </r>
  <r>
    <s v="CMP1418"/>
    <x v="2"/>
    <x v="2"/>
    <d v="2023-08-06T00:00:00"/>
    <d v="2024-10-31T00:00:00"/>
    <n v="81756.800000000003"/>
    <n v="21665.899999999998"/>
    <n v="19557.599999999999"/>
    <n v="1627.2190000000001"/>
    <n v="3709.2739999999999"/>
    <x v="0"/>
    <x v="4"/>
    <x v="1"/>
    <n v="0.2650042565266742"/>
    <n v="0.9026904028911793"/>
    <n v="7.5105072948735113E-2"/>
    <n v="8.3201364175563466E-2"/>
    <x v="1417"/>
  </r>
  <r>
    <s v="CMP1419"/>
    <x v="4"/>
    <x v="0"/>
    <d v="2023-03-30T00:00:00"/>
    <d v="2024-06-23T00:00:00"/>
    <n v="108790.59999999999"/>
    <n v="79512.2"/>
    <n v="66302.7"/>
    <n v="5043.2449999999999"/>
    <n v="18653.641"/>
    <x v="2"/>
    <x v="1"/>
    <x v="1"/>
    <n v="0.73087380711201155"/>
    <n v="0.83386826172587347"/>
    <n v="6.3427310525931868E-2"/>
    <n v="7.6063946113808345E-2"/>
    <x v="1418"/>
  </r>
  <r>
    <s v="CMP1420"/>
    <x v="2"/>
    <x v="0"/>
    <d v="2023-06-25T00:00:00"/>
    <d v="2024-09-30T00:00:00"/>
    <n v="45759.1"/>
    <n v="45176.2"/>
    <n v="36218.1"/>
    <n v="902.39300000000003"/>
    <n v="2752.1579999999999"/>
    <x v="2"/>
    <x v="2"/>
    <x v="1"/>
    <n v="0.98726155016160722"/>
    <n v="0.80170753626909741"/>
    <n v="1.997496469379895E-2"/>
    <n v="2.4915525662583076E-2"/>
    <x v="1419"/>
  </r>
  <r>
    <s v="CMP1421"/>
    <x v="2"/>
    <x v="2"/>
    <d v="2022-12-04T00:00:00"/>
    <d v="2024-02-22T00:00:00"/>
    <n v="64736.7"/>
    <n v="32993.299999999996"/>
    <n v="32587.3"/>
    <n v="9276.9259999999995"/>
    <n v="32131.391"/>
    <x v="3"/>
    <x v="4"/>
    <x v="1"/>
    <n v="0.50965372037808532"/>
    <n v="0.98769447130174925"/>
    <n v="0.28117605695701858"/>
    <n v="0.28467918483581028"/>
    <x v="1420"/>
  </r>
  <r>
    <s v="CMP1422"/>
    <x v="5"/>
    <x v="2"/>
    <d v="2023-01-07T00:00:00"/>
    <d v="2024-03-19T00:00:00"/>
    <n v="124247.59999999999"/>
    <n v="108541.2"/>
    <n v="84158"/>
    <n v="6847.973"/>
    <n v="13602.392"/>
    <x v="2"/>
    <x v="3"/>
    <x v="1"/>
    <n v="0.87358790028942213"/>
    <n v="0.77535534893662506"/>
    <n v="6.3091001389334184E-2"/>
    <n v="8.1370434183321849E-2"/>
    <x v="1421"/>
  </r>
  <r>
    <s v="CMP1423"/>
    <x v="1"/>
    <x v="2"/>
    <d v="2023-06-26T00:00:00"/>
    <d v="2024-09-17T00:00:00"/>
    <n v="64655.5"/>
    <n v="19899.8"/>
    <n v="7429.8"/>
    <n v="5329.33"/>
    <n v="18096.812000000002"/>
    <x v="2"/>
    <x v="4"/>
    <x v="1"/>
    <n v="0.30778201390446286"/>
    <n v="0.37336053628679688"/>
    <n v="0.26780821917808217"/>
    <n v="0.71729117876658854"/>
    <x v="1422"/>
  </r>
  <r>
    <s v="CMP1424"/>
    <x v="3"/>
    <x v="0"/>
    <d v="2022-12-15T00:00:00"/>
    <d v="2024-03-10T00:00:00"/>
    <n v="83285.099999999991"/>
    <n v="53293.299999999996"/>
    <n v="8151.9"/>
    <n v="9008.0669999999991"/>
    <n v="35916.732000000004"/>
    <x v="3"/>
    <x v="3"/>
    <x v="0"/>
    <n v="0.63988996831365996"/>
    <n v="0.15296294280894598"/>
    <n v="0.16902813299232736"/>
    <n v="1.1050266808964782"/>
    <x v="1423"/>
  </r>
  <r>
    <s v="CMP1425"/>
    <x v="3"/>
    <x v="2"/>
    <d v="2022-10-27T00:00:00"/>
    <d v="2024-01-16T00:00:00"/>
    <n v="135299.5"/>
    <n v="121483.9"/>
    <n v="115222.8"/>
    <n v="12482.731"/>
    <n v="22865.195"/>
    <x v="0"/>
    <x v="2"/>
    <x v="0"/>
    <n v="0.89788875790376166"/>
    <n v="0.9484614833735171"/>
    <n v="0.10275214246496861"/>
    <n v="0.1083355985100171"/>
    <x v="1424"/>
  </r>
  <r>
    <s v="CMP1426"/>
    <x v="0"/>
    <x v="1"/>
    <d v="2023-06-02T00:00:00"/>
    <d v="2024-08-10T00:00:00"/>
    <n v="126840.2"/>
    <n v="106154.5"/>
    <n v="27593.5"/>
    <n v="7157.8670000000002"/>
    <n v="10283.313"/>
    <x v="0"/>
    <x v="3"/>
    <x v="0"/>
    <n v="0.83691526818784578"/>
    <n v="0.2599371670536812"/>
    <n v="6.7428766561945089E-2"/>
    <n v="0.25940409879138204"/>
    <x v="1425"/>
  </r>
  <r>
    <s v="CMP1427"/>
    <x v="2"/>
    <x v="1"/>
    <d v="2023-05-08T00:00:00"/>
    <d v="2024-08-13T00:00:00"/>
    <n v="4729.8999999999996"/>
    <n v="3166.7999999999997"/>
    <n v="3108.7999999999997"/>
    <n v="1262.979"/>
    <n v="1947.5530000000001"/>
    <x v="3"/>
    <x v="0"/>
    <x v="1"/>
    <n v="0.66952789699570814"/>
    <n v="0.98168498168498164"/>
    <n v="0.39881868131868137"/>
    <n v="0.40625932835820899"/>
    <x v="1426"/>
  </r>
  <r>
    <s v="CMP1428"/>
    <x v="3"/>
    <x v="3"/>
    <d v="2023-05-24T00:00:00"/>
    <d v="2024-08-02T00:00:00"/>
    <n v="84468.3"/>
    <n v="60833.299999999996"/>
    <n v="21897.899999999998"/>
    <n v="7376.875"/>
    <n v="12139.864"/>
    <x v="3"/>
    <x v="1"/>
    <x v="1"/>
    <n v="0.7201908881793524"/>
    <n v="0.35996567669352147"/>
    <n v="0.12126376507603567"/>
    <n v="0.33687591047543375"/>
    <x v="1427"/>
  </r>
  <r>
    <s v="CMP1429"/>
    <x v="4"/>
    <x v="0"/>
    <d v="2023-04-21T00:00:00"/>
    <d v="2024-07-27T00:00:00"/>
    <n v="9425"/>
    <n v="3642.4"/>
    <n v="455.3"/>
    <n v="1792.925"/>
    <n v="6542.3419999999996"/>
    <x v="4"/>
    <x v="3"/>
    <x v="1"/>
    <n v="0.38646153846153847"/>
    <n v="0.125"/>
    <n v="0.4922372611464968"/>
    <n v="3.9378980891719744"/>
    <x v="1428"/>
  </r>
  <r>
    <s v="CMP1430"/>
    <x v="0"/>
    <x v="3"/>
    <d v="2023-05-01T00:00:00"/>
    <d v="2024-08-01T00:00:00"/>
    <n v="112192.3"/>
    <n v="77038.5"/>
    <n v="6116.0999999999995"/>
    <n v="11253.594999999999"/>
    <n v="35066.277999999998"/>
    <x v="2"/>
    <x v="4"/>
    <x v="0"/>
    <n v="0.68666477111174296"/>
    <n v="7.9390175042348951E-2"/>
    <n v="0.14607754564276301"/>
    <n v="1.8399952584163111"/>
    <x v="1429"/>
  </r>
  <r>
    <s v="CMP1431"/>
    <x v="0"/>
    <x v="0"/>
    <d v="2023-04-22T00:00:00"/>
    <d v="2024-07-06T00:00:00"/>
    <n v="112096.59999999999"/>
    <n v="5713"/>
    <n v="5614.4"/>
    <n v="2996.28"/>
    <n v="6877.6689999999999"/>
    <x v="1"/>
    <x v="3"/>
    <x v="1"/>
    <n v="5.0964971283696391E-2"/>
    <n v="0.98274111675126896"/>
    <n v="0.52446700507614219"/>
    <n v="0.53367768595041332"/>
    <x v="1430"/>
  </r>
  <r>
    <s v="CMP1432"/>
    <x v="0"/>
    <x v="2"/>
    <d v="2023-03-13T00:00:00"/>
    <d v="2024-06-14T00:00:00"/>
    <n v="93342.3"/>
    <n v="20920.599999999999"/>
    <n v="362.5"/>
    <n v="14072.047"/>
    <n v="34822.764999999999"/>
    <x v="1"/>
    <x v="4"/>
    <x v="1"/>
    <n v="0.22412775344083014"/>
    <n v="1.7327418907679512E-2"/>
    <n v="0.67264069864153042"/>
    <n v="38.81944"/>
    <x v="1431"/>
  </r>
  <r>
    <s v="CMP1433"/>
    <x v="1"/>
    <x v="1"/>
    <d v="2023-02-22T00:00:00"/>
    <d v="2024-05-17T00:00:00"/>
    <n v="90329.2"/>
    <n v="15268.5"/>
    <n v="11530.4"/>
    <n v="10833.182000000001"/>
    <n v="18198.486000000001"/>
    <x v="3"/>
    <x v="3"/>
    <x v="1"/>
    <n v="0.16903171953255428"/>
    <n v="0.75517568850902184"/>
    <n v="0.70951187084520417"/>
    <n v="0.93953219315895387"/>
    <x v="1432"/>
  </r>
  <r>
    <s v="CMP1434"/>
    <x v="5"/>
    <x v="3"/>
    <d v="2023-02-16T00:00:00"/>
    <d v="2024-05-02T00:00:00"/>
    <n v="79958.8"/>
    <n v="75049.099999999991"/>
    <n v="67277.099999999991"/>
    <n v="3120.5740000000001"/>
    <n v="11084.989"/>
    <x v="3"/>
    <x v="0"/>
    <x v="0"/>
    <n v="0.93859712752067304"/>
    <n v="0.89644112987364266"/>
    <n v="4.1580432010510461E-2"/>
    <n v="4.6383895857580078E-2"/>
    <x v="1433"/>
  </r>
  <r>
    <s v="CMP1435"/>
    <x v="0"/>
    <x v="1"/>
    <d v="2023-01-12T00:00:00"/>
    <d v="2024-04-11T00:00:00"/>
    <n v="79915.3"/>
    <n v="74953.399999999994"/>
    <n v="65638.599999999991"/>
    <n v="8854.8019999999997"/>
    <n v="25992.815999999999"/>
    <x v="2"/>
    <x v="2"/>
    <x v="1"/>
    <n v="0.93791051275537962"/>
    <n v="0.87572545074673058"/>
    <n v="0.11813742938946066"/>
    <n v="0.13490235928249539"/>
    <x v="1434"/>
  </r>
  <r>
    <s v="CMP1436"/>
    <x v="3"/>
    <x v="1"/>
    <d v="2023-05-25T00:00:00"/>
    <d v="2024-08-27T00:00:00"/>
    <n v="54305.4"/>
    <n v="39924.299999999996"/>
    <n v="25656.3"/>
    <n v="754.08699999999999"/>
    <n v="2044.181"/>
    <x v="1"/>
    <x v="2"/>
    <x v="0"/>
    <n v="0.73518103172060223"/>
    <n v="0.6426236652865549"/>
    <n v="1.8887920389336822E-2"/>
    <n v="2.9391884254549566E-2"/>
    <x v="1435"/>
  </r>
  <r>
    <s v="CMP1437"/>
    <x v="3"/>
    <x v="1"/>
    <d v="2022-11-08T00:00:00"/>
    <d v="2024-02-13T00:00:00"/>
    <n v="24806.6"/>
    <n v="14488.4"/>
    <n v="14421.699999999999"/>
    <n v="13269.558999999999"/>
    <n v="17750.784"/>
    <x v="1"/>
    <x v="4"/>
    <x v="1"/>
    <n v="0.58405424362871172"/>
    <n v="0.99539631705364284"/>
    <n v="0.91587469975980784"/>
    <n v="0.92011059722501509"/>
    <x v="1436"/>
  </r>
  <r>
    <s v="CMP1438"/>
    <x v="5"/>
    <x v="2"/>
    <d v="2022-12-06T00:00:00"/>
    <d v="2024-03-13T00:00:00"/>
    <n v="4805.3"/>
    <n v="2818.7999999999997"/>
    <n v="742.4"/>
    <n v="11895.046"/>
    <n v="19622.183000000001"/>
    <x v="3"/>
    <x v="2"/>
    <x v="1"/>
    <n v="0.58660229330114655"/>
    <n v="0.26337448559670784"/>
    <n v="4.2198971193415646"/>
    <n v="16.022421874999999"/>
    <x v="1437"/>
  </r>
  <r>
    <s v="CMP1439"/>
    <x v="3"/>
    <x v="2"/>
    <d v="2023-05-26T00:00:00"/>
    <d v="2024-08-09T00:00:00"/>
    <n v="132112.4"/>
    <n v="56216.5"/>
    <n v="44639.7"/>
    <n v="2532.2220000000002"/>
    <n v="9274.5190000000002"/>
    <x v="0"/>
    <x v="4"/>
    <x v="0"/>
    <n v="0.42552023882693829"/>
    <n v="0.79406757802424555"/>
    <n v="4.5044106267732788E-2"/>
    <n v="5.6725784447476134E-2"/>
    <x v="1438"/>
  </r>
  <r>
    <s v="CMP1440"/>
    <x v="0"/>
    <x v="0"/>
    <d v="2022-12-18T00:00:00"/>
    <d v="2024-03-06T00:00:00"/>
    <n v="130337.59999999999"/>
    <n v="73961.599999999991"/>
    <n v="36267.4"/>
    <n v="11381.775"/>
    <n v="44639.815999999999"/>
    <x v="1"/>
    <x v="3"/>
    <x v="0"/>
    <n v="0.56746173015307932"/>
    <n v="0.49035445420326229"/>
    <n v="0.15388762547051443"/>
    <n v="0.31382936190628496"/>
    <x v="1439"/>
  </r>
  <r>
    <s v="CMP1441"/>
    <x v="3"/>
    <x v="1"/>
    <d v="2022-11-07T00:00:00"/>
    <d v="2024-02-09T00:00:00"/>
    <n v="120616.8"/>
    <n v="15935.5"/>
    <n v="1052.7"/>
    <n v="10514.878000000001"/>
    <n v="15598.375"/>
    <x v="0"/>
    <x v="0"/>
    <x v="1"/>
    <n v="0.13211675322177341"/>
    <n v="6.6060054595086445E-2"/>
    <n v="0.65983985441310289"/>
    <n v="9.9884848484848483"/>
    <x v="1440"/>
  </r>
  <r>
    <s v="CMP1442"/>
    <x v="0"/>
    <x v="3"/>
    <d v="2023-05-21T00:00:00"/>
    <d v="2024-08-15T00:00:00"/>
    <n v="131741.19999999998"/>
    <n v="43198.400000000001"/>
    <n v="3830.9"/>
    <n v="1135.0309999999999"/>
    <n v="3668.268"/>
    <x v="3"/>
    <x v="4"/>
    <x v="1"/>
    <n v="0.32790349564145466"/>
    <n v="8.8681525241675621E-2"/>
    <n v="2.6274838882921588E-2"/>
    <n v="0.29628311884935654"/>
    <x v="1441"/>
  </r>
  <r>
    <s v="CMP1443"/>
    <x v="1"/>
    <x v="1"/>
    <d v="2023-01-03T00:00:00"/>
    <d v="2024-03-19T00:00:00"/>
    <n v="4872"/>
    <n v="1139.7"/>
    <n v="907.69999999999993"/>
    <n v="2717.9670000000001"/>
    <n v="5638.3829999999998"/>
    <x v="4"/>
    <x v="3"/>
    <x v="1"/>
    <n v="0.23392857142857143"/>
    <n v="0.79643765903307884"/>
    <n v="2.3848091603053434"/>
    <n v="2.9943450479233231"/>
    <x v="1442"/>
  </r>
  <r>
    <s v="CMP1444"/>
    <x v="1"/>
    <x v="1"/>
    <d v="2023-06-29T00:00:00"/>
    <d v="2024-09-07T00:00:00"/>
    <n v="62901"/>
    <n v="57222.799999999996"/>
    <n v="56144"/>
    <n v="4405.8249999999998"/>
    <n v="13997.865"/>
    <x v="4"/>
    <x v="0"/>
    <x v="0"/>
    <n v="0.90972798524665732"/>
    <n v="0.98114737482262326"/>
    <n v="7.6994222582606936E-2"/>
    <n v="7.8473657024793392E-2"/>
    <x v="1443"/>
  </r>
  <r>
    <s v="CMP1445"/>
    <x v="4"/>
    <x v="0"/>
    <d v="2023-02-16T00:00:00"/>
    <d v="2024-05-19T00:00:00"/>
    <n v="53597.799999999996"/>
    <n v="45820"/>
    <n v="26042"/>
    <n v="3008.953"/>
    <n v="7109.9880000000003"/>
    <x v="2"/>
    <x v="2"/>
    <x v="1"/>
    <n v="0.8548858348663565"/>
    <n v="0.56835443037974687"/>
    <n v="6.566898734177215E-2"/>
    <n v="0.11554231625835189"/>
    <x v="1444"/>
  </r>
  <r>
    <s v="CMP1446"/>
    <x v="3"/>
    <x v="0"/>
    <d v="2023-02-20T00:00:00"/>
    <d v="2024-05-15T00:00:00"/>
    <n v="80498.2"/>
    <n v="3680.1"/>
    <n v="2978.2999999999997"/>
    <n v="12312.906999999999"/>
    <n v="36551.31"/>
    <x v="0"/>
    <x v="0"/>
    <x v="0"/>
    <n v="4.5716550183730817E-2"/>
    <n v="0.8092986603624901"/>
    <n v="3.3458077226162333"/>
    <n v="4.1342064264849077"/>
    <x v="1445"/>
  </r>
  <r>
    <s v="CMP1447"/>
    <x v="2"/>
    <x v="3"/>
    <d v="2023-01-27T00:00:00"/>
    <d v="2024-04-26T00:00:00"/>
    <n v="86289.5"/>
    <n v="66366.5"/>
    <n v="63431.7"/>
    <n v="803.64800000000002"/>
    <n v="1194.655"/>
    <x v="3"/>
    <x v="0"/>
    <x v="1"/>
    <n v="0.76911443454881534"/>
    <n v="0.95577889447236175"/>
    <n v="1.210924186148132E-2"/>
    <n v="1.2669501211539341E-2"/>
    <x v="1446"/>
  </r>
  <r>
    <s v="CMP1448"/>
    <x v="1"/>
    <x v="2"/>
    <d v="2023-04-16T00:00:00"/>
    <d v="2024-06-29T00:00:00"/>
    <n v="131726.69999999998"/>
    <n v="45770.7"/>
    <n v="37801.5"/>
    <n v="8097.8440000000001"/>
    <n v="26221.422999999999"/>
    <x v="1"/>
    <x v="2"/>
    <x v="0"/>
    <n v="0.34746714219668451"/>
    <n v="0.8258886143318761"/>
    <n v="0.17692200468858901"/>
    <n v="0.21422017644802455"/>
    <x v="1447"/>
  </r>
  <r>
    <s v="CMP1449"/>
    <x v="1"/>
    <x v="0"/>
    <d v="2022-10-25T00:00:00"/>
    <d v="2024-01-26T00:00:00"/>
    <n v="23785.8"/>
    <n v="18139.5"/>
    <n v="9596.1"/>
    <n v="10704.683000000001"/>
    <n v="24674.07"/>
    <x v="1"/>
    <x v="1"/>
    <x v="1"/>
    <n v="0.76261887344550117"/>
    <n v="0.52901678657074347"/>
    <n v="0.59013109512390094"/>
    <n v="1.1155243275914175"/>
    <x v="1448"/>
  </r>
  <r>
    <s v="CMP1450"/>
    <x v="4"/>
    <x v="1"/>
    <d v="2023-01-05T00:00:00"/>
    <d v="2024-04-04T00:00:00"/>
    <n v="137419.4"/>
    <n v="5965.3"/>
    <n v="5205.5"/>
    <n v="4366.1530000000002"/>
    <n v="13024.364"/>
    <x v="3"/>
    <x v="1"/>
    <x v="0"/>
    <n v="4.3409445827881657E-2"/>
    <n v="0.87263004375303843"/>
    <n v="0.73192513368983958"/>
    <n v="0.83875766016713094"/>
    <x v="1449"/>
  </r>
  <r>
    <s v="CMP1451"/>
    <x v="4"/>
    <x v="3"/>
    <d v="2023-06-07T00:00:00"/>
    <d v="2024-08-19T00:00:00"/>
    <n v="117261.5"/>
    <n v="9082.7999999999993"/>
    <n v="7044.0999999999995"/>
    <n v="13095.588"/>
    <n v="18009.550999999999"/>
    <x v="3"/>
    <x v="2"/>
    <x v="1"/>
    <n v="7.7457648077160865E-2"/>
    <n v="0.77554278416347378"/>
    <n v="1.441800766283525"/>
    <n v="1.8590860436393579"/>
    <x v="1450"/>
  </r>
  <r>
    <s v="CMP1452"/>
    <x v="4"/>
    <x v="3"/>
    <d v="2023-04-04T00:00:00"/>
    <d v="2024-07-06T00:00:00"/>
    <n v="21651.399999999998"/>
    <n v="8447.6999999999989"/>
    <n v="5930.5"/>
    <n v="9652.5339999999997"/>
    <n v="20991.766"/>
    <x v="3"/>
    <x v="4"/>
    <x v="0"/>
    <n v="0.39016876506830966"/>
    <n v="0.70202540336422936"/>
    <n v="1.1426227257123243"/>
    <n v="1.6276088019559902"/>
    <x v="1451"/>
  </r>
  <r>
    <s v="CMP1453"/>
    <x v="4"/>
    <x v="0"/>
    <d v="2023-05-07T00:00:00"/>
    <d v="2024-07-29T00:00:00"/>
    <n v="81687.199999999997"/>
    <n v="55874.299999999996"/>
    <n v="5695.5999999999995"/>
    <n v="9763.1980000000003"/>
    <n v="17041.066999999999"/>
    <x v="3"/>
    <x v="1"/>
    <x v="0"/>
    <n v="0.684003124112468"/>
    <n v="0.1019359526651788"/>
    <n v="0.17473503918617328"/>
    <n v="1.714164969450102"/>
    <x v="1452"/>
  </r>
  <r>
    <s v="CMP1454"/>
    <x v="1"/>
    <x v="1"/>
    <d v="2023-06-13T00:00:00"/>
    <d v="2024-08-22T00:00:00"/>
    <n v="14746.5"/>
    <n v="11492.699999999999"/>
    <n v="2769.5"/>
    <n v="5797.5640000000003"/>
    <n v="19764.805"/>
    <x v="2"/>
    <x v="2"/>
    <x v="1"/>
    <n v="0.77935103244837756"/>
    <n v="0.24097905627050217"/>
    <n v="0.50445622003532686"/>
    <n v="2.0933612565445028"/>
    <x v="1453"/>
  </r>
  <r>
    <s v="CMP1455"/>
    <x v="1"/>
    <x v="2"/>
    <d v="2023-06-12T00:00:00"/>
    <d v="2024-08-28T00:00:00"/>
    <n v="122788.9"/>
    <n v="32926.6"/>
    <n v="27941.5"/>
    <n v="2352.422"/>
    <n v="6248.9489999999996"/>
    <x v="2"/>
    <x v="3"/>
    <x v="1"/>
    <n v="0.26815616069530718"/>
    <n v="0.84859961247137572"/>
    <n v="7.1444424872291704E-2"/>
    <n v="8.4190970420342501E-2"/>
    <x v="1454"/>
  </r>
  <r>
    <s v="CMP1456"/>
    <x v="3"/>
    <x v="1"/>
    <d v="2023-07-20T00:00:00"/>
    <d v="2024-09-30T00:00:00"/>
    <n v="19200.899999999998"/>
    <n v="10498"/>
    <n v="4909.7"/>
    <n v="11555.165999999999"/>
    <n v="44821.385000000002"/>
    <x v="2"/>
    <x v="1"/>
    <x v="1"/>
    <n v="0.54674520465186538"/>
    <n v="0.46767955801104971"/>
    <n v="1.1007016574585635"/>
    <n v="2.3535380980507972"/>
    <x v="1455"/>
  </r>
  <r>
    <s v="CMP1457"/>
    <x v="3"/>
    <x v="3"/>
    <d v="2023-05-31T00:00:00"/>
    <d v="2024-08-23T00:00:00"/>
    <n v="5652.0999999999995"/>
    <n v="3503.2"/>
    <n v="2557.7999999999997"/>
    <n v="9994.9950000000008"/>
    <n v="15178.455"/>
    <x v="1"/>
    <x v="4"/>
    <x v="1"/>
    <n v="0.61980502821959982"/>
    <n v="0.73013245033112584"/>
    <n v="2.853104304635762"/>
    <n v="3.9076530612244906"/>
    <x v="1456"/>
  </r>
  <r>
    <s v="CMP1458"/>
    <x v="2"/>
    <x v="2"/>
    <d v="2023-06-02T00:00:00"/>
    <d v="2024-08-19T00:00:00"/>
    <n v="116780.09999999999"/>
    <n v="24447"/>
    <n v="9860"/>
    <n v="3533.3020000000001"/>
    <n v="7916.8549999999996"/>
    <x v="1"/>
    <x v="4"/>
    <x v="0"/>
    <n v="0.20934217388065263"/>
    <n v="0.40332147093712928"/>
    <n v="0.14452906287069989"/>
    <n v="0.35834705882352941"/>
    <x v="1457"/>
  </r>
  <r>
    <s v="CMP1459"/>
    <x v="5"/>
    <x v="0"/>
    <d v="2023-01-26T00:00:00"/>
    <d v="2024-04-21T00:00:00"/>
    <n v="60792.7"/>
    <n v="44604.9"/>
    <n v="36012.199999999997"/>
    <n v="7143.5119999999997"/>
    <n v="9182.2119999999995"/>
    <x v="1"/>
    <x v="3"/>
    <x v="1"/>
    <n v="0.73372131851357159"/>
    <n v="0.80735972953644097"/>
    <n v="0.16015083544632988"/>
    <n v="0.19836366564664198"/>
    <x v="1458"/>
  </r>
  <r>
    <s v="CMP1460"/>
    <x v="4"/>
    <x v="2"/>
    <d v="2023-05-01T00:00:00"/>
    <d v="2024-07-15T00:00:00"/>
    <n v="50268.6"/>
    <n v="4002"/>
    <n v="3097.2"/>
    <n v="13783.932000000001"/>
    <n v="27888.169000000002"/>
    <x v="3"/>
    <x v="1"/>
    <x v="0"/>
    <n v="7.9612322602976807E-2"/>
    <n v="0.77391304347826084"/>
    <n v="3.4442608695652175"/>
    <n v="4.4504494382022477"/>
    <x v="1459"/>
  </r>
  <r>
    <s v="CMP1461"/>
    <x v="2"/>
    <x v="2"/>
    <d v="2022-12-09T00:00:00"/>
    <d v="2024-03-01T00:00:00"/>
    <n v="124372.3"/>
    <n v="94609.599999999991"/>
    <n v="33883.599999999999"/>
    <n v="8196.9950000000008"/>
    <n v="27372.52"/>
    <x v="1"/>
    <x v="3"/>
    <x v="0"/>
    <n v="0.7606967146221465"/>
    <n v="0.35814124570868072"/>
    <n v="8.664020353114274E-2"/>
    <n v="0.24191629578911336"/>
    <x v="1460"/>
  </r>
  <r>
    <s v="CMP1462"/>
    <x v="5"/>
    <x v="0"/>
    <d v="2023-02-08T00:00:00"/>
    <d v="2024-05-13T00:00:00"/>
    <n v="47995"/>
    <n v="43369.5"/>
    <n v="4228.2"/>
    <n v="9822.9380000000001"/>
    <n v="38091.732000000004"/>
    <x v="2"/>
    <x v="3"/>
    <x v="0"/>
    <n v="0.90362537764350448"/>
    <n v="9.7492477432296887E-2"/>
    <n v="0.2264941491140087"/>
    <n v="2.3231961591220851"/>
    <x v="1461"/>
  </r>
  <r>
    <s v="CMP1463"/>
    <x v="2"/>
    <x v="3"/>
    <d v="2023-03-03T00:00:00"/>
    <d v="2024-06-02T00:00:00"/>
    <n v="58458.2"/>
    <n v="50895"/>
    <n v="50402"/>
    <n v="3438.3270000000002"/>
    <n v="13362.272000000001"/>
    <x v="1"/>
    <x v="0"/>
    <x v="0"/>
    <n v="0.8706220855243576"/>
    <n v="0.99031339031339027"/>
    <n v="6.7557264957264967E-2"/>
    <n v="6.821806674338321E-2"/>
    <x v="1462"/>
  </r>
  <r>
    <s v="CMP1464"/>
    <x v="4"/>
    <x v="2"/>
    <d v="2023-04-26T00:00:00"/>
    <d v="2024-07-15T00:00:00"/>
    <n v="90735.2"/>
    <n v="52933.7"/>
    <n v="24948.7"/>
    <n v="7070.8090000000002"/>
    <n v="27169.984"/>
    <x v="1"/>
    <x v="3"/>
    <x v="1"/>
    <n v="0.58338660189209923"/>
    <n v="0.47131978304936178"/>
    <n v="0.13357858982085138"/>
    <n v="0.28341392537486926"/>
    <x v="1463"/>
  </r>
  <r>
    <s v="CMP1465"/>
    <x v="5"/>
    <x v="1"/>
    <d v="2022-12-14T00:00:00"/>
    <d v="2024-03-09T00:00:00"/>
    <n v="98286.8"/>
    <n v="10155.799999999999"/>
    <n v="5283.8"/>
    <n v="9879.9230000000007"/>
    <n v="20785.663"/>
    <x v="4"/>
    <x v="1"/>
    <x v="1"/>
    <n v="0.10332821904874305"/>
    <n v="0.52027412906910342"/>
    <n v="0.97283552255853811"/>
    <n v="1.8698518111964875"/>
    <x v="1464"/>
  </r>
  <r>
    <s v="CMP1466"/>
    <x v="3"/>
    <x v="1"/>
    <d v="2023-03-22T00:00:00"/>
    <d v="2024-06-05T00:00:00"/>
    <n v="126599.5"/>
    <n v="5214.2"/>
    <n v="597.4"/>
    <n v="10035.16"/>
    <n v="39648.741999999998"/>
    <x v="1"/>
    <x v="4"/>
    <x v="0"/>
    <n v="4.1186576566258161E-2"/>
    <n v="0.11457174638487208"/>
    <n v="1.9245828698553948"/>
    <n v="16.798058252427186"/>
    <x v="1465"/>
  </r>
  <r>
    <s v="CMP1467"/>
    <x v="3"/>
    <x v="3"/>
    <d v="2023-04-27T00:00:00"/>
    <d v="2024-07-13T00:00:00"/>
    <n v="32294.399999999998"/>
    <n v="2206.9"/>
    <n v="1241.2"/>
    <n v="4499.1760000000004"/>
    <n v="6605.0690000000004"/>
    <x v="1"/>
    <x v="4"/>
    <x v="0"/>
    <n v="6.8336925287356326E-2"/>
    <n v="0.5624178712220762"/>
    <n v="2.0386859395532198"/>
    <n v="3.6248598130841123"/>
    <x v="1466"/>
  </r>
  <r>
    <s v="CMP1468"/>
    <x v="2"/>
    <x v="3"/>
    <d v="2023-01-24T00:00:00"/>
    <d v="2024-04-15T00:00:00"/>
    <n v="87771.4"/>
    <n v="19398.099999999999"/>
    <n v="5388.2"/>
    <n v="7390.7950000000001"/>
    <n v="27401.462"/>
    <x v="1"/>
    <x v="1"/>
    <x v="0"/>
    <n v="0.22100707064032246"/>
    <n v="0.27776947226790255"/>
    <n v="0.38100612946628798"/>
    <n v="1.3716630785791173"/>
    <x v="1467"/>
  </r>
  <r>
    <s v="CMP1469"/>
    <x v="5"/>
    <x v="1"/>
    <d v="2022-11-17T00:00:00"/>
    <d v="2024-02-22T00:00:00"/>
    <n v="79349.8"/>
    <n v="61375.6"/>
    <n v="58719.199999999997"/>
    <n v="9368.7690000000002"/>
    <n v="28435.920999999998"/>
    <x v="0"/>
    <x v="2"/>
    <x v="1"/>
    <n v="0.77348147065272999"/>
    <n v="0.95671895671895668"/>
    <n v="0.15264647514647514"/>
    <n v="0.15955205452390361"/>
    <x v="1468"/>
  </r>
  <r>
    <s v="CMP1470"/>
    <x v="3"/>
    <x v="1"/>
    <d v="2022-11-10T00:00:00"/>
    <d v="2024-01-30T00:00:00"/>
    <n v="5396.9"/>
    <n v="3964.2999999999997"/>
    <n v="1528.3"/>
    <n v="5617.88"/>
    <n v="22185.782999999999"/>
    <x v="2"/>
    <x v="1"/>
    <x v="1"/>
    <n v="0.73455131649650729"/>
    <n v="0.38551572787125093"/>
    <n v="1.4171177761521581"/>
    <n v="3.6759013282732451"/>
    <x v="1469"/>
  </r>
  <r>
    <s v="CMP1471"/>
    <x v="0"/>
    <x v="3"/>
    <d v="2022-12-10T00:00:00"/>
    <d v="2024-03-12T00:00:00"/>
    <n v="101276.7"/>
    <n v="73378.7"/>
    <n v="65415.299999999996"/>
    <n v="12997.567999999999"/>
    <n v="33803.531000000003"/>
    <x v="4"/>
    <x v="2"/>
    <x v="1"/>
    <n v="0.7245368381868682"/>
    <n v="0.89147531913211875"/>
    <n v="0.1771299845868079"/>
    <n v="0.19869308861994059"/>
    <x v="1470"/>
  </r>
  <r>
    <s v="CMP1472"/>
    <x v="1"/>
    <x v="1"/>
    <d v="2023-04-03T00:00:00"/>
    <d v="2024-06-26T00:00:00"/>
    <n v="135343"/>
    <n v="25357.599999999999"/>
    <n v="12702"/>
    <n v="11570.971"/>
    <n v="18238.999"/>
    <x v="4"/>
    <x v="1"/>
    <x v="1"/>
    <n v="0.18735804585386756"/>
    <n v="0.50091491308325709"/>
    <n v="0.45631175663311985"/>
    <n v="0.9109566210045662"/>
    <x v="1471"/>
  </r>
  <r>
    <s v="CMP1473"/>
    <x v="0"/>
    <x v="0"/>
    <d v="2022-11-20T00:00:00"/>
    <d v="2024-02-04T00:00:00"/>
    <n v="10466.1"/>
    <n v="1055.5999999999999"/>
    <n v="922.19999999999993"/>
    <n v="3806.337"/>
    <n v="6303.4690000000001"/>
    <x v="0"/>
    <x v="3"/>
    <x v="1"/>
    <n v="0.10085896370185646"/>
    <n v="0.87362637362637363"/>
    <n v="3.6058516483516487"/>
    <n v="4.1274528301886795"/>
    <x v="1472"/>
  </r>
  <r>
    <s v="CMP1474"/>
    <x v="2"/>
    <x v="1"/>
    <d v="2022-12-07T00:00:00"/>
    <d v="2024-02-27T00:00:00"/>
    <n v="131526.6"/>
    <n v="121254.8"/>
    <n v="70354"/>
    <n v="9082.3649999999998"/>
    <n v="22507.683000000001"/>
    <x v="3"/>
    <x v="0"/>
    <x v="1"/>
    <n v="0.92190324998897555"/>
    <n v="0.58021620587391176"/>
    <n v="7.49031378551612E-2"/>
    <n v="0.12909521846661171"/>
    <x v="1473"/>
  </r>
  <r>
    <s v="CMP1475"/>
    <x v="5"/>
    <x v="0"/>
    <d v="2023-03-15T00:00:00"/>
    <d v="2024-06-20T00:00:00"/>
    <n v="38219.1"/>
    <n v="11837.8"/>
    <n v="3201.6"/>
    <n v="12348.635"/>
    <n v="40325.544000000002"/>
    <x v="4"/>
    <x v="2"/>
    <x v="0"/>
    <n v="0.30973518476363909"/>
    <n v="0.27045565899069085"/>
    <n v="1.0431528662420384"/>
    <n v="3.857019927536232"/>
    <x v="1474"/>
  </r>
  <r>
    <s v="CMP1476"/>
    <x v="2"/>
    <x v="0"/>
    <d v="2023-04-16T00:00:00"/>
    <d v="2024-07-14T00:00:00"/>
    <n v="20468.2"/>
    <n v="18374.399999999998"/>
    <n v="7134"/>
    <n v="7295.0370000000003"/>
    <n v="15308.084999999999"/>
    <x v="1"/>
    <x v="4"/>
    <x v="1"/>
    <n v="0.89770473221875868"/>
    <n v="0.3882575757575758"/>
    <n v="0.39702178030303037"/>
    <n v="1.0225731707317074"/>
    <x v="1475"/>
  </r>
  <r>
    <s v="CMP1477"/>
    <x v="3"/>
    <x v="1"/>
    <d v="2023-02-09T00:00:00"/>
    <d v="2024-04-26T00:00:00"/>
    <n v="45675"/>
    <n v="8920.4"/>
    <n v="5312.8"/>
    <n v="6108.9369999999999"/>
    <n v="15385.834000000001"/>
    <x v="1"/>
    <x v="3"/>
    <x v="1"/>
    <n v="0.19530158730158728"/>
    <n v="0.59557867360208072"/>
    <n v="0.68482769830949286"/>
    <n v="1.1498526200873362"/>
    <x v="1476"/>
  </r>
  <r>
    <s v="CMP1478"/>
    <x v="2"/>
    <x v="1"/>
    <d v="2023-07-20T00:00:00"/>
    <d v="2024-10-23T00:00:00"/>
    <n v="100447.3"/>
    <n v="79344"/>
    <n v="13003.6"/>
    <n v="12783.055"/>
    <n v="33865.851999999999"/>
    <x v="2"/>
    <x v="3"/>
    <x v="0"/>
    <n v="0.78990674712013165"/>
    <n v="0.16388888888888889"/>
    <n v="0.16110928362573099"/>
    <n v="0.98303969669937552"/>
    <x v="1477"/>
  </r>
  <r>
    <s v="CMP1479"/>
    <x v="3"/>
    <x v="0"/>
    <d v="2023-07-22T00:00:00"/>
    <d v="2024-10-16T00:00:00"/>
    <n v="48348.799999999996"/>
    <n v="1084.5999999999999"/>
    <n v="669.9"/>
    <n v="6025.5910000000003"/>
    <n v="17527.976999999999"/>
    <x v="2"/>
    <x v="4"/>
    <x v="1"/>
    <n v="2.2432821497120923E-2"/>
    <n v="0.61764705882352944"/>
    <n v="5.5555882352941186"/>
    <n v="8.994761904761905"/>
    <x v="1478"/>
  </r>
  <r>
    <s v="CMP1480"/>
    <x v="2"/>
    <x v="2"/>
    <d v="2023-02-24T00:00:00"/>
    <d v="2024-05-16T00:00:00"/>
    <n v="23020.2"/>
    <n v="14244.8"/>
    <n v="3561.2"/>
    <n v="7997.1559999999999"/>
    <n v="26653.001"/>
    <x v="2"/>
    <x v="4"/>
    <x v="0"/>
    <n v="0.61879566641471395"/>
    <n v="0.25"/>
    <n v="0.56140879478827366"/>
    <n v="2.2456351791530946"/>
    <x v="1479"/>
  </r>
  <r>
    <s v="CMP1481"/>
    <x v="5"/>
    <x v="2"/>
    <d v="2023-01-29T00:00:00"/>
    <d v="2024-04-15T00:00:00"/>
    <n v="77386.5"/>
    <n v="1139.7"/>
    <n v="403.09999999999997"/>
    <n v="4556.7700000000004"/>
    <n v="14789.361999999999"/>
    <x v="4"/>
    <x v="1"/>
    <x v="1"/>
    <n v="1.4727374929735807E-2"/>
    <n v="0.35368956743002539"/>
    <n v="3.9982188295165395"/>
    <n v="11.304316546762593"/>
    <x v="1480"/>
  </r>
  <r>
    <s v="CMP1482"/>
    <x v="3"/>
    <x v="0"/>
    <d v="2023-07-13T00:00:00"/>
    <d v="2024-10-14T00:00:00"/>
    <n v="48398.1"/>
    <n v="46501.5"/>
    <n v="20923.5"/>
    <n v="7149.1090000000004"/>
    <n v="16647.420999999998"/>
    <x v="4"/>
    <x v="4"/>
    <x v="1"/>
    <n v="0.96081251123494515"/>
    <n v="0.44995322731524789"/>
    <n v="0.15373932023698161"/>
    <n v="0.34167844767844768"/>
    <x v="1481"/>
  </r>
  <r>
    <s v="CMP1483"/>
    <x v="4"/>
    <x v="1"/>
    <d v="2023-05-24T00:00:00"/>
    <d v="2024-08-16T00:00:00"/>
    <n v="48914.299999999996"/>
    <n v="34150.400000000001"/>
    <n v="11826.199999999999"/>
    <n v="8861.3850000000002"/>
    <n v="20801.758000000002"/>
    <x v="1"/>
    <x v="1"/>
    <x v="0"/>
    <n v="0.69816802039485393"/>
    <n v="0.34629755434782605"/>
    <n v="0.25948114809782608"/>
    <n v="0.74930112800392357"/>
    <x v="1482"/>
  </r>
  <r>
    <s v="CMP1484"/>
    <x v="3"/>
    <x v="2"/>
    <d v="2023-03-31T00:00:00"/>
    <d v="2024-06-14T00:00:00"/>
    <n v="81516.099999999991"/>
    <n v="37714.5"/>
    <n v="7406.5999999999995"/>
    <n v="11093.138000000001"/>
    <n v="35361.875"/>
    <x v="3"/>
    <x v="3"/>
    <x v="1"/>
    <n v="0.46266320395602839"/>
    <n v="0.19638600538254516"/>
    <n v="0.29413456362937335"/>
    <n v="1.4977368833202822"/>
    <x v="1483"/>
  </r>
  <r>
    <s v="CMP1485"/>
    <x v="0"/>
    <x v="3"/>
    <d v="2022-11-01T00:00:00"/>
    <d v="2024-02-04T00:00:00"/>
    <n v="51944.799999999996"/>
    <n v="44251.1"/>
    <n v="18336.7"/>
    <n v="12793.611000000001"/>
    <n v="39881.177000000003"/>
    <x v="4"/>
    <x v="3"/>
    <x v="0"/>
    <n v="0.85188700312639576"/>
    <n v="0.41437839963300349"/>
    <n v="0.28911396552854057"/>
    <n v="0.69770520322631668"/>
    <x v="1484"/>
  </r>
  <r>
    <s v="CMP1486"/>
    <x v="5"/>
    <x v="2"/>
    <d v="2023-01-08T00:00:00"/>
    <d v="2024-03-27T00:00:00"/>
    <n v="75054.899999999994"/>
    <n v="39123.9"/>
    <n v="35867.199999999997"/>
    <n v="7765.7650000000003"/>
    <n v="18963.448"/>
    <x v="2"/>
    <x v="3"/>
    <x v="1"/>
    <n v="0.52127043004520701"/>
    <n v="0.91675932102883395"/>
    <n v="0.1984915869839152"/>
    <n v="0.21651439197930145"/>
    <x v="1485"/>
  </r>
  <r>
    <s v="CMP1487"/>
    <x v="5"/>
    <x v="3"/>
    <d v="2023-08-07T00:00:00"/>
    <d v="2024-10-18T00:00:00"/>
    <n v="21503.5"/>
    <n v="2786.9"/>
    <n v="1798"/>
    <n v="6763.3509999999997"/>
    <n v="16167.21"/>
    <x v="2"/>
    <x v="0"/>
    <x v="1"/>
    <n v="0.12960215778826703"/>
    <n v="0.64516129032258063"/>
    <n v="2.4268366285119667"/>
    <n v="3.7615967741935483"/>
    <x v="1486"/>
  </r>
  <r>
    <s v="CMP1488"/>
    <x v="5"/>
    <x v="0"/>
    <d v="2023-02-25T00:00:00"/>
    <d v="2024-05-28T00:00:00"/>
    <n v="27112.1"/>
    <n v="5315.7"/>
    <n v="249.4"/>
    <n v="9045.9989999999998"/>
    <n v="35235.521999999997"/>
    <x v="4"/>
    <x v="3"/>
    <x v="0"/>
    <n v="0.19606375013370414"/>
    <n v="4.6917621385706494E-2"/>
    <n v="1.7017512274959083"/>
    <n v="36.271046511627908"/>
    <x v="1487"/>
  </r>
  <r>
    <s v="CMP1489"/>
    <x v="1"/>
    <x v="0"/>
    <d v="2023-06-27T00:00:00"/>
    <d v="2024-09-12T00:00:00"/>
    <n v="83644.7"/>
    <n v="42641.599999999999"/>
    <n v="23313.1"/>
    <n v="8397.4140000000007"/>
    <n v="30334.87"/>
    <x v="1"/>
    <x v="1"/>
    <x v="1"/>
    <n v="0.50979440418819122"/>
    <n v="0.54672198041349296"/>
    <n v="0.19693008705114257"/>
    <n v="0.36020151760169178"/>
    <x v="1488"/>
  </r>
  <r>
    <s v="CMP1490"/>
    <x v="5"/>
    <x v="1"/>
    <d v="2023-05-13T00:00:00"/>
    <d v="2024-08-17T00:00:00"/>
    <n v="143402.1"/>
    <n v="112897"/>
    <n v="28483.8"/>
    <n v="7313.0460000000003"/>
    <n v="10580.272999999999"/>
    <x v="2"/>
    <x v="3"/>
    <x v="1"/>
    <n v="0.78727577908552238"/>
    <n v="0.25229899820190083"/>
    <n v="6.477626509118932E-2"/>
    <n v="0.25674404398289558"/>
    <x v="1489"/>
  </r>
  <r>
    <s v="CMP1491"/>
    <x v="4"/>
    <x v="0"/>
    <d v="2022-11-03T00:00:00"/>
    <d v="2024-01-26T00:00:00"/>
    <n v="100685.09999999999"/>
    <n v="81698.8"/>
    <n v="61575.7"/>
    <n v="12743.47"/>
    <n v="36322.239000000001"/>
    <x v="2"/>
    <x v="4"/>
    <x v="0"/>
    <n v="0.81142890060197592"/>
    <n v="0.75369160868947882"/>
    <n v="0.15598111600170381"/>
    <n v="0.20695615315782037"/>
    <x v="1490"/>
  </r>
  <r>
    <s v="CMP1492"/>
    <x v="1"/>
    <x v="1"/>
    <d v="2022-11-07T00:00:00"/>
    <d v="2024-01-22T00:00:00"/>
    <n v="7879.3"/>
    <n v="2140.1999999999998"/>
    <n v="133.4"/>
    <n v="13395.419"/>
    <n v="28468.720000000001"/>
    <x v="2"/>
    <x v="0"/>
    <x v="1"/>
    <n v="0.27162311372837683"/>
    <n v="6.2330623306233068E-2"/>
    <n v="6.2589566395663958"/>
    <n v="100.41543478260868"/>
    <x v="1491"/>
  </r>
  <r>
    <s v="CMP1493"/>
    <x v="5"/>
    <x v="3"/>
    <d v="2023-02-08T00:00:00"/>
    <d v="2024-05-07T00:00:00"/>
    <n v="127295.5"/>
    <n v="26801.8"/>
    <n v="2897.1"/>
    <n v="8366.8770000000004"/>
    <n v="25513.010999999999"/>
    <x v="2"/>
    <x v="3"/>
    <x v="1"/>
    <n v="0.21054789839389451"/>
    <n v="0.10809348625838563"/>
    <n v="0.31217593594460075"/>
    <n v="2.8880180180180184"/>
    <x v="1492"/>
  </r>
  <r>
    <s v="CMP1494"/>
    <x v="5"/>
    <x v="2"/>
    <d v="2022-12-26T00:00:00"/>
    <d v="2024-03-25T00:00:00"/>
    <n v="80350.3"/>
    <n v="59189"/>
    <n v="8729"/>
    <n v="14045.338"/>
    <n v="24007.998"/>
    <x v="1"/>
    <x v="2"/>
    <x v="0"/>
    <n v="0.73663695095102322"/>
    <n v="0.1474767270945615"/>
    <n v="0.23729642332190101"/>
    <n v="1.6090431893687707"/>
    <x v="1493"/>
  </r>
  <r>
    <s v="CMP1495"/>
    <x v="3"/>
    <x v="0"/>
    <d v="2023-06-24T00:00:00"/>
    <d v="2024-09-10T00:00:00"/>
    <n v="134212"/>
    <n v="106691"/>
    <n v="95958.099999999991"/>
    <n v="3482.4940000000001"/>
    <n v="4759.277"/>
    <x v="0"/>
    <x v="3"/>
    <x v="1"/>
    <n v="0.7949438202247191"/>
    <n v="0.89940201141614562"/>
    <n v="3.2640935036694754E-2"/>
    <n v="3.6291819033515672E-2"/>
    <x v="1494"/>
  </r>
  <r>
    <s v="CMP1496"/>
    <x v="3"/>
    <x v="2"/>
    <d v="2023-03-04T00:00:00"/>
    <d v="2024-05-15T00:00:00"/>
    <n v="6029.0999999999995"/>
    <n v="3163.9"/>
    <n v="397.3"/>
    <n v="7052.51"/>
    <n v="26713.611000000001"/>
    <x v="1"/>
    <x v="3"/>
    <x v="1"/>
    <n v="0.52477152477152489"/>
    <n v="0.12557286892758937"/>
    <n v="2.2290559120073326"/>
    <n v="17.751094890510949"/>
    <x v="1495"/>
  </r>
  <r>
    <s v="CMP1497"/>
    <x v="4"/>
    <x v="0"/>
    <d v="2022-11-30T00:00:00"/>
    <d v="2024-03-07T00:00:00"/>
    <n v="69597.099999999991"/>
    <n v="19676.5"/>
    <n v="3526.4"/>
    <n v="4846.0739999999996"/>
    <n v="14481.44"/>
    <x v="0"/>
    <x v="1"/>
    <x v="1"/>
    <n v="0.2827201133380558"/>
    <n v="0.17921886514369934"/>
    <n v="0.24628739867354457"/>
    <n v="1.3742269736842103"/>
    <x v="1496"/>
  </r>
  <r>
    <s v="CMP1498"/>
    <x v="2"/>
    <x v="0"/>
    <d v="2022-11-08T00:00:00"/>
    <d v="2024-02-09T00:00:00"/>
    <n v="66839.199999999997"/>
    <n v="17159.3"/>
    <n v="15152.5"/>
    <n v="13442.428"/>
    <n v="21244.588"/>
    <x v="0"/>
    <x v="1"/>
    <x v="1"/>
    <n v="0.25672509545296773"/>
    <n v="0.88304884231874259"/>
    <n v="0.78339023153625154"/>
    <n v="0.88714258373205745"/>
    <x v="1497"/>
  </r>
  <r>
    <s v="CMP1499"/>
    <x v="3"/>
    <x v="2"/>
    <d v="2022-11-13T00:00:00"/>
    <d v="2024-02-19T00:00:00"/>
    <n v="11962.5"/>
    <n v="5443.3"/>
    <n v="2821.7"/>
    <n v="2186.9189999999999"/>
    <n v="6431.3010000000004"/>
    <x v="2"/>
    <x v="4"/>
    <x v="1"/>
    <n v="0.45503030303030306"/>
    <n v="0.51838039424613735"/>
    <n v="0.40176345231752791"/>
    <n v="0.77503597122302159"/>
    <x v="1498"/>
  </r>
  <r>
    <s v="CMP1500"/>
    <x v="4"/>
    <x v="3"/>
    <d v="2022-11-01T00:00:00"/>
    <d v="2024-02-03T00:00:00"/>
    <n v="35043.599999999999"/>
    <n v="23585.7"/>
    <n v="22434.399999999998"/>
    <n v="3150.7919999999999"/>
    <n v="6585.5230000000001"/>
    <x v="0"/>
    <x v="3"/>
    <x v="1"/>
    <n v="0.67303872889771599"/>
    <n v="0.9511865240378703"/>
    <n v="0.13358908151973442"/>
    <n v="0.14044467425025853"/>
    <x v="1499"/>
  </r>
  <r>
    <s v="CMP1501"/>
    <x v="2"/>
    <x v="0"/>
    <d v="2023-08-16T00:00:00"/>
    <d v="2024-11-05T00:00:00"/>
    <n v="76119.199999999997"/>
    <n v="40739.199999999997"/>
    <n v="26044.899999999998"/>
    <n v="1479.29"/>
    <n v="4456.9809999999998"/>
    <x v="1"/>
    <x v="0"/>
    <x v="1"/>
    <n v="0.53520268210911304"/>
    <n v="0.63930808656036442"/>
    <n v="3.6311218678815489E-2"/>
    <n v="5.6797683999554621E-2"/>
    <x v="1500"/>
  </r>
  <r>
    <s v="CMP1502"/>
    <x v="1"/>
    <x v="1"/>
    <d v="2023-02-09T00:00:00"/>
    <d v="2024-05-12T00:00:00"/>
    <n v="70443.899999999994"/>
    <n v="63762.299999999996"/>
    <n v="9854.1999999999989"/>
    <n v="9769.027"/>
    <n v="30331.274000000001"/>
    <x v="1"/>
    <x v="2"/>
    <x v="1"/>
    <n v="0.90515005557613937"/>
    <n v="0.15454586801291673"/>
    <n v="0.15321007868285808"/>
    <n v="0.9913566804002355"/>
    <x v="1501"/>
  </r>
  <r>
    <s v="CMP1503"/>
    <x v="4"/>
    <x v="1"/>
    <d v="2023-06-10T00:00:00"/>
    <d v="2024-08-27T00:00:00"/>
    <n v="21793.5"/>
    <n v="5962.4"/>
    <n v="2427.2999999999997"/>
    <n v="501.90300000000002"/>
    <n v="1869.3979999999999"/>
    <x v="0"/>
    <x v="4"/>
    <x v="1"/>
    <n v="0.27358616101131067"/>
    <n v="0.40710116731517509"/>
    <n v="8.4178015564202346E-2"/>
    <n v="0.20677419354838714"/>
    <x v="1502"/>
  </r>
  <r>
    <s v="CMP1504"/>
    <x v="3"/>
    <x v="1"/>
    <d v="2023-08-04T00:00:00"/>
    <d v="2024-11-04T00:00:00"/>
    <n v="23527.7"/>
    <n v="16358.9"/>
    <n v="1099.0999999999999"/>
    <n v="5303.4040000000005"/>
    <n v="16377.286"/>
    <x v="4"/>
    <x v="2"/>
    <x v="1"/>
    <n v="0.69530383335387647"/>
    <n v="6.718666903031377E-2"/>
    <n v="0.32419074632157424"/>
    <n v="4.8252242744063336"/>
    <x v="1503"/>
  </r>
  <r>
    <s v="CMP1505"/>
    <x v="2"/>
    <x v="3"/>
    <d v="2023-07-01T00:00:00"/>
    <d v="2024-09-20T00:00:00"/>
    <n v="23057.899999999998"/>
    <n v="13444.4"/>
    <n v="9123.4"/>
    <n v="13656.68"/>
    <n v="18078.744999999999"/>
    <x v="4"/>
    <x v="2"/>
    <x v="1"/>
    <n v="0.58307131178468119"/>
    <n v="0.67860224331320107"/>
    <n v="1.0157894736842106"/>
    <n v="1.4968849332485696"/>
    <x v="1504"/>
  </r>
  <r>
    <s v="CMP1506"/>
    <x v="0"/>
    <x v="0"/>
    <d v="2022-11-03T00:00:00"/>
    <d v="2024-02-05T00:00:00"/>
    <n v="136978.6"/>
    <n v="106676.5"/>
    <n v="60378"/>
    <n v="5604.3950000000004"/>
    <n v="19760.280999999999"/>
    <x v="4"/>
    <x v="3"/>
    <x v="1"/>
    <n v="0.7787822331371469"/>
    <n v="0.56599157265189615"/>
    <n v="5.2536359929319022E-2"/>
    <n v="9.2821805955811729E-2"/>
    <x v="1505"/>
  </r>
  <r>
    <s v="CMP1507"/>
    <x v="3"/>
    <x v="1"/>
    <d v="2023-06-14T00:00:00"/>
    <d v="2024-08-23T00:00:00"/>
    <n v="67578.7"/>
    <n v="27990.799999999999"/>
    <n v="17382.599999999999"/>
    <n v="14450.816000000001"/>
    <n v="48201.915000000001"/>
    <x v="1"/>
    <x v="2"/>
    <x v="0"/>
    <n v="0.4141955971334163"/>
    <n v="0.6210111893907998"/>
    <n v="0.516270203066722"/>
    <n v="0.83133800467133812"/>
    <x v="1506"/>
  </r>
  <r>
    <s v="CMP1508"/>
    <x v="2"/>
    <x v="2"/>
    <d v="2023-01-18T00:00:00"/>
    <d v="2024-04-10T00:00:00"/>
    <n v="91512.4"/>
    <n v="71395.099999999991"/>
    <n v="69768.2"/>
    <n v="5546.9170000000004"/>
    <n v="14587.116"/>
    <x v="3"/>
    <x v="4"/>
    <x v="0"/>
    <n v="0.78016858917480036"/>
    <n v="0.97721272188147379"/>
    <n v="7.7693245054632612E-2"/>
    <n v="7.9504946379582678E-2"/>
    <x v="1507"/>
  </r>
  <r>
    <s v="CMP1509"/>
    <x v="2"/>
    <x v="0"/>
    <d v="2022-11-16T00:00:00"/>
    <d v="2024-02-13T00:00:00"/>
    <n v="24603.599999999999"/>
    <n v="14975.6"/>
    <n v="10161.6"/>
    <n v="2120.915"/>
    <n v="7896.1490000000003"/>
    <x v="2"/>
    <x v="4"/>
    <x v="0"/>
    <n v="0.60867515322960875"/>
    <n v="0.67854376452362508"/>
    <n v="0.14162470952749806"/>
    <n v="0.20871860730593605"/>
    <x v="1508"/>
  </r>
  <r>
    <s v="CMP1510"/>
    <x v="3"/>
    <x v="3"/>
    <d v="2023-05-05T00:00:00"/>
    <d v="2024-08-05T00:00:00"/>
    <n v="63452"/>
    <n v="26265.3"/>
    <n v="25218.399999999998"/>
    <n v="2379.8850000000002"/>
    <n v="7270.1840000000002"/>
    <x v="4"/>
    <x v="1"/>
    <x v="1"/>
    <n v="0.41393967093235828"/>
    <n v="0.96014132715027045"/>
    <n v="9.0609473335541577E-2"/>
    <n v="9.4370975160993575E-2"/>
    <x v="1509"/>
  </r>
  <r>
    <s v="CMP1511"/>
    <x v="0"/>
    <x v="2"/>
    <d v="2022-12-17T00:00:00"/>
    <d v="2024-02-26T00:00:00"/>
    <n v="85497.8"/>
    <n v="9770.1"/>
    <n v="2636.1"/>
    <n v="8939.9459999999999"/>
    <n v="17070.212"/>
    <x v="3"/>
    <x v="4"/>
    <x v="1"/>
    <n v="0.11427311579947086"/>
    <n v="0.26981300089047194"/>
    <n v="0.91503116651825467"/>
    <n v="3.3913531353135316"/>
    <x v="1510"/>
  </r>
  <r>
    <s v="CMP1512"/>
    <x v="5"/>
    <x v="3"/>
    <d v="2023-03-28T00:00:00"/>
    <d v="2024-06-16T00:00:00"/>
    <n v="108071.4"/>
    <n v="18125"/>
    <n v="1856"/>
    <n v="8325.5810000000001"/>
    <n v="23130.080999999998"/>
    <x v="2"/>
    <x v="3"/>
    <x v="1"/>
    <n v="0.16771319701604681"/>
    <n v="0.1024"/>
    <n v="0.45934239999999998"/>
    <n v="4.485765625"/>
    <x v="1511"/>
  </r>
  <r>
    <s v="CMP1513"/>
    <x v="1"/>
    <x v="1"/>
    <d v="2023-08-08T00:00:00"/>
    <d v="2024-11-13T00:00:00"/>
    <n v="60253.299999999996"/>
    <n v="8311.4"/>
    <n v="7905.4"/>
    <n v="12920.428"/>
    <n v="32584.400000000001"/>
    <x v="2"/>
    <x v="4"/>
    <x v="1"/>
    <n v="0.13794099244356742"/>
    <n v="0.95115143056524776"/>
    <n v="1.5545429169574321"/>
    <n v="1.6343800440205429"/>
    <x v="1512"/>
  </r>
  <r>
    <s v="CMP1514"/>
    <x v="5"/>
    <x v="2"/>
    <d v="2022-11-14T00:00:00"/>
    <d v="2024-02-20T00:00:00"/>
    <n v="10451.6"/>
    <n v="1684.8999999999999"/>
    <n v="1447.1"/>
    <n v="2522.2170000000001"/>
    <n v="3958.558"/>
    <x v="0"/>
    <x v="4"/>
    <x v="1"/>
    <n v="0.16120976692563815"/>
    <n v="0.85886402753872637"/>
    <n v="1.4969535283993116"/>
    <n v="1.7429458917835674"/>
    <x v="1513"/>
  </r>
  <r>
    <s v="CMP1515"/>
    <x v="2"/>
    <x v="2"/>
    <d v="2023-07-09T00:00:00"/>
    <d v="2024-09-21T00:00:00"/>
    <n v="81492.899999999994"/>
    <n v="50233.799999999996"/>
    <n v="31644.799999999999"/>
    <n v="11677.807000000001"/>
    <n v="33748.286"/>
    <x v="0"/>
    <x v="3"/>
    <x v="1"/>
    <n v="0.61641934450731295"/>
    <n v="0.62995035215333106"/>
    <n v="0.2324691144209676"/>
    <n v="0.36902767595307923"/>
    <x v="1514"/>
  </r>
  <r>
    <s v="CMP1516"/>
    <x v="5"/>
    <x v="3"/>
    <d v="2023-06-10T00:00:00"/>
    <d v="2024-08-29T00:00:00"/>
    <n v="118108.3"/>
    <n v="66375.199999999997"/>
    <n v="34481"/>
    <n v="12226.226000000001"/>
    <n v="41269.639000000003"/>
    <x v="4"/>
    <x v="0"/>
    <x v="1"/>
    <n v="0.5619859061556215"/>
    <n v="0.51948619363858795"/>
    <n v="0.18419870674589306"/>
    <n v="0.35457863751051305"/>
    <x v="1515"/>
  </r>
  <r>
    <s v="CMP1517"/>
    <x v="5"/>
    <x v="0"/>
    <d v="2022-11-10T00:00:00"/>
    <d v="2024-02-04T00:00:00"/>
    <n v="72848"/>
    <n v="58855.5"/>
    <n v="34005.4"/>
    <n v="10008.450999999999"/>
    <n v="35134.108999999997"/>
    <x v="1"/>
    <x v="3"/>
    <x v="0"/>
    <n v="0.80792197452229297"/>
    <n v="0.57777777777777783"/>
    <n v="0.1700512441488051"/>
    <n v="0.29431946102677808"/>
    <x v="1516"/>
  </r>
  <r>
    <s v="CMP1518"/>
    <x v="1"/>
    <x v="3"/>
    <d v="2023-01-02T00:00:00"/>
    <d v="2024-03-18T00:00:00"/>
    <n v="57773.799999999996"/>
    <n v="31853.599999999999"/>
    <n v="13545.9"/>
    <n v="5168.1769999999997"/>
    <n v="17865.131000000001"/>
    <x v="1"/>
    <x v="1"/>
    <x v="1"/>
    <n v="0.55135026603754644"/>
    <n v="0.42525491624180628"/>
    <n v="0.16224781500364166"/>
    <n v="0.381530721472918"/>
    <x v="1517"/>
  </r>
  <r>
    <s v="CMP1519"/>
    <x v="5"/>
    <x v="2"/>
    <d v="2023-07-25T00:00:00"/>
    <d v="2024-10-06T00:00:00"/>
    <n v="38126.299999999996"/>
    <n v="16698.2"/>
    <n v="8789.9"/>
    <n v="9841.1209999999992"/>
    <n v="36022.900999999998"/>
    <x v="4"/>
    <x v="3"/>
    <x v="0"/>
    <n v="0.4379706396896631"/>
    <n v="0.52639805488016667"/>
    <n v="0.58935220562695367"/>
    <n v="1.1195941933355327"/>
    <x v="1518"/>
  </r>
  <r>
    <s v="CMP1520"/>
    <x v="4"/>
    <x v="1"/>
    <d v="2023-03-26T00:00:00"/>
    <d v="2024-07-01T00:00:00"/>
    <n v="33135.4"/>
    <n v="4776.3"/>
    <n v="3741"/>
    <n v="11044.795"/>
    <n v="27523.523000000001"/>
    <x v="1"/>
    <x v="1"/>
    <x v="1"/>
    <n v="0.14414493260983721"/>
    <n v="0.78324225865209474"/>
    <n v="2.3124165148755313"/>
    <n v="2.9523643410852713"/>
    <x v="1519"/>
  </r>
  <r>
    <s v="CMP1521"/>
    <x v="0"/>
    <x v="1"/>
    <d v="2023-05-08T00:00:00"/>
    <d v="2024-08-03T00:00:00"/>
    <n v="74045.7"/>
    <n v="675.69999999999993"/>
    <n v="246.5"/>
    <n v="12277.759"/>
    <n v="17400.232"/>
    <x v="1"/>
    <x v="3"/>
    <x v="0"/>
    <n v="9.1254455018995023E-3"/>
    <n v="0.36480686695278974"/>
    <n v="18.170429184549359"/>
    <n v="49.808352941176473"/>
    <x v="1520"/>
  </r>
  <r>
    <s v="CMP1522"/>
    <x v="3"/>
    <x v="2"/>
    <d v="2023-04-03T00:00:00"/>
    <d v="2024-06-20T00:00:00"/>
    <n v="119619.2"/>
    <n v="36110.799999999996"/>
    <n v="16619.899999999998"/>
    <n v="8179.8850000000002"/>
    <n v="23775.302"/>
    <x v="3"/>
    <x v="2"/>
    <x v="0"/>
    <n v="0.30188130333591928"/>
    <n v="0.46024734982332155"/>
    <n v="0.22652184388050114"/>
    <n v="0.49217414063863207"/>
    <x v="1521"/>
  </r>
  <r>
    <s v="CMP1523"/>
    <x v="5"/>
    <x v="3"/>
    <d v="2023-06-14T00:00:00"/>
    <d v="2024-09-08T00:00:00"/>
    <n v="5391.0999999999995"/>
    <n v="3564.1"/>
    <n v="2931.9"/>
    <n v="3980.453"/>
    <n v="5060.3549999999996"/>
    <x v="0"/>
    <x v="3"/>
    <x v="1"/>
    <n v="0.66110812264658425"/>
    <n v="0.8226200162733931"/>
    <n v="1.1168185516680229"/>
    <n v="1.3576360039564788"/>
    <x v="1522"/>
  </r>
  <r>
    <s v="CMP1524"/>
    <x v="1"/>
    <x v="2"/>
    <d v="2023-04-14T00:00:00"/>
    <d v="2024-07-09T00:00:00"/>
    <n v="124914.59999999999"/>
    <n v="87878.7"/>
    <n v="59331.1"/>
    <n v="11684.593000000001"/>
    <n v="17048.056"/>
    <x v="1"/>
    <x v="3"/>
    <x v="1"/>
    <n v="0.70351023819473468"/>
    <n v="0.67514767514767515"/>
    <n v="0.13296274296274296"/>
    <n v="0.19693875555990031"/>
    <x v="1523"/>
  </r>
  <r>
    <s v="CMP1525"/>
    <x v="4"/>
    <x v="2"/>
    <d v="2023-02-12T00:00:00"/>
    <d v="2024-05-06T00:00:00"/>
    <n v="34260.6"/>
    <n v="17832.099999999999"/>
    <n v="16596.7"/>
    <n v="5425.0879999999997"/>
    <n v="7357.2420000000002"/>
    <x v="0"/>
    <x v="1"/>
    <x v="1"/>
    <n v="0.52048417132216018"/>
    <n v="0.9307204423483495"/>
    <n v="0.30423158237111725"/>
    <n v="0.32687751179451335"/>
    <x v="1524"/>
  </r>
  <r>
    <s v="CMP1526"/>
    <x v="1"/>
    <x v="0"/>
    <d v="2023-02-28T00:00:00"/>
    <d v="2024-05-28T00:00:00"/>
    <n v="114692.09999999999"/>
    <n v="95557.9"/>
    <n v="73494.7"/>
    <n v="3883.9409999999998"/>
    <n v="6996.7430000000004"/>
    <x v="1"/>
    <x v="2"/>
    <x v="0"/>
    <n v="0.8331689802523452"/>
    <n v="0.76911171132894296"/>
    <n v="4.0644896968225548E-2"/>
    <n v="5.2846545397151085E-2"/>
    <x v="1525"/>
  </r>
  <r>
    <s v="CMP1527"/>
    <x v="4"/>
    <x v="1"/>
    <d v="2023-03-21T00:00:00"/>
    <d v="2024-06-14T00:00:00"/>
    <n v="74895.399999999994"/>
    <n v="55633.599999999999"/>
    <n v="51770.799999999996"/>
    <n v="14338.005999999999"/>
    <n v="41218.076999999997"/>
    <x v="2"/>
    <x v="3"/>
    <x v="1"/>
    <n v="0.74281731588321853"/>
    <n v="0.9305671392827356"/>
    <n v="0.25772206005004172"/>
    <n v="0.27695160206139369"/>
    <x v="1526"/>
  </r>
  <r>
    <s v="CMP1528"/>
    <x v="2"/>
    <x v="2"/>
    <d v="2023-05-12T00:00:00"/>
    <d v="2024-08-17T00:00:00"/>
    <n v="123911.2"/>
    <n v="27898"/>
    <n v="23005.7"/>
    <n v="12758.695"/>
    <n v="38033.123"/>
    <x v="0"/>
    <x v="1"/>
    <x v="1"/>
    <n v="0.22514510391312489"/>
    <n v="0.82463617463617467"/>
    <n v="0.45733367983367984"/>
    <n v="0.55458842808521358"/>
    <x v="1527"/>
  </r>
  <r>
    <s v="CMP1529"/>
    <x v="4"/>
    <x v="3"/>
    <d v="2022-12-18T00:00:00"/>
    <d v="2024-03-05T00:00:00"/>
    <n v="38891.9"/>
    <n v="10431.299999999999"/>
    <n v="9613.5"/>
    <n v="2131.21"/>
    <n v="5829.2030000000004"/>
    <x v="0"/>
    <x v="0"/>
    <x v="0"/>
    <n v="0.26821266124822901"/>
    <n v="0.92160133444537118"/>
    <n v="0.20430914651098139"/>
    <n v="0.22168929110105581"/>
    <x v="1528"/>
  </r>
  <r>
    <s v="CMP1530"/>
    <x v="2"/>
    <x v="0"/>
    <d v="2022-11-01T00:00:00"/>
    <d v="2024-02-02T00:00:00"/>
    <n v="61149.4"/>
    <n v="47104.7"/>
    <n v="30702.3"/>
    <n v="2188.3980000000001"/>
    <n v="8643.0149999999994"/>
    <x v="0"/>
    <x v="4"/>
    <x v="1"/>
    <n v="0.77032154035853162"/>
    <n v="0.65178846272240354"/>
    <n v="4.6458166594840859E-2"/>
    <n v="7.1277982431283651E-2"/>
    <x v="1529"/>
  </r>
  <r>
    <s v="CMP1531"/>
    <x v="4"/>
    <x v="0"/>
    <d v="2023-07-15T00:00:00"/>
    <d v="2024-10-02T00:00:00"/>
    <n v="40426"/>
    <n v="12098.8"/>
    <n v="1624"/>
    <n v="6704.2780000000002"/>
    <n v="23195.911"/>
    <x v="3"/>
    <x v="4"/>
    <x v="1"/>
    <n v="0.29928263988522236"/>
    <n v="0.13422818791946309"/>
    <n v="0.55412751677852357"/>
    <n v="4.1282500000000004"/>
    <x v="1530"/>
  </r>
  <r>
    <s v="CMP1532"/>
    <x v="0"/>
    <x v="0"/>
    <d v="2023-05-21T00:00:00"/>
    <d v="2024-08-17T00:00:00"/>
    <n v="51469.2"/>
    <n v="37755.1"/>
    <n v="16411.099999999999"/>
    <n v="3475.7370000000001"/>
    <n v="13602.102000000001"/>
    <x v="2"/>
    <x v="2"/>
    <x v="0"/>
    <n v="0.73354744196529187"/>
    <n v="0.43467240187418388"/>
    <n v="9.2060066057300868E-2"/>
    <n v="0.21179183601342996"/>
    <x v="1531"/>
  </r>
  <r>
    <s v="CMP1533"/>
    <x v="0"/>
    <x v="3"/>
    <d v="2023-01-19T00:00:00"/>
    <d v="2024-04-17T00:00:00"/>
    <n v="17901.7"/>
    <n v="6783.0999999999995"/>
    <n v="2421.5"/>
    <n v="5417.1710000000003"/>
    <n v="21304.298999999999"/>
    <x v="0"/>
    <x v="0"/>
    <x v="1"/>
    <n v="0.37890814838814185"/>
    <n v="0.35699016673792222"/>
    <n v="0.79862761864044474"/>
    <n v="2.23711377245509"/>
    <x v="1532"/>
  </r>
  <r>
    <s v="CMP1534"/>
    <x v="5"/>
    <x v="3"/>
    <d v="2023-07-05T00:00:00"/>
    <d v="2024-09-23T00:00:00"/>
    <n v="97767.7"/>
    <n v="90975.9"/>
    <n v="42244.299999999996"/>
    <n v="6131.3829999999998"/>
    <n v="20819.042000000001"/>
    <x v="2"/>
    <x v="3"/>
    <x v="0"/>
    <n v="0.93053124907305784"/>
    <n v="0.46434605208632174"/>
    <n v="6.7395683911893156E-2"/>
    <n v="0.14514107228667536"/>
    <x v="1533"/>
  </r>
  <r>
    <s v="CMP1535"/>
    <x v="0"/>
    <x v="1"/>
    <d v="2023-06-07T00:00:00"/>
    <d v="2024-09-12T00:00:00"/>
    <n v="5916"/>
    <n v="5251.9"/>
    <n v="2760.7999999999997"/>
    <n v="11571.116"/>
    <n v="35280.53"/>
    <x v="4"/>
    <x v="4"/>
    <x v="0"/>
    <n v="0.88774509803921564"/>
    <n v="0.5256764218663722"/>
    <n v="2.2032247377139704"/>
    <n v="4.1912184873949583"/>
    <x v="1534"/>
  </r>
  <r>
    <s v="CMP1536"/>
    <x v="5"/>
    <x v="2"/>
    <d v="2023-04-11T00:00:00"/>
    <d v="2024-06-24T00:00:00"/>
    <n v="73117.7"/>
    <n v="71920"/>
    <n v="34362.1"/>
    <n v="4221.9359999999997"/>
    <n v="7867.9030000000002"/>
    <x v="2"/>
    <x v="2"/>
    <x v="1"/>
    <n v="0.98361956133740536"/>
    <n v="0.47778225806451613"/>
    <n v="5.8703225806451612E-2"/>
    <n v="0.12286606464680563"/>
    <x v="1535"/>
  </r>
  <r>
    <s v="CMP1537"/>
    <x v="4"/>
    <x v="0"/>
    <d v="2023-07-24T00:00:00"/>
    <d v="2024-10-27T00:00:00"/>
    <n v="41591.799999999996"/>
    <n v="23753.899999999998"/>
    <n v="19250.2"/>
    <n v="13109.130999999999"/>
    <n v="50277.531999999999"/>
    <x v="2"/>
    <x v="1"/>
    <x v="1"/>
    <n v="0.57111978803514152"/>
    <n v="0.81040166035893069"/>
    <n v="0.5518727872054694"/>
    <n v="0.68098674299487794"/>
    <x v="1536"/>
  </r>
  <r>
    <s v="CMP1538"/>
    <x v="5"/>
    <x v="1"/>
    <d v="2023-02-06T00:00:00"/>
    <d v="2024-04-24T00:00:00"/>
    <n v="50303.4"/>
    <n v="21503.5"/>
    <n v="17089.7"/>
    <n v="13537.026"/>
    <n v="35711.063999999998"/>
    <x v="1"/>
    <x v="1"/>
    <x v="1"/>
    <n v="0.42747607517583303"/>
    <n v="0.79474039109912342"/>
    <n v="0.62952663519892105"/>
    <n v="0.79211606991345662"/>
    <x v="1537"/>
  </r>
  <r>
    <s v="CMP1539"/>
    <x v="3"/>
    <x v="0"/>
    <d v="2022-11-22T00:00:00"/>
    <d v="2024-02-21T00:00:00"/>
    <n v="30716.799999999999"/>
    <n v="16759.099999999999"/>
    <n v="12180"/>
    <n v="14050.325999999999"/>
    <n v="34004.733"/>
    <x v="1"/>
    <x v="4"/>
    <x v="1"/>
    <n v="0.5456004531722054"/>
    <n v="0.72676933725558057"/>
    <n v="0.83836996020072674"/>
    <n v="1.1535571428571427"/>
    <x v="1538"/>
  </r>
  <r>
    <s v="CMP1540"/>
    <x v="4"/>
    <x v="1"/>
    <d v="2023-06-16T00:00:00"/>
    <d v="2024-08-25T00:00:00"/>
    <n v="97028.2"/>
    <n v="51898.400000000001"/>
    <n v="49621.9"/>
    <n v="8109.9369999999999"/>
    <n v="21234.727999999999"/>
    <x v="0"/>
    <x v="1"/>
    <x v="1"/>
    <n v="0.53487955048120039"/>
    <n v="0.95613544926240501"/>
    <n v="0.1562656459544032"/>
    <n v="0.16343463269242006"/>
    <x v="1539"/>
  </r>
  <r>
    <s v="CMP1541"/>
    <x v="5"/>
    <x v="3"/>
    <d v="2023-08-06T00:00:00"/>
    <d v="2024-11-01T00:00:00"/>
    <n v="88864.7"/>
    <n v="61300.2"/>
    <n v="6809.2"/>
    <n v="2411.4949999999999"/>
    <n v="7205.3109999999997"/>
    <x v="4"/>
    <x v="4"/>
    <x v="1"/>
    <n v="0.68981496589759483"/>
    <n v="0.11107957233418489"/>
    <n v="3.9339104929510836E-2"/>
    <n v="0.35415247018739354"/>
    <x v="1540"/>
  </r>
  <r>
    <s v="CMP1542"/>
    <x v="3"/>
    <x v="1"/>
    <d v="2023-07-16T00:00:00"/>
    <d v="2024-10-03T00:00:00"/>
    <n v="62576.2"/>
    <n v="31305.5"/>
    <n v="15471.5"/>
    <n v="5133.116"/>
    <n v="11096.763000000001"/>
    <x v="0"/>
    <x v="3"/>
    <x v="1"/>
    <n v="0.50027806098804339"/>
    <n v="0.49421028253821214"/>
    <n v="0.16396850393700788"/>
    <n v="0.33177881911902529"/>
    <x v="1541"/>
  </r>
  <r>
    <s v="CMP1543"/>
    <x v="4"/>
    <x v="1"/>
    <d v="2022-12-08T00:00:00"/>
    <d v="2024-02-17T00:00:00"/>
    <n v="79245.399999999994"/>
    <n v="21944.3"/>
    <n v="4115.0999999999995"/>
    <n v="5055.1639999999998"/>
    <n v="6693.2290000000003"/>
    <x v="4"/>
    <x v="3"/>
    <x v="0"/>
    <n v="0.27691575788626216"/>
    <n v="0.18752477864411257"/>
    <n v="0.23036342011365138"/>
    <n v="1.2284425651867514"/>
    <x v="1542"/>
  </r>
  <r>
    <s v="CMP1544"/>
    <x v="4"/>
    <x v="2"/>
    <d v="2022-12-29T00:00:00"/>
    <d v="2024-03-21T00:00:00"/>
    <n v="67967.3"/>
    <n v="27564.5"/>
    <n v="4025.2"/>
    <n v="10355.697"/>
    <n v="12430.966"/>
    <x v="3"/>
    <x v="3"/>
    <x v="1"/>
    <n v="0.4055553185134616"/>
    <n v="0.14602840610205153"/>
    <n v="0.37568963703314046"/>
    <n v="2.5727161383285302"/>
    <x v="1543"/>
  </r>
  <r>
    <s v="CMP1545"/>
    <x v="2"/>
    <x v="3"/>
    <d v="2023-03-24T00:00:00"/>
    <d v="2024-06-22T00:00:00"/>
    <n v="95990"/>
    <n v="24565.899999999998"/>
    <n v="22382.2"/>
    <n v="9964.4"/>
    <n v="34189.839999999997"/>
    <x v="2"/>
    <x v="0"/>
    <x v="1"/>
    <n v="0.25592145015105738"/>
    <n v="0.91110848778184406"/>
    <n v="0.40561917129028452"/>
    <n v="0.4451930551956465"/>
    <x v="1544"/>
  </r>
  <r>
    <s v="CMP1546"/>
    <x v="5"/>
    <x v="0"/>
    <d v="2023-07-25T00:00:00"/>
    <d v="2024-10-27T00:00:00"/>
    <n v="52907.6"/>
    <n v="8961"/>
    <n v="2862.2999999999997"/>
    <n v="11892.146000000001"/>
    <n v="44452.36"/>
    <x v="1"/>
    <x v="4"/>
    <x v="1"/>
    <n v="0.16937075202806404"/>
    <n v="0.31941747572815532"/>
    <n v="1.3271003236245955"/>
    <n v="4.1547517730496457"/>
    <x v="1545"/>
  </r>
  <r>
    <s v="CMP1547"/>
    <x v="5"/>
    <x v="1"/>
    <d v="2022-12-07T00:00:00"/>
    <d v="2024-02-28T00:00:00"/>
    <n v="121936.3"/>
    <n v="7708.2"/>
    <n v="2372.1999999999998"/>
    <n v="4875.393"/>
    <n v="11776.9"/>
    <x v="1"/>
    <x v="3"/>
    <x v="0"/>
    <n v="6.3214973719884882E-2"/>
    <n v="0.3077501881113619"/>
    <n v="0.63249435665914222"/>
    <n v="2.0552200488997556"/>
    <x v="1546"/>
  </r>
  <r>
    <s v="CMP1548"/>
    <x v="3"/>
    <x v="1"/>
    <d v="2023-03-18T00:00:00"/>
    <d v="2024-05-26T00:00:00"/>
    <n v="5771"/>
    <n v="5486.8"/>
    <n v="1110.7"/>
    <n v="7625.4049999999997"/>
    <n v="15919.085999999999"/>
    <x v="0"/>
    <x v="1"/>
    <x v="1"/>
    <n v="0.95075376884422114"/>
    <n v="0.20243128964059195"/>
    <n v="1.3897727272727272"/>
    <n v="6.8654046997389031"/>
    <x v="1547"/>
  </r>
  <r>
    <s v="CMP1549"/>
    <x v="1"/>
    <x v="3"/>
    <d v="2023-07-20T00:00:00"/>
    <d v="2024-10-25T00:00:00"/>
    <n v="83879.599999999991"/>
    <n v="56431.1"/>
    <n v="49946.7"/>
    <n v="6297.1180000000004"/>
    <n v="17950.043000000001"/>
    <x v="1"/>
    <x v="2"/>
    <x v="0"/>
    <n v="0.67276310330521372"/>
    <n v="0.88509173133254537"/>
    <n v="0.11158949586309677"/>
    <n v="0.12607675782384023"/>
    <x v="1548"/>
  </r>
  <r>
    <s v="CMP1550"/>
    <x v="1"/>
    <x v="1"/>
    <d v="2023-07-25T00:00:00"/>
    <d v="2024-10-02T00:00:00"/>
    <n v="17025.899999999998"/>
    <n v="13421.199999999999"/>
    <n v="2473.6999999999998"/>
    <n v="10938.278"/>
    <n v="35910.671000000002"/>
    <x v="1"/>
    <x v="1"/>
    <x v="0"/>
    <n v="0.78828138306932383"/>
    <n v="0.18431287813310285"/>
    <n v="0.81500000000000006"/>
    <n v="4.4218288393903871"/>
    <x v="1549"/>
  </r>
  <r>
    <s v="CMP1551"/>
    <x v="0"/>
    <x v="1"/>
    <d v="2023-01-22T00:00:00"/>
    <d v="2024-04-09T00:00:00"/>
    <n v="108027.9"/>
    <n v="61523.5"/>
    <n v="13244.3"/>
    <n v="12390.975"/>
    <n v="42326.805"/>
    <x v="3"/>
    <x v="0"/>
    <x v="0"/>
    <n v="0.56951491235134633"/>
    <n v="0.21527221305679942"/>
    <n v="0.20140230968654255"/>
    <n v="0.93557039632143646"/>
    <x v="1550"/>
  </r>
  <r>
    <s v="CMP1552"/>
    <x v="2"/>
    <x v="1"/>
    <d v="2022-10-26T00:00:00"/>
    <d v="2024-01-20T00:00:00"/>
    <n v="75777"/>
    <n v="31206.899999999998"/>
    <n v="11359.3"/>
    <n v="1347.4559999999999"/>
    <n v="3147.5439999999999"/>
    <x v="2"/>
    <x v="2"/>
    <x v="0"/>
    <n v="0.41182548794489088"/>
    <n v="0.3639996282873339"/>
    <n v="4.3178143295232785E-2"/>
    <n v="0.11862139392392136"/>
    <x v="1551"/>
  </r>
  <r>
    <s v="CMP1553"/>
    <x v="3"/>
    <x v="0"/>
    <d v="2023-01-12T00:00:00"/>
    <d v="2024-04-06T00:00:00"/>
    <n v="44581.7"/>
    <n v="3503.2"/>
    <n v="397.3"/>
    <n v="463.47800000000001"/>
    <n v="672.30700000000002"/>
    <x v="2"/>
    <x v="2"/>
    <x v="1"/>
    <n v="7.8579327392181098E-2"/>
    <n v="0.11341059602649008"/>
    <n v="0.13230132450331128"/>
    <n v="1.1665693430656934"/>
    <x v="1552"/>
  </r>
  <r>
    <s v="CMP1554"/>
    <x v="4"/>
    <x v="0"/>
    <d v="2023-01-08T00:00:00"/>
    <d v="2024-04-04T00:00:00"/>
    <n v="48519.9"/>
    <n v="36267.4"/>
    <n v="35501.799999999996"/>
    <n v="4173.9409999999998"/>
    <n v="7379.4269999999997"/>
    <x v="4"/>
    <x v="4"/>
    <x v="1"/>
    <n v="0.74747474747474751"/>
    <n v="0.97889013273628644"/>
    <n v="0.11508795778026547"/>
    <n v="0.11756984152916192"/>
    <x v="1553"/>
  </r>
  <r>
    <s v="CMP1555"/>
    <x v="3"/>
    <x v="1"/>
    <d v="2023-01-15T00:00:00"/>
    <d v="2024-03-29T00:00:00"/>
    <n v="120205"/>
    <n v="61094.299999999996"/>
    <n v="21729.7"/>
    <n v="9545.7559999999994"/>
    <n v="28502.215"/>
    <x v="1"/>
    <x v="1"/>
    <x v="1"/>
    <n v="0.50825090470446321"/>
    <n v="0.35567475198177245"/>
    <n v="0.15624626192623534"/>
    <n v="0.43929534231949818"/>
    <x v="1554"/>
  </r>
  <r>
    <s v="CMP1556"/>
    <x v="0"/>
    <x v="3"/>
    <d v="2022-11-10T00:00:00"/>
    <d v="2024-02-15T00:00:00"/>
    <n v="127466.59999999999"/>
    <n v="20967"/>
    <n v="6643.9"/>
    <n v="5848.3429999999998"/>
    <n v="15668.352000000001"/>
    <x v="3"/>
    <x v="2"/>
    <x v="0"/>
    <n v="0.16449014879191884"/>
    <n v="0.3168741355463347"/>
    <n v="0.27893084370677729"/>
    <n v="0.88025752946311653"/>
    <x v="1555"/>
  </r>
  <r>
    <s v="CMP1557"/>
    <x v="4"/>
    <x v="1"/>
    <d v="2023-06-23T00:00:00"/>
    <d v="2024-09-04T00:00:00"/>
    <n v="113363.9"/>
    <n v="14885.699999999999"/>
    <n v="11782.699999999999"/>
    <n v="4219.152"/>
    <n v="14136.543"/>
    <x v="0"/>
    <x v="3"/>
    <x v="0"/>
    <n v="0.13130899695582102"/>
    <n v="0.791544905513345"/>
    <n v="0.28343658679135009"/>
    <n v="0.35808023627861191"/>
    <x v="1556"/>
  </r>
  <r>
    <s v="CMP1558"/>
    <x v="2"/>
    <x v="0"/>
    <d v="2022-10-27T00:00:00"/>
    <d v="2024-01-18T00:00:00"/>
    <n v="65009.299999999996"/>
    <n v="1334"/>
    <n v="922.19999999999993"/>
    <n v="11030.73"/>
    <n v="15302.633"/>
    <x v="1"/>
    <x v="1"/>
    <x v="1"/>
    <n v="2.0520140964446626E-2"/>
    <n v="0.69130434782608685"/>
    <n v="8.2689130434782605"/>
    <n v="11.961320754716981"/>
    <x v="1557"/>
  </r>
  <r>
    <s v="CMP1559"/>
    <x v="2"/>
    <x v="1"/>
    <d v="2023-03-03T00:00:00"/>
    <d v="2024-05-14T00:00:00"/>
    <n v="75255"/>
    <n v="53374.5"/>
    <n v="17753.8"/>
    <n v="990.64"/>
    <n v="3380.2109999999998"/>
    <x v="1"/>
    <x v="3"/>
    <x v="1"/>
    <n v="0.70924855491329475"/>
    <n v="0.33262700353164898"/>
    <n v="1.8560173865797336E-2"/>
    <n v="5.5798758575628882E-2"/>
    <x v="1558"/>
  </r>
  <r>
    <s v="CMP1560"/>
    <x v="5"/>
    <x v="0"/>
    <d v="2022-10-31T00:00:00"/>
    <d v="2024-01-24T00:00:00"/>
    <n v="138805.6"/>
    <n v="113500.2"/>
    <n v="61755.5"/>
    <n v="11539.187"/>
    <n v="29208.249"/>
    <x v="1"/>
    <x v="3"/>
    <x v="1"/>
    <n v="0.81769179341467491"/>
    <n v="0.54410036281874397"/>
    <n v="0.10166666666666667"/>
    <n v="0.18685278234327307"/>
    <x v="1559"/>
  </r>
  <r>
    <s v="CMP1561"/>
    <x v="4"/>
    <x v="2"/>
    <d v="2023-01-08T00:00:00"/>
    <d v="2024-03-30T00:00:00"/>
    <n v="60009.7"/>
    <n v="28069.1"/>
    <n v="6928.0999999999995"/>
    <n v="2891.88"/>
    <n v="3954.2370000000001"/>
    <x v="2"/>
    <x v="3"/>
    <x v="1"/>
    <n v="0.46774271492775332"/>
    <n v="0.24682301890691186"/>
    <n v="0.10302717222853601"/>
    <n v="0.41741314357471748"/>
    <x v="1560"/>
  </r>
  <r>
    <s v="CMP1562"/>
    <x v="1"/>
    <x v="0"/>
    <d v="2023-07-18T00:00:00"/>
    <d v="2024-10-01T00:00:00"/>
    <n v="36290.6"/>
    <n v="3767.1"/>
    <n v="1113.5999999999999"/>
    <n v="11156.067999999999"/>
    <n v="14832.108"/>
    <x v="0"/>
    <x v="1"/>
    <x v="0"/>
    <n v="0.10380373981141122"/>
    <n v="0.29561200923787528"/>
    <n v="2.9614472671285603"/>
    <n v="10.018020833333333"/>
    <x v="1561"/>
  </r>
  <r>
    <s v="CMP1563"/>
    <x v="5"/>
    <x v="2"/>
    <d v="2023-08-05T00:00:00"/>
    <d v="2024-10-19T00:00:00"/>
    <n v="13859.1"/>
    <n v="7496.5"/>
    <n v="429.2"/>
    <n v="14441.043"/>
    <n v="18229.197"/>
    <x v="3"/>
    <x v="4"/>
    <x v="0"/>
    <n v="0.5409081397781963"/>
    <n v="5.7253384912959379E-2"/>
    <n v="1.9263713733075434"/>
    <n v="33.646418918918918"/>
    <x v="1562"/>
  </r>
  <r>
    <s v="CMP1564"/>
    <x v="0"/>
    <x v="3"/>
    <d v="2022-11-13T00:00:00"/>
    <d v="2024-01-27T00:00:00"/>
    <n v="40640.6"/>
    <n v="37691.299999999996"/>
    <n v="6823.7"/>
    <n v="8032.7389999999996"/>
    <n v="13460.93"/>
    <x v="1"/>
    <x v="2"/>
    <x v="1"/>
    <n v="0.9274297131439988"/>
    <n v="0.18104177887204742"/>
    <n v="0.21311918134954222"/>
    <n v="1.1771823204419889"/>
    <x v="1563"/>
  </r>
  <r>
    <s v="CMP1565"/>
    <x v="1"/>
    <x v="0"/>
    <d v="2022-10-28T00:00:00"/>
    <d v="2024-01-16T00:00:00"/>
    <n v="119471.3"/>
    <n v="22695.399999999998"/>
    <n v="15491.8"/>
    <n v="4993.8"/>
    <n v="10445.191000000001"/>
    <x v="2"/>
    <x v="4"/>
    <x v="1"/>
    <n v="0.18996528873461657"/>
    <n v="0.68259647329414774"/>
    <n v="0.22003577817531308"/>
    <n v="0.32235117933358298"/>
    <x v="1564"/>
  </r>
  <r>
    <s v="CMP1566"/>
    <x v="2"/>
    <x v="2"/>
    <d v="2023-01-18T00:00:00"/>
    <d v="2024-04-13T00:00:00"/>
    <n v="93197.3"/>
    <n v="69597.099999999991"/>
    <n v="67860"/>
    <n v="7446.5619999999999"/>
    <n v="26908.403999999999"/>
    <x v="3"/>
    <x v="4"/>
    <x v="1"/>
    <n v="0.74677163394218493"/>
    <n v="0.97504062669277902"/>
    <n v="0.10699529147047795"/>
    <n v="0.10973418803418804"/>
    <x v="1565"/>
  </r>
  <r>
    <s v="CMP1567"/>
    <x v="0"/>
    <x v="0"/>
    <d v="2023-05-29T00:00:00"/>
    <d v="2024-08-06T00:00:00"/>
    <n v="101923.4"/>
    <n v="8818.9"/>
    <n v="2511.4"/>
    <n v="9319.73"/>
    <n v="21031.263999999999"/>
    <x v="1"/>
    <x v="1"/>
    <x v="1"/>
    <n v="8.6524782336539013E-2"/>
    <n v="0.28477474514962187"/>
    <n v="1.0567905294311082"/>
    <n v="3.7109699769053113"/>
    <x v="1566"/>
  </r>
  <r>
    <s v="CMP1568"/>
    <x v="5"/>
    <x v="0"/>
    <d v="2023-04-01T00:00:00"/>
    <d v="2024-06-13T00:00:00"/>
    <n v="51390.9"/>
    <n v="45289.299999999996"/>
    <n v="5544.8"/>
    <n v="13988.816999999999"/>
    <n v="17418.038"/>
    <x v="3"/>
    <x v="1"/>
    <x v="0"/>
    <n v="0.8812708086451102"/>
    <n v="0.12243068451046937"/>
    <n v="0.30887686495485689"/>
    <n v="2.5228713389121338"/>
    <x v="1567"/>
  </r>
  <r>
    <s v="CMP1569"/>
    <x v="5"/>
    <x v="3"/>
    <d v="2023-01-05T00:00:00"/>
    <d v="2024-03-23T00:00:00"/>
    <n v="98600"/>
    <n v="9970.1999999999989"/>
    <n v="3709.1"/>
    <n v="6342.3289999999997"/>
    <n v="12988.925999999999"/>
    <x v="4"/>
    <x v="2"/>
    <x v="0"/>
    <n v="0.10111764705882352"/>
    <n v="0.37201861547411291"/>
    <n v="0.63612856311809196"/>
    <n v="1.7099374511336982"/>
    <x v="1568"/>
  </r>
  <r>
    <s v="CMP1570"/>
    <x v="0"/>
    <x v="0"/>
    <d v="2022-10-28T00:00:00"/>
    <d v="2024-01-25T00:00:00"/>
    <n v="127695.7"/>
    <n v="12562.8"/>
    <n v="3578.6"/>
    <n v="7952.5829999999996"/>
    <n v="14992.768"/>
    <x v="3"/>
    <x v="2"/>
    <x v="1"/>
    <n v="9.8380759884631977E-2"/>
    <n v="0.28485687903970452"/>
    <n v="0.63302631578947366"/>
    <n v="2.2222609400324149"/>
    <x v="1569"/>
  </r>
  <r>
    <s v="CMP1571"/>
    <x v="2"/>
    <x v="2"/>
    <d v="2023-01-06T00:00:00"/>
    <d v="2024-03-15T00:00:00"/>
    <n v="10239.9"/>
    <n v="6910.7"/>
    <n v="5156.2"/>
    <n v="11822.314"/>
    <n v="34037.764000000003"/>
    <x v="2"/>
    <x v="4"/>
    <x v="1"/>
    <n v="0.67487963749645996"/>
    <n v="0.74611833822912299"/>
    <n v="1.7107259756609317"/>
    <n v="2.2928346456692914"/>
    <x v="1570"/>
  </r>
  <r>
    <s v="CMP1572"/>
    <x v="4"/>
    <x v="1"/>
    <d v="2023-08-08T00:00:00"/>
    <d v="2024-10-26T00:00:00"/>
    <n v="104710.3"/>
    <n v="80451.8"/>
    <n v="59403.6"/>
    <n v="13975.796"/>
    <n v="52567.197999999997"/>
    <x v="2"/>
    <x v="1"/>
    <x v="1"/>
    <n v="0.76832747112748223"/>
    <n v="0.73837502703482083"/>
    <n v="0.17371638670607742"/>
    <n v="0.23526850224565515"/>
    <x v="1571"/>
  </r>
  <r>
    <s v="CMP1573"/>
    <x v="5"/>
    <x v="3"/>
    <d v="2023-03-05T00:00:00"/>
    <d v="2024-06-09T00:00:00"/>
    <n v="63408.5"/>
    <n v="13206.6"/>
    <n v="10628.5"/>
    <n v="13264.194"/>
    <n v="18097.363000000001"/>
    <x v="1"/>
    <x v="4"/>
    <x v="0"/>
    <n v="0.20827806997484566"/>
    <n v="0.80478700043917428"/>
    <n v="1.004361001317523"/>
    <n v="1.2479836289222372"/>
    <x v="1572"/>
  </r>
  <r>
    <s v="CMP1574"/>
    <x v="1"/>
    <x v="0"/>
    <d v="2023-06-28T00:00:00"/>
    <d v="2024-09-23T00:00:00"/>
    <n v="126541.5"/>
    <n v="36458.799999999996"/>
    <n v="10863.4"/>
    <n v="7120.7759999999998"/>
    <n v="8953.982"/>
    <x v="0"/>
    <x v="3"/>
    <x v="0"/>
    <n v="0.28811733700011455"/>
    <n v="0.29796372892141271"/>
    <n v="0.19531021317212857"/>
    <n v="0.65548318206086498"/>
    <x v="1573"/>
  </r>
  <r>
    <s v="CMP1575"/>
    <x v="5"/>
    <x v="2"/>
    <d v="2023-05-11T00:00:00"/>
    <d v="2024-08-07T00:00:00"/>
    <n v="125596.09999999999"/>
    <n v="68535.7"/>
    <n v="39451.599999999999"/>
    <n v="1206.1099999999999"/>
    <n v="2310.6329999999998"/>
    <x v="0"/>
    <x v="4"/>
    <x v="0"/>
    <n v="0.54568334526310935"/>
    <n v="0.57563576355096691"/>
    <n v="1.7598273600473911E-2"/>
    <n v="3.0571890620405762E-2"/>
    <x v="1574"/>
  </r>
  <r>
    <s v="CMP1576"/>
    <x v="2"/>
    <x v="3"/>
    <d v="2023-05-14T00:00:00"/>
    <d v="2024-08-19T00:00:00"/>
    <n v="3239.2999999999997"/>
    <n v="2630.2999999999997"/>
    <n v="771.4"/>
    <n v="411.887"/>
    <n v="799.93600000000004"/>
    <x v="1"/>
    <x v="1"/>
    <x v="1"/>
    <n v="0.81199641897940911"/>
    <n v="0.29327453142227122"/>
    <n v="0.15659316427783904"/>
    <n v="0.53394736842105261"/>
    <x v="1575"/>
  </r>
  <r>
    <s v="CMP1577"/>
    <x v="0"/>
    <x v="3"/>
    <d v="2023-02-08T00:00:00"/>
    <d v="2024-04-30T00:00:00"/>
    <n v="107940.9"/>
    <n v="88902.399999999994"/>
    <n v="67996.3"/>
    <n v="14135.933999999999"/>
    <n v="43500.841"/>
    <x v="1"/>
    <x v="0"/>
    <x v="1"/>
    <n v="0.82362107412482199"/>
    <n v="0.76484211899791243"/>
    <n v="0.15900508872651356"/>
    <n v="0.20789269416129993"/>
    <x v="1576"/>
  </r>
  <r>
    <s v="CMP1578"/>
    <x v="3"/>
    <x v="1"/>
    <d v="2022-11-21T00:00:00"/>
    <d v="2024-02-04T00:00:00"/>
    <n v="19818.599999999999"/>
    <n v="13131.199999999999"/>
    <n v="5831.9"/>
    <n v="4761.7709999999997"/>
    <n v="6187.527"/>
    <x v="2"/>
    <x v="2"/>
    <x v="0"/>
    <n v="0.66256950541410597"/>
    <n v="0.44412544169611307"/>
    <n v="0.36263030035335692"/>
    <n v="0.81650422675285927"/>
    <x v="1577"/>
  </r>
  <r>
    <s v="CMP1579"/>
    <x v="1"/>
    <x v="3"/>
    <d v="2023-05-28T00:00:00"/>
    <d v="2024-08-24T00:00:00"/>
    <n v="59389.1"/>
    <n v="37746.400000000001"/>
    <n v="9236.5"/>
    <n v="13237.079"/>
    <n v="35474.105000000003"/>
    <x v="0"/>
    <x v="2"/>
    <x v="0"/>
    <n v="0.63557790907759171"/>
    <n v="0.24469883220651506"/>
    <n v="0.35068454210202826"/>
    <n v="1.4331271585557299"/>
    <x v="1578"/>
  </r>
  <r>
    <s v="CMP1580"/>
    <x v="1"/>
    <x v="3"/>
    <d v="2023-07-29T00:00:00"/>
    <d v="2024-10-14T00:00:00"/>
    <n v="105786.2"/>
    <n v="52144.9"/>
    <n v="719.19999999999993"/>
    <n v="10111.023999999999"/>
    <n v="27748.243999999999"/>
    <x v="0"/>
    <x v="4"/>
    <x v="1"/>
    <n v="0.49292724381819181"/>
    <n v="1.3792336355041431E-2"/>
    <n v="0.19390245258884375"/>
    <n v="14.058709677419355"/>
    <x v="1579"/>
  </r>
  <r>
    <s v="CMP1581"/>
    <x v="3"/>
    <x v="3"/>
    <d v="2023-06-11T00:00:00"/>
    <d v="2024-09-12T00:00:00"/>
    <n v="12467.1"/>
    <n v="6519.2"/>
    <n v="5849.3"/>
    <n v="8374.9680000000008"/>
    <n v="14629.456"/>
    <x v="1"/>
    <x v="3"/>
    <x v="1"/>
    <n v="0.52291230518725285"/>
    <n v="0.89724199288256234"/>
    <n v="1.2846619217081852"/>
    <n v="1.4317897868120972"/>
    <x v="1580"/>
  </r>
  <r>
    <s v="CMP1582"/>
    <x v="3"/>
    <x v="2"/>
    <d v="2023-06-03T00:00:00"/>
    <d v="2024-08-11T00:00:00"/>
    <n v="105887.7"/>
    <n v="32424.899999999998"/>
    <n v="12327.9"/>
    <n v="1249.2329999999999"/>
    <n v="4969.585"/>
    <x v="1"/>
    <x v="2"/>
    <x v="1"/>
    <n v="0.30621970257168679"/>
    <n v="0.3801985511134961"/>
    <n v="3.8526965387711297E-2"/>
    <n v="0.10133380381086803"/>
    <x v="1581"/>
  </r>
  <r>
    <s v="CMP1583"/>
    <x v="0"/>
    <x v="1"/>
    <d v="2023-05-20T00:00:00"/>
    <d v="2024-08-16T00:00:00"/>
    <n v="104930.7"/>
    <n v="27863.200000000001"/>
    <n v="24003.3"/>
    <n v="10766.134"/>
    <n v="28515.438999999998"/>
    <x v="0"/>
    <x v="1"/>
    <x v="0"/>
    <n v="0.26553906530691213"/>
    <n v="0.86146960865945044"/>
    <n v="0.38639258950874272"/>
    <n v="0.4485272441705932"/>
    <x v="1582"/>
  </r>
  <r>
    <s v="CMP1584"/>
    <x v="4"/>
    <x v="3"/>
    <d v="2023-03-03T00:00:00"/>
    <d v="2024-05-24T00:00:00"/>
    <n v="30160"/>
    <n v="29716.3"/>
    <n v="25264.799999999999"/>
    <n v="4781.5200000000004"/>
    <n v="17743.911"/>
    <x v="3"/>
    <x v="4"/>
    <x v="1"/>
    <n v="0.9852884615384615"/>
    <n v="0.85020005855372305"/>
    <n v="0.16090563091636578"/>
    <n v="0.18925619834710747"/>
    <x v="1583"/>
  </r>
  <r>
    <s v="CMP1585"/>
    <x v="5"/>
    <x v="1"/>
    <d v="2023-08-12T00:00:00"/>
    <d v="2024-11-07T00:00:00"/>
    <n v="29252.3"/>
    <n v="13650.3"/>
    <n v="1673.3"/>
    <n v="556.22"/>
    <n v="1075.5519999999999"/>
    <x v="0"/>
    <x v="1"/>
    <x v="0"/>
    <n v="0.46664022999900862"/>
    <n v="0.12258338644571914"/>
    <n v="4.0747822392181859E-2"/>
    <n v="0.33240901213171581"/>
    <x v="1584"/>
  </r>
  <r>
    <s v="CMP1586"/>
    <x v="3"/>
    <x v="0"/>
    <d v="2023-02-14T00:00:00"/>
    <d v="2024-05-01T00:00:00"/>
    <n v="121657.9"/>
    <n v="95102.599999999991"/>
    <n v="39738.699999999997"/>
    <n v="14218.439"/>
    <n v="42259.09"/>
    <x v="4"/>
    <x v="2"/>
    <x v="0"/>
    <n v="0.78172153226383156"/>
    <n v="0.41785082637067755"/>
    <n v="0.14950631213026774"/>
    <n v="0.35779829234474209"/>
    <x v="1585"/>
  </r>
  <r>
    <s v="CMP1587"/>
    <x v="2"/>
    <x v="3"/>
    <d v="2023-02-14T00:00:00"/>
    <d v="2024-05-13T00:00:00"/>
    <n v="20697.3"/>
    <n v="18609.3"/>
    <n v="7151.4"/>
    <n v="7409.6450000000004"/>
    <n v="11855.2"/>
    <x v="2"/>
    <x v="2"/>
    <x v="1"/>
    <n v="0.89911727616645654"/>
    <n v="0.38429172510518933"/>
    <n v="0.39816892628954342"/>
    <n v="1.0361111111111112"/>
    <x v="1586"/>
  </r>
  <r>
    <s v="CMP1588"/>
    <x v="5"/>
    <x v="0"/>
    <d v="2023-05-18T00:00:00"/>
    <d v="2024-08-02T00:00:00"/>
    <n v="135986.79999999999"/>
    <n v="110997.5"/>
    <n v="97866.3"/>
    <n v="12940.989"/>
    <n v="30083.120999999999"/>
    <x v="1"/>
    <x v="3"/>
    <x v="1"/>
    <n v="0.81623731126844667"/>
    <n v="0.88169823644676681"/>
    <n v="0.11658811234487262"/>
    <n v="0.13223130944972886"/>
    <x v="1587"/>
  </r>
  <r>
    <s v="CMP1589"/>
    <x v="4"/>
    <x v="2"/>
    <d v="2023-03-21T00:00:00"/>
    <d v="2024-06-17T00:00:00"/>
    <n v="75025.899999999994"/>
    <n v="51054.5"/>
    <n v="35626.5"/>
    <n v="10612.608"/>
    <n v="36997.214"/>
    <x v="3"/>
    <x v="3"/>
    <x v="0"/>
    <n v="0.68049167020988754"/>
    <n v="0.69781312127236583"/>
    <n v="0.20786821925589322"/>
    <n v="0.29788522588522587"/>
    <x v="1588"/>
  </r>
  <r>
    <s v="CMP1590"/>
    <x v="4"/>
    <x v="1"/>
    <d v="2022-12-17T00:00:00"/>
    <d v="2024-03-24T00:00:00"/>
    <n v="39498"/>
    <n v="9909.2999999999993"/>
    <n v="8349.1"/>
    <n v="14369.761"/>
    <n v="34914.114999999998"/>
    <x v="2"/>
    <x v="1"/>
    <x v="1"/>
    <n v="0.25088105726872245"/>
    <n v="0.84255194615159501"/>
    <n v="1.4501287679250807"/>
    <n v="1.7211149704758597"/>
    <x v="1589"/>
  </r>
  <r>
    <s v="CMP1591"/>
    <x v="1"/>
    <x v="3"/>
    <d v="2023-05-06T00:00:00"/>
    <d v="2024-08-11T00:00:00"/>
    <n v="42775"/>
    <n v="21065.599999999999"/>
    <n v="15109"/>
    <n v="2749.3449999999998"/>
    <n v="9722.018"/>
    <x v="3"/>
    <x v="2"/>
    <x v="1"/>
    <n v="0.4924745762711864"/>
    <n v="0.71723568281938332"/>
    <n v="0.13051349118942732"/>
    <n v="0.18196737044145872"/>
    <x v="1590"/>
  </r>
  <r>
    <s v="CMP1592"/>
    <x v="4"/>
    <x v="2"/>
    <d v="2023-03-29T00:00:00"/>
    <d v="2024-06-25T00:00:00"/>
    <n v="98359.3"/>
    <n v="12458.4"/>
    <n v="2641.9"/>
    <n v="10424.833000000001"/>
    <n v="17526.991000000002"/>
    <x v="4"/>
    <x v="4"/>
    <x v="1"/>
    <n v="0.12666214582657664"/>
    <n v="0.21205772811918064"/>
    <n v="0.83677141527001864"/>
    <n v="3.94596048298573"/>
    <x v="1591"/>
  </r>
  <r>
    <s v="CMP1593"/>
    <x v="5"/>
    <x v="3"/>
    <d v="2023-03-03T00:00:00"/>
    <d v="2024-05-26T00:00:00"/>
    <n v="99977.5"/>
    <n v="12330.8"/>
    <n v="562.6"/>
    <n v="10636.098"/>
    <n v="40738.214"/>
    <x v="0"/>
    <x v="1"/>
    <x v="1"/>
    <n v="0.12333575054387236"/>
    <n v="4.5625587958607716E-2"/>
    <n v="0.86256349952963318"/>
    <n v="18.905257731958763"/>
    <x v="1592"/>
  </r>
  <r>
    <s v="CMP1594"/>
    <x v="2"/>
    <x v="1"/>
    <d v="2022-11-22T00:00:00"/>
    <d v="2024-02-06T00:00:00"/>
    <n v="23403"/>
    <n v="452.4"/>
    <n v="191.4"/>
    <n v="1624.6959999999999"/>
    <n v="3694.6289999999999"/>
    <x v="3"/>
    <x v="0"/>
    <x v="1"/>
    <n v="1.9330855018587358E-2"/>
    <n v="0.42307692307692313"/>
    <n v="3.5912820512820511"/>
    <n v="8.4884848484848483"/>
    <x v="1593"/>
  </r>
  <r>
    <s v="CMP1595"/>
    <x v="0"/>
    <x v="1"/>
    <d v="2022-10-26T00:00:00"/>
    <d v="2024-01-27T00:00:00"/>
    <n v="134690.5"/>
    <n v="54798.400000000001"/>
    <n v="17011.399999999998"/>
    <n v="8618.0750000000007"/>
    <n v="16469.361000000001"/>
    <x v="2"/>
    <x v="1"/>
    <x v="0"/>
    <n v="0.40684680805253526"/>
    <n v="0.31043607112616423"/>
    <n v="0.15726873412362405"/>
    <n v="0.50660586430276178"/>
    <x v="1594"/>
  </r>
  <r>
    <s v="CMP1596"/>
    <x v="5"/>
    <x v="3"/>
    <d v="2023-06-27T00:00:00"/>
    <d v="2024-09-07T00:00:00"/>
    <n v="21051.1"/>
    <n v="16242.9"/>
    <n v="7948.9"/>
    <n v="14230.445"/>
    <n v="24059.27"/>
    <x v="4"/>
    <x v="0"/>
    <x v="1"/>
    <n v="0.77159388345502133"/>
    <n v="0.48937689698268166"/>
    <n v="0.87610248169969651"/>
    <n v="1.7902407880335645"/>
    <x v="1595"/>
  </r>
  <r>
    <s v="CMP1597"/>
    <x v="0"/>
    <x v="2"/>
    <d v="2022-12-12T00:00:00"/>
    <d v="2024-03-07T00:00:00"/>
    <n v="127872.59999999999"/>
    <n v="32807.699999999997"/>
    <n v="22408.3"/>
    <n v="1347.8330000000001"/>
    <n v="3716.0309999999999"/>
    <x v="3"/>
    <x v="2"/>
    <x v="1"/>
    <n v="0.25656551911824738"/>
    <n v="0.6830195350481747"/>
    <n v="4.1082825068505267E-2"/>
    <n v="6.0148828782192319E-2"/>
    <x v="1596"/>
  </r>
  <r>
    <s v="CMP1598"/>
    <x v="5"/>
    <x v="1"/>
    <d v="2023-07-15T00:00:00"/>
    <d v="2024-10-12T00:00:00"/>
    <n v="125079.9"/>
    <n v="11971.199999999999"/>
    <n v="2392.5"/>
    <n v="480.733"/>
    <n v="1086.8040000000001"/>
    <x v="4"/>
    <x v="3"/>
    <x v="0"/>
    <n v="9.5708423175905957E-2"/>
    <n v="0.19985465116279072"/>
    <n v="4.0157461240310083E-2"/>
    <n v="0.20093333333333332"/>
    <x v="1597"/>
  </r>
  <r>
    <s v="CMP1599"/>
    <x v="3"/>
    <x v="0"/>
    <d v="2023-05-25T00:00:00"/>
    <d v="2024-08-12T00:00:00"/>
    <n v="118543.3"/>
    <n v="46420.299999999996"/>
    <n v="39448.699999999997"/>
    <n v="2955.3319999999999"/>
    <n v="10158.700000000001"/>
    <x v="3"/>
    <x v="3"/>
    <x v="1"/>
    <n v="0.39158940235340162"/>
    <n v="0.84981570562878739"/>
    <n v="6.3664646717061291E-2"/>
    <n v="7.4915827391016696E-2"/>
    <x v="1598"/>
  </r>
  <r>
    <s v="CMP1600"/>
    <x v="1"/>
    <x v="3"/>
    <d v="2023-08-06T00:00:00"/>
    <d v="2024-10-26T00:00:00"/>
    <n v="18852.899999999998"/>
    <n v="18716.599999999999"/>
    <n v="3958.5"/>
    <n v="13012.01"/>
    <n v="22787.359"/>
    <x v="0"/>
    <x v="3"/>
    <x v="0"/>
    <n v="0.99277034302415013"/>
    <n v="0.21149674620390457"/>
    <n v="0.69521227145955999"/>
    <n v="3.2871062271062272"/>
    <x v="1599"/>
  </r>
  <r>
    <s v="CMP1601"/>
    <x v="5"/>
    <x v="1"/>
    <d v="2023-01-09T00:00:00"/>
    <d v="2024-03-31T00:00:00"/>
    <n v="56518.1"/>
    <n v="3372.7"/>
    <n v="2691.2"/>
    <n v="14135.325000000001"/>
    <n v="39370.516000000003"/>
    <x v="1"/>
    <x v="3"/>
    <x v="0"/>
    <n v="5.9674688285699627E-2"/>
    <n v="0.79793637145313845"/>
    <n v="4.1911006018916597"/>
    <n v="5.2524245689655178"/>
    <x v="1600"/>
  </r>
  <r>
    <s v="CMP1602"/>
    <x v="0"/>
    <x v="3"/>
    <d v="2023-02-07T00:00:00"/>
    <d v="2024-04-16T00:00:00"/>
    <n v="89914.5"/>
    <n v="88774.8"/>
    <n v="47705"/>
    <n v="9875.1959999999999"/>
    <n v="23880.717000000001"/>
    <x v="3"/>
    <x v="1"/>
    <x v="1"/>
    <n v="0.98732462506047414"/>
    <n v="0.53737096563439168"/>
    <n v="0.11123872990983927"/>
    <n v="0.20700547112462006"/>
    <x v="1601"/>
  </r>
  <r>
    <s v="CMP1603"/>
    <x v="2"/>
    <x v="1"/>
    <d v="2023-07-13T00:00:00"/>
    <d v="2024-10-07T00:00:00"/>
    <n v="129061.59999999999"/>
    <n v="99385.9"/>
    <n v="27738.5"/>
    <n v="7935.009"/>
    <n v="26044.523000000001"/>
    <x v="4"/>
    <x v="2"/>
    <x v="1"/>
    <n v="0.77006561207981306"/>
    <n v="0.27909894663126261"/>
    <n v="7.9840389833970418E-2"/>
    <n v="0.28606481965499214"/>
    <x v="1602"/>
  </r>
  <r>
    <s v="CMP1604"/>
    <x v="4"/>
    <x v="1"/>
    <d v="2023-08-13T00:00:00"/>
    <d v="2024-11-05T00:00:00"/>
    <n v="121907.3"/>
    <n v="77409.7"/>
    <n v="41226.400000000001"/>
    <n v="8184.5829999999996"/>
    <n v="32057.585999999999"/>
    <x v="2"/>
    <x v="0"/>
    <x v="1"/>
    <n v="0.63498822465922877"/>
    <n v="0.53257408309294574"/>
    <n v="0.10573071591803095"/>
    <n v="0.19852771525042204"/>
    <x v="1603"/>
  </r>
  <r>
    <s v="CMP1605"/>
    <x v="0"/>
    <x v="3"/>
    <d v="2023-01-18T00:00:00"/>
    <d v="2024-04-01T00:00:00"/>
    <n v="4234"/>
    <n v="1621.1"/>
    <n v="147.9"/>
    <n v="7877.3860000000004"/>
    <n v="10942.424999999999"/>
    <x v="2"/>
    <x v="3"/>
    <x v="1"/>
    <n v="0.38287671232876708"/>
    <n v="9.1234347048300551E-2"/>
    <n v="4.8592844364937395"/>
    <n v="53.261568627450984"/>
    <x v="1604"/>
  </r>
  <r>
    <s v="CMP1606"/>
    <x v="3"/>
    <x v="0"/>
    <d v="2023-01-07T00:00:00"/>
    <d v="2024-03-31T00:00:00"/>
    <n v="56039.6"/>
    <n v="50184.5"/>
    <n v="327.7"/>
    <n v="11511.579"/>
    <n v="42936.559000000001"/>
    <x v="4"/>
    <x v="0"/>
    <x v="0"/>
    <n v="0.8955185261850549"/>
    <n v="6.5299046518347299E-3"/>
    <n v="0.22938514880092459"/>
    <n v="35.128407079646017"/>
    <x v="1605"/>
  </r>
  <r>
    <s v="CMP1607"/>
    <x v="1"/>
    <x v="1"/>
    <d v="2023-03-22T00:00:00"/>
    <d v="2024-06-08T00:00:00"/>
    <n v="23014.399999999998"/>
    <n v="8369.4"/>
    <n v="3987.5"/>
    <n v="8051.067"/>
    <n v="12302.206"/>
    <x v="4"/>
    <x v="0"/>
    <x v="1"/>
    <n v="0.36365927419354843"/>
    <n v="0.47643797643797647"/>
    <n v="0.96196465696465705"/>
    <n v="2.0190763636363638"/>
    <x v="1606"/>
  </r>
  <r>
    <s v="CMP1608"/>
    <x v="0"/>
    <x v="2"/>
    <d v="2023-03-14T00:00:00"/>
    <d v="2024-06-03T00:00:00"/>
    <n v="130230.3"/>
    <n v="81191.3"/>
    <n v="19383.599999999999"/>
    <n v="937.65700000000004"/>
    <n v="1435.152"/>
    <x v="2"/>
    <x v="3"/>
    <x v="0"/>
    <n v="0.62344400650232701"/>
    <n v="0.23873986498553415"/>
    <n v="1.1548737364717648E-2"/>
    <n v="4.8373728306403359E-2"/>
    <x v="1607"/>
  </r>
  <r>
    <s v="CMP1609"/>
    <x v="0"/>
    <x v="2"/>
    <d v="2023-06-14T00:00:00"/>
    <d v="2024-08-21T00:00:00"/>
    <n v="140626.79999999999"/>
    <n v="1046.8999999999999"/>
    <n v="226.2"/>
    <n v="6079.357"/>
    <n v="22723.761999999999"/>
    <x v="4"/>
    <x v="0"/>
    <x v="1"/>
    <n v="7.4445269322774886E-3"/>
    <n v="0.21606648199445985"/>
    <n v="5.8070083102493086"/>
    <n v="26.876025641025642"/>
    <x v="1608"/>
  </r>
  <r>
    <s v="CMP1610"/>
    <x v="4"/>
    <x v="0"/>
    <d v="2023-03-14T00:00:00"/>
    <d v="2024-06-08T00:00:00"/>
    <n v="36745.9"/>
    <n v="12815.1"/>
    <n v="6191.5"/>
    <n v="905.351"/>
    <n v="1261.9929999999999"/>
    <x v="3"/>
    <x v="4"/>
    <x v="1"/>
    <n v="0.34874911214584486"/>
    <n v="0.48314098212265216"/>
    <n v="7.0647205250056577E-2"/>
    <n v="0.14622482435597189"/>
    <x v="1609"/>
  </r>
  <r>
    <s v="CMP1611"/>
    <x v="3"/>
    <x v="1"/>
    <d v="2022-12-21T00:00:00"/>
    <d v="2024-03-27T00:00:00"/>
    <n v="80843.3"/>
    <n v="47815.199999999997"/>
    <n v="11469.5"/>
    <n v="12264.737999999999"/>
    <n v="20399.440999999999"/>
    <x v="1"/>
    <x v="4"/>
    <x v="0"/>
    <n v="0.5914553215912759"/>
    <n v="0.2398714216399806"/>
    <n v="0.25650291120815139"/>
    <n v="1.0693350189633375"/>
    <x v="1610"/>
  </r>
  <r>
    <s v="CMP1612"/>
    <x v="4"/>
    <x v="3"/>
    <d v="2022-12-04T00:00:00"/>
    <d v="2024-02-26T00:00:00"/>
    <n v="126860.5"/>
    <n v="84877.2"/>
    <n v="35948.400000000001"/>
    <n v="2681.6880000000001"/>
    <n v="9060.5280000000002"/>
    <x v="2"/>
    <x v="2"/>
    <x v="0"/>
    <n v="0.66905932106526456"/>
    <n v="0.42353423534235346"/>
    <n v="3.1594915949159495E-2"/>
    <n v="7.4598257502420134E-2"/>
    <x v="1611"/>
  </r>
  <r>
    <s v="CMP1613"/>
    <x v="1"/>
    <x v="2"/>
    <d v="2023-07-26T00:00:00"/>
    <d v="2024-10-13T00:00:00"/>
    <n v="61024.7"/>
    <n v="50631.1"/>
    <n v="33950.299999999996"/>
    <n v="9565.07"/>
    <n v="29603.896000000001"/>
    <x v="4"/>
    <x v="4"/>
    <x v="1"/>
    <n v="0.82968207955139472"/>
    <n v="0.67054241365484846"/>
    <n v="0.18891689100177558"/>
    <n v="0.28173742205518071"/>
    <x v="1612"/>
  </r>
  <r>
    <s v="CMP1614"/>
    <x v="1"/>
    <x v="3"/>
    <d v="2023-03-24T00:00:00"/>
    <d v="2024-06-25T00:00:00"/>
    <n v="45576.4"/>
    <n v="18458.5"/>
    <n v="13934.5"/>
    <n v="5763.0829999999996"/>
    <n v="14555.419"/>
    <x v="0"/>
    <x v="0"/>
    <x v="1"/>
    <n v="0.40500127258844487"/>
    <n v="0.75490966221523959"/>
    <n v="0.31221838177533384"/>
    <n v="0.4135837669094693"/>
    <x v="1613"/>
  </r>
  <r>
    <s v="CMP1615"/>
    <x v="1"/>
    <x v="2"/>
    <d v="2022-11-15T00:00:00"/>
    <d v="2024-02-18T00:00:00"/>
    <n v="77995.5"/>
    <n v="57170.6"/>
    <n v="19021.099999999999"/>
    <n v="3690.221"/>
    <n v="11310.493"/>
    <x v="1"/>
    <x v="0"/>
    <x v="1"/>
    <n v="0.73299869864287037"/>
    <n v="0.33270772040174496"/>
    <n v="6.4547529674343102E-2"/>
    <n v="0.19400670833968595"/>
    <x v="1614"/>
  </r>
  <r>
    <s v="CMP1616"/>
    <x v="3"/>
    <x v="2"/>
    <d v="2022-11-13T00:00:00"/>
    <d v="2024-02-09T00:00:00"/>
    <n v="76339.599999999991"/>
    <n v="36339.9"/>
    <n v="17504.399999999998"/>
    <n v="1726.66"/>
    <n v="5157.0990000000002"/>
    <x v="3"/>
    <x v="3"/>
    <x v="1"/>
    <n v="0.47602947880261365"/>
    <n v="0.48168542015800808"/>
    <n v="4.7514164871119625E-2"/>
    <n v="9.8641484426772716E-2"/>
    <x v="1615"/>
  </r>
  <r>
    <s v="CMP1617"/>
    <x v="4"/>
    <x v="1"/>
    <d v="2023-04-13T00:00:00"/>
    <d v="2024-06-29T00:00:00"/>
    <n v="56149.799999999996"/>
    <n v="25090.799999999999"/>
    <n v="21964.6"/>
    <n v="10451.861000000001"/>
    <n v="25542.532999999999"/>
    <x v="3"/>
    <x v="3"/>
    <x v="0"/>
    <n v="0.44685466377440347"/>
    <n v="0.87540453074433655"/>
    <n v="0.41656148867313919"/>
    <n v="0.47585027726432538"/>
    <x v="1616"/>
  </r>
  <r>
    <s v="CMP1618"/>
    <x v="2"/>
    <x v="0"/>
    <d v="2023-06-06T00:00:00"/>
    <d v="2024-08-22T00:00:00"/>
    <n v="142050.69999999998"/>
    <n v="35507.599999999999"/>
    <n v="28188"/>
    <n v="1272.8969999999999"/>
    <n v="1909.5050000000001"/>
    <x v="2"/>
    <x v="0"/>
    <x v="1"/>
    <n v="0.24996427331931489"/>
    <n v="0.79385821626919306"/>
    <n v="3.5848578895785688E-2"/>
    <n v="4.5157407407407403E-2"/>
    <x v="1617"/>
  </r>
  <r>
    <s v="CMP1619"/>
    <x v="5"/>
    <x v="0"/>
    <d v="2023-07-28T00:00:00"/>
    <d v="2024-10-11T00:00:00"/>
    <n v="33544.299999999996"/>
    <n v="11269.4"/>
    <n v="8871.1"/>
    <n v="731.90200000000004"/>
    <n v="1853.39"/>
    <x v="3"/>
    <x v="0"/>
    <x v="1"/>
    <n v="0.33595573614593244"/>
    <n v="0.78718476582604224"/>
    <n v="6.4945959855892951E-2"/>
    <n v="8.2504086302713303E-2"/>
    <x v="1618"/>
  </r>
  <r>
    <s v="CMP1620"/>
    <x v="1"/>
    <x v="2"/>
    <d v="2023-01-28T00:00:00"/>
    <d v="2024-04-19T00:00:00"/>
    <n v="59534.1"/>
    <n v="974.4"/>
    <n v="765.6"/>
    <n v="8993.0159999999996"/>
    <n v="15442.993"/>
    <x v="4"/>
    <x v="2"/>
    <x v="1"/>
    <n v="1.6367090457401725E-2"/>
    <n v="0.78571428571428581"/>
    <n v="9.2292857142857141"/>
    <n v="11.746363636363636"/>
    <x v="1619"/>
  </r>
  <r>
    <s v="CMP1621"/>
    <x v="4"/>
    <x v="2"/>
    <d v="2023-08-16T00:00:00"/>
    <d v="2024-11-10T00:00:00"/>
    <n v="90378.5"/>
    <n v="8894.2999999999993"/>
    <n v="3543.7999999999997"/>
    <n v="8636.9830000000002"/>
    <n v="16555.258999999998"/>
    <x v="4"/>
    <x v="1"/>
    <x v="1"/>
    <n v="9.8411679768971597E-2"/>
    <n v="0.39843495272253016"/>
    <n v="0.97106944897293779"/>
    <n v="2.437209492635025"/>
    <x v="1620"/>
  </r>
  <r>
    <s v="CMP1622"/>
    <x v="5"/>
    <x v="3"/>
    <d v="2023-01-04T00:00:00"/>
    <d v="2024-03-15T00:00:00"/>
    <n v="80260.399999999994"/>
    <n v="27961.8"/>
    <n v="20595.8"/>
    <n v="1830.248"/>
    <n v="4648.9030000000002"/>
    <x v="0"/>
    <x v="4"/>
    <x v="1"/>
    <n v="0.34838849544731898"/>
    <n v="0.73656917651939435"/>
    <n v="6.5455299730346403E-2"/>
    <n v="8.8865108420163333E-2"/>
    <x v="1621"/>
  </r>
  <r>
    <s v="CMP1623"/>
    <x v="1"/>
    <x v="3"/>
    <d v="2023-08-14T00:00:00"/>
    <d v="2024-11-15T00:00:00"/>
    <n v="78320.3"/>
    <n v="14152"/>
    <n v="10158.699999999999"/>
    <n v="4834.5320000000002"/>
    <n v="9129.6929999999993"/>
    <x v="2"/>
    <x v="0"/>
    <x v="1"/>
    <n v="0.1806938941755841"/>
    <n v="0.71782786885245897"/>
    <n v="0.34161475409836067"/>
    <n v="0.4759006565800743"/>
    <x v="1622"/>
  </r>
  <r>
    <s v="CMP1624"/>
    <x v="4"/>
    <x v="3"/>
    <d v="2023-04-06T00:00:00"/>
    <d v="2024-06-13T00:00:00"/>
    <n v="8349.1"/>
    <n v="3558.2999999999997"/>
    <n v="3352.4"/>
    <n v="5579.6289999999999"/>
    <n v="11309.013999999999"/>
    <x v="3"/>
    <x v="4"/>
    <x v="1"/>
    <n v="0.4261896491837443"/>
    <n v="0.9421352893235535"/>
    <n v="1.5680603096984516"/>
    <n v="1.6643685121107266"/>
    <x v="1623"/>
  </r>
  <r>
    <s v="CMP1625"/>
    <x v="2"/>
    <x v="3"/>
    <d v="2023-02-11T00:00:00"/>
    <d v="2024-05-19T00:00:00"/>
    <n v="30058.5"/>
    <n v="29043.5"/>
    <n v="4985.0999999999995"/>
    <n v="799.96500000000003"/>
    <n v="2358.86"/>
    <x v="1"/>
    <x v="0"/>
    <x v="0"/>
    <n v="0.9662325132657984"/>
    <n v="0.17164253619570641"/>
    <n v="2.7543684473290066E-2"/>
    <n v="0.16047120418848171"/>
    <x v="1624"/>
  </r>
  <r>
    <s v="CMP1626"/>
    <x v="2"/>
    <x v="2"/>
    <d v="2022-12-29T00:00:00"/>
    <d v="2024-03-30T00:00:00"/>
    <n v="26961.3"/>
    <n v="2801.4"/>
    <n v="1516.7"/>
    <n v="5994.7060000000001"/>
    <n v="10260.722"/>
    <x v="1"/>
    <x v="3"/>
    <x v="1"/>
    <n v="0.10390448531784448"/>
    <n v="0.54140786749482406"/>
    <n v="2.139896480331263"/>
    <n v="3.9524665391969407"/>
    <x v="1625"/>
  </r>
  <r>
    <s v="CMP1627"/>
    <x v="5"/>
    <x v="0"/>
    <d v="2023-04-28T00:00:00"/>
    <d v="2024-07-20T00:00:00"/>
    <n v="7061.5"/>
    <n v="2079.2999999999997"/>
    <n v="1568.8999999999999"/>
    <n v="13062.237999999999"/>
    <n v="24995.825000000001"/>
    <x v="3"/>
    <x v="2"/>
    <x v="0"/>
    <n v="0.29445585215605746"/>
    <n v="0.75453277545327757"/>
    <n v="6.2820362622036265"/>
    <n v="8.3257301293900188"/>
    <x v="1626"/>
  </r>
  <r>
    <s v="CMP1628"/>
    <x v="0"/>
    <x v="1"/>
    <d v="2023-04-26T00:00:00"/>
    <d v="2024-07-27T00:00:00"/>
    <n v="3352.4"/>
    <n v="852.6"/>
    <n v="530.69999999999993"/>
    <n v="11981.379000000001"/>
    <n v="23645.179"/>
    <x v="1"/>
    <x v="1"/>
    <x v="1"/>
    <n v="0.25432525951557095"/>
    <n v="0.62244897959183665"/>
    <n v="14.052755102040816"/>
    <n v="22.576557377049184"/>
    <x v="1627"/>
  </r>
  <r>
    <s v="CMP1629"/>
    <x v="1"/>
    <x v="3"/>
    <d v="2022-11-07T00:00:00"/>
    <d v="2024-01-20T00:00:00"/>
    <n v="24737"/>
    <n v="10999.699999999999"/>
    <n v="3732.2999999999997"/>
    <n v="13707.459000000001"/>
    <n v="29463.362000000001"/>
    <x v="1"/>
    <x v="3"/>
    <x v="1"/>
    <n v="0.44466588511137156"/>
    <n v="0.33930925388874245"/>
    <n v="1.2461666227260746"/>
    <n v="3.672657342657343"/>
    <x v="1628"/>
  </r>
  <r>
    <s v="CMP1630"/>
    <x v="5"/>
    <x v="0"/>
    <d v="2022-12-15T00:00:00"/>
    <d v="2024-02-25T00:00:00"/>
    <n v="21329.5"/>
    <n v="1484.8"/>
    <n v="1400.7"/>
    <n v="11397.087"/>
    <n v="32332.708999999999"/>
    <x v="3"/>
    <x v="0"/>
    <x v="0"/>
    <n v="6.961250849762067E-2"/>
    <n v="0.94335937500000011"/>
    <n v="7.6758398437499995"/>
    <n v="8.1367080745341607"/>
    <x v="1629"/>
  </r>
  <r>
    <s v="CMP1631"/>
    <x v="1"/>
    <x v="1"/>
    <d v="2023-05-12T00:00:00"/>
    <d v="2024-08-15T00:00:00"/>
    <n v="93443.8"/>
    <n v="77348.800000000003"/>
    <n v="556.79999999999995"/>
    <n v="14318.605"/>
    <n v="31608.695"/>
    <x v="1"/>
    <x v="1"/>
    <x v="1"/>
    <n v="0.82775743280988145"/>
    <n v="7.1985602879424109E-3"/>
    <n v="0.18511735152969405"/>
    <n v="25.715885416666669"/>
    <x v="1630"/>
  </r>
  <r>
    <s v="CMP1632"/>
    <x v="5"/>
    <x v="0"/>
    <d v="2023-07-30T00:00:00"/>
    <d v="2024-10-19T00:00:00"/>
    <n v="105815.2"/>
    <n v="93510.5"/>
    <n v="80098"/>
    <n v="1524.443"/>
    <n v="4677.5259999999998"/>
    <x v="0"/>
    <x v="0"/>
    <x v="1"/>
    <n v="0.88371519403639553"/>
    <n v="0.85656690959838733"/>
    <n v="1.6302372460846641E-2"/>
    <n v="1.903222302679218E-2"/>
    <x v="1631"/>
  </r>
  <r>
    <s v="CMP1633"/>
    <x v="1"/>
    <x v="3"/>
    <d v="2022-11-16T00:00:00"/>
    <d v="2024-02-13T00:00:00"/>
    <n v="73865.899999999994"/>
    <n v="64467"/>
    <n v="14091.1"/>
    <n v="8315.2569999999996"/>
    <n v="17002.438999999998"/>
    <x v="1"/>
    <x v="0"/>
    <x v="0"/>
    <n v="0.87275725334694365"/>
    <n v="0.21857849752586594"/>
    <n v="0.12898470535312639"/>
    <n v="0.59010701790491871"/>
    <x v="1632"/>
  </r>
  <r>
    <s v="CMP1634"/>
    <x v="4"/>
    <x v="1"/>
    <d v="2023-05-08T00:00:00"/>
    <d v="2024-07-20T00:00:00"/>
    <n v="128339.5"/>
    <n v="31746.3"/>
    <n v="25056"/>
    <n v="10848.262000000001"/>
    <n v="33367.864000000001"/>
    <x v="4"/>
    <x v="1"/>
    <x v="1"/>
    <n v="0.24736188001355777"/>
    <n v="0.78925733077555493"/>
    <n v="0.34171736548826165"/>
    <n v="0.43296064814814816"/>
    <x v="1633"/>
  </r>
  <r>
    <s v="CMP1635"/>
    <x v="2"/>
    <x v="3"/>
    <d v="2023-01-20T00:00:00"/>
    <d v="2024-03-31T00:00:00"/>
    <n v="42467.6"/>
    <n v="31479.5"/>
    <n v="11452.1"/>
    <n v="4349.7969999999996"/>
    <n v="15290.54"/>
    <x v="3"/>
    <x v="2"/>
    <x v="1"/>
    <n v="0.74125921879267964"/>
    <n v="0.36379548595117461"/>
    <n v="0.1381787194841087"/>
    <n v="0.37982527222081536"/>
    <x v="1634"/>
  </r>
  <r>
    <s v="CMP1636"/>
    <x v="3"/>
    <x v="2"/>
    <d v="2023-05-01T00:00:00"/>
    <d v="2024-07-20T00:00:00"/>
    <n v="131457"/>
    <n v="1099.0999999999999"/>
    <n v="1093.3"/>
    <n v="5241.9530000000004"/>
    <n v="7714.116"/>
    <x v="3"/>
    <x v="3"/>
    <x v="1"/>
    <n v="8.3609088903595849E-3"/>
    <n v="0.99472295514511877"/>
    <n v="4.7693139841688659"/>
    <n v="4.7946153846153852"/>
    <x v="1635"/>
  </r>
  <r>
    <s v="CMP1637"/>
    <x v="3"/>
    <x v="2"/>
    <d v="2023-07-09T00:00:00"/>
    <d v="2024-09-27T00:00:00"/>
    <n v="44915.199999999997"/>
    <n v="26123.200000000001"/>
    <n v="3549.6"/>
    <n v="7783.6289999999999"/>
    <n v="20973.003000000001"/>
    <x v="0"/>
    <x v="4"/>
    <x v="0"/>
    <n v="0.58161157024793397"/>
    <n v="0.13587921847246892"/>
    <n v="0.29795848134991115"/>
    <n v="2.1928186274509804"/>
    <x v="1636"/>
  </r>
  <r>
    <s v="CMP1638"/>
    <x v="2"/>
    <x v="1"/>
    <d v="2023-07-20T00:00:00"/>
    <d v="2024-10-23T00:00:00"/>
    <n v="115881.09999999999"/>
    <n v="43305.7"/>
    <n v="29249.399999999998"/>
    <n v="13359.865"/>
    <n v="49512.773000000001"/>
    <x v="3"/>
    <x v="3"/>
    <x v="1"/>
    <n v="0.37370805075202085"/>
    <n v="0.67541686198352646"/>
    <n v="0.30850130583271951"/>
    <n v="0.45675689073963915"/>
    <x v="1637"/>
  </r>
  <r>
    <s v="CMP1639"/>
    <x v="4"/>
    <x v="0"/>
    <d v="2023-06-17T00:00:00"/>
    <d v="2024-09-12T00:00:00"/>
    <n v="115112.59999999999"/>
    <n v="10016.6"/>
    <n v="1989.3999999999999"/>
    <n v="1195.931"/>
    <n v="2957.1590000000001"/>
    <x v="4"/>
    <x v="0"/>
    <x v="1"/>
    <n v="8.7015669874540236E-2"/>
    <n v="0.19861030689056164"/>
    <n v="0.11939490445859872"/>
    <n v="0.60115160349854235"/>
    <x v="1638"/>
  </r>
  <r>
    <s v="CMP1640"/>
    <x v="0"/>
    <x v="0"/>
    <d v="2023-06-26T00:00:00"/>
    <d v="2024-09-30T00:00:00"/>
    <n v="133748"/>
    <n v="17617.5"/>
    <n v="9480.1"/>
    <n v="13171.597"/>
    <n v="22534.246999999999"/>
    <x v="3"/>
    <x v="1"/>
    <x v="1"/>
    <n v="0.13172159583694709"/>
    <n v="0.53810699588477373"/>
    <n v="0.74764279835390945"/>
    <n v="1.3893943101866013"/>
    <x v="1639"/>
  </r>
  <r>
    <s v="CMP1641"/>
    <x v="5"/>
    <x v="0"/>
    <d v="2023-02-04T00:00:00"/>
    <d v="2024-04-18T00:00:00"/>
    <n v="6632.3"/>
    <n v="5362.0999999999995"/>
    <n v="1107.8"/>
    <n v="6399.43"/>
    <n v="10518.967000000001"/>
    <x v="1"/>
    <x v="2"/>
    <x v="0"/>
    <n v="0.80848272846523817"/>
    <n v="0.20659816116819904"/>
    <n v="1.1934559221200651"/>
    <n v="5.7767015706806291"/>
    <x v="1640"/>
  </r>
  <r>
    <s v="CMP1642"/>
    <x v="4"/>
    <x v="2"/>
    <d v="2023-01-20T00:00:00"/>
    <d v="2024-04-24T00:00:00"/>
    <n v="48592.4"/>
    <n v="25888.3"/>
    <n v="14224.5"/>
    <n v="6287.4610000000002"/>
    <n v="14193.325000000001"/>
    <x v="2"/>
    <x v="0"/>
    <x v="0"/>
    <n v="0.53276438290761519"/>
    <n v="0.54945670437997085"/>
    <n v="0.24286882491318473"/>
    <n v="0.44201630988786955"/>
    <x v="1641"/>
  </r>
  <r>
    <s v="CMP1643"/>
    <x v="3"/>
    <x v="0"/>
    <d v="2023-03-20T00:00:00"/>
    <d v="2024-06-09T00:00:00"/>
    <n v="104803.09999999999"/>
    <n v="58765.599999999999"/>
    <n v="14355"/>
    <n v="7548.12"/>
    <n v="26049.655999999999"/>
    <x v="1"/>
    <x v="0"/>
    <x v="1"/>
    <n v="0.56072387171753513"/>
    <n v="0.24427556257402291"/>
    <n v="0.12844453217528623"/>
    <n v="0.52581818181818185"/>
    <x v="1642"/>
  </r>
  <r>
    <s v="CMP1644"/>
    <x v="2"/>
    <x v="3"/>
    <d v="2023-01-18T00:00:00"/>
    <d v="2024-04-15T00:00:00"/>
    <n v="60175"/>
    <n v="34869.599999999999"/>
    <n v="14717.5"/>
    <n v="10549.968000000001"/>
    <n v="31631.314999999999"/>
    <x v="4"/>
    <x v="3"/>
    <x v="1"/>
    <n v="0.57946987951807227"/>
    <n v="0.42207252162341985"/>
    <n v="0.30255489021956089"/>
    <n v="0.7168315270935961"/>
    <x v="1643"/>
  </r>
  <r>
    <s v="CMP1645"/>
    <x v="1"/>
    <x v="3"/>
    <d v="2023-03-04T00:00:00"/>
    <d v="2024-05-26T00:00:00"/>
    <n v="109663.5"/>
    <n v="41603.4"/>
    <n v="1409.3999999999999"/>
    <n v="7955.7150000000001"/>
    <n v="20563.668000000001"/>
    <x v="1"/>
    <x v="3"/>
    <x v="0"/>
    <n v="0.37937326457754861"/>
    <n v="3.3877038895859468E-2"/>
    <n v="0.19122751986616479"/>
    <n v="5.6447530864197537"/>
    <x v="1644"/>
  </r>
  <r>
    <s v="CMP1646"/>
    <x v="2"/>
    <x v="2"/>
    <d v="2023-07-26T00:00:00"/>
    <d v="2024-10-03T00:00:00"/>
    <n v="92240.3"/>
    <n v="41696.199999999997"/>
    <n v="704.69999999999993"/>
    <n v="6153.1329999999998"/>
    <n v="9785.8179999999993"/>
    <x v="1"/>
    <x v="3"/>
    <x v="0"/>
    <n v="0.45203885937057875"/>
    <n v="1.6900820698289052E-2"/>
    <n v="0.14757059396299904"/>
    <n v="8.7315637860082305"/>
    <x v="1645"/>
  </r>
  <r>
    <s v="CMP1647"/>
    <x v="4"/>
    <x v="0"/>
    <d v="2023-02-26T00:00:00"/>
    <d v="2024-06-02T00:00:00"/>
    <n v="104942.3"/>
    <n v="78329"/>
    <n v="54633.1"/>
    <n v="1038.0550000000001"/>
    <n v="3532.5189999999998"/>
    <x v="1"/>
    <x v="3"/>
    <x v="1"/>
    <n v="0.74640064111421223"/>
    <n v="0.69748241392077004"/>
    <n v="1.3252499074416883E-2"/>
    <n v="1.9000477732363717E-2"/>
    <x v="1646"/>
  </r>
  <r>
    <s v="CMP1648"/>
    <x v="2"/>
    <x v="3"/>
    <d v="2023-05-16T00:00:00"/>
    <d v="2024-07-30T00:00:00"/>
    <n v="11217.199999999999"/>
    <n v="3688.7999999999997"/>
    <n v="1232.5"/>
    <n v="7468.2250000000004"/>
    <n v="21227.391"/>
    <x v="0"/>
    <x v="0"/>
    <x v="0"/>
    <n v="0.32885211995863495"/>
    <n v="0.33411949685534592"/>
    <n v="2.0245676100628933"/>
    <n v="6.0594117647058825"/>
    <x v="1647"/>
  </r>
  <r>
    <s v="CMP1649"/>
    <x v="5"/>
    <x v="1"/>
    <d v="2022-12-18T00:00:00"/>
    <d v="2024-03-25T00:00:00"/>
    <n v="14850.9"/>
    <n v="6994.8"/>
    <n v="1432.6"/>
    <n v="8204.9120000000003"/>
    <n v="13151.877"/>
    <x v="3"/>
    <x v="4"/>
    <x v="1"/>
    <n v="0.47100175746924433"/>
    <n v="0.20480928689883912"/>
    <n v="1.1730016583747926"/>
    <n v="5.7272874493927128"/>
    <x v="1648"/>
  </r>
  <r>
    <s v="CMP1650"/>
    <x v="5"/>
    <x v="2"/>
    <d v="2023-06-26T00:00:00"/>
    <d v="2024-09-24T00:00:00"/>
    <n v="15422.199999999999"/>
    <n v="5507.0999999999995"/>
    <n v="1290.5"/>
    <n v="10092.087"/>
    <n v="38886.447999999997"/>
    <x v="1"/>
    <x v="0"/>
    <x v="1"/>
    <n v="0.35708913125235048"/>
    <n v="0.23433385992627701"/>
    <n v="1.8325592417061611"/>
    <n v="7.82029213483146"/>
    <x v="1649"/>
  </r>
  <r>
    <s v="CMP1651"/>
    <x v="4"/>
    <x v="1"/>
    <d v="2023-07-11T00:00:00"/>
    <d v="2024-10-02T00:00:00"/>
    <n v="78581.3"/>
    <n v="64803.4"/>
    <n v="4689.3"/>
    <n v="4939.3090000000002"/>
    <n v="18665.734"/>
    <x v="2"/>
    <x v="1"/>
    <x v="1"/>
    <n v="0.82466693729933205"/>
    <n v="7.2361943972075543E-2"/>
    <n v="7.6219905128434615E-2"/>
    <n v="1.0533147804576377"/>
    <x v="1650"/>
  </r>
  <r>
    <s v="CMP1652"/>
    <x v="1"/>
    <x v="0"/>
    <d v="2023-06-05T00:00:00"/>
    <d v="2024-08-21T00:00:00"/>
    <n v="42105.1"/>
    <n v="10103.6"/>
    <n v="6287.2"/>
    <n v="8170.2280000000001"/>
    <n v="20715.483"/>
    <x v="4"/>
    <x v="4"/>
    <x v="1"/>
    <n v="0.2399614298505407"/>
    <n v="0.62227324913892079"/>
    <n v="0.80864523536165323"/>
    <n v="1.2995018450184503"/>
    <x v="1651"/>
  </r>
  <r>
    <s v="CMP1653"/>
    <x v="1"/>
    <x v="0"/>
    <d v="2023-04-25T00:00:00"/>
    <d v="2024-07-29T00:00:00"/>
    <n v="92046"/>
    <n v="60154.7"/>
    <n v="12893.4"/>
    <n v="1019.06"/>
    <n v="2558.2060000000001"/>
    <x v="0"/>
    <x v="2"/>
    <x v="0"/>
    <n v="0.65352867044738494"/>
    <n v="0.21433736682254254"/>
    <n v="1.6940654678686787E-2"/>
    <n v="7.9037336932073779E-2"/>
    <x v="1652"/>
  </r>
  <r>
    <s v="CMP1654"/>
    <x v="2"/>
    <x v="2"/>
    <d v="2023-06-21T00:00:00"/>
    <d v="2024-09-11T00:00:00"/>
    <n v="9242.2999999999993"/>
    <n v="2003.8999999999999"/>
    <n v="429.2"/>
    <n v="8776.7630000000008"/>
    <n v="32772.059000000001"/>
    <x v="0"/>
    <x v="4"/>
    <x v="0"/>
    <n v="0.21681832444304988"/>
    <n v="0.2141823444283647"/>
    <n v="4.3798408104196822"/>
    <n v="20.449121621621625"/>
    <x v="1653"/>
  </r>
  <r>
    <s v="CMP1655"/>
    <x v="5"/>
    <x v="2"/>
    <d v="2023-02-27T00:00:00"/>
    <d v="2024-06-04T00:00:00"/>
    <n v="112566.39999999999"/>
    <n v="94255.8"/>
    <n v="14146.199999999999"/>
    <n v="9337.5360000000001"/>
    <n v="15486.812"/>
    <x v="3"/>
    <x v="1"/>
    <x v="1"/>
    <n v="0.83733511953833473"/>
    <n v="0.15008307181096547"/>
    <n v="9.9065903636699273E-2"/>
    <n v="0.66007380073800748"/>
    <x v="1654"/>
  </r>
  <r>
    <s v="CMP1656"/>
    <x v="2"/>
    <x v="2"/>
    <d v="2023-01-16T00:00:00"/>
    <d v="2024-04-14T00:00:00"/>
    <n v="114666"/>
    <n v="70119.099999999991"/>
    <n v="26062.3"/>
    <n v="3506.8539999999998"/>
    <n v="13867.394"/>
    <x v="0"/>
    <x v="2"/>
    <x v="0"/>
    <n v="0.61150733434496707"/>
    <n v="0.37168617395260356"/>
    <n v="5.0012821043053893E-2"/>
    <n v="0.13455658172916435"/>
    <x v="1655"/>
  </r>
  <r>
    <s v="CMP1657"/>
    <x v="0"/>
    <x v="0"/>
    <d v="2023-02-12T00:00:00"/>
    <d v="2024-04-24T00:00:00"/>
    <n v="113578.5"/>
    <n v="70209"/>
    <n v="47736.9"/>
    <n v="7334.9989999999998"/>
    <n v="22330"/>
    <x v="0"/>
    <x v="4"/>
    <x v="1"/>
    <n v="0.618153963998468"/>
    <n v="0.67992565055762089"/>
    <n v="0.10447377116893845"/>
    <n v="0.15365469898548081"/>
    <x v="1656"/>
  </r>
  <r>
    <s v="CMP1658"/>
    <x v="0"/>
    <x v="1"/>
    <d v="2023-04-12T00:00:00"/>
    <d v="2024-07-06T00:00:00"/>
    <n v="96668.599999999991"/>
    <n v="42577.799999999996"/>
    <n v="20143.399999999998"/>
    <n v="12867.097"/>
    <n v="26246.710999999999"/>
    <x v="1"/>
    <x v="1"/>
    <x v="1"/>
    <n v="0.44045119097618046"/>
    <n v="0.47309630840484945"/>
    <n v="0.30220201607410435"/>
    <n v="0.63877483443708616"/>
    <x v="1657"/>
  </r>
  <r>
    <s v="CMP1659"/>
    <x v="4"/>
    <x v="3"/>
    <d v="2022-11-23T00:00:00"/>
    <d v="2024-02-20T00:00:00"/>
    <n v="48386.5"/>
    <n v="8636.1999999999989"/>
    <n v="6293"/>
    <n v="4207.3490000000002"/>
    <n v="6360.4250000000002"/>
    <x v="4"/>
    <x v="4"/>
    <x v="1"/>
    <n v="0.17848366796523821"/>
    <n v="0.72867696440564145"/>
    <n v="0.48717595701813304"/>
    <n v="0.66857603686635947"/>
    <x v="1658"/>
  </r>
  <r>
    <s v="CMP1660"/>
    <x v="2"/>
    <x v="1"/>
    <d v="2023-06-28T00:00:00"/>
    <d v="2024-09-15T00:00:00"/>
    <n v="83302.5"/>
    <n v="82760.2"/>
    <n v="51419.9"/>
    <n v="3300.6930000000002"/>
    <n v="6045.5429999999997"/>
    <x v="3"/>
    <x v="3"/>
    <x v="1"/>
    <n v="0.99348999129677973"/>
    <n v="0.6213119349639078"/>
    <n v="3.9882612656808467E-2"/>
    <n v="6.4190964976594669E-2"/>
    <x v="1659"/>
  </r>
  <r>
    <s v="CMP1661"/>
    <x v="4"/>
    <x v="3"/>
    <d v="2022-11-27T00:00:00"/>
    <d v="2024-02-22T00:00:00"/>
    <n v="128336.59999999999"/>
    <n v="47966"/>
    <n v="30844.399999999998"/>
    <n v="2176.8850000000002"/>
    <n v="4034.915"/>
    <x v="1"/>
    <x v="4"/>
    <x v="1"/>
    <n v="0.37375152528584987"/>
    <n v="0.64304715840386939"/>
    <n v="4.5383917775090696E-2"/>
    <n v="7.0576344490409934E-2"/>
    <x v="1660"/>
  </r>
  <r>
    <s v="CMP1662"/>
    <x v="1"/>
    <x v="0"/>
    <d v="2023-04-12T00:00:00"/>
    <d v="2024-07-09T00:00:00"/>
    <n v="114410.8"/>
    <n v="39028.199999999997"/>
    <n v="7322.5"/>
    <n v="2281.8069999999998"/>
    <n v="7588.4009999999998"/>
    <x v="2"/>
    <x v="0"/>
    <x v="1"/>
    <n v="0.34112339044915335"/>
    <n v="0.18762074602466935"/>
    <n v="5.8465596671124984E-2"/>
    <n v="0.31161584158415839"/>
    <x v="1661"/>
  </r>
  <r>
    <s v="CMP1663"/>
    <x v="1"/>
    <x v="0"/>
    <d v="2022-11-20T00:00:00"/>
    <d v="2024-02-24T00:00:00"/>
    <n v="53528.2"/>
    <n v="49740.799999999996"/>
    <n v="38233.599999999999"/>
    <n v="13054.147000000001"/>
    <n v="45159.641000000003"/>
    <x v="4"/>
    <x v="3"/>
    <x v="1"/>
    <n v="0.92924477191461696"/>
    <n v="0.76865671641791045"/>
    <n v="0.26244344682835824"/>
    <n v="0.34143128033980585"/>
    <x v="1662"/>
  </r>
  <r>
    <s v="CMP1664"/>
    <x v="4"/>
    <x v="3"/>
    <d v="2023-05-23T00:00:00"/>
    <d v="2024-08-11T00:00:00"/>
    <n v="7177.5"/>
    <n v="3422"/>
    <n v="1928.5"/>
    <n v="10684.093000000001"/>
    <n v="24892.207999999999"/>
    <x v="1"/>
    <x v="2"/>
    <x v="1"/>
    <n v="0.47676767676767678"/>
    <n v="0.56355932203389836"/>
    <n v="3.1221779661016953"/>
    <n v="5.5401052631578951"/>
    <x v="1663"/>
  </r>
  <r>
    <s v="CMP1665"/>
    <x v="1"/>
    <x v="0"/>
    <d v="2023-08-15T00:00:00"/>
    <d v="2024-10-31T00:00:00"/>
    <n v="9019"/>
    <n v="1154.2"/>
    <n v="1122.3"/>
    <n v="12652.7"/>
    <n v="46835.724999999999"/>
    <x v="4"/>
    <x v="1"/>
    <x v="1"/>
    <n v="0.1279742765273312"/>
    <n v="0.97236180904522607"/>
    <n v="10.962311557788945"/>
    <n v="11.273901808785531"/>
    <x v="1664"/>
  </r>
  <r>
    <s v="CMP1666"/>
    <x v="2"/>
    <x v="3"/>
    <d v="2023-04-04T00:00:00"/>
    <d v="2024-07-10T00:00:00"/>
    <n v="85590.599999999991"/>
    <n v="64324.9"/>
    <n v="5736.2"/>
    <n v="12323.347"/>
    <n v="33806.837"/>
    <x v="1"/>
    <x v="3"/>
    <x v="1"/>
    <n v="0.75154164125499767"/>
    <n v="8.9175420404850991E-2"/>
    <n v="0.19157973039989179"/>
    <n v="2.1483468149646106"/>
    <x v="1665"/>
  </r>
  <r>
    <s v="CMP1667"/>
    <x v="3"/>
    <x v="3"/>
    <d v="2023-02-28T00:00:00"/>
    <d v="2024-05-14T00:00:00"/>
    <n v="134452.69999999998"/>
    <n v="101027.3"/>
    <n v="70461.3"/>
    <n v="1489.614"/>
    <n v="4558.9449999999997"/>
    <x v="4"/>
    <x v="3"/>
    <x v="0"/>
    <n v="0.75139658779630325"/>
    <n v="0.69744811550937225"/>
    <n v="1.4744668025375319E-2"/>
    <n v="2.1140881590319793E-2"/>
    <x v="1666"/>
  </r>
  <r>
    <s v="CMP1668"/>
    <x v="3"/>
    <x v="0"/>
    <d v="2023-04-01T00:00:00"/>
    <d v="2024-06-23T00:00:00"/>
    <n v="141775.19999999998"/>
    <n v="85190.399999999994"/>
    <n v="58919.299999999996"/>
    <n v="11975.781999999999"/>
    <n v="15132.287"/>
    <x v="4"/>
    <x v="4"/>
    <x v="1"/>
    <n v="0.60088365243004427"/>
    <n v="0.69161900871459692"/>
    <n v="0.14057666122004359"/>
    <n v="0.20325737067480434"/>
    <x v="1667"/>
  </r>
  <r>
    <s v="CMP1669"/>
    <x v="4"/>
    <x v="3"/>
    <d v="2022-11-08T00:00:00"/>
    <d v="2024-02-04T00:00:00"/>
    <n v="62706.7"/>
    <n v="28373.599999999999"/>
    <n v="14157.8"/>
    <n v="5276.9269999999997"/>
    <n v="15653.678"/>
    <x v="2"/>
    <x v="3"/>
    <x v="1"/>
    <n v="0.45248115432641167"/>
    <n v="0.49897792313982009"/>
    <n v="0.18598017170891251"/>
    <n v="0.37272224498156492"/>
    <x v="1668"/>
  </r>
  <r>
    <s v="CMP1670"/>
    <x v="1"/>
    <x v="3"/>
    <d v="2023-07-20T00:00:00"/>
    <d v="2024-10-14T00:00:00"/>
    <n v="19772.2"/>
    <n v="316.09999999999997"/>
    <n v="232"/>
    <n v="8981.1550000000007"/>
    <n v="25950.707999999999"/>
    <x v="2"/>
    <x v="2"/>
    <x v="1"/>
    <n v="1.5987092989146374E-2"/>
    <n v="0.73394495412844041"/>
    <n v="28.412385321100924"/>
    <n v="38.711875000000006"/>
    <x v="1669"/>
  </r>
  <r>
    <s v="CMP1671"/>
    <x v="5"/>
    <x v="2"/>
    <d v="2023-04-13T00:00:00"/>
    <d v="2024-07-09T00:00:00"/>
    <n v="22367.7"/>
    <n v="16683.7"/>
    <n v="9807.7999999999993"/>
    <n v="8241.2489999999998"/>
    <n v="18972.699000000001"/>
    <x v="3"/>
    <x v="4"/>
    <x v="0"/>
    <n v="0.74588357318812393"/>
    <n v="0.58786719972188417"/>
    <n v="0.49397010255518858"/>
    <n v="0.84027498521584865"/>
    <x v="1670"/>
  </r>
  <r>
    <s v="CMP1672"/>
    <x v="1"/>
    <x v="3"/>
    <d v="2022-12-15T00:00:00"/>
    <d v="2024-03-03T00:00:00"/>
    <n v="11234.6"/>
    <n v="11147.6"/>
    <n v="1505.1"/>
    <n v="8855.9619999999995"/>
    <n v="33301.076999999997"/>
    <x v="2"/>
    <x v="1"/>
    <x v="1"/>
    <n v="0.99225606608156947"/>
    <n v="0.13501560874089488"/>
    <n v="0.79442767950052018"/>
    <n v="5.8839691714836224"/>
    <x v="1671"/>
  </r>
  <r>
    <s v="CMP1673"/>
    <x v="1"/>
    <x v="3"/>
    <d v="2023-02-14T00:00:00"/>
    <d v="2024-05-02T00:00:00"/>
    <n v="126042.7"/>
    <n v="124433.2"/>
    <n v="79729.7"/>
    <n v="5803.77"/>
    <n v="9943.7520000000004"/>
    <x v="2"/>
    <x v="0"/>
    <x v="0"/>
    <n v="0.98723051791178706"/>
    <n v="0.64074298499114379"/>
    <n v="4.6641651906404402E-2"/>
    <n v="7.2793074600807486E-2"/>
    <x v="1672"/>
  </r>
  <r>
    <s v="CMP1674"/>
    <x v="4"/>
    <x v="3"/>
    <d v="2023-01-10T00:00:00"/>
    <d v="2024-03-28T00:00:00"/>
    <n v="69977"/>
    <n v="65673.399999999994"/>
    <n v="64603.299999999996"/>
    <n v="8121.0439999999999"/>
    <n v="19522.045999999998"/>
    <x v="1"/>
    <x v="2"/>
    <x v="1"/>
    <n v="0.93849979278905915"/>
    <n v="0.98370573169654685"/>
    <n v="0.1236580411551709"/>
    <n v="0.12570633388696864"/>
    <x v="1673"/>
  </r>
  <r>
    <s v="CMP1675"/>
    <x v="3"/>
    <x v="3"/>
    <d v="2023-04-18T00:00:00"/>
    <d v="2024-07-20T00:00:00"/>
    <n v="87005.8"/>
    <n v="69872.599999999991"/>
    <n v="58658.299999999996"/>
    <n v="1372.5409999999999"/>
    <n v="4286.9539999999997"/>
    <x v="2"/>
    <x v="2"/>
    <x v="1"/>
    <n v="0.80307979468035451"/>
    <n v="0.83950361085747494"/>
    <n v="1.9643479704490745E-2"/>
    <n v="2.3398922232659318E-2"/>
    <x v="1674"/>
  </r>
  <r>
    <s v="CMP1676"/>
    <x v="2"/>
    <x v="0"/>
    <d v="2023-02-24T00:00:00"/>
    <d v="2024-05-16T00:00:00"/>
    <n v="143683.4"/>
    <n v="45144.299999999996"/>
    <n v="23089.8"/>
    <n v="12137.022000000001"/>
    <n v="31602.46"/>
    <x v="2"/>
    <x v="0"/>
    <x v="0"/>
    <n v="0.31419287127114193"/>
    <n v="0.51146656388514167"/>
    <n v="0.26884948930429758"/>
    <n v="0.52564431047475513"/>
    <x v="1675"/>
  </r>
  <r>
    <s v="CMP1677"/>
    <x v="1"/>
    <x v="0"/>
    <d v="2023-05-26T00:00:00"/>
    <d v="2024-08-02T00:00:00"/>
    <n v="86518.599999999991"/>
    <n v="45440.1"/>
    <n v="7566.0999999999995"/>
    <n v="1954.6579999999999"/>
    <n v="6439.4790000000003"/>
    <x v="0"/>
    <x v="0"/>
    <x v="1"/>
    <n v="0.52520614064490179"/>
    <n v="0.16650711596145254"/>
    <n v="4.301614653136767E-2"/>
    <n v="0.25834419317746266"/>
    <x v="1676"/>
  </r>
  <r>
    <s v="CMP1678"/>
    <x v="4"/>
    <x v="2"/>
    <d v="2022-12-20T00:00:00"/>
    <d v="2024-03-18T00:00:00"/>
    <n v="91106.4"/>
    <n v="10361.699999999999"/>
    <n v="1661.7"/>
    <n v="8157.9319999999998"/>
    <n v="24356.201000000001"/>
    <x v="0"/>
    <x v="2"/>
    <x v="1"/>
    <n v="0.1137318563789152"/>
    <n v="0.16036943744752311"/>
    <n v="0.78731598096837396"/>
    <n v="4.9093891797556717"/>
    <x v="1677"/>
  </r>
  <r>
    <s v="CMP1679"/>
    <x v="4"/>
    <x v="2"/>
    <d v="2023-04-23T00:00:00"/>
    <d v="2024-07-09T00:00:00"/>
    <n v="74965"/>
    <n v="11533.3"/>
    <n v="7093.4"/>
    <n v="13002.875"/>
    <n v="39789.421000000002"/>
    <x v="2"/>
    <x v="1"/>
    <x v="1"/>
    <n v="0.15384912959381045"/>
    <n v="0.61503645964294695"/>
    <n v="1.1274201659542369"/>
    <n v="1.8330948487326248"/>
    <x v="1678"/>
  </r>
  <r>
    <s v="CMP1680"/>
    <x v="5"/>
    <x v="3"/>
    <d v="2023-02-21T00:00:00"/>
    <d v="2024-05-25T00:00:00"/>
    <n v="122130.59999999999"/>
    <n v="107111.5"/>
    <n v="102465.7"/>
    <n v="14451.251"/>
    <n v="49218.567999999999"/>
    <x v="3"/>
    <x v="3"/>
    <x v="1"/>
    <n v="0.87702426746450113"/>
    <n v="0.95662650602409638"/>
    <n v="0.13491782861784216"/>
    <n v="0.14103500976424307"/>
    <x v="1679"/>
  </r>
  <r>
    <s v="CMP1681"/>
    <x v="0"/>
    <x v="2"/>
    <d v="2022-12-16T00:00:00"/>
    <d v="2024-03-05T00:00:00"/>
    <n v="44448.299999999996"/>
    <n v="30305"/>
    <n v="2264.9"/>
    <n v="11699.933999999999"/>
    <n v="27191.153999999999"/>
    <x v="3"/>
    <x v="4"/>
    <x v="1"/>
    <n v="0.68180335355907884"/>
    <n v="7.4736842105263157E-2"/>
    <n v="0.38607272727272723"/>
    <n v="5.1657618437900119"/>
    <x v="1680"/>
  </r>
  <r>
    <s v="CMP1682"/>
    <x v="4"/>
    <x v="1"/>
    <d v="2023-04-22T00:00:00"/>
    <d v="2024-06-30T00:00:00"/>
    <n v="124372.3"/>
    <n v="97364.599999999991"/>
    <n v="94719.8"/>
    <n v="7878.8940000000002"/>
    <n v="27734.671999999999"/>
    <x v="0"/>
    <x v="1"/>
    <x v="1"/>
    <n v="0.78284794926201406"/>
    <n v="0.97283612319056423"/>
    <n v="8.0921546434741184E-2"/>
    <n v="8.3181066682995533E-2"/>
    <x v="1681"/>
  </r>
  <r>
    <s v="CMP1683"/>
    <x v="0"/>
    <x v="1"/>
    <d v="2022-11-15T00:00:00"/>
    <d v="2024-01-29T00:00:00"/>
    <n v="57579.5"/>
    <n v="20697.3"/>
    <n v="18272.899999999998"/>
    <n v="4744.8639999999996"/>
    <n v="14207.448"/>
    <x v="4"/>
    <x v="1"/>
    <x v="1"/>
    <n v="0.359456056408965"/>
    <n v="0.88286394843771887"/>
    <n v="0.22925038531595907"/>
    <n v="0.25966671956832249"/>
    <x v="1682"/>
  </r>
  <r>
    <s v="CMP1684"/>
    <x v="0"/>
    <x v="2"/>
    <d v="2023-07-06T00:00:00"/>
    <d v="2024-10-02T00:00:00"/>
    <n v="131497.60000000001"/>
    <n v="63469.4"/>
    <n v="20401.5"/>
    <n v="2151.5970000000002"/>
    <n v="5796.375"/>
    <x v="1"/>
    <x v="0"/>
    <x v="0"/>
    <n v="0.48266584333098095"/>
    <n v="0.32143836242346707"/>
    <n v="3.389975326692863E-2"/>
    <n v="0.10546268656716419"/>
    <x v="1683"/>
  </r>
  <r>
    <s v="CMP1685"/>
    <x v="4"/>
    <x v="3"/>
    <d v="2023-08-15T00:00:00"/>
    <d v="2024-11-19T00:00:00"/>
    <n v="32343.7"/>
    <n v="524.9"/>
    <n v="133.4"/>
    <n v="11244.054"/>
    <n v="25358.991999999998"/>
    <x v="2"/>
    <x v="4"/>
    <x v="0"/>
    <n v="1.6228817358558235E-2"/>
    <n v="0.2541436464088398"/>
    <n v="21.42132596685083"/>
    <n v="84.288260869565221"/>
    <x v="1684"/>
  </r>
  <r>
    <s v="CMP1686"/>
    <x v="4"/>
    <x v="0"/>
    <d v="2023-02-18T00:00:00"/>
    <d v="2024-05-12T00:00:00"/>
    <n v="18661.5"/>
    <n v="7397.9"/>
    <n v="3627.9"/>
    <n v="8483.3700000000008"/>
    <n v="15865.842000000001"/>
    <x v="1"/>
    <x v="1"/>
    <x v="1"/>
    <n v="0.3964257964257964"/>
    <n v="0.49039592316738539"/>
    <n v="1.1467267738141906"/>
    <n v="2.3383693045563549"/>
    <x v="1685"/>
  </r>
  <r>
    <s v="CMP1687"/>
    <x v="2"/>
    <x v="3"/>
    <d v="2022-12-09T00:00:00"/>
    <d v="2024-03-09T00:00:00"/>
    <n v="35942.6"/>
    <n v="16756.2"/>
    <n v="1412.3"/>
    <n v="12484.529"/>
    <n v="27946.545999999998"/>
    <x v="0"/>
    <x v="0"/>
    <x v="0"/>
    <n v="0.46619331934807168"/>
    <n v="8.4285219799238489E-2"/>
    <n v="0.74506922810661125"/>
    <n v="8.8398562628336759"/>
    <x v="1686"/>
  </r>
  <r>
    <s v="CMP1688"/>
    <x v="5"/>
    <x v="2"/>
    <d v="2023-02-24T00:00:00"/>
    <d v="2024-06-01T00:00:00"/>
    <n v="122284.3"/>
    <n v="86814.399999999994"/>
    <n v="41948.5"/>
    <n v="11933.587"/>
    <n v="18893.992999999999"/>
    <x v="3"/>
    <x v="2"/>
    <x v="1"/>
    <n v="0.70993905186520256"/>
    <n v="0.48319748797434531"/>
    <n v="0.1374609166221272"/>
    <n v="0.28448185274801241"/>
    <x v="1687"/>
  </r>
  <r>
    <s v="CMP1689"/>
    <x v="5"/>
    <x v="3"/>
    <d v="2023-05-03T00:00:00"/>
    <d v="2024-07-12T00:00:00"/>
    <n v="26291.399999999998"/>
    <n v="7305.0999999999995"/>
    <n v="4724.0999999999995"/>
    <n v="976.74900000000002"/>
    <n v="2060.4209999999998"/>
    <x v="1"/>
    <x v="0"/>
    <x v="1"/>
    <n v="0.27785131259651447"/>
    <n v="0.64668519253672085"/>
    <n v="0.13370782056371577"/>
    <n v="0.20675874769797425"/>
    <x v="1688"/>
  </r>
  <r>
    <s v="CMP1690"/>
    <x v="3"/>
    <x v="3"/>
    <d v="2023-05-12T00:00:00"/>
    <d v="2024-07-22T00:00:00"/>
    <n v="12681.699999999999"/>
    <n v="1702.3"/>
    <n v="1099.0999999999999"/>
    <n v="8353.3629999999994"/>
    <n v="21954.914000000001"/>
    <x v="2"/>
    <x v="1"/>
    <x v="1"/>
    <n v="0.13423279213354677"/>
    <n v="0.64565587734241903"/>
    <n v="4.9071039182282794"/>
    <n v="7.6001846965699205"/>
    <x v="1689"/>
  </r>
  <r>
    <s v="CMP1691"/>
    <x v="3"/>
    <x v="3"/>
    <d v="2023-08-08T00:00:00"/>
    <d v="2024-11-07T00:00:00"/>
    <n v="81611.8"/>
    <n v="35246.6"/>
    <n v="15390.3"/>
    <n v="11976.304"/>
    <n v="35952.692000000003"/>
    <x v="4"/>
    <x v="0"/>
    <x v="1"/>
    <n v="0.43188117404590998"/>
    <n v="0.43664637156491692"/>
    <n v="0.3397860786572322"/>
    <n v="0.77817222536272856"/>
    <x v="1690"/>
  </r>
  <r>
    <s v="CMP1692"/>
    <x v="2"/>
    <x v="1"/>
    <d v="2023-02-03T00:00:00"/>
    <d v="2024-04-19T00:00:00"/>
    <n v="130630.5"/>
    <n v="44996.4"/>
    <n v="42859.1"/>
    <n v="8332.1640000000007"/>
    <n v="27074.602999999999"/>
    <x v="4"/>
    <x v="3"/>
    <x v="0"/>
    <n v="0.34445554445554449"/>
    <n v="0.95250064449600402"/>
    <n v="0.18517401392111371"/>
    <n v="0.1944082820217877"/>
    <x v="1691"/>
  </r>
  <r>
    <s v="CMP1693"/>
    <x v="2"/>
    <x v="2"/>
    <d v="2023-03-20T00:00:00"/>
    <d v="2024-06-16T00:00:00"/>
    <n v="51489.5"/>
    <n v="8250.5"/>
    <n v="3036.2999999999997"/>
    <n v="7776.2920000000004"/>
    <n v="24985.269"/>
    <x v="1"/>
    <x v="2"/>
    <x v="1"/>
    <n v="0.16023655308363841"/>
    <n v="0.36801405975395429"/>
    <n v="0.94252372583479793"/>
    <n v="2.5611079274116526"/>
    <x v="1692"/>
  </r>
  <r>
    <s v="CMP1694"/>
    <x v="2"/>
    <x v="1"/>
    <d v="2023-05-04T00:00:00"/>
    <d v="2024-07-27T00:00:00"/>
    <n v="8720.2999999999993"/>
    <n v="1722.6"/>
    <n v="481.4"/>
    <n v="5664.0770000000002"/>
    <n v="15714.549000000001"/>
    <x v="3"/>
    <x v="2"/>
    <x v="1"/>
    <n v="0.19753907549052213"/>
    <n v="0.27946127946127947"/>
    <n v="3.2880976430976432"/>
    <n v="11.765843373493977"/>
    <x v="1693"/>
  </r>
  <r>
    <s v="CMP1695"/>
    <x v="0"/>
    <x v="1"/>
    <d v="2023-01-01T00:00:00"/>
    <d v="2024-03-26T00:00:00"/>
    <n v="109901.3"/>
    <n v="3752.6"/>
    <n v="2131.5"/>
    <n v="11823.155000000001"/>
    <n v="28375.253000000001"/>
    <x v="4"/>
    <x v="3"/>
    <x v="1"/>
    <n v="3.4145182996015516E-2"/>
    <n v="0.56800618238021638"/>
    <n v="3.1506568778979909"/>
    <n v="5.5468707482993205"/>
    <x v="1694"/>
  </r>
  <r>
    <s v="CMP1696"/>
    <x v="2"/>
    <x v="1"/>
    <d v="2023-07-16T00:00:00"/>
    <d v="2024-10-04T00:00:00"/>
    <n v="62640"/>
    <n v="31067.7"/>
    <n v="5884.0999999999995"/>
    <n v="5408.616"/>
    <n v="14285.632"/>
    <x v="1"/>
    <x v="2"/>
    <x v="0"/>
    <n v="0.49597222222222226"/>
    <n v="0.18939606086063659"/>
    <n v="0.17409129095491457"/>
    <n v="0.91919172005914251"/>
    <x v="1695"/>
  </r>
  <r>
    <s v="CMP1697"/>
    <x v="4"/>
    <x v="3"/>
    <d v="2023-06-05T00:00:00"/>
    <d v="2024-09-04T00:00:00"/>
    <n v="93058.099999999991"/>
    <n v="62100.6"/>
    <n v="61625"/>
    <n v="14360.974"/>
    <n v="48794.762000000002"/>
    <x v="3"/>
    <x v="1"/>
    <x v="1"/>
    <n v="0.66733148430926492"/>
    <n v="0.99234145885869063"/>
    <n v="0.23125338563556552"/>
    <n v="0.23303811764705881"/>
    <x v="1696"/>
  </r>
  <r>
    <s v="CMP1698"/>
    <x v="4"/>
    <x v="2"/>
    <d v="2023-03-14T00:00:00"/>
    <d v="2024-06-14T00:00:00"/>
    <n v="95204.099999999991"/>
    <n v="62616.799999999996"/>
    <n v="60871"/>
    <n v="4772.3270000000002"/>
    <n v="10606.17"/>
    <x v="2"/>
    <x v="4"/>
    <x v="1"/>
    <n v="0.65771117000213231"/>
    <n v="0.97211930344572073"/>
    <n v="7.6214801778436467E-2"/>
    <n v="7.8400666984278236E-2"/>
    <x v="1697"/>
  </r>
  <r>
    <s v="CMP1699"/>
    <x v="1"/>
    <x v="3"/>
    <d v="2023-03-02T00:00:00"/>
    <d v="2024-05-27T00:00:00"/>
    <n v="66833.399999999994"/>
    <n v="19215.399999999998"/>
    <n v="18603.5"/>
    <n v="5538.5069999999996"/>
    <n v="17845.382000000001"/>
    <x v="1"/>
    <x v="2"/>
    <x v="0"/>
    <n v="0.28751193265642627"/>
    <n v="0.9681557500754604"/>
    <n v="0.28823271958949592"/>
    <n v="0.29771317225253313"/>
    <x v="1698"/>
  </r>
  <r>
    <s v="CMP1700"/>
    <x v="1"/>
    <x v="1"/>
    <d v="2023-05-15T00:00:00"/>
    <d v="2024-08-15T00:00:00"/>
    <n v="33002"/>
    <n v="28808.6"/>
    <n v="21143.899999999998"/>
    <n v="5696.0060000000003"/>
    <n v="12767.916999999999"/>
    <x v="2"/>
    <x v="2"/>
    <x v="1"/>
    <n v="0.87293497363796124"/>
    <n v="0.733944030601973"/>
    <n v="0.19771894503724585"/>
    <n v="0.26939240159100264"/>
    <x v="1699"/>
  </r>
  <r>
    <s v="CMP1701"/>
    <x v="1"/>
    <x v="1"/>
    <d v="2023-07-07T00:00:00"/>
    <d v="2024-10-08T00:00:00"/>
    <n v="5106.8999999999996"/>
    <n v="4228.2"/>
    <n v="1858.8999999999999"/>
    <n v="2479.9639999999999"/>
    <n v="5814.384"/>
    <x v="3"/>
    <x v="1"/>
    <x v="1"/>
    <n v="0.82793867120954001"/>
    <n v="0.43964334705075442"/>
    <n v="0.58652949245541841"/>
    <n v="1.3341029641185649"/>
    <x v="1700"/>
  </r>
  <r>
    <s v="CMP1702"/>
    <x v="1"/>
    <x v="2"/>
    <d v="2023-01-18T00:00:00"/>
    <d v="2024-04-15T00:00:00"/>
    <n v="136178.19999999998"/>
    <n v="68877.899999999994"/>
    <n v="36113.699999999997"/>
    <n v="7596.7529999999997"/>
    <n v="21897.146000000001"/>
    <x v="1"/>
    <x v="2"/>
    <x v="1"/>
    <n v="0.50579241023893695"/>
    <n v="0.52431476569407609"/>
    <n v="0.1102930402930403"/>
    <n v="0.21035654059262829"/>
    <x v="1701"/>
  </r>
  <r>
    <s v="CMP1703"/>
    <x v="5"/>
    <x v="3"/>
    <d v="2023-03-27T00:00:00"/>
    <d v="2024-07-02T00:00:00"/>
    <n v="3390.1"/>
    <n v="1325.3"/>
    <n v="841"/>
    <n v="8342.43"/>
    <n v="24869.993999999999"/>
    <x v="2"/>
    <x v="3"/>
    <x v="1"/>
    <n v="0.39093242087254065"/>
    <n v="0.6345733041575492"/>
    <n v="6.2947483588621447"/>
    <n v="9.919655172413794"/>
    <x v="1702"/>
  </r>
  <r>
    <s v="CMP1704"/>
    <x v="3"/>
    <x v="2"/>
    <d v="2023-05-13T00:00:00"/>
    <d v="2024-08-04T00:00:00"/>
    <n v="106369.09999999999"/>
    <n v="50941.4"/>
    <n v="34863.799999999996"/>
    <n v="1480.914"/>
    <n v="2669.3049999999998"/>
    <x v="0"/>
    <x v="4"/>
    <x v="0"/>
    <n v="0.47891163881239951"/>
    <n v="0.68439029944210394"/>
    <n v="2.9070932483206191E-2"/>
    <n v="4.2477125270337722E-2"/>
    <x v="1703"/>
  </r>
  <r>
    <s v="CMP1705"/>
    <x v="2"/>
    <x v="0"/>
    <d v="2023-05-21T00:00:00"/>
    <d v="2024-08-24T00:00:00"/>
    <n v="79213.5"/>
    <n v="34440.400000000001"/>
    <n v="18209.099999999999"/>
    <n v="10314.807000000001"/>
    <n v="22532.159"/>
    <x v="2"/>
    <x v="1"/>
    <x v="1"/>
    <n v="0.43477942522423579"/>
    <n v="0.52871337150555742"/>
    <n v="0.29949730549006398"/>
    <n v="0.56646440516005747"/>
    <x v="1704"/>
  </r>
  <r>
    <s v="CMP1706"/>
    <x v="5"/>
    <x v="3"/>
    <d v="2022-11-25T00:00:00"/>
    <d v="2024-02-29T00:00:00"/>
    <n v="136851"/>
    <n v="50877.599999999999"/>
    <n v="37331.699999999997"/>
    <n v="9309.5220000000008"/>
    <n v="14667.011"/>
    <x v="4"/>
    <x v="0"/>
    <x v="1"/>
    <n v="0.37177368086458995"/>
    <n v="0.73375512995896031"/>
    <n v="0.18297879616963067"/>
    <n v="0.24937310650198094"/>
    <x v="1705"/>
  </r>
  <r>
    <s v="CMP1707"/>
    <x v="3"/>
    <x v="2"/>
    <d v="2023-08-16T00:00:00"/>
    <d v="2024-10-25T00:00:00"/>
    <n v="92486.8"/>
    <n v="39793.799999999996"/>
    <n v="7392.0999999999995"/>
    <n v="2371.3589999999999"/>
    <n v="4561.8739999999998"/>
    <x v="2"/>
    <x v="2"/>
    <x v="0"/>
    <n v="0.43026464317070107"/>
    <n v="0.18576009328086285"/>
    <n v="5.9591167468299087E-2"/>
    <n v="0.32079639074146726"/>
    <x v="1706"/>
  </r>
  <r>
    <s v="CMP1708"/>
    <x v="0"/>
    <x v="3"/>
    <d v="2022-11-14T00:00:00"/>
    <d v="2024-02-16T00:00:00"/>
    <n v="118847.8"/>
    <n v="116330.59999999999"/>
    <n v="99000.2"/>
    <n v="12190.382"/>
    <n v="44053.639000000003"/>
    <x v="4"/>
    <x v="4"/>
    <x v="1"/>
    <n v="0.97881996974281382"/>
    <n v="0.85102457994715064"/>
    <n v="0.10479084608864736"/>
    <n v="0.12313492295975159"/>
    <x v="1707"/>
  </r>
  <r>
    <s v="CMP1709"/>
    <x v="3"/>
    <x v="2"/>
    <d v="2023-07-29T00:00:00"/>
    <d v="2024-10-24T00:00:00"/>
    <n v="33758.9"/>
    <n v="16831.599999999999"/>
    <n v="8821.7999999999993"/>
    <n v="13294.005999999999"/>
    <n v="50491.349000000002"/>
    <x v="0"/>
    <x v="3"/>
    <x v="1"/>
    <n v="0.49858259599690741"/>
    <n v="0.52412129565816679"/>
    <n v="0.78982425913163334"/>
    <n v="1.506949375410914"/>
    <x v="1708"/>
  </r>
  <r>
    <s v="CMP1710"/>
    <x v="5"/>
    <x v="2"/>
    <d v="2023-03-04T00:00:00"/>
    <d v="2024-05-29T00:00:00"/>
    <n v="9459.7999999999993"/>
    <n v="3784.5"/>
    <n v="2291"/>
    <n v="2744.444"/>
    <n v="3615.9810000000002"/>
    <x v="4"/>
    <x v="4"/>
    <x v="1"/>
    <n v="0.4000613120784795"/>
    <n v="0.6053639846743295"/>
    <n v="0.72518007662835249"/>
    <n v="1.1979240506329114"/>
    <x v="1709"/>
  </r>
  <r>
    <s v="CMP1711"/>
    <x v="1"/>
    <x v="0"/>
    <d v="2023-05-28T00:00:00"/>
    <d v="2024-08-12T00:00:00"/>
    <n v="98713.099999999991"/>
    <n v="51477.9"/>
    <n v="43993"/>
    <n v="6704.8580000000002"/>
    <n v="17266.02"/>
    <x v="1"/>
    <x v="3"/>
    <x v="1"/>
    <n v="0.52149005552454542"/>
    <n v="0.85459974085966983"/>
    <n v="0.13024731001070361"/>
    <n v="0.15240738299274886"/>
    <x v="1710"/>
  </r>
  <r>
    <s v="CMP1712"/>
    <x v="2"/>
    <x v="3"/>
    <d v="2023-01-07T00:00:00"/>
    <d v="2024-04-10T00:00:00"/>
    <n v="105574.5"/>
    <n v="53908.1"/>
    <n v="2668"/>
    <n v="11347.584000000001"/>
    <n v="32824.81"/>
    <x v="3"/>
    <x v="0"/>
    <x v="1"/>
    <n v="0.5106166735338552"/>
    <n v="4.9491634837807309E-2"/>
    <n v="0.21049868201624619"/>
    <n v="4.2532173913043483"/>
    <x v="1711"/>
  </r>
  <r>
    <s v="CMP1713"/>
    <x v="3"/>
    <x v="3"/>
    <d v="2023-03-14T00:00:00"/>
    <d v="2024-06-02T00:00:00"/>
    <n v="62225.299999999996"/>
    <n v="53380.299999999996"/>
    <n v="31670.899999999998"/>
    <n v="10085.591"/>
    <n v="27187.239000000001"/>
    <x v="0"/>
    <x v="3"/>
    <x v="1"/>
    <n v="0.85785524537446989"/>
    <n v="0.59330689411636883"/>
    <n v="0.18893844732982021"/>
    <n v="0.31844977566156951"/>
    <x v="1712"/>
  </r>
  <r>
    <s v="CMP1714"/>
    <x v="2"/>
    <x v="1"/>
    <d v="2023-05-17T00:00:00"/>
    <d v="2024-08-09T00:00:00"/>
    <n v="28533.1"/>
    <n v="22057.399999999998"/>
    <n v="12832.5"/>
    <n v="3407.297"/>
    <n v="7808.3370000000004"/>
    <x v="3"/>
    <x v="1"/>
    <x v="1"/>
    <n v="0.77304604126435605"/>
    <n v="0.5817775440441757"/>
    <n v="0.15447409939521431"/>
    <n v="0.26552090395480227"/>
    <x v="1713"/>
  </r>
  <r>
    <s v="CMP1715"/>
    <x v="1"/>
    <x v="3"/>
    <d v="2023-04-19T00:00:00"/>
    <d v="2024-07-05T00:00:00"/>
    <n v="29037.7"/>
    <n v="20967"/>
    <n v="6272.7"/>
    <n v="7644.951"/>
    <n v="22038.172999999999"/>
    <x v="2"/>
    <x v="0"/>
    <x v="0"/>
    <n v="0.72206132028363124"/>
    <n v="0.29917012448132779"/>
    <n v="0.36461825726141078"/>
    <n v="1.2187656033287102"/>
    <x v="1714"/>
  </r>
  <r>
    <s v="CMP1716"/>
    <x v="1"/>
    <x v="0"/>
    <d v="2023-07-07T00:00:00"/>
    <d v="2024-09-22T00:00:00"/>
    <n v="41032.1"/>
    <n v="5469.4"/>
    <n v="3445.2"/>
    <n v="9319.9040000000005"/>
    <n v="31930.508000000002"/>
    <x v="3"/>
    <x v="4"/>
    <x v="1"/>
    <n v="0.13329563926779278"/>
    <n v="0.62990455991516436"/>
    <n v="1.7040084835630966"/>
    <n v="2.7051851851851856"/>
    <x v="1715"/>
  </r>
  <r>
    <s v="CMP1717"/>
    <x v="4"/>
    <x v="3"/>
    <d v="2023-02-11T00:00:00"/>
    <d v="2024-04-27T00:00:00"/>
    <n v="34640.5"/>
    <n v="29574.2"/>
    <n v="6504.7"/>
    <n v="1954.136"/>
    <n v="2936.076"/>
    <x v="1"/>
    <x v="3"/>
    <x v="1"/>
    <n v="0.85374633737965677"/>
    <n v="0.21994508727201412"/>
    <n v="6.6075701117866245E-2"/>
    <n v="0.30041908158716008"/>
    <x v="1716"/>
  </r>
  <r>
    <s v="CMP1718"/>
    <x v="5"/>
    <x v="1"/>
    <d v="2023-03-18T00:00:00"/>
    <d v="2024-06-12T00:00:00"/>
    <n v="128733.9"/>
    <n v="33442.799999999996"/>
    <n v="18577.399999999998"/>
    <n v="1857.421"/>
    <n v="3440.9659999999999"/>
    <x v="3"/>
    <x v="0"/>
    <x v="1"/>
    <n v="0.25978238832195716"/>
    <n v="0.55549774540409291"/>
    <n v="5.5540235865417974E-2"/>
    <n v="9.9982828598189216E-2"/>
    <x v="1717"/>
  </r>
  <r>
    <s v="CMP1719"/>
    <x v="3"/>
    <x v="0"/>
    <d v="2022-11-17T00:00:00"/>
    <d v="2024-01-28T00:00:00"/>
    <n v="35878.799999999996"/>
    <n v="30760.3"/>
    <n v="12762.9"/>
    <n v="7679.9250000000002"/>
    <n v="23243.673999999999"/>
    <x v="3"/>
    <x v="0"/>
    <x v="0"/>
    <n v="0.85733915292596197"/>
    <n v="0.41491467898557555"/>
    <n v="0.24967002922598286"/>
    <n v="0.6017382413087935"/>
    <x v="1718"/>
  </r>
  <r>
    <s v="CMP1720"/>
    <x v="3"/>
    <x v="3"/>
    <d v="2023-01-04T00:00:00"/>
    <d v="2024-03-23T00:00:00"/>
    <n v="65412.4"/>
    <n v="4619.7"/>
    <n v="66.7"/>
    <n v="11017.68"/>
    <n v="21284.636999999999"/>
    <x v="1"/>
    <x v="3"/>
    <x v="0"/>
    <n v="7.0624224153218645E-2"/>
    <n v="1.4438166980539863E-2"/>
    <n v="2.3849340866290021"/>
    <n v="165.18260869565216"/>
    <x v="1719"/>
  </r>
  <r>
    <s v="CMP1721"/>
    <x v="2"/>
    <x v="3"/>
    <d v="2023-03-05T00:00:00"/>
    <d v="2024-05-14T00:00:00"/>
    <n v="137486.1"/>
    <n v="123621.2"/>
    <n v="121031.5"/>
    <n v="10294.013999999999"/>
    <n v="21210.657999999999"/>
    <x v="3"/>
    <x v="1"/>
    <x v="0"/>
    <n v="0.89915416903963374"/>
    <n v="0.97905132776578774"/>
    <n v="8.327062024960119E-2"/>
    <n v="8.5052354139211681E-2"/>
    <x v="1720"/>
  </r>
  <r>
    <s v="CMP1722"/>
    <x v="0"/>
    <x v="2"/>
    <d v="2023-04-12T00:00:00"/>
    <d v="2024-06-29T00:00:00"/>
    <n v="108480.3"/>
    <n v="71838.8"/>
    <n v="11281"/>
    <n v="1877.895"/>
    <n v="3419.5349999999999"/>
    <x v="4"/>
    <x v="1"/>
    <x v="1"/>
    <n v="0.66222899457320827"/>
    <n v="0.15703213305344743"/>
    <n v="2.6140400452123364E-2"/>
    <n v="0.16646529562982004"/>
    <x v="1721"/>
  </r>
  <r>
    <s v="CMP1723"/>
    <x v="3"/>
    <x v="2"/>
    <d v="2023-07-29T00:00:00"/>
    <d v="2024-10-20T00:00:00"/>
    <n v="117046.9"/>
    <n v="37697.1"/>
    <n v="29733.7"/>
    <n v="12880.785"/>
    <n v="24456.802"/>
    <x v="3"/>
    <x v="4"/>
    <x v="1"/>
    <n v="0.32206833329203932"/>
    <n v="0.78875298099853841"/>
    <n v="0.34169166858989153"/>
    <n v="0.43320491563444846"/>
    <x v="1722"/>
  </r>
  <r>
    <s v="CMP1724"/>
    <x v="5"/>
    <x v="2"/>
    <d v="2023-01-07T00:00:00"/>
    <d v="2024-04-13T00:00:00"/>
    <n v="87556.800000000003"/>
    <n v="17861.099999999999"/>
    <n v="6559.8"/>
    <n v="8866.2569999999996"/>
    <n v="21282.839"/>
    <x v="1"/>
    <x v="0"/>
    <x v="1"/>
    <n v="0.20399443561208264"/>
    <n v="0.36726741354115933"/>
    <n v="0.49640038967364836"/>
    <n v="1.3516047745358089"/>
    <x v="1723"/>
  </r>
  <r>
    <s v="CMP1725"/>
    <x v="0"/>
    <x v="2"/>
    <d v="2023-01-15T00:00:00"/>
    <d v="2024-04-15T00:00:00"/>
    <n v="108581.8"/>
    <n v="43920.5"/>
    <n v="39892.400000000001"/>
    <n v="653.51499999999999"/>
    <n v="1336.4069999999999"/>
    <x v="0"/>
    <x v="3"/>
    <x v="1"/>
    <n v="0.40449228139522458"/>
    <n v="0.90828656322218559"/>
    <n v="1.4879498184219214E-2"/>
    <n v="1.6381942425123582E-2"/>
    <x v="1724"/>
  </r>
  <r>
    <s v="CMP1726"/>
    <x v="2"/>
    <x v="0"/>
    <d v="2023-08-02T00:00:00"/>
    <d v="2024-10-19T00:00:00"/>
    <n v="142024.6"/>
    <n v="68016.599999999991"/>
    <n v="57823.1"/>
    <n v="1732.982"/>
    <n v="4591.8310000000001"/>
    <x v="0"/>
    <x v="2"/>
    <x v="1"/>
    <n v="0.47890717523583937"/>
    <n v="0.85013217361644078"/>
    <n v="2.5478809584719028E-2"/>
    <n v="2.9970409749736696E-2"/>
    <x v="1725"/>
  </r>
  <r>
    <s v="CMP1727"/>
    <x v="4"/>
    <x v="0"/>
    <d v="2022-10-28T00:00:00"/>
    <d v="2024-01-17T00:00:00"/>
    <n v="37424.5"/>
    <n v="24890.7"/>
    <n v="10121"/>
    <n v="2619.8890000000001"/>
    <n v="6284.3869999999997"/>
    <x v="2"/>
    <x v="4"/>
    <x v="1"/>
    <n v="0.66509104998062774"/>
    <n v="0.40661773272748453"/>
    <n v="0.105255738086916"/>
    <n v="0.25885673352435529"/>
    <x v="1726"/>
  </r>
  <r>
    <s v="CMP1728"/>
    <x v="3"/>
    <x v="0"/>
    <d v="2023-01-25T00:00:00"/>
    <d v="2024-04-29T00:00:00"/>
    <n v="85863.2"/>
    <n v="20720.5"/>
    <n v="9497.5"/>
    <n v="5082.7719999999999"/>
    <n v="18804.527999999998"/>
    <x v="0"/>
    <x v="1"/>
    <x v="1"/>
    <n v="0.24131991353688192"/>
    <n v="0.45836249125262424"/>
    <n v="0.24530160951714486"/>
    <n v="0.53516946564885493"/>
    <x v="1727"/>
  </r>
  <r>
    <s v="CMP1729"/>
    <x v="1"/>
    <x v="2"/>
    <d v="2023-02-13T00:00:00"/>
    <d v="2024-04-27T00:00:00"/>
    <n v="119018.9"/>
    <n v="83624.399999999994"/>
    <n v="67332.2"/>
    <n v="3419.7379999999998"/>
    <n v="6480.8329999999996"/>
    <x v="2"/>
    <x v="3"/>
    <x v="0"/>
    <n v="0.70261445871201966"/>
    <n v="0.80517408794562351"/>
    <n v="4.0894021362186159E-2"/>
    <n v="5.0789042983891808E-2"/>
    <x v="1728"/>
  </r>
  <r>
    <s v="CMP1730"/>
    <x v="1"/>
    <x v="3"/>
    <d v="2023-06-23T00:00:00"/>
    <d v="2024-09-26T00:00:00"/>
    <n v="6910.7"/>
    <n v="6278.5"/>
    <n v="2873.9"/>
    <n v="8932.348"/>
    <n v="19257.797999999999"/>
    <x v="4"/>
    <x v="0"/>
    <x v="1"/>
    <n v="0.9085186739404113"/>
    <n v="0.45773672055427256"/>
    <n v="1.4226882217090069"/>
    <n v="3.1080928355196771"/>
    <x v="1729"/>
  </r>
  <r>
    <s v="CMP1731"/>
    <x v="4"/>
    <x v="0"/>
    <d v="2023-02-21T00:00:00"/>
    <d v="2024-05-18T00:00:00"/>
    <n v="88592.099999999991"/>
    <n v="32155.200000000001"/>
    <n v="23655.3"/>
    <n v="1460.1210000000001"/>
    <n v="4042.8029999999999"/>
    <x v="3"/>
    <x v="2"/>
    <x v="1"/>
    <n v="0.3629578709614063"/>
    <n v="0.73566017316017307"/>
    <n v="4.5408549783549787E-2"/>
    <n v="6.1724898859874963E-2"/>
    <x v="1730"/>
  </r>
  <r>
    <s v="CMP1732"/>
    <x v="5"/>
    <x v="1"/>
    <d v="2023-03-24T00:00:00"/>
    <d v="2024-06-27T00:00:00"/>
    <n v="100838.8"/>
    <n v="80776.599999999991"/>
    <n v="2117"/>
    <n v="13451.998"/>
    <n v="21628.113000000001"/>
    <x v="2"/>
    <x v="3"/>
    <x v="1"/>
    <n v="0.80104681927988031"/>
    <n v="2.6208085014719613E-2"/>
    <n v="0.16653335248079271"/>
    <n v="6.3542739726027397"/>
    <x v="1731"/>
  </r>
  <r>
    <s v="CMP1733"/>
    <x v="0"/>
    <x v="1"/>
    <d v="2022-12-06T00:00:00"/>
    <d v="2024-02-14T00:00:00"/>
    <n v="130508.7"/>
    <n v="102578.8"/>
    <n v="48108.1"/>
    <n v="10201.91"/>
    <n v="19929.612000000001"/>
    <x v="0"/>
    <x v="0"/>
    <x v="0"/>
    <n v="0.78599204497477948"/>
    <n v="0.46898676919597421"/>
    <n v="9.9454370688680307E-2"/>
    <n v="0.21206220989812527"/>
    <x v="1732"/>
  </r>
  <r>
    <s v="CMP1734"/>
    <x v="4"/>
    <x v="0"/>
    <d v="2023-03-17T00:00:00"/>
    <d v="2024-06-06T00:00:00"/>
    <n v="19522.8"/>
    <n v="16242.9"/>
    <n v="16121.1"/>
    <n v="13847.703"/>
    <n v="40241.357000000004"/>
    <x v="0"/>
    <x v="0"/>
    <x v="1"/>
    <n v="0.83199643493761144"/>
    <n v="0.99250133904659887"/>
    <n v="0.85253883235136585"/>
    <n v="0.85898003237992437"/>
    <x v="1733"/>
  </r>
  <r>
    <s v="CMP1735"/>
    <x v="4"/>
    <x v="3"/>
    <d v="2023-03-05T00:00:00"/>
    <d v="2024-06-09T00:00:00"/>
    <n v="48531.5"/>
    <n v="5652.0999999999995"/>
    <n v="4727"/>
    <n v="7499.1970000000001"/>
    <n v="28290.544000000002"/>
    <x v="0"/>
    <x v="3"/>
    <x v="1"/>
    <n v="0.11646250373468776"/>
    <n v="0.83632632119035411"/>
    <n v="1.3267983581323757"/>
    <n v="1.5864601226993866"/>
    <x v="1734"/>
  </r>
  <r>
    <s v="CMP1736"/>
    <x v="5"/>
    <x v="2"/>
    <d v="2023-03-03T00:00:00"/>
    <d v="2024-05-26T00:00:00"/>
    <n v="65624.099999999991"/>
    <n v="11504.3"/>
    <n v="11379.6"/>
    <n v="2071.2379999999998"/>
    <n v="5005.835"/>
    <x v="4"/>
    <x v="2"/>
    <x v="1"/>
    <n v="0.17530602324450928"/>
    <n v="0.98916057474161845"/>
    <n v="0.18004033274514747"/>
    <n v="0.18201325178389396"/>
    <x v="1735"/>
  </r>
  <r>
    <s v="CMP1737"/>
    <x v="0"/>
    <x v="0"/>
    <d v="2023-03-29T00:00:00"/>
    <d v="2024-06-15T00:00:00"/>
    <n v="15549.8"/>
    <n v="10063"/>
    <n v="4561.7"/>
    <n v="328.13499999999999"/>
    <n v="430.88200000000001"/>
    <x v="4"/>
    <x v="4"/>
    <x v="1"/>
    <n v="0.64714658709436779"/>
    <n v="0.45331412103746394"/>
    <n v="3.2608069164265126E-2"/>
    <n v="7.1932612841703755E-2"/>
    <x v="1736"/>
  </r>
  <r>
    <s v="CMP1738"/>
    <x v="1"/>
    <x v="0"/>
    <d v="2023-04-05T00:00:00"/>
    <d v="2024-06-22T00:00:00"/>
    <n v="106627.2"/>
    <n v="3915"/>
    <n v="1914"/>
    <n v="4750.2"/>
    <n v="14992.13"/>
    <x v="1"/>
    <x v="1"/>
    <x v="1"/>
    <n v="3.6716710182767627E-2"/>
    <n v="0.48888888888888887"/>
    <n v="1.2133333333333334"/>
    <n v="2.4818181818181819"/>
    <x v="1737"/>
  </r>
  <r>
    <s v="CMP1739"/>
    <x v="1"/>
    <x v="0"/>
    <d v="2022-12-12T00:00:00"/>
    <d v="2024-03-13T00:00:00"/>
    <n v="52147.799999999996"/>
    <n v="20723.399999999998"/>
    <n v="15097.4"/>
    <n v="7716.1459999999997"/>
    <n v="15005.847"/>
    <x v="2"/>
    <x v="1"/>
    <x v="1"/>
    <n v="0.39739739739739738"/>
    <n v="0.72851945144136587"/>
    <n v="0.37233977050097961"/>
    <n v="0.51109104878985789"/>
    <x v="1738"/>
  </r>
  <r>
    <s v="CMP1740"/>
    <x v="0"/>
    <x v="3"/>
    <d v="2023-02-26T00:00:00"/>
    <d v="2024-05-08T00:00:00"/>
    <n v="65276.1"/>
    <n v="47420.799999999996"/>
    <n v="37285.299999999996"/>
    <n v="4439.3490000000002"/>
    <n v="7845.7179999999998"/>
    <x v="2"/>
    <x v="3"/>
    <x v="0"/>
    <n v="0.72646496956772844"/>
    <n v="0.78626467710371817"/>
    <n v="9.3616071428571437E-2"/>
    <n v="0.11906432293692154"/>
    <x v="1739"/>
  </r>
  <r>
    <s v="CMP1741"/>
    <x v="1"/>
    <x v="1"/>
    <d v="2023-03-24T00:00:00"/>
    <d v="2024-06-28T00:00:00"/>
    <n v="75864"/>
    <n v="29536.5"/>
    <n v="20004.2"/>
    <n v="2795.2809999999999"/>
    <n v="11082.06"/>
    <x v="0"/>
    <x v="2"/>
    <x v="1"/>
    <n v="0.38933486238532111"/>
    <n v="0.67727049582719689"/>
    <n v="9.4638193421698574E-2"/>
    <n v="0.13973470571180052"/>
    <x v="1740"/>
  </r>
  <r>
    <s v="CMP1742"/>
    <x v="3"/>
    <x v="1"/>
    <d v="2023-04-24T00:00:00"/>
    <d v="2024-07-06T00:00:00"/>
    <n v="102619.4"/>
    <n v="30931.399999999998"/>
    <n v="25148.799999999999"/>
    <n v="7753.0050000000001"/>
    <n v="16505.437000000002"/>
    <x v="1"/>
    <x v="4"/>
    <x v="0"/>
    <n v="0.30141864014016845"/>
    <n v="0.81305081567597981"/>
    <n v="0.25065160322520158"/>
    <n v="0.30828528597785981"/>
    <x v="1741"/>
  </r>
  <r>
    <s v="CMP1743"/>
    <x v="2"/>
    <x v="0"/>
    <d v="2023-08-11T00:00:00"/>
    <d v="2024-10-26T00:00:00"/>
    <n v="17002.7"/>
    <n v="8937.7999999999993"/>
    <n v="1853.1"/>
    <n v="7398.9440000000004"/>
    <n v="11357.473"/>
    <x v="3"/>
    <x v="3"/>
    <x v="0"/>
    <n v="0.52566945249872077"/>
    <n v="0.20733290071382221"/>
    <n v="0.82782608695652182"/>
    <n v="3.9927386541471055"/>
    <x v="1742"/>
  </r>
  <r>
    <s v="CMP1744"/>
    <x v="1"/>
    <x v="0"/>
    <d v="2023-06-30T00:00:00"/>
    <d v="2024-09-27T00:00:00"/>
    <n v="88380.4"/>
    <n v="24223.7"/>
    <n v="3192.9"/>
    <n v="3681.4630000000002"/>
    <n v="5223.1610000000001"/>
    <x v="2"/>
    <x v="0"/>
    <x v="1"/>
    <n v="0.27408452552828455"/>
    <n v="0.13180893092302168"/>
    <n v="0.15197773255117922"/>
    <n v="1.1530154405086286"/>
    <x v="1743"/>
  </r>
  <r>
    <s v="CMP1745"/>
    <x v="5"/>
    <x v="0"/>
    <d v="2022-12-01T00:00:00"/>
    <d v="2024-02-16T00:00:00"/>
    <n v="113085.5"/>
    <n v="84561.099999999991"/>
    <n v="43004.1"/>
    <n v="6912.585"/>
    <n v="10183.843000000001"/>
    <x v="0"/>
    <x v="1"/>
    <x v="0"/>
    <n v="0.74776253365816125"/>
    <n v="0.50855653486059194"/>
    <n v="8.1746630542885571E-2"/>
    <n v="0.16074246409063322"/>
    <x v="1744"/>
  </r>
  <r>
    <s v="CMP1746"/>
    <x v="1"/>
    <x v="3"/>
    <d v="2022-10-30T00:00:00"/>
    <d v="2024-01-15T00:00:00"/>
    <n v="60041.599999999999"/>
    <n v="29095.7"/>
    <n v="20297.099999999999"/>
    <n v="8083.0249999999996"/>
    <n v="29556.597000000002"/>
    <x v="0"/>
    <x v="4"/>
    <x v="0"/>
    <n v="0.48459234930448225"/>
    <n v="0.69759792684142319"/>
    <n v="0.27780823283165551"/>
    <n v="0.398235462208887"/>
    <x v="1745"/>
  </r>
  <r>
    <s v="CMP1747"/>
    <x v="5"/>
    <x v="3"/>
    <d v="2022-11-29T00:00:00"/>
    <d v="2024-03-06T00:00:00"/>
    <n v="98808.8"/>
    <n v="35855.599999999999"/>
    <n v="23342.1"/>
    <n v="2001.87"/>
    <n v="3937.9969999999998"/>
    <x v="1"/>
    <x v="0"/>
    <x v="0"/>
    <n v="0.36287861000234795"/>
    <n v="0.65100291167906821"/>
    <n v="5.5831446133937236E-2"/>
    <n v="8.5762206485277673E-2"/>
    <x v="1746"/>
  </r>
  <r>
    <s v="CMP1748"/>
    <x v="0"/>
    <x v="3"/>
    <d v="2023-08-15T00:00:00"/>
    <d v="2024-11-13T00:00:00"/>
    <n v="85555.8"/>
    <n v="72798.7"/>
    <n v="46429"/>
    <n v="5123.43"/>
    <n v="13457.885"/>
    <x v="2"/>
    <x v="2"/>
    <x v="1"/>
    <n v="0.85089146498542467"/>
    <n v="0.63777237780344986"/>
    <n v="7.0378042465044019E-2"/>
    <n v="0.11034978138663336"/>
    <x v="1747"/>
  </r>
  <r>
    <s v="CMP1749"/>
    <x v="0"/>
    <x v="0"/>
    <d v="2023-05-02T00:00:00"/>
    <d v="2024-07-16T00:00:00"/>
    <n v="121263.5"/>
    <n v="2891.2999999999997"/>
    <n v="2450.5"/>
    <n v="1832.8869999999999"/>
    <n v="4775.2849999999999"/>
    <x v="3"/>
    <x v="3"/>
    <x v="1"/>
    <n v="2.3843118498146597E-2"/>
    <n v="0.84754262788365098"/>
    <n v="0.63393179538615851"/>
    <n v="0.7479644970414201"/>
    <x v="1748"/>
  </r>
  <r>
    <s v="CMP1750"/>
    <x v="2"/>
    <x v="3"/>
    <d v="2023-03-02T00:00:00"/>
    <d v="2024-05-09T00:00:00"/>
    <n v="101210"/>
    <n v="32471.3"/>
    <n v="7119.5"/>
    <n v="14297.464"/>
    <n v="28632.511999999999"/>
    <x v="0"/>
    <x v="3"/>
    <x v="0"/>
    <n v="0.32083094555873926"/>
    <n v="0.21925515763150843"/>
    <n v="0.44031079753505403"/>
    <n v="2.0082118126272914"/>
    <x v="1749"/>
  </r>
  <r>
    <s v="CMP1751"/>
    <x v="2"/>
    <x v="0"/>
    <d v="2023-02-15T00:00:00"/>
    <d v="2024-05-23T00:00:00"/>
    <n v="96491.7"/>
    <n v="49561"/>
    <n v="23217.399999999998"/>
    <n v="13708.126"/>
    <n v="23035.656999999999"/>
    <x v="3"/>
    <x v="0"/>
    <x v="0"/>
    <n v="0.51362966970216095"/>
    <n v="0.46846108835576356"/>
    <n v="0.27659098888238737"/>
    <n v="0.59042468148888338"/>
    <x v="1750"/>
  </r>
  <r>
    <s v="CMP1752"/>
    <x v="4"/>
    <x v="0"/>
    <d v="2023-06-21T00:00:00"/>
    <d v="2024-09-18T00:00:00"/>
    <n v="36801"/>
    <n v="7676.3"/>
    <n v="832.3"/>
    <n v="7063.3559999999998"/>
    <n v="26997.955999999998"/>
    <x v="3"/>
    <x v="0"/>
    <x v="1"/>
    <n v="0.20858944050433412"/>
    <n v="0.10842463165848129"/>
    <n v="0.92015111446921038"/>
    <n v="8.4865505226480842"/>
    <x v="1751"/>
  </r>
  <r>
    <s v="CMP1753"/>
    <x v="3"/>
    <x v="2"/>
    <d v="2023-02-15T00:00:00"/>
    <d v="2024-04-28T00:00:00"/>
    <n v="76281.599999999991"/>
    <n v="57997.1"/>
    <n v="36044.1"/>
    <n v="9496.6010000000006"/>
    <n v="37440.711000000003"/>
    <x v="1"/>
    <x v="4"/>
    <x v="0"/>
    <n v="0.76030261557177625"/>
    <n v="0.62148107405370268"/>
    <n v="0.16374268713435672"/>
    <n v="0.26347171936599889"/>
    <x v="1752"/>
  </r>
  <r>
    <s v="CMP1754"/>
    <x v="5"/>
    <x v="1"/>
    <d v="2023-07-16T00:00:00"/>
    <d v="2024-09-28T00:00:00"/>
    <n v="144074.9"/>
    <n v="4889.3999999999996"/>
    <n v="3111.7"/>
    <n v="3128.636"/>
    <n v="7397.4939999999997"/>
    <x v="3"/>
    <x v="1"/>
    <x v="0"/>
    <n v="3.393651496547976E-2"/>
    <n v="0.63641755634638197"/>
    <n v="0.63988137603795969"/>
    <n v="1.0054426840633737"/>
    <x v="1753"/>
  </r>
  <r>
    <s v="CMP1755"/>
    <x v="5"/>
    <x v="2"/>
    <d v="2023-04-22T00:00:00"/>
    <d v="2024-07-24T00:00:00"/>
    <n v="137120.69999999998"/>
    <n v="134412.1"/>
    <n v="78146.3"/>
    <n v="2967.0189999999998"/>
    <n v="7443.9520000000002"/>
    <x v="4"/>
    <x v="0"/>
    <x v="1"/>
    <n v="0.98024660025802102"/>
    <n v="0.5813933418196725"/>
    <n v="2.2074046905003343E-2"/>
    <n v="3.7967491743051168E-2"/>
    <x v="1754"/>
  </r>
  <r>
    <s v="CMP1756"/>
    <x v="2"/>
    <x v="2"/>
    <d v="2022-11-22T00:00:00"/>
    <d v="2024-02-01T00:00:00"/>
    <n v="96126.3"/>
    <n v="52069.5"/>
    <n v="15686.1"/>
    <n v="10306.049000000001"/>
    <n v="15432.901"/>
    <x v="3"/>
    <x v="2"/>
    <x v="1"/>
    <n v="0.54167797990768396"/>
    <n v="0.30125313283208022"/>
    <n v="0.19792871066555279"/>
    <n v="0.65701793307450551"/>
    <x v="1755"/>
  </r>
  <r>
    <s v="CMP1757"/>
    <x v="5"/>
    <x v="1"/>
    <d v="2023-04-05T00:00:00"/>
    <d v="2024-06-14T00:00:00"/>
    <n v="78996"/>
    <n v="21538.3"/>
    <n v="6032"/>
    <n v="8985.2729999999992"/>
    <n v="22579.98"/>
    <x v="2"/>
    <x v="2"/>
    <x v="1"/>
    <n v="0.27265051395007339"/>
    <n v="0.28005924330146764"/>
    <n v="0.4171765181096001"/>
    <n v="1.4896009615384613"/>
    <x v="1756"/>
  </r>
  <r>
    <s v="CMP1758"/>
    <x v="1"/>
    <x v="0"/>
    <d v="2023-05-25T00:00:00"/>
    <d v="2024-08-24T00:00:00"/>
    <n v="29330.6"/>
    <n v="6635.2"/>
    <n v="3219"/>
    <n v="13984.989"/>
    <n v="26093.504000000001"/>
    <x v="2"/>
    <x v="0"/>
    <x v="1"/>
    <n v="0.22622107969151672"/>
    <n v="0.48513986013986016"/>
    <n v="2.1076966783216782"/>
    <n v="4.3445135135135136"/>
    <x v="1757"/>
  </r>
  <r>
    <s v="CMP1759"/>
    <x v="0"/>
    <x v="2"/>
    <d v="2023-02-05T00:00:00"/>
    <d v="2024-05-05T00:00:00"/>
    <n v="33181.799999999996"/>
    <n v="19273.399999999998"/>
    <n v="19270.5"/>
    <n v="14221.687"/>
    <n v="36835.51"/>
    <x v="3"/>
    <x v="1"/>
    <x v="0"/>
    <n v="0.58084251005069043"/>
    <n v="0.99984953355401762"/>
    <n v="0.73789196509178456"/>
    <n v="0.73800300978179079"/>
    <x v="1758"/>
  </r>
  <r>
    <s v="CMP1760"/>
    <x v="0"/>
    <x v="3"/>
    <d v="2023-05-09T00:00:00"/>
    <d v="2024-08-13T00:00:00"/>
    <n v="58058"/>
    <n v="27590.6"/>
    <n v="27373.1"/>
    <n v="755.10199999999998"/>
    <n v="1124.127"/>
    <x v="2"/>
    <x v="3"/>
    <x v="0"/>
    <n v="0.47522477522477519"/>
    <n v="0.99211688038679835"/>
    <n v="2.7368089131805759E-2"/>
    <n v="2.75855493166649E-2"/>
    <x v="1759"/>
  </r>
  <r>
    <s v="CMP1761"/>
    <x v="0"/>
    <x v="0"/>
    <d v="2022-11-08T00:00:00"/>
    <d v="2024-02-06T00:00:00"/>
    <n v="103480.7"/>
    <n v="76748.5"/>
    <n v="75800.2"/>
    <n v="3372.4969999999998"/>
    <n v="11466.6"/>
    <x v="0"/>
    <x v="1"/>
    <x v="1"/>
    <n v="0.74166970265952981"/>
    <n v="0.98764405819006229"/>
    <n v="4.3942187795201204E-2"/>
    <n v="4.4491927461932819E-2"/>
    <x v="1760"/>
  </r>
  <r>
    <s v="CMP1762"/>
    <x v="1"/>
    <x v="0"/>
    <d v="2022-12-12T00:00:00"/>
    <d v="2024-02-22T00:00:00"/>
    <n v="40321.599999999999"/>
    <n v="5104"/>
    <n v="2233"/>
    <n v="2248.4569999999999"/>
    <n v="8945.7170000000006"/>
    <x v="2"/>
    <x v="2"/>
    <x v="0"/>
    <n v="0.12658227848101267"/>
    <n v="0.4375"/>
    <n v="0.44052840909090907"/>
    <n v="1.0069220779220778"/>
    <x v="1761"/>
  </r>
  <r>
    <s v="CMP1763"/>
    <x v="4"/>
    <x v="0"/>
    <d v="2022-12-11T00:00:00"/>
    <d v="2024-03-11T00:00:00"/>
    <n v="94334.099999999991"/>
    <n v="17475.399999999998"/>
    <n v="9204.6"/>
    <n v="1293.0229999999999"/>
    <n v="4921.0389999999998"/>
    <x v="0"/>
    <x v="2"/>
    <x v="1"/>
    <n v="0.18525008453994896"/>
    <n v="0.5267175572519085"/>
    <n v="7.3991038831729181E-2"/>
    <n v="0.1404757403906742"/>
    <x v="1762"/>
  </r>
  <r>
    <s v="CMP1764"/>
    <x v="1"/>
    <x v="0"/>
    <d v="2023-07-08T00:00:00"/>
    <d v="2024-10-01T00:00:00"/>
    <n v="59829.9"/>
    <n v="1363"/>
    <n v="640.9"/>
    <n v="3945.0149999999999"/>
    <n v="7785.9780000000001"/>
    <x v="1"/>
    <x v="4"/>
    <x v="0"/>
    <n v="2.278125151471087E-2"/>
    <n v="0.47021276595744677"/>
    <n v="2.8943617021276595"/>
    <n v="6.155429864253394"/>
    <x v="1763"/>
  </r>
  <r>
    <s v="CMP1765"/>
    <x v="0"/>
    <x v="2"/>
    <d v="2023-05-02T00:00:00"/>
    <d v="2024-07-30T00:00:00"/>
    <n v="7125.3"/>
    <n v="6145.0999999999995"/>
    <n v="5260.5999999999995"/>
    <n v="14163.803"/>
    <n v="21227.043000000001"/>
    <x v="0"/>
    <x v="3"/>
    <x v="1"/>
    <n v="0.86243386243386233"/>
    <n v="0.85606418121755545"/>
    <n v="2.3048938178386034"/>
    <n v="2.6924310915104743"/>
    <x v="1764"/>
  </r>
  <r>
    <s v="CMP1766"/>
    <x v="2"/>
    <x v="3"/>
    <d v="2022-11-22T00:00:00"/>
    <d v="2024-02-01T00:00:00"/>
    <n v="35177"/>
    <n v="27289"/>
    <n v="17881.399999999998"/>
    <n v="4693.6499999999996"/>
    <n v="17200.044999999998"/>
    <x v="1"/>
    <x v="3"/>
    <x v="0"/>
    <n v="0.77576257213520194"/>
    <n v="0.65526036131774701"/>
    <n v="0.17199787460148777"/>
    <n v="0.26248783652286733"/>
    <x v="1765"/>
  </r>
  <r>
    <s v="CMP1767"/>
    <x v="3"/>
    <x v="3"/>
    <d v="2023-06-17T00:00:00"/>
    <d v="2024-09-05T00:00:00"/>
    <n v="47818.1"/>
    <n v="8607.1999999999989"/>
    <n v="7714"/>
    <n v="4852.9179999999997"/>
    <n v="9618.7489999999998"/>
    <x v="2"/>
    <x v="2"/>
    <x v="0"/>
    <n v="0.17999878707016798"/>
    <n v="0.89622641509433976"/>
    <n v="0.56382075471698112"/>
    <n v="0.62910526315789472"/>
    <x v="1766"/>
  </r>
  <r>
    <s v="CMP1768"/>
    <x v="5"/>
    <x v="0"/>
    <d v="2022-12-17T00:00:00"/>
    <d v="2024-03-06T00:00:00"/>
    <n v="63483.9"/>
    <n v="29095.7"/>
    <n v="5336"/>
    <n v="2685.6320000000001"/>
    <n v="8230.1710000000003"/>
    <x v="0"/>
    <x v="1"/>
    <x v="1"/>
    <n v="0.45831620300580145"/>
    <n v="0.18339479716934118"/>
    <n v="9.2303398784012752E-2"/>
    <n v="0.50330434782608702"/>
    <x v="1767"/>
  </r>
  <r>
    <s v="CMP1769"/>
    <x v="2"/>
    <x v="2"/>
    <d v="2022-11-24T00:00:00"/>
    <d v="2024-02-18T00:00:00"/>
    <n v="16680.8"/>
    <n v="9448.1999999999989"/>
    <n v="2775.2999999999997"/>
    <n v="7603.1040000000003"/>
    <n v="18393.655999999999"/>
    <x v="1"/>
    <x v="2"/>
    <x v="0"/>
    <n v="0.56641168289290678"/>
    <n v="0.29373848987108658"/>
    <n v="0.80471454880294668"/>
    <n v="2.7395611285266463"/>
    <x v="1768"/>
  </r>
  <r>
    <s v="CMP1770"/>
    <x v="1"/>
    <x v="3"/>
    <d v="2022-12-25T00:00:00"/>
    <d v="2024-03-14T00:00:00"/>
    <n v="88719.7"/>
    <n v="34077.9"/>
    <n v="11469.5"/>
    <n v="7784.4120000000003"/>
    <n v="26097.39"/>
    <x v="1"/>
    <x v="1"/>
    <x v="1"/>
    <n v="0.38410747556630603"/>
    <n v="0.33656710067228318"/>
    <n v="0.22842992085779934"/>
    <n v="0.6787054361567636"/>
    <x v="1769"/>
  </r>
  <r>
    <s v="CMP1771"/>
    <x v="0"/>
    <x v="0"/>
    <d v="2023-03-24T00:00:00"/>
    <d v="2024-06-08T00:00:00"/>
    <n v="46959.7"/>
    <n v="2549.1"/>
    <n v="458.2"/>
    <n v="1862.1189999999999"/>
    <n v="7202.2370000000001"/>
    <x v="4"/>
    <x v="0"/>
    <x v="1"/>
    <n v="5.4282714753288462E-2"/>
    <n v="0.17974971558589306"/>
    <n v="0.7305005688282139"/>
    <n v="4.0639873417721519"/>
    <x v="1770"/>
  </r>
  <r>
    <s v="CMP1772"/>
    <x v="0"/>
    <x v="0"/>
    <d v="2023-07-01T00:00:00"/>
    <d v="2024-09-10T00:00:00"/>
    <n v="101502.9"/>
    <n v="36882.199999999997"/>
    <n v="17982.899999999998"/>
    <n v="9643.3410000000003"/>
    <n v="31127.556"/>
    <x v="2"/>
    <x v="4"/>
    <x v="1"/>
    <n v="0.36336104682723352"/>
    <n v="0.4875766629973266"/>
    <n v="0.26146328038999844"/>
    <n v="0.53625060474117081"/>
    <x v="1771"/>
  </r>
  <r>
    <s v="CMP1773"/>
    <x v="5"/>
    <x v="2"/>
    <d v="2023-02-27T00:00:00"/>
    <d v="2024-05-27T00:00:00"/>
    <n v="18881.899999999998"/>
    <n v="6745.4"/>
    <n v="5846.4"/>
    <n v="5789.9949999999999"/>
    <n v="20841.807000000001"/>
    <x v="3"/>
    <x v="2"/>
    <x v="0"/>
    <n v="0.35724159115343268"/>
    <n v="0.86672398968185727"/>
    <n v="0.85836199484092868"/>
    <n v="0.9903521825396826"/>
    <x v="1772"/>
  </r>
  <r>
    <s v="CMP1774"/>
    <x v="0"/>
    <x v="0"/>
    <d v="2023-02-13T00:00:00"/>
    <d v="2024-05-18T00:00:00"/>
    <n v="140264.29999999999"/>
    <n v="127046.09999999999"/>
    <n v="2685.4"/>
    <n v="7698.3689999999997"/>
    <n v="23803.547999999999"/>
    <x v="2"/>
    <x v="0"/>
    <x v="0"/>
    <n v="0.90576219323092189"/>
    <n v="2.1137209249241024E-2"/>
    <n v="6.0595083202081769E-2"/>
    <n v="2.8667494600431964"/>
    <x v="1773"/>
  </r>
  <r>
    <s v="CMP1775"/>
    <x v="0"/>
    <x v="2"/>
    <d v="2023-05-07T00:00:00"/>
    <d v="2024-08-01T00:00:00"/>
    <n v="47426.6"/>
    <n v="16193.6"/>
    <n v="8662.2999999999993"/>
    <n v="605.57799999999997"/>
    <n v="1852.578"/>
    <x v="3"/>
    <x v="0"/>
    <x v="1"/>
    <n v="0.34144551791610617"/>
    <n v="0.53492120343839533"/>
    <n v="3.7396131805157592E-2"/>
    <n v="6.9909608302644796E-2"/>
    <x v="1774"/>
  </r>
  <r>
    <s v="CMP1776"/>
    <x v="1"/>
    <x v="1"/>
    <d v="2022-10-31T00:00:00"/>
    <d v="2024-01-09T00:00:00"/>
    <n v="14560.9"/>
    <n v="319"/>
    <n v="145"/>
    <n v="2794.701"/>
    <n v="9106.1740000000009"/>
    <x v="0"/>
    <x v="0"/>
    <x v="0"/>
    <n v="2.19079864568811E-2"/>
    <n v="0.45454545454545453"/>
    <n v="8.7608181818181823"/>
    <n v="19.273800000000001"/>
    <x v="1775"/>
  </r>
  <r>
    <s v="CMP1777"/>
    <x v="4"/>
    <x v="2"/>
    <d v="2022-12-04T00:00:00"/>
    <d v="2024-02-26T00:00:00"/>
    <n v="126585"/>
    <n v="99667.199999999997"/>
    <n v="89473.7"/>
    <n v="1433.412"/>
    <n v="3322.6170000000002"/>
    <x v="0"/>
    <x v="4"/>
    <x v="1"/>
    <n v="0.78735395189003432"/>
    <n v="0.8977246275605214"/>
    <n v="1.4381983240223464E-2"/>
    <n v="1.6020484231679254E-2"/>
    <x v="1776"/>
  </r>
  <r>
    <s v="CMP1778"/>
    <x v="3"/>
    <x v="0"/>
    <d v="2023-02-23T00:00:00"/>
    <d v="2024-05-29T00:00:00"/>
    <n v="3564.1"/>
    <n v="3018.9"/>
    <n v="516.19999999999993"/>
    <n v="3821.33"/>
    <n v="8662.3289999999997"/>
    <x v="1"/>
    <x v="3"/>
    <x v="1"/>
    <n v="0.84703010577705451"/>
    <n v="0.17098943323727184"/>
    <n v="1.2658021133525457"/>
    <n v="7.402808988764046"/>
    <x v="1777"/>
  </r>
  <r>
    <s v="CMP1779"/>
    <x v="5"/>
    <x v="2"/>
    <d v="2022-12-04T00:00:00"/>
    <d v="2024-03-09T00:00:00"/>
    <n v="28318.5"/>
    <n v="26967.1"/>
    <n v="14233.199999999999"/>
    <n v="5423.4350000000004"/>
    <n v="17525.077000000001"/>
    <x v="4"/>
    <x v="1"/>
    <x v="1"/>
    <n v="0.95227854582693283"/>
    <n v="0.52779868803097107"/>
    <n v="0.2011130229056888"/>
    <n v="0.38104115729421356"/>
    <x v="1778"/>
  </r>
  <r>
    <s v="CMP1780"/>
    <x v="1"/>
    <x v="2"/>
    <d v="2023-03-08T00:00:00"/>
    <d v="2024-05-15T00:00:00"/>
    <n v="52159.4"/>
    <n v="37676.799999999996"/>
    <n v="4642.8999999999996"/>
    <n v="7078.4359999999997"/>
    <n v="13080.537"/>
    <x v="0"/>
    <x v="0"/>
    <x v="0"/>
    <n v="0.72233959746469467"/>
    <n v="0.12322967980295567"/>
    <n v="0.18787253694581282"/>
    <n v="1.5245721424109933"/>
    <x v="1779"/>
  </r>
  <r>
    <s v="CMP1781"/>
    <x v="0"/>
    <x v="2"/>
    <d v="2022-12-15T00:00:00"/>
    <d v="2024-03-18T00:00:00"/>
    <n v="54670.799999999996"/>
    <n v="12861.5"/>
    <n v="7453"/>
    <n v="13373.466"/>
    <n v="50978.896999999997"/>
    <x v="1"/>
    <x v="0"/>
    <x v="1"/>
    <n v="0.23525355399957565"/>
    <n v="0.57948139797068776"/>
    <n v="1.0398060879368658"/>
    <n v="1.7943735408560311"/>
    <x v="1780"/>
  </r>
  <r>
    <s v="CMP1782"/>
    <x v="2"/>
    <x v="1"/>
    <d v="2023-02-05T00:00:00"/>
    <d v="2024-04-21T00:00:00"/>
    <n v="133504.4"/>
    <n v="94279"/>
    <n v="64072.6"/>
    <n v="7356.1980000000003"/>
    <n v="21769.198"/>
    <x v="3"/>
    <x v="0"/>
    <x v="0"/>
    <n v="0.70618646276826835"/>
    <n v="0.67960627499231008"/>
    <n v="7.8025838203629655E-2"/>
    <n v="0.11481035575269305"/>
    <x v="1781"/>
  </r>
  <r>
    <s v="CMP1783"/>
    <x v="1"/>
    <x v="3"/>
    <d v="2022-12-22T00:00:00"/>
    <d v="2024-03-24T00:00:00"/>
    <n v="16483.599999999999"/>
    <n v="7719.8"/>
    <n v="6403.2"/>
    <n v="9929.1939999999995"/>
    <n v="21781.725999999999"/>
    <x v="0"/>
    <x v="4"/>
    <x v="1"/>
    <n v="0.46833216045038711"/>
    <n v="0.82945154019534184"/>
    <n v="1.2861983471074379"/>
    <n v="1.550661231884058"/>
    <x v="1782"/>
  </r>
  <r>
    <s v="CMP1784"/>
    <x v="3"/>
    <x v="2"/>
    <d v="2023-07-25T00:00:00"/>
    <d v="2024-10-11T00:00:00"/>
    <n v="69837.8"/>
    <n v="59751.6"/>
    <n v="51530.1"/>
    <n v="3834.873"/>
    <n v="9518.4959999999992"/>
    <x v="4"/>
    <x v="2"/>
    <x v="1"/>
    <n v="0.85557677933726428"/>
    <n v="0.86240535818287711"/>
    <n v="6.4180256260920207E-2"/>
    <n v="7.4420057403342899E-2"/>
    <x v="1783"/>
  </r>
  <r>
    <s v="CMP1785"/>
    <x v="4"/>
    <x v="2"/>
    <d v="2022-11-08T00:00:00"/>
    <d v="2024-02-05T00:00:00"/>
    <n v="66908.800000000003"/>
    <n v="28898.5"/>
    <n v="11997.3"/>
    <n v="1513.162"/>
    <n v="4664.0410000000002"/>
    <x v="3"/>
    <x v="4"/>
    <x v="1"/>
    <n v="0.43190880721220526"/>
    <n v="0.41515303562468636"/>
    <n v="5.2361264425489211E-2"/>
    <n v="0.12612521150592218"/>
    <x v="1784"/>
  </r>
  <r>
    <s v="CMP1786"/>
    <x v="4"/>
    <x v="3"/>
    <d v="2022-11-22T00:00:00"/>
    <d v="2024-02-15T00:00:00"/>
    <n v="18478.8"/>
    <n v="5594.0999999999995"/>
    <n v="5095.3"/>
    <n v="7245.9110000000001"/>
    <n v="9783.7880000000005"/>
    <x v="1"/>
    <x v="2"/>
    <x v="0"/>
    <n v="0.3027306967984934"/>
    <n v="0.91083462934162795"/>
    <n v="1.2952773457750131"/>
    <n v="1.4220774046670461"/>
    <x v="1785"/>
  </r>
  <r>
    <s v="CMP1787"/>
    <x v="4"/>
    <x v="2"/>
    <d v="2022-10-27T00:00:00"/>
    <d v="2024-01-06T00:00:00"/>
    <n v="135209.60000000001"/>
    <n v="33674.799999999996"/>
    <n v="33239.799999999996"/>
    <n v="2571.2849999999999"/>
    <n v="10251.964"/>
    <x v="4"/>
    <x v="1"/>
    <x v="1"/>
    <n v="0.24905628002745364"/>
    <n v="0.98708232862555978"/>
    <n v="7.6356355494316228E-2"/>
    <n v="7.7355609841214451E-2"/>
    <x v="1786"/>
  </r>
  <r>
    <s v="CMP1788"/>
    <x v="5"/>
    <x v="2"/>
    <d v="2023-03-17T00:00:00"/>
    <d v="2024-05-31T00:00:00"/>
    <n v="14874.1"/>
    <n v="8668.1"/>
    <n v="7914.0999999999995"/>
    <n v="2737.7739999999999"/>
    <n v="5744.8130000000001"/>
    <x v="0"/>
    <x v="4"/>
    <x v="1"/>
    <n v="0.58276467147592126"/>
    <n v="0.91301438608230168"/>
    <n v="0.31584476413516221"/>
    <n v="0.345936240381092"/>
    <x v="1787"/>
  </r>
  <r>
    <s v="CMP1789"/>
    <x v="1"/>
    <x v="3"/>
    <d v="2023-03-31T00:00:00"/>
    <d v="2024-06-08T00:00:00"/>
    <n v="54041.5"/>
    <n v="34701.4"/>
    <n v="16912.8"/>
    <n v="3737.085"/>
    <n v="14813.519"/>
    <x v="1"/>
    <x v="1"/>
    <x v="1"/>
    <n v="0.64212503353903949"/>
    <n v="0.48738091258565935"/>
    <n v="0.10769262911582818"/>
    <n v="0.2209619341563786"/>
    <x v="1788"/>
  </r>
  <r>
    <s v="CMP1790"/>
    <x v="1"/>
    <x v="1"/>
    <d v="2022-10-27T00:00:00"/>
    <d v="2024-01-19T00:00:00"/>
    <n v="72781.3"/>
    <n v="33805.299999999996"/>
    <n v="9103.1"/>
    <n v="2563.136"/>
    <n v="8124.6109999999999"/>
    <x v="0"/>
    <x v="2"/>
    <x v="0"/>
    <n v="0.46447782603498416"/>
    <n v="0.26928026078750972"/>
    <n v="7.5820537016385012E-2"/>
    <n v="0.28156737814590632"/>
    <x v="1789"/>
  </r>
  <r>
    <s v="CMP1791"/>
    <x v="3"/>
    <x v="3"/>
    <d v="2023-07-04T00:00:00"/>
    <d v="2024-10-08T00:00:00"/>
    <n v="79886.3"/>
    <n v="66120"/>
    <n v="14955.3"/>
    <n v="11300.401"/>
    <n v="40913.258000000002"/>
    <x v="1"/>
    <x v="1"/>
    <x v="1"/>
    <n v="0.82767633499110604"/>
    <n v="0.22618421052631577"/>
    <n v="0.17090745614035088"/>
    <n v="0.75561178980027155"/>
    <x v="1790"/>
  </r>
  <r>
    <s v="CMP1792"/>
    <x v="5"/>
    <x v="2"/>
    <d v="2023-04-16T00:00:00"/>
    <d v="2024-07-10T00:00:00"/>
    <n v="91187.599999999991"/>
    <n v="34356.299999999996"/>
    <n v="2981.2"/>
    <n v="8528.1170000000002"/>
    <n v="26422.102999999999"/>
    <x v="1"/>
    <x v="0"/>
    <x v="1"/>
    <n v="0.3767650426154433"/>
    <n v="8.677302270617035E-2"/>
    <n v="0.24822571115050227"/>
    <n v="2.8606322957198445"/>
    <x v="1791"/>
  </r>
  <r>
    <s v="CMP1793"/>
    <x v="1"/>
    <x v="0"/>
    <d v="2022-11-16T00:00:00"/>
    <d v="2024-02-21T00:00:00"/>
    <n v="55065.2"/>
    <n v="45086.299999999996"/>
    <n v="30957.5"/>
    <n v="2353.6979999999999"/>
    <n v="6184.7139999999999"/>
    <x v="4"/>
    <x v="2"/>
    <x v="1"/>
    <n v="0.81878028228354749"/>
    <n v="0.68662764520486275"/>
    <n v="5.2204283784652993E-2"/>
    <n v="7.6029976580796244E-2"/>
    <x v="1792"/>
  </r>
  <r>
    <s v="CMP1794"/>
    <x v="5"/>
    <x v="3"/>
    <d v="2022-11-14T00:00:00"/>
    <d v="2024-02-11T00:00:00"/>
    <n v="60679.6"/>
    <n v="5681.0999999999995"/>
    <n v="2003.8999999999999"/>
    <n v="9845.5"/>
    <n v="25546.331999999999"/>
    <x v="2"/>
    <x v="2"/>
    <x v="1"/>
    <n v="9.3624545975912826E-2"/>
    <n v="0.35273098519652885"/>
    <n v="1.7330270546197042"/>
    <n v="4.9131693198263386"/>
    <x v="1793"/>
  </r>
  <r>
    <s v="CMP1795"/>
    <x v="4"/>
    <x v="2"/>
    <d v="2023-06-10T00:00:00"/>
    <d v="2024-09-03T00:00:00"/>
    <n v="137141"/>
    <n v="37499.9"/>
    <n v="13737.3"/>
    <n v="2881.73"/>
    <n v="10448.294"/>
    <x v="4"/>
    <x v="4"/>
    <x v="1"/>
    <n v="0.273440473673081"/>
    <n v="0.36632897687727162"/>
    <n v="7.6846338256902014E-2"/>
    <n v="0.20977411864048978"/>
    <x v="1794"/>
  </r>
  <r>
    <s v="CMP1796"/>
    <x v="1"/>
    <x v="2"/>
    <d v="2023-03-28T00:00:00"/>
    <d v="2024-06-21T00:00:00"/>
    <n v="73923.899999999994"/>
    <n v="5927.5999999999995"/>
    <n v="5.8"/>
    <n v="14495.476000000001"/>
    <n v="50147.756999999998"/>
    <x v="2"/>
    <x v="4"/>
    <x v="1"/>
    <n v="8.0185163391000749E-2"/>
    <n v="9.784735812133074E-4"/>
    <n v="2.445420743639922"/>
    <n v="2499.2200000000003"/>
    <x v="1795"/>
  </r>
  <r>
    <s v="CMP1797"/>
    <x v="3"/>
    <x v="3"/>
    <d v="2023-03-06T00:00:00"/>
    <d v="2024-05-18T00:00:00"/>
    <n v="39234.1"/>
    <n v="13534.3"/>
    <n v="10735.8"/>
    <n v="9329.2129999999997"/>
    <n v="34497.065999999999"/>
    <x v="0"/>
    <x v="2"/>
    <x v="1"/>
    <n v="0.34496267277699755"/>
    <n v="0.79322905506749519"/>
    <n v="0.6893014784658239"/>
    <n v="0.86898163155051322"/>
    <x v="1796"/>
  </r>
  <r>
    <s v="CMP1798"/>
    <x v="4"/>
    <x v="3"/>
    <d v="2022-11-22T00:00:00"/>
    <d v="2024-01-30T00:00:00"/>
    <n v="3659.7999999999997"/>
    <n v="406"/>
    <n v="113.1"/>
    <n v="9112.5830000000005"/>
    <n v="35266.436000000002"/>
    <x v="0"/>
    <x v="0"/>
    <x v="0"/>
    <n v="0.11093502377179082"/>
    <n v="0.27857142857142858"/>
    <n v="22.444785714285715"/>
    <n v="80.571025641025656"/>
    <x v="1797"/>
  </r>
  <r>
    <s v="CMP1799"/>
    <x v="4"/>
    <x v="0"/>
    <d v="2023-01-22T00:00:00"/>
    <d v="2024-04-22T00:00:00"/>
    <n v="29623.5"/>
    <n v="21735.5"/>
    <n v="7859"/>
    <n v="11700.369000000001"/>
    <n v="28628.365000000002"/>
    <x v="4"/>
    <x v="3"/>
    <x v="1"/>
    <n v="0.73372491434165443"/>
    <n v="0.36157438292194799"/>
    <n v="0.53830687124749832"/>
    <n v="1.4887859778597787"/>
    <x v="1798"/>
  </r>
  <r>
    <s v="CMP1800"/>
    <x v="1"/>
    <x v="1"/>
    <d v="2022-11-18T00:00:00"/>
    <d v="2024-02-20T00:00:00"/>
    <n v="85149.8"/>
    <n v="65922.8"/>
    <n v="17324.599999999999"/>
    <n v="5750.1779999999999"/>
    <n v="19406.771000000001"/>
    <x v="4"/>
    <x v="4"/>
    <x v="0"/>
    <n v="0.77419794291941968"/>
    <n v="0.26280133732183703"/>
    <n v="8.7225937005102935E-2"/>
    <n v="0.33190826916638771"/>
    <x v="1799"/>
  </r>
  <r>
    <s v="CMP1801"/>
    <x v="1"/>
    <x v="0"/>
    <d v="2023-05-02T00:00:00"/>
    <d v="2024-07-18T00:00:00"/>
    <n v="3567"/>
    <n v="2427.2999999999997"/>
    <n v="287.09999999999997"/>
    <n v="4848.3649999999998"/>
    <n v="13240.472"/>
    <x v="2"/>
    <x v="4"/>
    <x v="1"/>
    <n v="0.68048780487804872"/>
    <n v="0.11827956989247312"/>
    <n v="1.9974313022700121"/>
    <n v="16.887373737373739"/>
    <x v="1800"/>
  </r>
  <r>
    <s v="CMP1802"/>
    <x v="1"/>
    <x v="0"/>
    <d v="2022-11-11T00:00:00"/>
    <d v="2024-01-19T00:00:00"/>
    <n v="133162.19999999998"/>
    <n v="63022.799999999996"/>
    <n v="41957.2"/>
    <n v="3752.5709999999999"/>
    <n v="5029.4989999999998"/>
    <x v="3"/>
    <x v="3"/>
    <x v="1"/>
    <n v="0.47327845289428983"/>
    <n v="0.66574636480765692"/>
    <n v="5.9543070127001663E-2"/>
    <n v="8.9438070223942498E-2"/>
    <x v="1801"/>
  </r>
  <r>
    <s v="CMP1803"/>
    <x v="4"/>
    <x v="3"/>
    <d v="2022-12-21T00:00:00"/>
    <d v="2024-03-17T00:00:00"/>
    <n v="87716.3"/>
    <n v="2746.2999999999997"/>
    <n v="475.59999999999997"/>
    <n v="9676.5169999999998"/>
    <n v="30110.7"/>
    <x v="2"/>
    <x v="2"/>
    <x v="1"/>
    <n v="3.1308890137864906E-2"/>
    <n v="0.17317845828933476"/>
    <n v="3.5234741288278779"/>
    <n v="20.345914634146343"/>
    <x v="1802"/>
  </r>
  <r>
    <s v="CMP1804"/>
    <x v="5"/>
    <x v="1"/>
    <d v="2022-12-01T00:00:00"/>
    <d v="2024-02-15T00:00:00"/>
    <n v="110524.8"/>
    <n v="61364"/>
    <n v="26772.799999999999"/>
    <n v="2783.3040000000001"/>
    <n v="4394.1379999999999"/>
    <x v="3"/>
    <x v="2"/>
    <x v="1"/>
    <n v="0.55520570948782533"/>
    <n v="0.43629489603024574"/>
    <n v="4.5357277882797732E-2"/>
    <n v="0.10396013864818025"/>
    <x v="1803"/>
  </r>
  <r>
    <s v="CMP1805"/>
    <x v="2"/>
    <x v="1"/>
    <d v="2022-10-30T00:00:00"/>
    <d v="2024-02-04T00:00:00"/>
    <n v="17075.2"/>
    <n v="4538.5"/>
    <n v="2378"/>
    <n v="8564.6569999999992"/>
    <n v="18036.057000000001"/>
    <x v="2"/>
    <x v="2"/>
    <x v="1"/>
    <n v="0.26579483695652173"/>
    <n v="0.52396166134185307"/>
    <n v="1.8871118210862619"/>
    <n v="3.6016219512195118"/>
    <x v="1804"/>
  </r>
  <r>
    <s v="CMP1806"/>
    <x v="5"/>
    <x v="1"/>
    <d v="2023-02-20T00:00:00"/>
    <d v="2024-05-19T00:00:00"/>
    <n v="109324.2"/>
    <n v="30592.1"/>
    <n v="17953.899999999998"/>
    <n v="4217.18"/>
    <n v="13920.957"/>
    <x v="3"/>
    <x v="4"/>
    <x v="1"/>
    <n v="0.27982916865616214"/>
    <n v="0.58688027301165979"/>
    <n v="0.13785192909280503"/>
    <n v="0.23488935551607176"/>
    <x v="1805"/>
  </r>
  <r>
    <s v="CMP1807"/>
    <x v="2"/>
    <x v="2"/>
    <d v="2022-11-08T00:00:00"/>
    <d v="2024-01-27T00:00:00"/>
    <n v="88345.599999999991"/>
    <n v="10819.9"/>
    <n v="7215.2"/>
    <n v="9219.4770000000008"/>
    <n v="25135.489000000001"/>
    <x v="0"/>
    <x v="3"/>
    <x v="0"/>
    <n v="0.12247242647058824"/>
    <n v="0.66684534977217902"/>
    <n v="0.85208523184132945"/>
    <n v="1.2777853697749197"/>
    <x v="1806"/>
  </r>
  <r>
    <s v="CMP1808"/>
    <x v="2"/>
    <x v="3"/>
    <d v="2023-05-08T00:00:00"/>
    <d v="2024-07-16T00:00:00"/>
    <n v="137990.69999999998"/>
    <n v="70803.5"/>
    <n v="33181.799999999996"/>
    <n v="8132.8469999999998"/>
    <n v="23060.422999999999"/>
    <x v="2"/>
    <x v="4"/>
    <x v="0"/>
    <n v="0.51310341928840142"/>
    <n v="0.46864632398115907"/>
    <n v="0.11486504198238787"/>
    <n v="0.24509963293130574"/>
    <x v="1807"/>
  </r>
  <r>
    <s v="CMP1809"/>
    <x v="4"/>
    <x v="3"/>
    <d v="2023-01-12T00:00:00"/>
    <d v="2024-04-17T00:00:00"/>
    <n v="131622.29999999999"/>
    <n v="75289.8"/>
    <n v="35771.5"/>
    <n v="5604.25"/>
    <n v="18706.188999999998"/>
    <x v="4"/>
    <x v="0"/>
    <x v="1"/>
    <n v="0.57201401282305508"/>
    <n v="0.4751174793929589"/>
    <n v="7.4435713735459513E-2"/>
    <n v="0.15666801783542764"/>
    <x v="1808"/>
  </r>
  <r>
    <s v="CMP1810"/>
    <x v="2"/>
    <x v="1"/>
    <d v="2023-05-20T00:00:00"/>
    <d v="2024-08-04T00:00:00"/>
    <n v="31740.5"/>
    <n v="3427.7999999999997"/>
    <n v="2670.9"/>
    <n v="9775.1460000000006"/>
    <n v="26803.655999999999"/>
    <x v="1"/>
    <x v="1"/>
    <x v="1"/>
    <n v="0.1079945180447693"/>
    <n v="0.77918781725888331"/>
    <n v="2.8517258883248737"/>
    <n v="3.6598697068403911"/>
    <x v="1809"/>
  </r>
  <r>
    <s v="CMP1811"/>
    <x v="4"/>
    <x v="2"/>
    <d v="2023-04-08T00:00:00"/>
    <d v="2024-06-21T00:00:00"/>
    <n v="31314.2"/>
    <n v="1441.3"/>
    <n v="725"/>
    <n v="5098.9539999999997"/>
    <n v="15535.531999999999"/>
    <x v="0"/>
    <x v="1"/>
    <x v="1"/>
    <n v="4.6027042044823115E-2"/>
    <n v="0.50301810865191143"/>
    <n v="3.5377464788732396"/>
    <n v="7.0330399999999997"/>
    <x v="1810"/>
  </r>
  <r>
    <s v="CMP1812"/>
    <x v="1"/>
    <x v="1"/>
    <d v="2023-04-07T00:00:00"/>
    <d v="2024-07-08T00:00:00"/>
    <n v="53739.9"/>
    <n v="30722.6"/>
    <n v="10060.1"/>
    <n v="10858.701999999999"/>
    <n v="40323.542999999998"/>
    <x v="2"/>
    <x v="3"/>
    <x v="1"/>
    <n v="0.57169068048135552"/>
    <n v="0.32744949971682086"/>
    <n v="0.35344345856144987"/>
    <n v="1.0793831075237819"/>
    <x v="1811"/>
  </r>
  <r>
    <s v="CMP1813"/>
    <x v="0"/>
    <x v="0"/>
    <d v="2022-11-10T00:00:00"/>
    <d v="2024-01-29T00:00:00"/>
    <n v="131184.4"/>
    <n v="70356.899999999994"/>
    <n v="38610.6"/>
    <n v="4204.0720000000001"/>
    <n v="14412.797"/>
    <x v="0"/>
    <x v="0"/>
    <x v="0"/>
    <n v="0.53632062958705451"/>
    <n v="0.54878199579572151"/>
    <n v="5.9753513869997124E-2"/>
    <n v="0.10888388162836113"/>
    <x v="1812"/>
  </r>
  <r>
    <s v="CMP1814"/>
    <x v="5"/>
    <x v="2"/>
    <d v="2023-06-26T00:00:00"/>
    <d v="2024-09-11T00:00:00"/>
    <n v="98562.3"/>
    <n v="93922.3"/>
    <n v="57234.400000000001"/>
    <n v="1151.4739999999999"/>
    <n v="2807.7510000000002"/>
    <x v="2"/>
    <x v="0"/>
    <x v="0"/>
    <n v="0.95292317650866509"/>
    <n v="0.60938030691326761"/>
    <n v="1.2259857350171363E-2"/>
    <n v="2.011856505877584E-2"/>
    <x v="1813"/>
  </r>
  <r>
    <s v="CMP1815"/>
    <x v="0"/>
    <x v="2"/>
    <d v="2023-03-08T00:00:00"/>
    <d v="2024-06-02T00:00:00"/>
    <n v="71267.5"/>
    <n v="17901.7"/>
    <n v="13473.4"/>
    <n v="12810.953"/>
    <n v="49302.088000000003"/>
    <x v="2"/>
    <x v="2"/>
    <x v="0"/>
    <n v="0.25119023397761953"/>
    <n v="0.7526324315567795"/>
    <n v="0.71562773367892429"/>
    <n v="0.95083297460180805"/>
    <x v="1814"/>
  </r>
  <r>
    <s v="CMP1816"/>
    <x v="0"/>
    <x v="1"/>
    <d v="2023-08-16T00:00:00"/>
    <d v="2024-11-05T00:00:00"/>
    <n v="100731.5"/>
    <n v="70171.3"/>
    <n v="15506.3"/>
    <n v="4324.0159999999996"/>
    <n v="8464.8680000000004"/>
    <x v="4"/>
    <x v="4"/>
    <x v="0"/>
    <n v="0.69661724485389376"/>
    <n v="0.2209778071661776"/>
    <n v="6.1620862090341767E-2"/>
    <n v="0.27885543295305776"/>
    <x v="1815"/>
  </r>
  <r>
    <s v="CMP1817"/>
    <x v="5"/>
    <x v="2"/>
    <d v="2023-03-22T00:00:00"/>
    <d v="2024-06-18T00:00:00"/>
    <n v="39715.5"/>
    <n v="31891.3"/>
    <n v="13450.199999999999"/>
    <n v="3545.8009999999999"/>
    <n v="11847.109"/>
    <x v="0"/>
    <x v="0"/>
    <x v="1"/>
    <n v="0.80299379335523913"/>
    <n v="0.42175138674183865"/>
    <n v="0.11118395926161681"/>
    <n v="0.26362440707201379"/>
    <x v="1816"/>
  </r>
  <r>
    <s v="CMP1818"/>
    <x v="5"/>
    <x v="0"/>
    <d v="2023-02-05T00:00:00"/>
    <d v="2024-05-01T00:00:00"/>
    <n v="10962"/>
    <n v="10277.6"/>
    <n v="3540.9"/>
    <n v="13261.032999999999"/>
    <n v="35350.072"/>
    <x v="1"/>
    <x v="0"/>
    <x v="0"/>
    <n v="0.9375661375661376"/>
    <n v="0.34452595936794583"/>
    <n v="1.2902849887133181"/>
    <n v="3.7451023751023746"/>
    <x v="1817"/>
  </r>
  <r>
    <s v="CMP1819"/>
    <x v="2"/>
    <x v="2"/>
    <d v="2022-12-15T00:00:00"/>
    <d v="2024-03-14T00:00:00"/>
    <n v="83093.7"/>
    <n v="81698.8"/>
    <n v="59226.7"/>
    <n v="7029.8320000000003"/>
    <n v="9973.6509999999998"/>
    <x v="0"/>
    <x v="3"/>
    <x v="0"/>
    <n v="0.98321292709314911"/>
    <n v="0.72493965639642188"/>
    <n v="8.6045719153769698E-2"/>
    <n v="0.11869362973118544"/>
    <x v="1818"/>
  </r>
  <r>
    <s v="CMP1820"/>
    <x v="3"/>
    <x v="0"/>
    <d v="2023-02-16T00:00:00"/>
    <d v="2024-05-16T00:00:00"/>
    <n v="11257.8"/>
    <n v="2621.6"/>
    <n v="2441.7999999999997"/>
    <n v="6896.49"/>
    <n v="11016.752"/>
    <x v="3"/>
    <x v="2"/>
    <x v="1"/>
    <n v="0.23286965481710459"/>
    <n v="0.93141592920353977"/>
    <n v="2.6306415929203539"/>
    <n v="2.8243467933491688"/>
    <x v="1819"/>
  </r>
  <r>
    <s v="CMP1821"/>
    <x v="2"/>
    <x v="2"/>
    <d v="2023-07-16T00:00:00"/>
    <d v="2024-10-15T00:00:00"/>
    <n v="112694"/>
    <n v="99849.9"/>
    <n v="27289"/>
    <n v="8220.9779999999992"/>
    <n v="30969.651000000002"/>
    <x v="2"/>
    <x v="0"/>
    <x v="1"/>
    <n v="0.88602676273803394"/>
    <n v="0.27330022363567719"/>
    <n v="8.233336237692776E-2"/>
    <n v="0.3012561105207226"/>
    <x v="1820"/>
  </r>
  <r>
    <s v="CMP1822"/>
    <x v="2"/>
    <x v="0"/>
    <d v="2023-04-28T00:00:00"/>
    <d v="2024-07-08T00:00:00"/>
    <n v="62529.799999999996"/>
    <n v="7325.4"/>
    <n v="510.4"/>
    <n v="7743"/>
    <n v="20188.407999999999"/>
    <x v="0"/>
    <x v="0"/>
    <x v="1"/>
    <n v="0.11715054262127818"/>
    <n v="6.9675376088677757E-2"/>
    <n v="1.0570071258907363"/>
    <n v="15.170454545454547"/>
    <x v="1821"/>
  </r>
  <r>
    <s v="CMP1823"/>
    <x v="0"/>
    <x v="0"/>
    <d v="2023-01-10T00:00:00"/>
    <d v="2024-03-28T00:00:00"/>
    <n v="3372.7"/>
    <n v="2624.5"/>
    <n v="1041.0999999999999"/>
    <n v="10545.937"/>
    <n v="13622.663"/>
    <x v="2"/>
    <x v="1"/>
    <x v="1"/>
    <n v="0.77815993121238181"/>
    <n v="0.39668508287292814"/>
    <n v="4.0182651933701656"/>
    <n v="10.129610027855154"/>
    <x v="1822"/>
  </r>
  <r>
    <s v="CMP1824"/>
    <x v="1"/>
    <x v="0"/>
    <d v="2023-08-11T00:00:00"/>
    <d v="2024-10-23T00:00:00"/>
    <n v="87780.099999999991"/>
    <n v="66456.399999999994"/>
    <n v="35261.1"/>
    <n v="8500.7119999999995"/>
    <n v="22319.85"/>
    <x v="2"/>
    <x v="0"/>
    <x v="0"/>
    <n v="0.75707819881727179"/>
    <n v="0.53058998079944142"/>
    <n v="0.12791412113806946"/>
    <n v="0.24107903610494283"/>
    <x v="1823"/>
  </r>
  <r>
    <s v="CMP1825"/>
    <x v="4"/>
    <x v="0"/>
    <d v="2023-04-27T00:00:00"/>
    <d v="2024-07-17T00:00:00"/>
    <n v="133690"/>
    <n v="22524.3"/>
    <n v="21326.6"/>
    <n v="9602.5669999999991"/>
    <n v="36162.014000000003"/>
    <x v="1"/>
    <x v="0"/>
    <x v="1"/>
    <n v="0.16848156182212581"/>
    <n v="0.94682631646710436"/>
    <n v="0.42632032959958799"/>
    <n v="0.45026244220832201"/>
    <x v="1824"/>
  </r>
  <r>
    <s v="CMP1826"/>
    <x v="3"/>
    <x v="0"/>
    <d v="2023-06-25T00:00:00"/>
    <d v="2024-09-14T00:00:00"/>
    <n v="109167.59999999999"/>
    <n v="1548.6"/>
    <n v="788.8"/>
    <n v="5705.518"/>
    <n v="18647.260999999999"/>
    <x v="1"/>
    <x v="0"/>
    <x v="1"/>
    <n v="1.4185527574115397E-2"/>
    <n v="0.50936329588014984"/>
    <n v="3.6843071161048693"/>
    <n v="7.2331617647058826"/>
    <x v="1825"/>
  </r>
  <r>
    <s v="CMP1827"/>
    <x v="0"/>
    <x v="1"/>
    <d v="2022-12-17T00:00:00"/>
    <d v="2024-03-03T00:00:00"/>
    <n v="125645.4"/>
    <n v="89343.2"/>
    <n v="5620.2"/>
    <n v="415.68599999999998"/>
    <n v="720.79499999999996"/>
    <x v="0"/>
    <x v="3"/>
    <x v="1"/>
    <n v="0.71107418178460968"/>
    <n v="6.2905738769150871E-2"/>
    <n v="4.6526876136068554E-3"/>
    <n v="7.3962848297213626E-2"/>
    <x v="1826"/>
  </r>
  <r>
    <s v="CMP1828"/>
    <x v="4"/>
    <x v="1"/>
    <d v="2023-05-11T00:00:00"/>
    <d v="2024-07-29T00:00:00"/>
    <n v="33596.5"/>
    <n v="12095.9"/>
    <n v="9912.1999999999989"/>
    <n v="1686.9590000000001"/>
    <n v="2692.5340000000001"/>
    <x v="3"/>
    <x v="1"/>
    <x v="1"/>
    <n v="0.36003452740612862"/>
    <n v="0.81946775353632217"/>
    <n v="0.13946535602972909"/>
    <n v="0.17019016968987716"/>
    <x v="1827"/>
  </r>
  <r>
    <s v="CMP1829"/>
    <x v="1"/>
    <x v="0"/>
    <d v="2023-01-21T00:00:00"/>
    <d v="2024-04-22T00:00:00"/>
    <n v="90755.5"/>
    <n v="84529.2"/>
    <n v="66314.3"/>
    <n v="10312.718999999999"/>
    <n v="13798.867"/>
    <x v="3"/>
    <x v="3"/>
    <x v="1"/>
    <n v="0.93139479150023963"/>
    <n v="0.784513517222451"/>
    <n v="0.12200185261424454"/>
    <n v="0.15551274762758557"/>
    <x v="1828"/>
  </r>
  <r>
    <s v="CMP1830"/>
    <x v="2"/>
    <x v="2"/>
    <d v="2022-12-22T00:00:00"/>
    <d v="2024-03-01T00:00:00"/>
    <n v="122728"/>
    <n v="86965.2"/>
    <n v="3375.6"/>
    <n v="11605.307000000001"/>
    <n v="34920.466"/>
    <x v="2"/>
    <x v="3"/>
    <x v="0"/>
    <n v="0.70860113421550097"/>
    <n v="3.8815526210484196E-2"/>
    <n v="0.13344771241830067"/>
    <n v="3.4379982817869417"/>
    <x v="1829"/>
  </r>
  <r>
    <s v="CMP1831"/>
    <x v="4"/>
    <x v="2"/>
    <d v="2023-01-12T00:00:00"/>
    <d v="2024-04-16T00:00:00"/>
    <n v="94023.8"/>
    <n v="53122.2"/>
    <n v="52664"/>
    <n v="7495.2529999999997"/>
    <n v="20729.460999999999"/>
    <x v="3"/>
    <x v="1"/>
    <x v="1"/>
    <n v="0.5649867374005304"/>
    <n v="0.99137460421443391"/>
    <n v="0.14109455180696584"/>
    <n v="0.14232213656387666"/>
    <x v="1830"/>
  </r>
  <r>
    <s v="CMP1832"/>
    <x v="3"/>
    <x v="0"/>
    <d v="2022-10-30T00:00:00"/>
    <d v="2024-01-07T00:00:00"/>
    <n v="103002.2"/>
    <n v="29727.899999999998"/>
    <n v="23701.7"/>
    <n v="3188.3760000000002"/>
    <n v="10682.411"/>
    <x v="1"/>
    <x v="2"/>
    <x v="1"/>
    <n v="0.28861422377386114"/>
    <n v="0.79728806945663844"/>
    <n v="0.10725197541703251"/>
    <n v="0.13452098372690566"/>
    <x v="1831"/>
  </r>
  <r>
    <s v="CMP1833"/>
    <x v="4"/>
    <x v="0"/>
    <d v="2023-01-29T00:00:00"/>
    <d v="2024-05-01T00:00:00"/>
    <n v="72674"/>
    <n v="10619.8"/>
    <n v="6310.4"/>
    <n v="11262.382"/>
    <n v="18224.817999999999"/>
    <x v="4"/>
    <x v="2"/>
    <x v="1"/>
    <n v="0.14612928970470868"/>
    <n v="0.59421081376297102"/>
    <n v="1.0605079191698525"/>
    <n v="1.7847334558823529"/>
    <x v="1832"/>
  </r>
  <r>
    <s v="CMP1834"/>
    <x v="2"/>
    <x v="0"/>
    <d v="2023-03-20T00:00:00"/>
    <d v="2024-06-18T00:00:00"/>
    <n v="38506.199999999997"/>
    <n v="10747.4"/>
    <n v="2728.9"/>
    <n v="4177.5950000000003"/>
    <n v="5749.7139999999999"/>
    <x v="2"/>
    <x v="1"/>
    <x v="1"/>
    <n v="0.27910829944268717"/>
    <n v="0.25391257420399355"/>
    <n v="0.38870750134916354"/>
    <n v="1.5308714133900108"/>
    <x v="1833"/>
  </r>
  <r>
    <s v="CMP1835"/>
    <x v="4"/>
    <x v="1"/>
    <d v="2022-11-16T00:00:00"/>
    <d v="2024-01-27T00:00:00"/>
    <n v="9935.4"/>
    <n v="8607.1999999999989"/>
    <n v="1513.8"/>
    <n v="2467.6390000000001"/>
    <n v="4887.8919999999998"/>
    <x v="3"/>
    <x v="4"/>
    <x v="0"/>
    <n v="0.86631640396964382"/>
    <n v="0.17587601078167117"/>
    <n v="0.28669474393531003"/>
    <n v="1.6300957854406131"/>
    <x v="1834"/>
  </r>
  <r>
    <s v="CMP1836"/>
    <x v="0"/>
    <x v="3"/>
    <d v="2023-03-17T00:00:00"/>
    <d v="2024-06-05T00:00:00"/>
    <n v="23748.1"/>
    <n v="22100.899999999998"/>
    <n v="18768.8"/>
    <n v="8857.3250000000007"/>
    <n v="17586.789000000001"/>
    <x v="4"/>
    <x v="3"/>
    <x v="0"/>
    <n v="0.93063866161924524"/>
    <n v="0.84923238420154845"/>
    <n v="0.40076761579845172"/>
    <n v="0.47191749072929551"/>
    <x v="1835"/>
  </r>
  <r>
    <s v="CMP1837"/>
    <x v="2"/>
    <x v="1"/>
    <d v="2023-08-14T00:00:00"/>
    <d v="2024-10-27T00:00:00"/>
    <n v="118859.4"/>
    <n v="37813.1"/>
    <n v="31351.899999999998"/>
    <n v="5371.8440000000001"/>
    <n v="15138.319"/>
    <x v="1"/>
    <x v="1"/>
    <x v="0"/>
    <n v="0.31813302103157176"/>
    <n v="0.82912800061354397"/>
    <n v="0.14206304164429789"/>
    <n v="0.17134030154472299"/>
    <x v="1836"/>
  </r>
  <r>
    <s v="CMP1838"/>
    <x v="0"/>
    <x v="0"/>
    <d v="2022-11-12T00:00:00"/>
    <d v="2024-01-20T00:00:00"/>
    <n v="98614.5"/>
    <n v="38833.9"/>
    <n v="3656.9"/>
    <n v="1944.0440000000001"/>
    <n v="4230.723"/>
    <x v="0"/>
    <x v="4"/>
    <x v="1"/>
    <n v="0.39379503014262612"/>
    <n v="9.4167724591143309E-2"/>
    <n v="5.0060488387723097E-2"/>
    <n v="0.53160983346550361"/>
    <x v="1837"/>
  </r>
  <r>
    <s v="CMP1839"/>
    <x v="5"/>
    <x v="3"/>
    <d v="2023-06-11T00:00:00"/>
    <d v="2024-08-18T00:00:00"/>
    <n v="135438.69999999998"/>
    <n v="129006.5"/>
    <n v="58095.7"/>
    <n v="6690.7060000000001"/>
    <n v="12658.79"/>
    <x v="4"/>
    <x v="4"/>
    <x v="1"/>
    <n v="0.95250840417103844"/>
    <n v="0.45033157244014832"/>
    <n v="5.1863324716196472E-2"/>
    <n v="0.11516697449208806"/>
    <x v="1838"/>
  </r>
  <r>
    <s v="CMP1840"/>
    <x v="1"/>
    <x v="2"/>
    <d v="2023-08-08T00:00:00"/>
    <d v="2024-11-03T00:00:00"/>
    <n v="8462.1999999999989"/>
    <n v="4408"/>
    <n v="3204.5"/>
    <n v="9663.5830000000005"/>
    <n v="13230.641"/>
    <x v="1"/>
    <x v="2"/>
    <x v="1"/>
    <n v="0.52090472926662101"/>
    <n v="0.72697368421052633"/>
    <n v="2.192282894736842"/>
    <n v="3.0156289592760182"/>
    <x v="1839"/>
  </r>
  <r>
    <s v="CMP1841"/>
    <x v="4"/>
    <x v="2"/>
    <d v="2023-05-30T00:00:00"/>
    <d v="2024-08-24T00:00:00"/>
    <n v="49952.5"/>
    <n v="49897.4"/>
    <n v="771.4"/>
    <n v="4283.4160000000002"/>
    <n v="15360.43"/>
    <x v="3"/>
    <x v="4"/>
    <x v="1"/>
    <n v="0.99889695210449936"/>
    <n v="1.5459723352318957E-2"/>
    <n v="8.5844472858305237E-2"/>
    <n v="5.5527819548872186"/>
    <x v="1840"/>
  </r>
  <r>
    <s v="CMP1842"/>
    <x v="0"/>
    <x v="2"/>
    <d v="2022-12-09T00:00:00"/>
    <d v="2024-03-07T00:00:00"/>
    <n v="56051.199999999997"/>
    <n v="40704.400000000001"/>
    <n v="40666.699999999997"/>
    <n v="13213.734"/>
    <n v="19687.925999999999"/>
    <x v="1"/>
    <x v="1"/>
    <x v="0"/>
    <n v="0.72620033112582782"/>
    <n v="0.99907381020233677"/>
    <n v="0.3246266742661727"/>
    <n v="0.32492761891178779"/>
    <x v="1841"/>
  </r>
  <r>
    <s v="CMP1843"/>
    <x v="2"/>
    <x v="0"/>
    <d v="2023-01-13T00:00:00"/>
    <d v="2024-03-29T00:00:00"/>
    <n v="82029.399999999994"/>
    <n v="81690.099999999991"/>
    <n v="44074.2"/>
    <n v="4432.6499999999996"/>
    <n v="6032.8410000000003"/>
    <x v="1"/>
    <x v="0"/>
    <x v="1"/>
    <n v="0.99586367814466514"/>
    <n v="0.53952926976463489"/>
    <n v="5.4261777130888568E-2"/>
    <n v="0.1005724437425977"/>
    <x v="1842"/>
  </r>
  <r>
    <s v="CMP1844"/>
    <x v="5"/>
    <x v="1"/>
    <d v="2023-07-19T00:00:00"/>
    <d v="2024-10-02T00:00:00"/>
    <n v="7795.2"/>
    <n v="7238.4"/>
    <n v="1740"/>
    <n v="407.13099999999997"/>
    <n v="1232.239"/>
    <x v="0"/>
    <x v="3"/>
    <x v="1"/>
    <n v="0.92857142857142849"/>
    <n v="0.24038461538461539"/>
    <n v="5.6245993589743588E-2"/>
    <n v="0.23398333333333332"/>
    <x v="1843"/>
  </r>
  <r>
    <s v="CMP1845"/>
    <x v="3"/>
    <x v="3"/>
    <d v="2023-06-20T00:00:00"/>
    <d v="2024-09-12T00:00:00"/>
    <n v="119085.59999999999"/>
    <n v="94644.4"/>
    <n v="17565.3"/>
    <n v="9898.1640000000007"/>
    <n v="14905.477999999999"/>
    <x v="0"/>
    <x v="1"/>
    <x v="0"/>
    <n v="0.79475939996103639"/>
    <n v="0.18559259713200146"/>
    <n v="0.10458266944478492"/>
    <n v="0.5635066864784547"/>
    <x v="1844"/>
  </r>
  <r>
    <s v="CMP1846"/>
    <x v="3"/>
    <x v="1"/>
    <d v="2023-07-27T00:00:00"/>
    <d v="2024-10-29T00:00:00"/>
    <n v="88447.099999999991"/>
    <n v="80095.099999999991"/>
    <n v="77772.2"/>
    <n v="903.98800000000006"/>
    <n v="1658.713"/>
    <x v="1"/>
    <x v="3"/>
    <x v="0"/>
    <n v="0.90557067444834261"/>
    <n v="0.97099822585901019"/>
    <n v="1.1286433252471128E-2"/>
    <n v="1.1623536430755465E-2"/>
    <x v="1845"/>
  </r>
  <r>
    <s v="CMP1847"/>
    <x v="2"/>
    <x v="3"/>
    <d v="2023-02-23T00:00:00"/>
    <d v="2024-05-12T00:00:00"/>
    <n v="136592.9"/>
    <n v="98956.7"/>
    <n v="4222.3999999999996"/>
    <n v="13131.924999999999"/>
    <n v="33272.917999999998"/>
    <x v="1"/>
    <x v="2"/>
    <x v="0"/>
    <n v="0.72446444873781879"/>
    <n v="4.2669167423731794E-2"/>
    <n v="0.13270374820502301"/>
    <n v="3.1100618131868134"/>
    <x v="1846"/>
  </r>
  <r>
    <s v="CMP1848"/>
    <x v="3"/>
    <x v="3"/>
    <d v="2022-12-09T00:00:00"/>
    <d v="2024-02-24T00:00:00"/>
    <n v="68347.199999999997"/>
    <n v="46234.7"/>
    <n v="20488.5"/>
    <n v="7730.53"/>
    <n v="23935.005000000001"/>
    <x v="1"/>
    <x v="0"/>
    <x v="1"/>
    <n v="0.67646809232858107"/>
    <n v="0.44314119049112466"/>
    <n v="0.16720190679294988"/>
    <n v="0.37731068648266097"/>
    <x v="1847"/>
  </r>
  <r>
    <s v="CMP1849"/>
    <x v="0"/>
    <x v="1"/>
    <d v="2023-04-21T00:00:00"/>
    <d v="2024-07-05T00:00:00"/>
    <n v="13624.199999999999"/>
    <n v="9483"/>
    <n v="9401.7999999999993"/>
    <n v="12941.453"/>
    <n v="44055.175999999999"/>
    <x v="3"/>
    <x v="0"/>
    <x v="1"/>
    <n v="0.69604086845466162"/>
    <n v="0.99143730886850145"/>
    <n v="1.3647003058103975"/>
    <n v="1.3764867365823565"/>
    <x v="1848"/>
  </r>
  <r>
    <s v="CMP1850"/>
    <x v="5"/>
    <x v="2"/>
    <d v="2023-08-13T00:00:00"/>
    <d v="2024-10-29T00:00:00"/>
    <n v="40823.299999999996"/>
    <n v="9735.2999999999993"/>
    <n v="5547.7"/>
    <n v="6032.9570000000003"/>
    <n v="20499.52"/>
    <x v="1"/>
    <x v="4"/>
    <x v="1"/>
    <n v="0.23847410669887051"/>
    <n v="0.56985403634197207"/>
    <n v="0.61969913613345262"/>
    <n v="1.0874699424986933"/>
    <x v="1849"/>
  </r>
  <r>
    <s v="CMP1851"/>
    <x v="5"/>
    <x v="1"/>
    <d v="2023-05-09T00:00:00"/>
    <d v="2024-08-12T00:00:00"/>
    <n v="44822.400000000001"/>
    <n v="2409.9"/>
    <n v="1157.0999999999999"/>
    <n v="855.67399999999998"/>
    <n v="2840.0859999999998"/>
    <x v="4"/>
    <x v="3"/>
    <x v="1"/>
    <n v="5.376552795031056E-2"/>
    <n v="0.4801444043321299"/>
    <n v="0.35506618531889289"/>
    <n v="0.73949874686716799"/>
    <x v="1850"/>
  </r>
  <r>
    <s v="CMP1852"/>
    <x v="2"/>
    <x v="3"/>
    <d v="2023-04-09T00:00:00"/>
    <d v="2024-07-02T00:00:00"/>
    <n v="72737.8"/>
    <n v="9964.4"/>
    <n v="646.69999999999993"/>
    <n v="3694.6289999999999"/>
    <n v="5138.6260000000002"/>
    <x v="0"/>
    <x v="3"/>
    <x v="1"/>
    <n v="0.13699067060043058"/>
    <n v="6.4901047729918504E-2"/>
    <n v="0.37078288707799767"/>
    <n v="5.7130493273542609"/>
    <x v="1851"/>
  </r>
  <r>
    <s v="CMP1853"/>
    <x v="2"/>
    <x v="0"/>
    <d v="2023-03-26T00:00:00"/>
    <d v="2024-06-04T00:00:00"/>
    <n v="36429.799999999996"/>
    <n v="30102"/>
    <n v="28831.8"/>
    <n v="14143.995999999999"/>
    <n v="25970.428"/>
    <x v="0"/>
    <x v="1"/>
    <x v="1"/>
    <n v="0.8263015443400733"/>
    <n v="0.95780346820809248"/>
    <n v="0.46986897880539497"/>
    <n v="0.49056930195131765"/>
    <x v="1852"/>
  </r>
  <r>
    <s v="CMP1854"/>
    <x v="1"/>
    <x v="2"/>
    <d v="2023-03-02T00:00:00"/>
    <d v="2024-05-09T00:00:00"/>
    <n v="143329.60000000001"/>
    <n v="34222.9"/>
    <n v="9146.6"/>
    <n v="12865.038"/>
    <n v="23822.223999999998"/>
    <x v="0"/>
    <x v="4"/>
    <x v="0"/>
    <n v="0.23877063774684365"/>
    <n v="0.26726548597576477"/>
    <n v="0.37591898991610878"/>
    <n v="1.4065377298668358"/>
    <x v="1853"/>
  </r>
  <r>
    <s v="CMP1855"/>
    <x v="2"/>
    <x v="2"/>
    <d v="2023-03-10T00:00:00"/>
    <d v="2024-05-27T00:00:00"/>
    <n v="29052.2"/>
    <n v="13035.5"/>
    <n v="107.3"/>
    <n v="5612.8050000000003"/>
    <n v="9473.1689999999999"/>
    <x v="3"/>
    <x v="2"/>
    <x v="0"/>
    <n v="0.44869235376322619"/>
    <n v="8.2313681868743053E-3"/>
    <n v="0.43057842046718581"/>
    <n v="52.309459459459461"/>
    <x v="1854"/>
  </r>
  <r>
    <s v="CMP1856"/>
    <x v="1"/>
    <x v="3"/>
    <d v="2023-04-14T00:00:00"/>
    <d v="2024-07-03T00:00:00"/>
    <n v="121597"/>
    <n v="74672.099999999991"/>
    <n v="1563.1"/>
    <n v="4206.4210000000003"/>
    <n v="6061.5219999999999"/>
    <x v="1"/>
    <x v="1"/>
    <x v="0"/>
    <n v="0.61409492010493671"/>
    <n v="2.0932851761233447E-2"/>
    <n v="5.6331896384325612E-2"/>
    <n v="2.691076066790353"/>
    <x v="1855"/>
  </r>
  <r>
    <s v="CMP1857"/>
    <x v="5"/>
    <x v="2"/>
    <d v="2023-02-02T00:00:00"/>
    <d v="2024-05-07T00:00:00"/>
    <n v="73196"/>
    <n v="4483.3999999999996"/>
    <n v="466.9"/>
    <n v="608.04300000000001"/>
    <n v="2344.9110000000001"/>
    <x v="1"/>
    <x v="2"/>
    <x v="1"/>
    <n v="6.1251980982567351E-2"/>
    <n v="0.10413971539456662"/>
    <n v="0.135620957309185"/>
    <n v="1.3022981366459627"/>
    <x v="1856"/>
  </r>
  <r>
    <s v="CMP1858"/>
    <x v="0"/>
    <x v="3"/>
    <d v="2023-06-16T00:00:00"/>
    <d v="2024-08-28T00:00:00"/>
    <n v="40939.299999999996"/>
    <n v="30853.1"/>
    <n v="2668"/>
    <n v="7896.8450000000003"/>
    <n v="21085.436000000002"/>
    <x v="4"/>
    <x v="0"/>
    <x v="0"/>
    <n v="0.75363037472550831"/>
    <n v="8.6474292696682026E-2"/>
    <n v="0.25594980731271738"/>
    <n v="2.9598369565217393"/>
    <x v="1857"/>
  </r>
  <r>
    <s v="CMP1859"/>
    <x v="4"/>
    <x v="3"/>
    <d v="2023-06-03T00:00:00"/>
    <d v="2024-08-10T00:00:00"/>
    <n v="50857.299999999996"/>
    <n v="11017.1"/>
    <n v="150.79999999999998"/>
    <n v="9793.4449999999997"/>
    <n v="17963.615000000002"/>
    <x v="4"/>
    <x v="0"/>
    <x v="1"/>
    <n v="0.21662770143125964"/>
    <n v="1.3687812582258487E-2"/>
    <n v="0.88893129770992363"/>
    <n v="64.943269230769232"/>
    <x v="1858"/>
  </r>
  <r>
    <s v="CMP1860"/>
    <x v="4"/>
    <x v="1"/>
    <d v="2023-05-14T00:00:00"/>
    <d v="2024-08-01T00:00:00"/>
    <n v="48113.9"/>
    <n v="33637.1"/>
    <n v="14839.3"/>
    <n v="5074.3040000000001"/>
    <n v="15570.621999999999"/>
    <x v="1"/>
    <x v="4"/>
    <x v="1"/>
    <n v="0.69911397745765769"/>
    <n v="0.44115872057936029"/>
    <n v="0.15085438399862058"/>
    <n v="0.34195036153996483"/>
    <x v="1859"/>
  </r>
  <r>
    <s v="CMP1861"/>
    <x v="4"/>
    <x v="0"/>
    <d v="2023-04-03T00:00:00"/>
    <d v="2024-06-13T00:00:00"/>
    <n v="9509.1"/>
    <n v="7128.2"/>
    <n v="208.79999999999998"/>
    <n v="3829.8850000000002"/>
    <n v="7263.6589999999997"/>
    <x v="0"/>
    <x v="0"/>
    <x v="0"/>
    <n v="0.74961878621530953"/>
    <n v="2.9292107404393815E-2"/>
    <n v="0.53728641171684299"/>
    <n v="18.342361111111114"/>
    <x v="1860"/>
  </r>
  <r>
    <s v="CMP1862"/>
    <x v="5"/>
    <x v="0"/>
    <d v="2022-11-06T00:00:00"/>
    <d v="2024-01-31T00:00:00"/>
    <n v="41269.9"/>
    <n v="18475.899999999998"/>
    <n v="17887.2"/>
    <n v="2246.8330000000001"/>
    <n v="5015.0860000000002"/>
    <x v="2"/>
    <x v="0"/>
    <x v="0"/>
    <n v="0.44768463214110032"/>
    <n v="0.96813687019306249"/>
    <n v="0.12160885261340451"/>
    <n v="0.12561121919584955"/>
    <x v="1861"/>
  </r>
  <r>
    <s v="CMP1863"/>
    <x v="4"/>
    <x v="2"/>
    <d v="2023-04-10T00:00:00"/>
    <d v="2024-06-21T00:00:00"/>
    <n v="79286"/>
    <n v="41075.599999999999"/>
    <n v="2070.6"/>
    <n v="291.88499999999999"/>
    <n v="488.82400000000001"/>
    <x v="0"/>
    <x v="1"/>
    <x v="0"/>
    <n v="0.51806876371616672"/>
    <n v="5.0409488844959049E-2"/>
    <n v="7.1060434905393958E-3"/>
    <n v="0.14096638655462185"/>
    <x v="1862"/>
  </r>
  <r>
    <s v="CMP1864"/>
    <x v="5"/>
    <x v="0"/>
    <d v="2023-07-05T00:00:00"/>
    <d v="2024-09-30T00:00:00"/>
    <n v="135009.5"/>
    <n v="68384.899999999994"/>
    <n v="67619.3"/>
    <n v="10747.022999999999"/>
    <n v="33847.64"/>
    <x v="0"/>
    <x v="2"/>
    <x v="1"/>
    <n v="0.50651917087316078"/>
    <n v="0.9888045460328232"/>
    <n v="0.15715491285356856"/>
    <n v="0.15893425397778443"/>
    <x v="1863"/>
  </r>
  <r>
    <s v="CMP1865"/>
    <x v="2"/>
    <x v="1"/>
    <d v="2023-03-30T00:00:00"/>
    <d v="2024-06-21T00:00:00"/>
    <n v="68341.399999999994"/>
    <n v="38912.199999999997"/>
    <n v="28559.200000000001"/>
    <n v="2638.913"/>
    <n v="4121.4219999999996"/>
    <x v="2"/>
    <x v="4"/>
    <x v="0"/>
    <n v="0.56937961469914289"/>
    <n v="0.73393948427485478"/>
    <n v="6.7817111342972136E-2"/>
    <n v="9.2401502843216896E-2"/>
    <x v="1864"/>
  </r>
  <r>
    <s v="CMP1866"/>
    <x v="2"/>
    <x v="1"/>
    <d v="2023-04-24T00:00:00"/>
    <d v="2024-07-04T00:00:00"/>
    <n v="141247.4"/>
    <n v="140313.60000000001"/>
    <n v="52446.5"/>
    <n v="6510.5290000000005"/>
    <n v="14671.825000000001"/>
    <x v="4"/>
    <x v="3"/>
    <x v="1"/>
    <n v="0.9933889048577178"/>
    <n v="0.37378058862433861"/>
    <n v="4.6399842923280428E-2"/>
    <n v="0.12413657727398397"/>
    <x v="1865"/>
  </r>
  <r>
    <s v="CMP1867"/>
    <x v="0"/>
    <x v="2"/>
    <d v="2022-11-30T00:00:00"/>
    <d v="2024-02-12T00:00:00"/>
    <n v="17472.5"/>
    <n v="9572.9"/>
    <n v="1690.7"/>
    <n v="8147.1729999999998"/>
    <n v="27339.054"/>
    <x v="4"/>
    <x v="0"/>
    <x v="0"/>
    <n v="0.5478838174273859"/>
    <n v="0.1766131475310512"/>
    <n v="0.85106634353226296"/>
    <n v="4.818816466552315"/>
    <x v="1866"/>
  </r>
  <r>
    <s v="CMP1868"/>
    <x v="3"/>
    <x v="0"/>
    <d v="2023-06-25T00:00:00"/>
    <d v="2024-09-09T00:00:00"/>
    <n v="74544.5"/>
    <n v="65812.599999999991"/>
    <n v="22785.3"/>
    <n v="3831.0160000000001"/>
    <n v="11084.815000000001"/>
    <x v="3"/>
    <x v="0"/>
    <x v="1"/>
    <n v="0.88286325617584116"/>
    <n v="0.3462148585529215"/>
    <n v="5.8210980876002474E-2"/>
    <n v="0.16813542064401171"/>
    <x v="1867"/>
  </r>
  <r>
    <s v="CMP1869"/>
    <x v="2"/>
    <x v="2"/>
    <d v="2022-12-19T00:00:00"/>
    <d v="2024-03-02T00:00:00"/>
    <n v="44291.7"/>
    <n v="3613.4"/>
    <n v="5.8"/>
    <n v="5950.9160000000002"/>
    <n v="8555.1450000000004"/>
    <x v="3"/>
    <x v="2"/>
    <x v="1"/>
    <n v="8.1581876514109877E-2"/>
    <n v="1.6051364365971107E-3"/>
    <n v="1.6469020866773676"/>
    <n v="1026.02"/>
    <x v="1868"/>
  </r>
  <r>
    <s v="CMP1870"/>
    <x v="3"/>
    <x v="3"/>
    <d v="2023-04-29T00:00:00"/>
    <d v="2024-07-31T00:00:00"/>
    <n v="73552.7"/>
    <n v="63405.599999999999"/>
    <n v="1006.3"/>
    <n v="366.85"/>
    <n v="1181.808"/>
    <x v="4"/>
    <x v="2"/>
    <x v="1"/>
    <n v="0.86204313369869501"/>
    <n v="1.5870837907061838E-2"/>
    <n v="5.7857665568971832E-3"/>
    <n v="0.36455331412103753"/>
    <x v="1869"/>
  </r>
  <r>
    <s v="CMP1871"/>
    <x v="5"/>
    <x v="1"/>
    <d v="2023-05-06T00:00:00"/>
    <d v="2024-08-01T00:00:00"/>
    <n v="75550.8"/>
    <n v="29287.1"/>
    <n v="8647.7999999999993"/>
    <n v="11226.566999999999"/>
    <n v="26891.438999999998"/>
    <x v="3"/>
    <x v="2"/>
    <x v="1"/>
    <n v="0.38764778136035616"/>
    <n v="0.29527676007525494"/>
    <n v="0.38332805228240419"/>
    <n v="1.2981991951710261"/>
    <x v="1870"/>
  </r>
  <r>
    <s v="CMP1872"/>
    <x v="1"/>
    <x v="2"/>
    <d v="2023-01-13T00:00:00"/>
    <d v="2024-04-19T00:00:00"/>
    <n v="140365.79999999999"/>
    <n v="8439"/>
    <n v="1586.3"/>
    <n v="12002.607"/>
    <n v="15367.767"/>
    <x v="0"/>
    <x v="3"/>
    <x v="1"/>
    <n v="6.0121482583364326E-2"/>
    <n v="0.18797250859106529"/>
    <n v="1.4222783505154639"/>
    <n v="7.5664168190127974"/>
    <x v="1871"/>
  </r>
  <r>
    <s v="CMP1873"/>
    <x v="0"/>
    <x v="0"/>
    <d v="2023-03-03T00:00:00"/>
    <d v="2024-06-03T00:00:00"/>
    <n v="110147.8"/>
    <n v="22579.399999999998"/>
    <n v="9523.6"/>
    <n v="9947.7829999999994"/>
    <n v="19150.034"/>
    <x v="1"/>
    <x v="4"/>
    <x v="1"/>
    <n v="0.20499183823916589"/>
    <n v="0.42178268687387627"/>
    <n v="0.44056896994605704"/>
    <n v="1.0445401948842874"/>
    <x v="1872"/>
  </r>
  <r>
    <s v="CMP1874"/>
    <x v="1"/>
    <x v="3"/>
    <d v="2023-08-08T00:00:00"/>
    <d v="2024-10-22T00:00:00"/>
    <n v="89575.2"/>
    <n v="81208.7"/>
    <n v="37117.1"/>
    <n v="12951.168"/>
    <n v="37567.093000000001"/>
    <x v="3"/>
    <x v="2"/>
    <x v="1"/>
    <n v="0.90659803159803154"/>
    <n v="0.45705817233867801"/>
    <n v="0.15948005570831697"/>
    <n v="0.34892725994218299"/>
    <x v="1873"/>
  </r>
  <r>
    <s v="CMP1875"/>
    <x v="3"/>
    <x v="3"/>
    <d v="2023-01-12T00:00:00"/>
    <d v="2024-04-06T00:00:00"/>
    <n v="3958.5"/>
    <n v="2641.9"/>
    <n v="748.19999999999993"/>
    <n v="10103.339"/>
    <n v="21978.462"/>
    <x v="3"/>
    <x v="3"/>
    <x v="0"/>
    <n v="0.66739926739926747"/>
    <n v="0.28320526893523595"/>
    <n v="3.824270032930845"/>
    <n v="13.503527131782947"/>
    <x v="1874"/>
  </r>
  <r>
    <s v="CMP1876"/>
    <x v="0"/>
    <x v="0"/>
    <d v="2023-06-12T00:00:00"/>
    <d v="2024-09-09T00:00:00"/>
    <n v="139559.6"/>
    <n v="128571.5"/>
    <n v="81881.5"/>
    <n v="5471.5169999999998"/>
    <n v="15880.11"/>
    <x v="4"/>
    <x v="1"/>
    <x v="1"/>
    <n v="0.92126589643421153"/>
    <n v="0.63685575730235711"/>
    <n v="4.2556219690989057E-2"/>
    <n v="6.6822383566495488E-2"/>
    <x v="1875"/>
  </r>
  <r>
    <s v="CMP1877"/>
    <x v="2"/>
    <x v="1"/>
    <d v="2022-11-09T00:00:00"/>
    <d v="2024-02-01T00:00:00"/>
    <n v="56297.7"/>
    <n v="21088.799999999999"/>
    <n v="2134.4"/>
    <n v="11760.573"/>
    <n v="41464.402999999998"/>
    <x v="1"/>
    <x v="3"/>
    <x v="1"/>
    <n v="0.37459434399629116"/>
    <n v="0.10121012101210122"/>
    <n v="0.55766914191419148"/>
    <n v="5.5100135869565214"/>
    <x v="1876"/>
  </r>
  <r>
    <s v="CMP1878"/>
    <x v="5"/>
    <x v="3"/>
    <d v="2023-07-05T00:00:00"/>
    <d v="2024-09-25T00:00:00"/>
    <n v="60247.5"/>
    <n v="23052.1"/>
    <n v="11936.4"/>
    <n v="13782.105"/>
    <n v="51121.228999999999"/>
    <x v="4"/>
    <x v="3"/>
    <x v="0"/>
    <n v="0.38262334536702763"/>
    <n v="0.51780098125550389"/>
    <n v="0.59786765630896965"/>
    <n v="1.154628279883382"/>
    <x v="1877"/>
  </r>
  <r>
    <s v="CMP1879"/>
    <x v="3"/>
    <x v="1"/>
    <d v="2023-04-24T00:00:00"/>
    <d v="2024-07-22T00:00:00"/>
    <n v="19470.599999999999"/>
    <n v="14442"/>
    <n v="11794.3"/>
    <n v="8446.83"/>
    <n v="30230.295999999998"/>
    <x v="2"/>
    <x v="4"/>
    <x v="0"/>
    <n v="0.74173369079535301"/>
    <n v="0.81666666666666665"/>
    <n v="0.58487951807228911"/>
    <n v="0.71617900172117044"/>
    <x v="1878"/>
  </r>
  <r>
    <s v="CMP1880"/>
    <x v="3"/>
    <x v="0"/>
    <d v="2023-03-25T00:00:00"/>
    <d v="2024-06-24T00:00:00"/>
    <n v="46423.199999999997"/>
    <n v="14276.699999999999"/>
    <n v="6670"/>
    <n v="1790.953"/>
    <n v="4843.9279999999999"/>
    <x v="4"/>
    <x v="2"/>
    <x v="1"/>
    <n v="0.3075337331334333"/>
    <n v="0.46719479991874879"/>
    <n v="0.1254458663416616"/>
    <n v="0.26850869565217389"/>
    <x v="1879"/>
  </r>
  <r>
    <s v="CMP1881"/>
    <x v="5"/>
    <x v="0"/>
    <d v="2023-05-17T00:00:00"/>
    <d v="2024-08-22T00:00:00"/>
    <n v="38552.6"/>
    <n v="33376.1"/>
    <n v="4811.0999999999995"/>
    <n v="13560.081"/>
    <n v="19840.785"/>
    <x v="4"/>
    <x v="1"/>
    <x v="0"/>
    <n v="0.86572890025575444"/>
    <n v="0.14414805804153272"/>
    <n v="0.40628117125727692"/>
    <n v="2.8184990958408682"/>
    <x v="1880"/>
  </r>
  <r>
    <s v="CMP1882"/>
    <x v="4"/>
    <x v="3"/>
    <d v="2022-11-07T00:00:00"/>
    <d v="2024-01-27T00:00:00"/>
    <n v="63121.4"/>
    <n v="49218.799999999996"/>
    <n v="9161.1"/>
    <n v="3491.3679999999999"/>
    <n v="9482.8259999999991"/>
    <x v="4"/>
    <x v="2"/>
    <x v="0"/>
    <n v="0.77974823118625369"/>
    <n v="0.18613009662974314"/>
    <n v="7.0935658732029228E-2"/>
    <n v="0.38110794555238997"/>
    <x v="1881"/>
  </r>
  <r>
    <s v="CMP1883"/>
    <x v="0"/>
    <x v="2"/>
    <d v="2023-05-22T00:00:00"/>
    <d v="2024-08-26T00:00:00"/>
    <n v="44080"/>
    <n v="35931"/>
    <n v="10132.6"/>
    <n v="11876.486000000001"/>
    <n v="22306.365000000002"/>
    <x v="4"/>
    <x v="0"/>
    <x v="1"/>
    <n v="0.81513157894736843"/>
    <n v="0.28200161420500403"/>
    <n v="0.33053591606133981"/>
    <n v="1.1721064682312536"/>
    <x v="1882"/>
  </r>
  <r>
    <s v="CMP1884"/>
    <x v="4"/>
    <x v="1"/>
    <d v="2023-04-27T00:00:00"/>
    <d v="2024-07-29T00:00:00"/>
    <n v="74976.599999999991"/>
    <n v="56834.2"/>
    <n v="36418.199999999997"/>
    <n v="12683.15"/>
    <n v="21672.28"/>
    <x v="1"/>
    <x v="2"/>
    <x v="1"/>
    <n v="0.7580258373946005"/>
    <n v="0.64077967139504033"/>
    <n v="0.22316052658434535"/>
    <n v="0.34826405478579392"/>
    <x v="1883"/>
  </r>
  <r>
    <s v="CMP1885"/>
    <x v="5"/>
    <x v="1"/>
    <d v="2022-12-07T00:00:00"/>
    <d v="2024-02-16T00:00:00"/>
    <n v="120161.5"/>
    <n v="8792.7999999999993"/>
    <n v="4207.8999999999996"/>
    <n v="9990.2970000000005"/>
    <n v="37279.587"/>
    <x v="1"/>
    <x v="0"/>
    <x v="1"/>
    <n v="7.3174852178110289E-2"/>
    <n v="0.47856200527704484"/>
    <n v="1.1361906332453828"/>
    <n v="2.3741764300482431"/>
    <x v="1884"/>
  </r>
  <r>
    <s v="CMP1886"/>
    <x v="1"/>
    <x v="2"/>
    <d v="2023-01-18T00:00:00"/>
    <d v="2024-04-01T00:00:00"/>
    <n v="131013.3"/>
    <n v="95137.4"/>
    <n v="31955.1"/>
    <n v="1268.46"/>
    <n v="2680.2959999999998"/>
    <x v="0"/>
    <x v="3"/>
    <x v="0"/>
    <n v="0.72616596940921263"/>
    <n v="0.33588367981466805"/>
    <n v="1.3332926903615193E-2"/>
    <n v="3.9695072148107816E-2"/>
    <x v="1885"/>
  </r>
  <r>
    <s v="CMP1887"/>
    <x v="2"/>
    <x v="2"/>
    <d v="2023-06-17T00:00:00"/>
    <d v="2024-09-20T00:00:00"/>
    <n v="59835.7"/>
    <n v="45521.299999999996"/>
    <n v="8900.1"/>
    <n v="3039.2869999999998"/>
    <n v="8549.3449999999993"/>
    <x v="3"/>
    <x v="1"/>
    <x v="1"/>
    <n v="0.76077157950855423"/>
    <n v="0.19551506657323059"/>
    <n v="6.6766261068994082E-2"/>
    <n v="0.34148908439231018"/>
    <x v="1886"/>
  </r>
  <r>
    <s v="CMP1888"/>
    <x v="3"/>
    <x v="1"/>
    <d v="2022-12-23T00:00:00"/>
    <d v="2024-03-22T00:00:00"/>
    <n v="17820.5"/>
    <n v="14940.8"/>
    <n v="5246.0999999999995"/>
    <n v="6776.3429999999998"/>
    <n v="17140.218000000001"/>
    <x v="0"/>
    <x v="0"/>
    <x v="0"/>
    <n v="0.83840520748576075"/>
    <n v="0.35112577639751552"/>
    <n v="0.45354619565217391"/>
    <n v="1.2916915422885573"/>
    <x v="1887"/>
  </r>
  <r>
    <s v="CMP1889"/>
    <x v="4"/>
    <x v="1"/>
    <d v="2023-07-20T00:00:00"/>
    <d v="2024-10-01T00:00:00"/>
    <n v="55926.5"/>
    <n v="51005.2"/>
    <n v="46284"/>
    <n v="9313.0889999999999"/>
    <n v="28614.995999999999"/>
    <x v="1"/>
    <x v="4"/>
    <x v="1"/>
    <n v="0.91200414830178889"/>
    <n v="0.90743688878780993"/>
    <n v="0.18259097111667047"/>
    <n v="0.20121616541353382"/>
    <x v="1888"/>
  </r>
  <r>
    <s v="CMP1890"/>
    <x v="3"/>
    <x v="3"/>
    <d v="2023-06-03T00:00:00"/>
    <d v="2024-08-27T00:00:00"/>
    <n v="115953.59999999999"/>
    <n v="94038.3"/>
    <n v="33584.9"/>
    <n v="11550.264999999999"/>
    <n v="45000.112000000001"/>
    <x v="4"/>
    <x v="3"/>
    <x v="1"/>
    <n v="0.81099939975990409"/>
    <n v="0.35714065439294418"/>
    <n v="0.12282511487340796"/>
    <n v="0.34391244279423189"/>
    <x v="1889"/>
  </r>
  <r>
    <s v="CMP1891"/>
    <x v="5"/>
    <x v="2"/>
    <d v="2022-11-04T00:00:00"/>
    <d v="2024-01-27T00:00:00"/>
    <n v="47591.9"/>
    <n v="29530.7"/>
    <n v="25589.599999999999"/>
    <n v="14300.944"/>
    <n v="27362.573"/>
    <x v="1"/>
    <x v="2"/>
    <x v="1"/>
    <n v="0.62049844616415817"/>
    <n v="0.86654227634292447"/>
    <n v="0.48427378964941564"/>
    <n v="0.55885766092475064"/>
    <x v="1890"/>
  </r>
  <r>
    <s v="CMP1892"/>
    <x v="1"/>
    <x v="3"/>
    <d v="2022-10-30T00:00:00"/>
    <d v="2024-02-02T00:00:00"/>
    <n v="134017.69999999998"/>
    <n v="15573"/>
    <n v="7940.2"/>
    <n v="12675.929"/>
    <n v="40702.834000000003"/>
    <x v="1"/>
    <x v="4"/>
    <x v="1"/>
    <n v="0.11620106896327875"/>
    <n v="0.50986964618249531"/>
    <n v="0.81396834264432028"/>
    <n v="1.5964243973703434"/>
    <x v="1891"/>
  </r>
  <r>
    <s v="CMP1893"/>
    <x v="5"/>
    <x v="0"/>
    <d v="2023-04-08T00:00:00"/>
    <d v="2024-06-17T00:00:00"/>
    <n v="111716.7"/>
    <n v="61369.799999999996"/>
    <n v="37410"/>
    <n v="6982.5330000000004"/>
    <n v="15008.254000000001"/>
    <x v="2"/>
    <x v="2"/>
    <x v="1"/>
    <n v="0.5493341640059185"/>
    <n v="0.60958321519705139"/>
    <n v="0.11377799829883756"/>
    <n v="0.18664883720930234"/>
    <x v="1892"/>
  </r>
  <r>
    <s v="CMP1894"/>
    <x v="0"/>
    <x v="2"/>
    <d v="2023-07-24T00:00:00"/>
    <d v="2024-10-10T00:00:00"/>
    <n v="35675.799999999996"/>
    <n v="25897"/>
    <n v="10498"/>
    <n v="12890.325999999999"/>
    <n v="21519.74"/>
    <x v="0"/>
    <x v="1"/>
    <x v="1"/>
    <n v="0.72589822793041792"/>
    <n v="0.4053751399776036"/>
    <n v="0.49775363941769313"/>
    <n v="1.2278839779005524"/>
    <x v="1893"/>
  </r>
  <r>
    <s v="CMP1895"/>
    <x v="3"/>
    <x v="2"/>
    <d v="2023-03-11T00:00:00"/>
    <d v="2024-06-11T00:00:00"/>
    <n v="46371"/>
    <n v="36061.5"/>
    <n v="13685.1"/>
    <n v="11766.924000000001"/>
    <n v="41269.754999999997"/>
    <x v="0"/>
    <x v="0"/>
    <x v="1"/>
    <n v="0.77767354596622884"/>
    <n v="0.37949336550060314"/>
    <n v="0.32630156815440292"/>
    <n v="0.85983471074380169"/>
    <x v="1894"/>
  </r>
  <r>
    <s v="CMP1896"/>
    <x v="5"/>
    <x v="2"/>
    <d v="2023-06-09T00:00:00"/>
    <d v="2024-08-17T00:00:00"/>
    <n v="141467.79999999999"/>
    <n v="21866"/>
    <n v="1853.1"/>
    <n v="11750.017"/>
    <n v="19347.292000000001"/>
    <x v="4"/>
    <x v="1"/>
    <x v="1"/>
    <n v="0.15456520847853719"/>
    <n v="8.4748010610079569E-2"/>
    <n v="0.53736472148541115"/>
    <n v="6.340735524256651"/>
    <x v="1895"/>
  </r>
  <r>
    <s v="CMP1897"/>
    <x v="5"/>
    <x v="0"/>
    <d v="2023-01-02T00:00:00"/>
    <d v="2024-04-09T00:00:00"/>
    <n v="91477.599999999991"/>
    <n v="74350.2"/>
    <n v="53380.299999999996"/>
    <n v="10313.995000000001"/>
    <n v="18534.276999999998"/>
    <x v="0"/>
    <x v="3"/>
    <x v="0"/>
    <n v="0.81276946487446111"/>
    <n v="0.71795771901084326"/>
    <n v="0.13872181917466261"/>
    <n v="0.19321725430542733"/>
    <x v="1896"/>
  </r>
  <r>
    <s v="CMP1898"/>
    <x v="2"/>
    <x v="3"/>
    <d v="2023-02-18T00:00:00"/>
    <d v="2024-05-16T00:00:00"/>
    <n v="125213.3"/>
    <n v="97663.3"/>
    <n v="63773.9"/>
    <n v="12031.52"/>
    <n v="39344.589999999997"/>
    <x v="1"/>
    <x v="3"/>
    <x v="0"/>
    <n v="0.77997544989230383"/>
    <n v="0.65299759479763642"/>
    <n v="0.1231938711880512"/>
    <n v="0.1886589968623528"/>
    <x v="1897"/>
  </r>
  <r>
    <s v="CMP1899"/>
    <x v="3"/>
    <x v="0"/>
    <d v="2023-02-19T00:00:00"/>
    <d v="2024-05-15T00:00:00"/>
    <n v="64208.9"/>
    <n v="15793.4"/>
    <n v="8929.1"/>
    <n v="4723.665"/>
    <n v="18605.936000000002"/>
    <x v="3"/>
    <x v="0"/>
    <x v="0"/>
    <n v="0.24596901675624405"/>
    <n v="0.56536907822254867"/>
    <n v="0.29909107601909657"/>
    <n v="0.52901916206560573"/>
    <x v="1898"/>
  </r>
  <r>
    <s v="CMP1900"/>
    <x v="2"/>
    <x v="2"/>
    <d v="2022-12-03T00:00:00"/>
    <d v="2024-03-01T00:00:00"/>
    <n v="10257.299999999999"/>
    <n v="6301.7"/>
    <n v="5167.8"/>
    <n v="4792.2209999999995"/>
    <n v="6614.0590000000002"/>
    <x v="1"/>
    <x v="1"/>
    <x v="0"/>
    <n v="0.61436245405711054"/>
    <n v="0.820064427059365"/>
    <n v="0.7604647952139898"/>
    <n v="0.92732323232323222"/>
    <x v="1899"/>
  </r>
  <r>
    <s v="CMP1901"/>
    <x v="5"/>
    <x v="1"/>
    <d v="2023-04-08T00:00:00"/>
    <d v="2024-06-21T00:00:00"/>
    <n v="127411.5"/>
    <n v="2346.1"/>
    <n v="536.5"/>
    <n v="3967.9830000000002"/>
    <n v="13173.859"/>
    <x v="1"/>
    <x v="0"/>
    <x v="0"/>
    <n v="1.8413565494480481E-2"/>
    <n v="0.22867737948084055"/>
    <n v="1.6913102595797282"/>
    <n v="7.396054054054054"/>
    <x v="1900"/>
  </r>
  <r>
    <s v="CMP1902"/>
    <x v="1"/>
    <x v="1"/>
    <d v="2023-01-14T00:00:00"/>
    <d v="2024-04-14T00:00:00"/>
    <n v="92391.099999999991"/>
    <n v="46829.2"/>
    <n v="12385.9"/>
    <n v="1651.7529999999999"/>
    <n v="3816.69"/>
    <x v="3"/>
    <x v="0"/>
    <x v="0"/>
    <n v="0.50685834458080925"/>
    <n v="0.26449095863264799"/>
    <n v="3.5271860292296259E-2"/>
    <n v="0.13335752751112151"/>
    <x v="1901"/>
  </r>
  <r>
    <s v="CMP1903"/>
    <x v="1"/>
    <x v="0"/>
    <d v="2023-03-16T00:00:00"/>
    <d v="2024-06-13T00:00:00"/>
    <n v="124807.3"/>
    <n v="80506.899999999994"/>
    <n v="35307.5"/>
    <n v="11204.904"/>
    <n v="28094.736000000001"/>
    <x v="0"/>
    <x v="1"/>
    <x v="0"/>
    <n v="0.64504960847642723"/>
    <n v="0.43856489319549014"/>
    <n v="0.13917942437232089"/>
    <n v="0.31735195071868583"/>
    <x v="1902"/>
  </r>
  <r>
    <s v="CMP1904"/>
    <x v="4"/>
    <x v="2"/>
    <d v="2022-12-11T00:00:00"/>
    <d v="2024-03-02T00:00:00"/>
    <n v="60511.4"/>
    <n v="16312.5"/>
    <n v="2804.2999999999997"/>
    <n v="13321.846"/>
    <n v="24218.219000000001"/>
    <x v="1"/>
    <x v="3"/>
    <x v="1"/>
    <n v="0.26957730278922648"/>
    <n v="0.1719111111111111"/>
    <n v="0.81666488888888888"/>
    <n v="4.7505067218200621"/>
    <x v="1903"/>
  </r>
  <r>
    <s v="CMP1905"/>
    <x v="4"/>
    <x v="3"/>
    <d v="2023-08-10T00:00:00"/>
    <d v="2024-10-30T00:00:00"/>
    <n v="121727.5"/>
    <n v="38575.799999999996"/>
    <n v="24957.399999999998"/>
    <n v="1867.31"/>
    <n v="7356.5460000000003"/>
    <x v="2"/>
    <x v="3"/>
    <x v="1"/>
    <n v="0.31690291840381174"/>
    <n v="0.64697038039392574"/>
    <n v="4.8406254698541575E-2"/>
    <n v="7.4819893097838722E-2"/>
    <x v="1904"/>
  </r>
  <r>
    <s v="CMP1906"/>
    <x v="1"/>
    <x v="3"/>
    <d v="2023-06-14T00:00:00"/>
    <d v="2024-09-06T00:00:00"/>
    <n v="144353.29999999999"/>
    <n v="13061.6"/>
    <n v="1125.2"/>
    <n v="3451.9859999999999"/>
    <n v="6161.92"/>
    <x v="3"/>
    <x v="1"/>
    <x v="0"/>
    <n v="9.0483556662715722E-2"/>
    <n v="8.6145648312611012E-2"/>
    <n v="0.264285079928952"/>
    <n v="3.067886597938144"/>
    <x v="1905"/>
  </r>
  <r>
    <s v="CMP1907"/>
    <x v="3"/>
    <x v="1"/>
    <d v="2023-02-05T00:00:00"/>
    <d v="2024-04-14T00:00:00"/>
    <n v="39904"/>
    <n v="12948.5"/>
    <n v="4825.5999999999995"/>
    <n v="7453.5510000000004"/>
    <n v="10170.126"/>
    <x v="3"/>
    <x v="1"/>
    <x v="0"/>
    <n v="0.32449127906976744"/>
    <n v="0.37267637178051505"/>
    <n v="0.57563045912653976"/>
    <n v="1.5445853365384619"/>
    <x v="1906"/>
  </r>
  <r>
    <s v="CMP1908"/>
    <x v="0"/>
    <x v="0"/>
    <d v="2022-11-08T00:00:00"/>
    <d v="2024-02-10T00:00:00"/>
    <n v="95308.5"/>
    <n v="13833"/>
    <n v="5550.5999999999995"/>
    <n v="7872.4560000000001"/>
    <n v="16905.927"/>
    <x v="1"/>
    <x v="1"/>
    <x v="1"/>
    <n v="0.14513920584208123"/>
    <n v="0.40125786163522009"/>
    <n v="0.56910691823899373"/>
    <n v="1.4183072100313481"/>
    <x v="1907"/>
  </r>
  <r>
    <s v="CMP1909"/>
    <x v="3"/>
    <x v="3"/>
    <d v="2023-06-07T00:00:00"/>
    <d v="2024-08-14T00:00:00"/>
    <n v="143616.69999999998"/>
    <n v="62851.7"/>
    <n v="58246.5"/>
    <n v="11414.081"/>
    <n v="28611.11"/>
    <x v="3"/>
    <x v="0"/>
    <x v="1"/>
    <n v="0.43763503826504857"/>
    <n v="0.92672910995247548"/>
    <n v="0.18160337747427677"/>
    <n v="0.19596166293253672"/>
    <x v="1908"/>
  </r>
  <r>
    <s v="CMP1910"/>
    <x v="4"/>
    <x v="2"/>
    <d v="2023-01-31T00:00:00"/>
    <d v="2024-04-23T00:00:00"/>
    <n v="80373.5"/>
    <n v="11153.4"/>
    <n v="8262.1"/>
    <n v="9388.75"/>
    <n v="22240.738000000001"/>
    <x v="2"/>
    <x v="3"/>
    <x v="0"/>
    <n v="0.13876961933970774"/>
    <n v="0.7407696307852315"/>
    <n v="0.84178367134685395"/>
    <n v="1.1363636363636362"/>
    <x v="1909"/>
  </r>
  <r>
    <s v="CMP1911"/>
    <x v="0"/>
    <x v="2"/>
    <d v="2022-11-25T00:00:00"/>
    <d v="2024-02-09T00:00:00"/>
    <n v="42093.5"/>
    <n v="29246.5"/>
    <n v="9050.9"/>
    <n v="691.65"/>
    <n v="2279.98"/>
    <x v="3"/>
    <x v="4"/>
    <x v="1"/>
    <n v="0.69479848432655877"/>
    <n v="0.30946950917203769"/>
    <n v="2.3648983639067922E-2"/>
    <n v="7.6417814802947778E-2"/>
    <x v="1910"/>
  </r>
  <r>
    <s v="CMP1912"/>
    <x v="1"/>
    <x v="2"/>
    <d v="2022-12-08T00:00:00"/>
    <d v="2024-03-05T00:00:00"/>
    <n v="66395.5"/>
    <n v="27822.6"/>
    <n v="14995.9"/>
    <n v="9678.9240000000009"/>
    <n v="17971.009999999998"/>
    <x v="0"/>
    <x v="3"/>
    <x v="1"/>
    <n v="0.41904345927058306"/>
    <n v="0.53898269751928285"/>
    <n v="0.34787992495309572"/>
    <n v="0.64543801972539172"/>
    <x v="1911"/>
  </r>
  <r>
    <s v="CMP1913"/>
    <x v="4"/>
    <x v="2"/>
    <d v="2023-03-01T00:00:00"/>
    <d v="2024-05-22T00:00:00"/>
    <n v="6600.4"/>
    <n v="2256.1999999999998"/>
    <n v="667"/>
    <n v="7924.482"/>
    <n v="24791.201000000001"/>
    <x v="1"/>
    <x v="3"/>
    <x v="1"/>
    <n v="0.34182776801405973"/>
    <n v="0.29562982005141392"/>
    <n v="3.5123136246786637"/>
    <n v="11.880782608695652"/>
    <x v="1912"/>
  </r>
  <r>
    <s v="CMP1914"/>
    <x v="2"/>
    <x v="2"/>
    <d v="2023-06-04T00:00:00"/>
    <d v="2024-09-01T00:00:00"/>
    <n v="22620"/>
    <n v="6467"/>
    <n v="6371.3"/>
    <n v="3557.9810000000002"/>
    <n v="6972.7020000000002"/>
    <x v="4"/>
    <x v="4"/>
    <x v="1"/>
    <n v="0.28589743589743588"/>
    <n v="0.98520179372197314"/>
    <n v="0.55017488789237667"/>
    <n v="0.55843878015475645"/>
    <x v="1913"/>
  </r>
  <r>
    <s v="CMP1915"/>
    <x v="5"/>
    <x v="3"/>
    <d v="2023-04-08T00:00:00"/>
    <d v="2024-07-06T00:00:00"/>
    <n v="137193.19999999998"/>
    <n v="90082.7"/>
    <n v="68715.5"/>
    <n v="4239.0749999999998"/>
    <n v="16342.746999999999"/>
    <x v="4"/>
    <x v="1"/>
    <x v="0"/>
    <n v="0.65661198951551536"/>
    <n v="0.76280462286321349"/>
    <n v="4.705759263432379E-2"/>
    <n v="6.1690230006330449E-2"/>
    <x v="1914"/>
  </r>
  <r>
    <s v="CMP1916"/>
    <x v="5"/>
    <x v="2"/>
    <d v="2023-02-15T00:00:00"/>
    <d v="2024-05-21T00:00:00"/>
    <n v="42232.7"/>
    <n v="26163.8"/>
    <n v="15274.3"/>
    <n v="9315.2929999999997"/>
    <n v="32914.362000000001"/>
    <x v="2"/>
    <x v="3"/>
    <x v="1"/>
    <n v="0.61951520977820507"/>
    <n v="0.58379516736865444"/>
    <n v="0.35603746397694525"/>
    <n v="0.60986709701917596"/>
    <x v="1915"/>
  </r>
  <r>
    <s v="CMP1917"/>
    <x v="4"/>
    <x v="0"/>
    <d v="2023-04-01T00:00:00"/>
    <d v="2024-06-18T00:00:00"/>
    <n v="115533.09999999999"/>
    <n v="69565.2"/>
    <n v="31900"/>
    <n v="716.822"/>
    <n v="1623.1590000000001"/>
    <x v="1"/>
    <x v="2"/>
    <x v="1"/>
    <n v="0.60212354727779316"/>
    <n v="0.45856261464065368"/>
    <n v="1.0304318826079706E-2"/>
    <n v="2.247090909090909E-2"/>
    <x v="1916"/>
  </r>
  <r>
    <s v="CMP1918"/>
    <x v="5"/>
    <x v="1"/>
    <d v="2022-10-28T00:00:00"/>
    <d v="2024-01-21T00:00:00"/>
    <n v="68364.599999999991"/>
    <n v="8462.1999999999989"/>
    <n v="5611.5"/>
    <n v="2763.99"/>
    <n v="7421.5060000000003"/>
    <x v="1"/>
    <x v="4"/>
    <x v="1"/>
    <n v="0.12378043607364045"/>
    <n v="0.66312542837559985"/>
    <n v="0.32662782727895823"/>
    <n v="0.4925581395348837"/>
    <x v="1917"/>
  </r>
  <r>
    <s v="CMP1919"/>
    <x v="2"/>
    <x v="2"/>
    <d v="2023-07-11T00:00:00"/>
    <d v="2024-09-27T00:00:00"/>
    <n v="112421.4"/>
    <n v="44184.4"/>
    <n v="9082.7999999999993"/>
    <n v="5495.848"/>
    <n v="20281.324000000001"/>
    <x v="3"/>
    <x v="1"/>
    <x v="1"/>
    <n v="0.39302481556002689"/>
    <n v="0.20556576529272771"/>
    <n v="0.12438435284851666"/>
    <n v="0.60508301404853138"/>
    <x v="1918"/>
  </r>
  <r>
    <s v="CMP1920"/>
    <x v="3"/>
    <x v="3"/>
    <d v="2023-06-02T00:00:00"/>
    <d v="2024-08-10T00:00:00"/>
    <n v="58855.5"/>
    <n v="35980.299999999996"/>
    <n v="20369.599999999999"/>
    <n v="5502.4889999999996"/>
    <n v="10803.776"/>
    <x v="2"/>
    <x v="3"/>
    <x v="1"/>
    <n v="0.61133284060113324"/>
    <n v="0.56613202224550663"/>
    <n v="0.1529306036914645"/>
    <n v="0.27013240318906606"/>
    <x v="1919"/>
  </r>
  <r>
    <s v="CMP1921"/>
    <x v="4"/>
    <x v="3"/>
    <d v="2022-11-11T00:00:00"/>
    <d v="2024-01-21T00:00:00"/>
    <n v="101404.3"/>
    <n v="42221.1"/>
    <n v="22370.6"/>
    <n v="8204.5059999999994"/>
    <n v="20691.413"/>
    <x v="0"/>
    <x v="2"/>
    <x v="1"/>
    <n v="0.41636400034318066"/>
    <n v="0.52984408269798744"/>
    <n v="0.19432241225358884"/>
    <n v="0.36675395385014259"/>
    <x v="1920"/>
  </r>
  <r>
    <s v="CMP1922"/>
    <x v="1"/>
    <x v="1"/>
    <d v="2023-03-19T00:00:00"/>
    <d v="2024-06-13T00:00:00"/>
    <n v="75429"/>
    <n v="59873.4"/>
    <n v="28280.799999999999"/>
    <n v="7395.0870000000004"/>
    <n v="20960.300999999999"/>
    <x v="4"/>
    <x v="4"/>
    <x v="1"/>
    <n v="0.79377162629757791"/>
    <n v="0.47234331105298843"/>
    <n v="0.12351206044754433"/>
    <n v="0.26148789991796556"/>
    <x v="1921"/>
  </r>
  <r>
    <s v="CMP1923"/>
    <x v="3"/>
    <x v="0"/>
    <d v="2022-12-21T00:00:00"/>
    <d v="2024-03-09T00:00:00"/>
    <n v="25038.6"/>
    <n v="21442.6"/>
    <n v="18818.099999999999"/>
    <n v="11296.457"/>
    <n v="40967.487999999998"/>
    <x v="0"/>
    <x v="1"/>
    <x v="1"/>
    <n v="0.85638174658327537"/>
    <n v="0.87760346226670272"/>
    <n v="0.52682309981065734"/>
    <n v="0.60029742641393136"/>
    <x v="1922"/>
  </r>
  <r>
    <s v="CMP1924"/>
    <x v="1"/>
    <x v="3"/>
    <d v="2023-03-16T00:00:00"/>
    <d v="2024-05-31T00:00:00"/>
    <n v="48479.299999999996"/>
    <n v="3082.7"/>
    <n v="46.4"/>
    <n v="11247.824000000001"/>
    <n v="24849.81"/>
    <x v="0"/>
    <x v="1"/>
    <x v="1"/>
    <n v="6.3587964347670042E-2"/>
    <n v="1.5051740357478834E-2"/>
    <n v="3.6486923800564446"/>
    <n v="242.41000000000003"/>
    <x v="1923"/>
  </r>
  <r>
    <s v="CMP1925"/>
    <x v="2"/>
    <x v="0"/>
    <d v="2023-04-04T00:00:00"/>
    <d v="2024-07-09T00:00:00"/>
    <n v="84984.5"/>
    <n v="15430.9"/>
    <n v="14056.3"/>
    <n v="12768.584000000001"/>
    <n v="22322.431"/>
    <x v="4"/>
    <x v="4"/>
    <x v="1"/>
    <n v="0.1815731103907183"/>
    <n v="0.91091900018793459"/>
    <n v="0.8274685209547078"/>
    <n v="0.90838869403754907"/>
    <x v="1924"/>
  </r>
  <r>
    <s v="CMP1926"/>
    <x v="0"/>
    <x v="0"/>
    <d v="2023-01-21T00:00:00"/>
    <d v="2024-04-25T00:00:00"/>
    <n v="33271.699999999997"/>
    <n v="30452.899999999998"/>
    <n v="22193.7"/>
    <n v="1534.883"/>
    <n v="4062.5810000000001"/>
    <x v="0"/>
    <x v="0"/>
    <x v="1"/>
    <n v="0.91527935152096229"/>
    <n v="0.72878773450147616"/>
    <n v="5.0401866488905822E-2"/>
    <n v="6.9158499934666148E-2"/>
    <x v="1925"/>
  </r>
  <r>
    <s v="CMP1927"/>
    <x v="1"/>
    <x v="1"/>
    <d v="2023-08-02T00:00:00"/>
    <d v="2024-10-18T00:00:00"/>
    <n v="127072.2"/>
    <n v="6281.4"/>
    <n v="281.3"/>
    <n v="4399.3580000000002"/>
    <n v="12731.493"/>
    <x v="4"/>
    <x v="4"/>
    <x v="0"/>
    <n v="4.943174038066548E-2"/>
    <n v="4.4783010156971378E-2"/>
    <n v="0.70037857802400749"/>
    <n v="15.639381443298969"/>
    <x v="1926"/>
  </r>
  <r>
    <s v="CMP1928"/>
    <x v="3"/>
    <x v="3"/>
    <d v="2023-08-01T00:00:00"/>
    <d v="2024-10-26T00:00:00"/>
    <n v="61848.299999999996"/>
    <n v="1293.3999999999999"/>
    <n v="1046.8999999999999"/>
    <n v="10429.589"/>
    <n v="31774.894"/>
    <x v="4"/>
    <x v="3"/>
    <x v="1"/>
    <n v="2.0912458386083368E-2"/>
    <n v="0.8094170403587444"/>
    <n v="8.063699551569508"/>
    <n v="9.962354570637121"/>
    <x v="1927"/>
  </r>
  <r>
    <s v="CMP1929"/>
    <x v="5"/>
    <x v="0"/>
    <d v="2023-06-28T00:00:00"/>
    <d v="2024-09-10T00:00:00"/>
    <n v="100560.4"/>
    <n v="4016.5"/>
    <n v="3422"/>
    <n v="6708.1350000000002"/>
    <n v="11650.199000000001"/>
    <x v="0"/>
    <x v="2"/>
    <x v="0"/>
    <n v="3.9941169685084786E-2"/>
    <n v="0.85198555956678701"/>
    <n v="1.6701444043321301"/>
    <n v="1.9602966101694916"/>
    <x v="1928"/>
  </r>
  <r>
    <s v="CMP1930"/>
    <x v="2"/>
    <x v="2"/>
    <d v="2023-08-19T00:00:00"/>
    <d v="2024-11-23T00:00:00"/>
    <n v="56645.7"/>
    <n v="18815.2"/>
    <n v="7519.7"/>
    <n v="7883.0410000000002"/>
    <n v="22588.042000000001"/>
    <x v="3"/>
    <x v="0"/>
    <x v="1"/>
    <n v="0.33215583883684024"/>
    <n v="0.39966091245376079"/>
    <n v="0.41897194821208383"/>
    <n v="1.0483185499421519"/>
    <x v="1929"/>
  </r>
  <r>
    <s v="CMP1931"/>
    <x v="2"/>
    <x v="2"/>
    <d v="2022-11-11T00:00:00"/>
    <d v="2024-02-07T00:00:00"/>
    <n v="97556"/>
    <n v="60146"/>
    <n v="27541.3"/>
    <n v="11018.956"/>
    <n v="38011.837"/>
    <x v="1"/>
    <x v="4"/>
    <x v="0"/>
    <n v="0.61652794292508917"/>
    <n v="0.45790742526518802"/>
    <n v="0.18320347155255545"/>
    <n v="0.40008844898388968"/>
    <x v="1930"/>
  </r>
  <r>
    <s v="CMP1932"/>
    <x v="4"/>
    <x v="2"/>
    <d v="2023-06-16T00:00:00"/>
    <d v="2024-08-24T00:00:00"/>
    <n v="71166"/>
    <n v="22614.2"/>
    <n v="2810.1"/>
    <n v="10231.287"/>
    <n v="30989.312999999998"/>
    <x v="1"/>
    <x v="0"/>
    <x v="1"/>
    <n v="0.3177669111654442"/>
    <n v="0.12426263144395998"/>
    <n v="0.45242754552449344"/>
    <n v="3.6408978328173376"/>
    <x v="1931"/>
  </r>
  <r>
    <s v="CMP1933"/>
    <x v="0"/>
    <x v="0"/>
    <d v="2023-01-16T00:00:00"/>
    <d v="2024-04-22T00:00:00"/>
    <n v="111911"/>
    <n v="52724.9"/>
    <n v="12365.6"/>
    <n v="1804.3219999999999"/>
    <n v="5425.9"/>
    <x v="2"/>
    <x v="2"/>
    <x v="1"/>
    <n v="0.47113241772479919"/>
    <n v="0.23453055387492439"/>
    <n v="3.4221439964798414E-2"/>
    <n v="0.14591463414634145"/>
    <x v="1932"/>
  </r>
  <r>
    <s v="CMP1934"/>
    <x v="1"/>
    <x v="1"/>
    <d v="2022-12-11T00:00:00"/>
    <d v="2024-03-18T00:00:00"/>
    <n v="133394.19999999998"/>
    <n v="104936.5"/>
    <n v="18635.399999999998"/>
    <n v="9220.4050000000007"/>
    <n v="15937.762000000001"/>
    <x v="1"/>
    <x v="0"/>
    <x v="1"/>
    <n v="0.78666463759293892"/>
    <n v="0.17758739809313248"/>
    <n v="8.7866519275943078E-2"/>
    <n v="0.4947790227201993"/>
    <x v="1933"/>
  </r>
  <r>
    <s v="CMP1935"/>
    <x v="5"/>
    <x v="1"/>
    <d v="2023-01-09T00:00:00"/>
    <d v="2024-04-05T00:00:00"/>
    <n v="134971.79999999999"/>
    <n v="74924.399999999994"/>
    <n v="6504.7"/>
    <n v="6957.2740000000003"/>
    <n v="26951.120999999999"/>
    <x v="0"/>
    <x v="2"/>
    <x v="1"/>
    <n v="0.55511151218254484"/>
    <n v="8.6816844712803848E-2"/>
    <n v="9.2857253444805707E-2"/>
    <n v="1.069576460098083"/>
    <x v="1934"/>
  </r>
  <r>
    <s v="CMP1936"/>
    <x v="0"/>
    <x v="0"/>
    <d v="2023-01-05T00:00:00"/>
    <d v="2024-03-25T00:00:00"/>
    <n v="6922.3"/>
    <n v="6904.9"/>
    <n v="3074"/>
    <n v="7204.0640000000003"/>
    <n v="22522.385999999999"/>
    <x v="0"/>
    <x v="1"/>
    <x v="1"/>
    <n v="0.99748638458315875"/>
    <n v="0.44519109617807645"/>
    <n v="1.0433263334733307"/>
    <n v="2.3435471698113211"/>
    <x v="1935"/>
  </r>
  <r>
    <s v="CMP1937"/>
    <x v="2"/>
    <x v="0"/>
    <d v="2023-06-08T00:00:00"/>
    <d v="2024-09-05T00:00:00"/>
    <n v="8296.9"/>
    <n v="307.39999999999998"/>
    <n v="118.89999999999999"/>
    <n v="4006.64"/>
    <n v="10884.28"/>
    <x v="4"/>
    <x v="1"/>
    <x v="1"/>
    <n v="3.704998252359315E-2"/>
    <n v="0.3867924528301887"/>
    <n v="13.033962264150944"/>
    <n v="33.697560975609754"/>
    <x v="1936"/>
  </r>
  <r>
    <s v="CMP1938"/>
    <x v="4"/>
    <x v="3"/>
    <d v="2023-05-18T00:00:00"/>
    <d v="2024-08-21T00:00:00"/>
    <n v="122913.59999999999"/>
    <n v="111142.5"/>
    <n v="17748"/>
    <n v="12881.365"/>
    <n v="32034.473000000002"/>
    <x v="4"/>
    <x v="0"/>
    <x v="1"/>
    <n v="0.90423272933182341"/>
    <n v="0.15968688845401174"/>
    <n v="0.11589954337899543"/>
    <n v="0.72579248366013072"/>
    <x v="1937"/>
  </r>
  <r>
    <s v="CMP1939"/>
    <x v="4"/>
    <x v="3"/>
    <d v="2023-03-20T00:00:00"/>
    <d v="2024-06-03T00:00:00"/>
    <n v="74828.7"/>
    <n v="29997.599999999999"/>
    <n v="28599.8"/>
    <n v="6120.6530000000002"/>
    <n v="19696.017"/>
    <x v="0"/>
    <x v="4"/>
    <x v="1"/>
    <n v="0.40088361818393209"/>
    <n v="0.95340293890177885"/>
    <n v="0.2040380897138438"/>
    <n v="0.21401034272966946"/>
    <x v="1938"/>
  </r>
  <r>
    <s v="CMP1940"/>
    <x v="1"/>
    <x v="3"/>
    <d v="2023-01-02T00:00:00"/>
    <d v="2024-03-12T00:00:00"/>
    <n v="143318"/>
    <n v="104371"/>
    <n v="85112.099999999991"/>
    <n v="1887.6969999999999"/>
    <n v="5322.7759999999998"/>
    <x v="3"/>
    <x v="4"/>
    <x v="1"/>
    <n v="0.72824767300687976"/>
    <n v="0.81547652125590431"/>
    <n v="1.8086412892470129E-2"/>
    <n v="2.2178949879041877E-2"/>
    <x v="1939"/>
  </r>
  <r>
    <s v="CMP1941"/>
    <x v="0"/>
    <x v="2"/>
    <d v="2023-01-19T00:00:00"/>
    <d v="2024-04-16T00:00:00"/>
    <n v="117473.2"/>
    <n v="74300.899999999994"/>
    <n v="72937.899999999994"/>
    <n v="3136.9009999999998"/>
    <n v="5142.4539999999997"/>
    <x v="1"/>
    <x v="4"/>
    <x v="1"/>
    <n v="0.63249234719067837"/>
    <n v="0.98165567308067603"/>
    <n v="4.2218882947582061E-2"/>
    <n v="4.3007832690549086E-2"/>
    <x v="1940"/>
  </r>
  <r>
    <s v="CMP1942"/>
    <x v="4"/>
    <x v="1"/>
    <d v="2023-05-23T00:00:00"/>
    <d v="2024-08-17T00:00:00"/>
    <n v="5112.7"/>
    <n v="1365.8999999999999"/>
    <n v="362.5"/>
    <n v="7845.6310000000003"/>
    <n v="18382.839"/>
    <x v="3"/>
    <x v="1"/>
    <x v="1"/>
    <n v="0.2671582529778786"/>
    <n v="0.26539278131634825"/>
    <n v="5.7439278131634826"/>
    <n v="21.64312"/>
    <x v="1941"/>
  </r>
  <r>
    <s v="CMP1943"/>
    <x v="4"/>
    <x v="2"/>
    <d v="2023-06-21T00:00:00"/>
    <d v="2024-09-18T00:00:00"/>
    <n v="11962.5"/>
    <n v="9822.2999999999993"/>
    <n v="4785"/>
    <n v="9211.9950000000008"/>
    <n v="21158.806"/>
    <x v="1"/>
    <x v="0"/>
    <x v="1"/>
    <n v="0.82109090909090898"/>
    <n v="0.48715677590788314"/>
    <n v="0.93786536758193106"/>
    <n v="1.9251818181818183"/>
    <x v="1942"/>
  </r>
  <r>
    <s v="CMP1944"/>
    <x v="1"/>
    <x v="1"/>
    <d v="2022-12-31T00:00:00"/>
    <d v="2024-04-01T00:00:00"/>
    <n v="58313.2"/>
    <n v="53426.7"/>
    <n v="24389"/>
    <n v="11867.38"/>
    <n v="31221.225999999999"/>
    <x v="0"/>
    <x v="3"/>
    <x v="1"/>
    <n v="0.9162025064650885"/>
    <n v="0.45649459914237639"/>
    <n v="0.22212451826521196"/>
    <n v="0.4865873959571938"/>
    <x v="1943"/>
  </r>
  <r>
    <s v="CMP1945"/>
    <x v="5"/>
    <x v="2"/>
    <d v="2022-12-26T00:00:00"/>
    <d v="2024-03-04T00:00:00"/>
    <n v="43105.599999999999"/>
    <n v="33741.5"/>
    <n v="3926.6"/>
    <n v="6430.3440000000001"/>
    <n v="21091.555"/>
    <x v="1"/>
    <x v="1"/>
    <x v="1"/>
    <n v="0.78276372443487618"/>
    <n v="0.11637301246239794"/>
    <n v="0.19057670820799313"/>
    <n v="1.6376366322008864"/>
    <x v="1944"/>
  </r>
  <r>
    <s v="CMP1946"/>
    <x v="4"/>
    <x v="1"/>
    <d v="2022-12-22T00:00:00"/>
    <d v="2024-03-10T00:00:00"/>
    <n v="10515.4"/>
    <n v="9918"/>
    <n v="4387.7"/>
    <n v="5170.5550000000003"/>
    <n v="13577.423000000001"/>
    <x v="2"/>
    <x v="1"/>
    <x v="1"/>
    <n v="0.94318808604522897"/>
    <n v="0.44239766081871346"/>
    <n v="0.52133040935672514"/>
    <n v="1.1784203569068077"/>
    <x v="1945"/>
  </r>
  <r>
    <s v="CMP1947"/>
    <x v="2"/>
    <x v="1"/>
    <d v="2022-10-27T00:00:00"/>
    <d v="2024-01-09T00:00:00"/>
    <n v="33254.299999999996"/>
    <n v="27834.2"/>
    <n v="8067.8"/>
    <n v="13996.444"/>
    <n v="34629.131999999998"/>
    <x v="1"/>
    <x v="2"/>
    <x v="0"/>
    <n v="0.83701055201883678"/>
    <n v="0.28985205251093976"/>
    <n v="0.50285059387372366"/>
    <n v="1.7348526240115023"/>
    <x v="1946"/>
  </r>
  <r>
    <s v="CMP1948"/>
    <x v="1"/>
    <x v="3"/>
    <d v="2023-04-19T00:00:00"/>
    <d v="2024-07-11T00:00:00"/>
    <n v="42882.299999999996"/>
    <n v="37517.299999999996"/>
    <n v="27103.399999999998"/>
    <n v="700.23400000000004"/>
    <n v="2130.4560000000001"/>
    <x v="4"/>
    <x v="2"/>
    <x v="1"/>
    <n v="0.87489010617434226"/>
    <n v="0.72242405503594342"/>
    <n v="1.8664296204684242E-2"/>
    <n v="2.5835651615664458E-2"/>
    <x v="1947"/>
  </r>
  <r>
    <s v="CMP1949"/>
    <x v="4"/>
    <x v="3"/>
    <d v="2023-07-25T00:00:00"/>
    <d v="2024-10-06T00:00:00"/>
    <n v="40553.599999999999"/>
    <n v="7522.5999999999995"/>
    <n v="2038.7"/>
    <n v="6140.0249999999996"/>
    <n v="16437.374"/>
    <x v="3"/>
    <x v="3"/>
    <x v="1"/>
    <n v="0.18549771167048054"/>
    <n v="0.2710100231303007"/>
    <n v="0.81621048573631461"/>
    <n v="3.0117354196301562"/>
    <x v="1948"/>
  </r>
  <r>
    <s v="CMP1950"/>
    <x v="5"/>
    <x v="2"/>
    <d v="2022-12-23T00:00:00"/>
    <d v="2024-03-08T00:00:00"/>
    <n v="23803.200000000001"/>
    <n v="481.4"/>
    <n v="330.59999999999997"/>
    <n v="9343.2489999999998"/>
    <n v="24742.626"/>
    <x v="3"/>
    <x v="2"/>
    <x v="0"/>
    <n v="2.0224171539961013E-2"/>
    <n v="0.68674698795180722"/>
    <n v="19.408493975903614"/>
    <n v="28.261491228070177"/>
    <x v="1949"/>
  </r>
  <r>
    <s v="CMP1951"/>
    <x v="0"/>
    <x v="1"/>
    <d v="2023-08-06T00:00:00"/>
    <d v="2024-11-09T00:00:00"/>
    <n v="85700.800000000003"/>
    <n v="51153.1"/>
    <n v="3926.6"/>
    <n v="4033.7260000000001"/>
    <n v="13174.526"/>
    <x v="4"/>
    <x v="2"/>
    <x v="1"/>
    <n v="0.59688007579859226"/>
    <n v="7.6761721186008283E-2"/>
    <n v="7.8855944214524631E-2"/>
    <n v="1.0272821270310193"/>
    <x v="1950"/>
  </r>
  <r>
    <s v="CMP1952"/>
    <x v="2"/>
    <x v="2"/>
    <d v="2023-06-01T00:00:00"/>
    <d v="2024-08-26T00:00:00"/>
    <n v="55143.5"/>
    <n v="13693.8"/>
    <n v="4428.3"/>
    <n v="11106.043"/>
    <n v="13553.498"/>
    <x v="1"/>
    <x v="0"/>
    <x v="1"/>
    <n v="0.24833026557980539"/>
    <n v="0.32337992376111818"/>
    <n v="0.81102710715798387"/>
    <n v="2.5079698755730186"/>
    <x v="1951"/>
  </r>
  <r>
    <s v="CMP1953"/>
    <x v="1"/>
    <x v="3"/>
    <d v="2022-12-18T00:00:00"/>
    <d v="2024-03-08T00:00:00"/>
    <n v="120761.8"/>
    <n v="15918.1"/>
    <n v="6403.2"/>
    <n v="5855.68"/>
    <n v="16191.396000000001"/>
    <x v="4"/>
    <x v="1"/>
    <x v="0"/>
    <n v="0.13181403390807359"/>
    <n v="0.40225906358170888"/>
    <n v="0.36786299872472217"/>
    <n v="0.91449275362318849"/>
    <x v="1952"/>
  </r>
  <r>
    <s v="CMP1954"/>
    <x v="2"/>
    <x v="1"/>
    <d v="2023-05-03T00:00:00"/>
    <d v="2024-07-30T00:00:00"/>
    <n v="74080.5"/>
    <n v="25865.1"/>
    <n v="6832.4"/>
    <n v="3198.8159999999998"/>
    <n v="9658.1020000000008"/>
    <x v="3"/>
    <x v="0"/>
    <x v="1"/>
    <n v="0.34914856136230182"/>
    <n v="0.26415517434689989"/>
    <n v="0.12367305751765893"/>
    <n v="0.46818336162988117"/>
    <x v="1953"/>
  </r>
  <r>
    <s v="CMP1955"/>
    <x v="2"/>
    <x v="0"/>
    <d v="2022-12-25T00:00:00"/>
    <d v="2024-03-13T00:00:00"/>
    <n v="87107.3"/>
    <n v="8818.9"/>
    <n v="40.6"/>
    <n v="13845.963"/>
    <n v="32901.137999999999"/>
    <x v="0"/>
    <x v="0"/>
    <x v="1"/>
    <n v="0.10124180177780737"/>
    <n v="4.6037487668530094E-3"/>
    <n v="1.5700328839197633"/>
    <n v="341.03357142857141"/>
    <x v="1954"/>
  </r>
  <r>
    <s v="CMP1956"/>
    <x v="4"/>
    <x v="0"/>
    <d v="2023-05-24T00:00:00"/>
    <d v="2024-08-07T00:00:00"/>
    <n v="68756.099999999991"/>
    <n v="16788.099999999999"/>
    <n v="6403.2"/>
    <n v="10666.344999999999"/>
    <n v="14348.532999999999"/>
    <x v="0"/>
    <x v="1"/>
    <x v="0"/>
    <n v="0.24416888101564807"/>
    <n v="0.3814130247020211"/>
    <n v="0.63535152876144418"/>
    <n v="1.6657835144927535"/>
    <x v="1955"/>
  </r>
  <r>
    <s v="CMP1957"/>
    <x v="4"/>
    <x v="2"/>
    <d v="2023-05-24T00:00:00"/>
    <d v="2024-08-25T00:00:00"/>
    <n v="57318.5"/>
    <n v="18696.3"/>
    <n v="2218.5"/>
    <n v="5401.1629999999996"/>
    <n v="9789.6170000000002"/>
    <x v="3"/>
    <x v="1"/>
    <x v="1"/>
    <n v="0.32618264609157599"/>
    <n v="0.11865984178687762"/>
    <n v="0.28888940592523654"/>
    <n v="2.4346013071895425"/>
    <x v="1956"/>
  </r>
  <r>
    <s v="CMP1958"/>
    <x v="3"/>
    <x v="3"/>
    <d v="2023-02-17T00:00:00"/>
    <d v="2024-05-04T00:00:00"/>
    <n v="139084"/>
    <n v="109045.8"/>
    <n v="7255.8"/>
    <n v="6965.2780000000002"/>
    <n v="19146.437999999998"/>
    <x v="0"/>
    <x v="4"/>
    <x v="1"/>
    <n v="0.78402835696413675"/>
    <n v="6.6539013882240303E-2"/>
    <n v="6.3874793893941809E-2"/>
    <n v="0.95996003197442048"/>
    <x v="1957"/>
  </r>
  <r>
    <s v="CMP1959"/>
    <x v="4"/>
    <x v="3"/>
    <d v="2022-12-02T00:00:00"/>
    <d v="2024-03-01T00:00:00"/>
    <n v="13363.199999999999"/>
    <n v="9013.1999999999989"/>
    <n v="8731.9"/>
    <n v="392.63099999999997"/>
    <n v="1040.027"/>
    <x v="2"/>
    <x v="0"/>
    <x v="1"/>
    <n v="0.67447916666666663"/>
    <n v="0.96879021879021887"/>
    <n v="4.3561776061776067E-2"/>
    <n v="4.4965127864496843E-2"/>
    <x v="1958"/>
  </r>
  <r>
    <s v="CMP1960"/>
    <x v="4"/>
    <x v="1"/>
    <d v="2023-06-21T00:00:00"/>
    <d v="2024-09-15T00:00:00"/>
    <n v="55622"/>
    <n v="50642.7"/>
    <n v="42247.199999999997"/>
    <n v="10000.592000000001"/>
    <n v="22322.286"/>
    <x v="3"/>
    <x v="4"/>
    <x v="1"/>
    <n v="0.91047966631908228"/>
    <n v="0.8342209242398213"/>
    <n v="0.197473515432629"/>
    <n v="0.23671609006040639"/>
    <x v="1959"/>
  </r>
  <r>
    <s v="CMP1961"/>
    <x v="2"/>
    <x v="2"/>
    <d v="2023-05-17T00:00:00"/>
    <d v="2024-08-04T00:00:00"/>
    <n v="20355.099999999999"/>
    <n v="1000.5"/>
    <n v="513.29999999999995"/>
    <n v="9762.9660000000003"/>
    <n v="30630.409"/>
    <x v="0"/>
    <x v="0"/>
    <x v="1"/>
    <n v="4.9152300897563762E-2"/>
    <n v="0.51304347826086949"/>
    <n v="9.7580869565217387"/>
    <n v="19.020000000000003"/>
    <x v="1960"/>
  </r>
  <r>
    <s v="CMP1962"/>
    <x v="4"/>
    <x v="0"/>
    <d v="2023-03-24T00:00:00"/>
    <d v="2024-06-13T00:00:00"/>
    <n v="85442.7"/>
    <n v="28837.599999999999"/>
    <n v="27434"/>
    <n v="7863.7849999999999"/>
    <n v="29690.519"/>
    <x v="2"/>
    <x v="0"/>
    <x v="0"/>
    <n v="0.3375080609578115"/>
    <n v="0.95132743362831862"/>
    <n v="0.27269207562349157"/>
    <n v="0.28664376321353063"/>
    <x v="1961"/>
  </r>
  <r>
    <s v="CMP1963"/>
    <x v="3"/>
    <x v="3"/>
    <d v="2023-05-05T00:00:00"/>
    <d v="2024-07-16T00:00:00"/>
    <n v="41907.9"/>
    <n v="23782.899999999998"/>
    <n v="19038.5"/>
    <n v="3695.5859999999998"/>
    <n v="12531.450999999999"/>
    <x v="1"/>
    <x v="3"/>
    <x v="0"/>
    <n v="0.56750397896339344"/>
    <n v="0.80051213266674803"/>
    <n v="0.15538836727228386"/>
    <n v="0.19411119573495811"/>
    <x v="1962"/>
  </r>
  <r>
    <s v="CMP1964"/>
    <x v="1"/>
    <x v="1"/>
    <d v="2023-03-09T00:00:00"/>
    <d v="2024-06-09T00:00:00"/>
    <n v="5379.5"/>
    <n v="1177.3999999999999"/>
    <n v="580"/>
    <n v="12102.483"/>
    <n v="48310.983999999997"/>
    <x v="0"/>
    <x v="2"/>
    <x v="0"/>
    <n v="0.21886792452830187"/>
    <n v="0.49261083743842371"/>
    <n v="10.278990147783253"/>
    <n v="20.866350000000001"/>
    <x v="1963"/>
  </r>
  <r>
    <s v="CMP1965"/>
    <x v="0"/>
    <x v="2"/>
    <d v="2022-12-14T00:00:00"/>
    <d v="2024-03-16T00:00:00"/>
    <n v="72732"/>
    <n v="35643.9"/>
    <n v="7363.0999999999995"/>
    <n v="11477.416999999999"/>
    <n v="20672.534"/>
    <x v="0"/>
    <x v="2"/>
    <x v="0"/>
    <n v="0.49007177033492827"/>
    <n v="0.20657391587340329"/>
    <n v="0.32200227808965909"/>
    <n v="1.5587751083103585"/>
    <x v="1964"/>
  </r>
  <r>
    <s v="CMP1966"/>
    <x v="4"/>
    <x v="0"/>
    <d v="2023-05-23T00:00:00"/>
    <d v="2024-08-27T00:00:00"/>
    <n v="52997.5"/>
    <n v="6078.4"/>
    <n v="1771.8999999999999"/>
    <n v="8666.6209999999992"/>
    <n v="30919.713"/>
    <x v="0"/>
    <x v="2"/>
    <x v="0"/>
    <n v="0.11469220246238029"/>
    <n v="0.29150763358778625"/>
    <n v="1.4258062977099235"/>
    <n v="4.8911456628477907"/>
    <x v="1965"/>
  </r>
  <r>
    <s v="CMP1967"/>
    <x v="0"/>
    <x v="3"/>
    <d v="2022-12-12T00:00:00"/>
    <d v="2024-03-02T00:00:00"/>
    <n v="80234.3"/>
    <n v="6780.2"/>
    <n v="3717.7999999999997"/>
    <n v="1239.663"/>
    <n v="2363.297"/>
    <x v="1"/>
    <x v="3"/>
    <x v="0"/>
    <n v="8.4505005963783561E-2"/>
    <n v="0.54833190761334472"/>
    <n v="0.18283575705731395"/>
    <n v="0.33343993759750395"/>
    <x v="1966"/>
  </r>
  <r>
    <s v="CMP1968"/>
    <x v="2"/>
    <x v="3"/>
    <d v="2023-06-01T00:00:00"/>
    <d v="2024-08-25T00:00:00"/>
    <n v="72099.8"/>
    <n v="33576.199999999997"/>
    <n v="19432.899999999998"/>
    <n v="12786.129000000001"/>
    <n v="16143.053"/>
    <x v="0"/>
    <x v="4"/>
    <x v="1"/>
    <n v="0.4656906121792293"/>
    <n v="0.57877008118846085"/>
    <n v="0.38080929348764903"/>
    <n v="0.65796299059841823"/>
    <x v="1967"/>
  </r>
  <r>
    <s v="CMP1969"/>
    <x v="1"/>
    <x v="0"/>
    <d v="2023-05-21T00:00:00"/>
    <d v="2024-08-03T00:00:00"/>
    <n v="77975.199999999997"/>
    <n v="12797.699999999999"/>
    <n v="9149.5"/>
    <n v="12767.772000000001"/>
    <n v="24896.181"/>
    <x v="0"/>
    <x v="0"/>
    <x v="1"/>
    <n v="0.16412526033918476"/>
    <n v="0.71493315205075914"/>
    <n v="0.99766145479265822"/>
    <n v="1.3954611727416799"/>
    <x v="1968"/>
  </r>
  <r>
    <s v="CMP1970"/>
    <x v="3"/>
    <x v="1"/>
    <d v="2023-03-30T00:00:00"/>
    <d v="2024-07-05T00:00:00"/>
    <n v="95552.099999999991"/>
    <n v="8842.1"/>
    <n v="4564.5999999999995"/>
    <n v="10146.578"/>
    <n v="23910.673999999999"/>
    <x v="1"/>
    <x v="2"/>
    <x v="0"/>
    <n v="9.253695104555526E-2"/>
    <n v="0.51623483109216128"/>
    <n v="1.1475303378156771"/>
    <n v="2.2228843710292252"/>
    <x v="1969"/>
  </r>
  <r>
    <s v="CMP1971"/>
    <x v="2"/>
    <x v="0"/>
    <d v="2023-01-18T00:00:00"/>
    <d v="2024-04-06T00:00:00"/>
    <n v="113001.4"/>
    <n v="83404"/>
    <n v="77598.2"/>
    <n v="12703.073"/>
    <n v="39474.074999999997"/>
    <x v="4"/>
    <x v="3"/>
    <x v="0"/>
    <n v="0.73807935122927681"/>
    <n v="0.93038942976356043"/>
    <n v="0.15230771905424201"/>
    <n v="0.16370319156887661"/>
    <x v="1970"/>
  </r>
  <r>
    <s v="CMP1972"/>
    <x v="3"/>
    <x v="3"/>
    <d v="2023-05-12T00:00:00"/>
    <d v="2024-07-21T00:00:00"/>
    <n v="82032.3"/>
    <n v="4364.5"/>
    <n v="1023.6999999999999"/>
    <n v="10565.888999999999"/>
    <n v="41524.084999999999"/>
    <x v="3"/>
    <x v="3"/>
    <x v="1"/>
    <n v="5.3204652313783712E-2"/>
    <n v="0.23455149501661127"/>
    <n v="2.4208704318936873"/>
    <n v="10.32127478753541"/>
    <x v="1971"/>
  </r>
  <r>
    <s v="CMP1973"/>
    <x v="2"/>
    <x v="2"/>
    <d v="2023-05-20T00:00:00"/>
    <d v="2024-08-17T00:00:00"/>
    <n v="94876.4"/>
    <n v="93124.800000000003"/>
    <n v="55413.2"/>
    <n v="10699.317999999999"/>
    <n v="41625.701000000001"/>
    <x v="4"/>
    <x v="3"/>
    <x v="1"/>
    <n v="0.98153808534050624"/>
    <n v="0.59504235176880915"/>
    <n v="0.11489225211758843"/>
    <n v="0.19308247854301863"/>
    <x v="1972"/>
  </r>
  <r>
    <s v="CMP1974"/>
    <x v="1"/>
    <x v="2"/>
    <d v="2022-11-04T00:00:00"/>
    <d v="2024-02-02T00:00:00"/>
    <n v="92254.8"/>
    <n v="67717.899999999994"/>
    <n v="40376.699999999997"/>
    <n v="12336.107"/>
    <n v="40902.006000000001"/>
    <x v="0"/>
    <x v="1"/>
    <x v="1"/>
    <n v="0.73403118320130756"/>
    <n v="0.59624855466575311"/>
    <n v="0.18216907198835169"/>
    <n v="0.30552538964303672"/>
    <x v="1973"/>
  </r>
  <r>
    <s v="CMP1975"/>
    <x v="0"/>
    <x v="2"/>
    <d v="2023-04-16T00:00:00"/>
    <d v="2024-07-20T00:00:00"/>
    <n v="36592.199999999997"/>
    <n v="24867.5"/>
    <n v="21712.3"/>
    <n v="1681.826"/>
    <n v="4189.2529999999997"/>
    <x v="4"/>
    <x v="0"/>
    <x v="0"/>
    <n v="0.67958472024092575"/>
    <n v="0.87311953352769678"/>
    <n v="6.7631486880466468E-2"/>
    <n v="7.7459596634165892E-2"/>
    <x v="1974"/>
  </r>
  <r>
    <s v="CMP1976"/>
    <x v="0"/>
    <x v="2"/>
    <d v="2022-11-20T00:00:00"/>
    <d v="2024-02-11T00:00:00"/>
    <n v="50651.4"/>
    <n v="11852.3"/>
    <n v="9010.2999999999993"/>
    <n v="11532.227000000001"/>
    <n v="21749.971000000001"/>
    <x v="3"/>
    <x v="2"/>
    <x v="0"/>
    <n v="0.23399748081987859"/>
    <n v="0.76021531685833132"/>
    <n v="0.97299486175678995"/>
    <n v="1.2798937882201482"/>
    <x v="1975"/>
  </r>
  <r>
    <s v="CMP1977"/>
    <x v="1"/>
    <x v="2"/>
    <d v="2023-01-06T00:00:00"/>
    <d v="2024-03-23T00:00:00"/>
    <n v="39672"/>
    <n v="29281.3"/>
    <n v="11663.8"/>
    <n v="6486.1109999999999"/>
    <n v="8070.41"/>
    <x v="3"/>
    <x v="4"/>
    <x v="1"/>
    <n v="0.7380847953216374"/>
    <n v="0.39833613944736057"/>
    <n v="0.2215103496087947"/>
    <n v="0.55608901044256587"/>
    <x v="1976"/>
  </r>
  <r>
    <s v="CMP1978"/>
    <x v="5"/>
    <x v="1"/>
    <d v="2023-02-04T00:00:00"/>
    <d v="2024-05-10T00:00:00"/>
    <n v="88093.3"/>
    <n v="10469"/>
    <n v="9433.6999999999989"/>
    <n v="8017.92"/>
    <n v="24934.519"/>
    <x v="3"/>
    <x v="1"/>
    <x v="1"/>
    <n v="0.11883991177535635"/>
    <n v="0.90110803324099709"/>
    <n v="0.76587257617728532"/>
    <n v="0.84992314786351075"/>
    <x v="1977"/>
  </r>
  <r>
    <s v="CMP1979"/>
    <x v="2"/>
    <x v="1"/>
    <d v="2023-06-24T00:00:00"/>
    <d v="2024-09-09T00:00:00"/>
    <n v="13635.8"/>
    <n v="3793.2"/>
    <n v="3013.1"/>
    <n v="3406.0210000000002"/>
    <n v="5420.5060000000003"/>
    <x v="1"/>
    <x v="1"/>
    <x v="1"/>
    <n v="0.27817949808592091"/>
    <n v="0.79434250764525993"/>
    <n v="0.89792813455657505"/>
    <n v="1.1304042348411936"/>
    <x v="1978"/>
  </r>
  <r>
    <s v="CMP1980"/>
    <x v="3"/>
    <x v="1"/>
    <d v="2022-12-31T00:00:00"/>
    <d v="2024-03-18T00:00:00"/>
    <n v="118624.5"/>
    <n v="111531.09999999999"/>
    <n v="103353.09999999999"/>
    <n v="8062.6670000000004"/>
    <n v="30872.646000000001"/>
    <x v="1"/>
    <x v="2"/>
    <x v="0"/>
    <n v="0.94020290917980676"/>
    <n v="0.92667516056059696"/>
    <n v="7.229075118957852E-2"/>
    <n v="7.8010886949689953E-2"/>
    <x v="1979"/>
  </r>
  <r>
    <s v="CMP1981"/>
    <x v="1"/>
    <x v="2"/>
    <d v="2023-07-03T00:00:00"/>
    <d v="2024-09-10T00:00:00"/>
    <n v="75179.599999999991"/>
    <n v="54728.799999999996"/>
    <n v="25749.1"/>
    <n v="3153.837"/>
    <n v="5088.6880000000001"/>
    <x v="2"/>
    <x v="3"/>
    <x v="1"/>
    <n v="0.72797407807437131"/>
    <n v="0.47048537515896566"/>
    <n v="5.7626642645188644E-2"/>
    <n v="0.12248338776889289"/>
    <x v="1980"/>
  </r>
  <r>
    <s v="CMP1982"/>
    <x v="1"/>
    <x v="3"/>
    <d v="2023-04-26T00:00:00"/>
    <d v="2024-07-05T00:00:00"/>
    <n v="21230.899999999998"/>
    <n v="14456.5"/>
    <n v="7716.9"/>
    <n v="3914.0140000000001"/>
    <n v="6832.3710000000001"/>
    <x v="1"/>
    <x v="0"/>
    <x v="0"/>
    <n v="0.68091790738970093"/>
    <n v="0.53380140421263789"/>
    <n v="0.27074423269809428"/>
    <n v="0.50720030063885757"/>
    <x v="1981"/>
  </r>
  <r>
    <s v="CMP1983"/>
    <x v="2"/>
    <x v="2"/>
    <d v="2023-01-29T00:00:00"/>
    <d v="2024-05-03T00:00:00"/>
    <n v="22225.599999999999"/>
    <n v="12325"/>
    <n v="4570.3999999999996"/>
    <n v="13764.038"/>
    <n v="42104.694000000003"/>
    <x v="1"/>
    <x v="2"/>
    <x v="1"/>
    <n v="0.55454070981210857"/>
    <n v="0.37082352941176466"/>
    <n v="1.1167576470588236"/>
    <n v="3.0115609137055843"/>
    <x v="1982"/>
  </r>
  <r>
    <s v="CMP1984"/>
    <x v="1"/>
    <x v="2"/>
    <d v="2023-02-24T00:00:00"/>
    <d v="2024-05-24T00:00:00"/>
    <n v="9314.7999999999993"/>
    <n v="1580.5"/>
    <n v="1496.3999999999999"/>
    <n v="6210.93"/>
    <n v="11907.661"/>
    <x v="2"/>
    <x v="3"/>
    <x v="1"/>
    <n v="0.16967621419676215"/>
    <n v="0.94678899082568801"/>
    <n v="3.9297247706422018"/>
    <n v="4.150581395348838"/>
    <x v="1983"/>
  </r>
  <r>
    <s v="CMP1985"/>
    <x v="5"/>
    <x v="0"/>
    <d v="2023-02-28T00:00:00"/>
    <d v="2024-06-05T00:00:00"/>
    <n v="83923.099999999991"/>
    <n v="56329.599999999999"/>
    <n v="8317.1999999999989"/>
    <n v="881.71600000000001"/>
    <n v="2991.93"/>
    <x v="2"/>
    <x v="1"/>
    <x v="0"/>
    <n v="0.67120494833961097"/>
    <n v="0.14765238879736406"/>
    <n v="1.5652800658978585E-2"/>
    <n v="0.10601115760111578"/>
    <x v="1984"/>
  </r>
  <r>
    <s v="CMP1986"/>
    <x v="2"/>
    <x v="2"/>
    <d v="2023-08-14T00:00:00"/>
    <d v="2024-10-25T00:00:00"/>
    <n v="95120"/>
    <n v="13348.699999999999"/>
    <n v="2592.6"/>
    <n v="7387.3149999999996"/>
    <n v="20136.846000000001"/>
    <x v="3"/>
    <x v="3"/>
    <x v="0"/>
    <n v="0.14033536585365852"/>
    <n v="0.1942211601129698"/>
    <n v="0.5534108190310667"/>
    <n v="2.8493847874720357"/>
    <x v="1985"/>
  </r>
  <r>
    <s v="CMP1987"/>
    <x v="3"/>
    <x v="1"/>
    <d v="2022-11-16T00:00:00"/>
    <d v="2024-02-08T00:00:00"/>
    <n v="72787.099999999991"/>
    <n v="40034.5"/>
    <n v="16619.899999999998"/>
    <n v="8426.7620000000006"/>
    <n v="29740.66"/>
    <x v="1"/>
    <x v="3"/>
    <x v="1"/>
    <n v="0.55002191322363447"/>
    <n v="0.41513944223107563"/>
    <n v="0.21048750452734519"/>
    <n v="0.50702844180771256"/>
    <x v="1986"/>
  </r>
  <r>
    <s v="CMP1988"/>
    <x v="2"/>
    <x v="0"/>
    <d v="2023-03-13T00:00:00"/>
    <d v="2024-06-14T00:00:00"/>
    <n v="114819.7"/>
    <n v="96239.4"/>
    <n v="153.69999999999999"/>
    <n v="2274.7600000000002"/>
    <n v="6171.5770000000002"/>
    <x v="0"/>
    <x v="2"/>
    <x v="1"/>
    <n v="0.8381784658904351"/>
    <n v="1.597059000783463E-3"/>
    <n v="2.3636473211595253E-2"/>
    <n v="14.800000000000002"/>
    <x v="1987"/>
  </r>
  <r>
    <s v="CMP1989"/>
    <x v="5"/>
    <x v="1"/>
    <d v="2022-12-30T00:00:00"/>
    <d v="2024-03-22T00:00:00"/>
    <n v="5144.5999999999995"/>
    <n v="4686.3999999999996"/>
    <n v="3085.6"/>
    <n v="13119.687"/>
    <n v="36955.106"/>
    <x v="0"/>
    <x v="4"/>
    <x v="1"/>
    <n v="0.91093573844419395"/>
    <n v="0.65841584158415845"/>
    <n v="2.7995235148514852"/>
    <n v="4.2519078947368421"/>
    <x v="1988"/>
  </r>
  <r>
    <s v="CMP1990"/>
    <x v="3"/>
    <x v="2"/>
    <d v="2023-03-05T00:00:00"/>
    <d v="2024-05-16T00:00:00"/>
    <n v="65554.5"/>
    <n v="20302.899999999998"/>
    <n v="17313"/>
    <n v="12227.386"/>
    <n v="40807.669000000002"/>
    <x v="4"/>
    <x v="1"/>
    <x v="0"/>
    <n v="0.30971024109710238"/>
    <n v="0.85273532352521075"/>
    <n v="0.60224825024996442"/>
    <n v="0.70625460636515913"/>
    <x v="1989"/>
  </r>
  <r>
    <s v="CMP1991"/>
    <x v="5"/>
    <x v="1"/>
    <d v="2022-10-31T00:00:00"/>
    <d v="2024-01-15T00:00:00"/>
    <n v="57863.7"/>
    <n v="8517.2999999999993"/>
    <n v="5829"/>
    <n v="13728.397000000001"/>
    <n v="22752.616999999998"/>
    <x v="0"/>
    <x v="2"/>
    <x v="1"/>
    <n v="0.14719591038941512"/>
    <n v="0.68437180796731367"/>
    <n v="1.611824991487913"/>
    <n v="2.3551890547263685"/>
    <x v="1990"/>
  </r>
  <r>
    <s v="CMP1992"/>
    <x v="5"/>
    <x v="1"/>
    <d v="2023-06-24T00:00:00"/>
    <d v="2024-08-31T00:00:00"/>
    <n v="89470.8"/>
    <n v="60981.2"/>
    <n v="20697.3"/>
    <n v="6700.6530000000002"/>
    <n v="18789.419000000002"/>
    <x v="3"/>
    <x v="1"/>
    <x v="0"/>
    <n v="0.6815765590561389"/>
    <n v="0.33940460338596157"/>
    <n v="0.10988063534335173"/>
    <n v="0.32374527112232032"/>
    <x v="1991"/>
  </r>
  <r>
    <s v="CMP1993"/>
    <x v="5"/>
    <x v="0"/>
    <d v="2022-12-11T00:00:00"/>
    <d v="2024-03-01T00:00:00"/>
    <n v="107439.2"/>
    <n v="48940.4"/>
    <n v="13777.9"/>
    <n v="8203.4040000000005"/>
    <n v="28375.717000000001"/>
    <x v="2"/>
    <x v="1"/>
    <x v="1"/>
    <n v="0.45551716691859212"/>
    <n v="0.28152405783360984"/>
    <n v="0.1676202891680493"/>
    <n v="0.59540307303725537"/>
    <x v="1992"/>
  </r>
  <r>
    <s v="CMP1994"/>
    <x v="1"/>
    <x v="1"/>
    <d v="2023-07-27T00:00:00"/>
    <d v="2024-10-29T00:00:00"/>
    <n v="24368.7"/>
    <n v="2282.2999999999997"/>
    <n v="704.69999999999993"/>
    <n v="9550.3960000000006"/>
    <n v="22118.039000000001"/>
    <x v="0"/>
    <x v="1"/>
    <x v="0"/>
    <n v="9.3657027252171829E-2"/>
    <n v="0.30876747141041933"/>
    <n v="4.184548919949175"/>
    <n v="13.552427983539097"/>
    <x v="1993"/>
  </r>
  <r>
    <s v="CMP1995"/>
    <x v="2"/>
    <x v="1"/>
    <d v="2023-05-09T00:00:00"/>
    <d v="2024-08-02T00:00:00"/>
    <n v="130581.2"/>
    <n v="96938.3"/>
    <n v="33350"/>
    <n v="9563.0400000000009"/>
    <n v="35867.78"/>
    <x v="2"/>
    <x v="2"/>
    <x v="1"/>
    <n v="0.74236030914097895"/>
    <n v="0.34403326652107574"/>
    <n v="9.8650791276513008E-2"/>
    <n v="0.28674782608695654"/>
    <x v="1994"/>
  </r>
  <r>
    <s v="CMP1996"/>
    <x v="3"/>
    <x v="3"/>
    <d v="2022-11-03T00:00:00"/>
    <d v="2024-02-03T00:00:00"/>
    <n v="80599.7"/>
    <n v="73222.099999999991"/>
    <n v="22005.200000000001"/>
    <n v="2581.4929999999999"/>
    <n v="10101.512000000001"/>
    <x v="4"/>
    <x v="0"/>
    <x v="0"/>
    <n v="0.90846616054402185"/>
    <n v="0.30052675353479352"/>
    <n v="3.5255653689255026E-2"/>
    <n v="0.11731286241433843"/>
    <x v="1995"/>
  </r>
  <r>
    <s v="CMP1997"/>
    <x v="1"/>
    <x v="0"/>
    <d v="2023-05-31T00:00:00"/>
    <d v="2024-08-16T00:00:00"/>
    <n v="90248"/>
    <n v="34130.1"/>
    <n v="14079.5"/>
    <n v="9752.5550000000003"/>
    <n v="26621.187999999998"/>
    <x v="0"/>
    <x v="3"/>
    <x v="1"/>
    <n v="0.37818123393316194"/>
    <n v="0.41252442858356703"/>
    <n v="0.28574645254482117"/>
    <n v="0.69267765190525232"/>
    <x v="1996"/>
  </r>
  <r>
    <s v="CMP1998"/>
    <x v="5"/>
    <x v="1"/>
    <d v="2023-04-12T00:00:00"/>
    <d v="2024-07-07T00:00:00"/>
    <n v="23640.799999999999"/>
    <n v="21552.799999999999"/>
    <n v="5660.8"/>
    <n v="12087.78"/>
    <n v="18024.746999999999"/>
    <x v="4"/>
    <x v="2"/>
    <x v="1"/>
    <n v="0.91167811579980373"/>
    <n v="0.26264800861141013"/>
    <n v="0.56084499461786874"/>
    <n v="2.1353483606557377"/>
    <x v="1997"/>
  </r>
  <r>
    <s v="CMP1999"/>
    <x v="2"/>
    <x v="0"/>
    <d v="2023-01-26T00:00:00"/>
    <d v="2024-04-26T00:00:00"/>
    <n v="110719.09999999999"/>
    <n v="82696.399999999994"/>
    <n v="76212"/>
    <n v="12376.388000000001"/>
    <n v="33455.067000000003"/>
    <x v="3"/>
    <x v="3"/>
    <x v="1"/>
    <n v="0.74690274758375019"/>
    <n v="0.9215878804881471"/>
    <n v="0.14966054145041383"/>
    <n v="0.16239421613394217"/>
    <x v="1998"/>
  </r>
  <r>
    <s v="CMP2000"/>
    <x v="1"/>
    <x v="0"/>
    <d v="2022-11-23T00:00:00"/>
    <d v="2024-02-18T00:00:00"/>
    <n v="6904.9"/>
    <n v="2117"/>
    <n v="730.8"/>
    <n v="11520.656000000001"/>
    <n v="34884.012999999999"/>
    <x v="1"/>
    <x v="2"/>
    <x v="0"/>
    <n v="0.30659386812263756"/>
    <n v="0.34520547945205476"/>
    <n v="5.4419726027397264"/>
    <n v="15.764444444444447"/>
    <x v="1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0779B-602B-F147-B970-80BA97E051A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7:B44" firstHeaderRow="1" firstDataRow="1" firstDataCol="1"/>
  <pivotFields count="23">
    <pivotField showAll="0"/>
    <pivotField axis="axisRow" showAll="0">
      <items count="7">
        <item x="5"/>
        <item x="0"/>
        <item x="4"/>
        <item x="1"/>
        <item x="3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5" showAll="0"/>
    <pivotField numFmtId="165" showAll="0"/>
    <pivotField numFmtId="165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G CTR" fld="19" baseField="0" baseItem="0"/>
  </dataFields>
  <formats count="1">
    <format dxfId="35">
      <pivotArea collapsedLevelsAreSubtotals="1" fieldPosition="0">
        <references count="1">
          <reference field="1" count="0"/>
        </references>
      </pivotArea>
    </format>
  </format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22F2E-5A67-8246-B9F9-75E8A339D3CB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8">
  <location ref="A95:C100" firstHeaderRow="0" firstDataRow="1" firstDataCol="1"/>
  <pivotFields count="23">
    <pivotField compact="0" showAll="0" insertBlankRow="1"/>
    <pivotField compact="0" showAll="0" insertBlankRow="1"/>
    <pivotField compact="0" showAll="0" insertBlankRow="1"/>
    <pivotField compact="0" numFmtId="14" showAll="0" insertBlankRow="1"/>
    <pivotField compact="0" numFmtId="14" showAll="0" insertBlankRow="1"/>
    <pivotField compact="0" showAll="0" insertBlankRow="1"/>
    <pivotField compact="0" showAll="0" insertBlankRow="1"/>
    <pivotField dataField="1" compact="0" showAll="0" insertBlankRow="1"/>
    <pivotField compact="0" numFmtId="165" showAll="0" insertBlankRow="1"/>
    <pivotField dataField="1" compact="0" numFmtId="165" showAll="0" insertBlankRow="1"/>
    <pivotField compact="0" showAll="0" insertBlankRow="1"/>
    <pivotField axis="axisRow" compact="0" showAll="0" insertBlankRow="1">
      <items count="6">
        <item x="0"/>
        <item x="2"/>
        <item x="4"/>
        <item x="3"/>
        <item x="1"/>
        <item t="default"/>
      </items>
    </pivotField>
    <pivotField compact="0" showAll="0" insertBlankRow="1"/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Total Conversions" fld="7" baseField="0" baseItem="0"/>
    <dataField name="Total Revenue_Generated" fld="9" baseField="0" baseItem="0" numFmtId="165"/>
  </dataFields>
  <chartFormats count="1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49D3C-29FB-AE4D-9AB1-775D23791F86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5">
  <location ref="J95:L100" firstHeaderRow="0" firstDataRow="1" firstDataCol="1"/>
  <pivotFields count="23">
    <pivotField compact="0" showAll="0" insertBlankRow="1"/>
    <pivotField compact="0" showAll="0" insertBlankRow="1"/>
    <pivotField compact="0" showAll="0" insertBlankRow="1"/>
    <pivotField compact="0" numFmtId="14" showAll="0" insertBlankRow="1"/>
    <pivotField compact="0" numFmtId="14" showAll="0" insertBlankRow="1"/>
    <pivotField compact="0" showAll="0" insertBlankRow="1"/>
    <pivotField compact="0" showAll="0" insertBlankRow="1"/>
    <pivotField dataField="1" compact="0" showAll="0" insertBlankRow="1"/>
    <pivotField compact="0" numFmtId="165" showAll="0" insertBlankRow="1"/>
    <pivotField dataField="1" compact="0" numFmtId="165" showAll="0" insertBlankRow="1"/>
    <pivotField axis="axisRow" compact="0" showAll="0" insertBlankRow="1">
      <items count="6">
        <item x="0"/>
        <item x="1"/>
        <item x="2"/>
        <item x="3"/>
        <item x="4"/>
        <item t="default"/>
      </items>
    </pivotField>
    <pivotField compact="0" showAll="0" insertBlankRow="1">
      <items count="6">
        <item x="0"/>
        <item x="2"/>
        <item x="4"/>
        <item x="3"/>
        <item x="1"/>
        <item t="default"/>
      </items>
    </pivotField>
    <pivotField compact="0" showAll="0" insertBlankRow="1"/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Total Conversions" fld="7" baseField="0" baseItem="0"/>
    <dataField name="Total Revenue_Generated" fld="9" baseField="0" baseItem="0" numFmtId="165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DFCB0-C448-904D-808E-74FD9BEE500F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3:I8" firstHeaderRow="0" firstDataRow="1" firstDataCol="1"/>
  <pivotFields count="23">
    <pivotField compact="0" showAll="0" insertBlankRow="1"/>
    <pivotField compact="0" showAll="0" insertBlankRow="1"/>
    <pivotField compact="0" showAll="0" insertBlankRow="1"/>
    <pivotField compact="0" numFmtId="14" showAll="0" insertBlankRow="1"/>
    <pivotField compact="0" numFmtId="14" showAll="0" insertBlankRow="1"/>
    <pivotField dataField="1" compact="0" showAll="0" insertBlankRow="1"/>
    <pivotField dataField="1" compact="0" showAll="0" insertBlankRow="1"/>
    <pivotField dataField="1" compact="0" showAll="0" insertBlankRow="1"/>
    <pivotField dataField="1" compact="0" numFmtId="165" showAll="0" insertBlankRow="1"/>
    <pivotField dataField="1" compact="0" numFmtId="165" showAll="0" insertBlankRow="1"/>
    <pivotField compact="0" showAll="0" insertBlankRow="1"/>
    <pivotField axis="axisRow" compact="0" showAll="0" insertBlankRow="1">
      <items count="6">
        <item x="0"/>
        <item x="2"/>
        <item x="4"/>
        <item x="3"/>
        <item x="1"/>
        <item t="default"/>
      </items>
    </pivotField>
    <pivotField compact="0" showAll="0" insertBlankRow="1"/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onersion_Rate" fld="18" subtotal="average" baseField="0" baseItem="0"/>
    <dataField name="Average of CPA" fld="22" subtotal="average" baseField="0" baseItem="0" numFmtId="165"/>
    <dataField name="Average of ROAS" fld="20" subtotal="average" baseField="0" baseItem="0" numFmtId="165"/>
  </dataFields>
  <formats count="1">
    <format dxfId="20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BEFDB-95BE-5F43-BCB1-2D4CF8820FA5}" name="PivotTable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L26:T31" firstHeaderRow="0" firstDataRow="1" firstDataCol="1"/>
  <pivotFields count="23">
    <pivotField compact="0" showAll="0" insertBlankRow="1"/>
    <pivotField compact="0" showAll="0" insertBlankRow="1"/>
    <pivotField compact="0" showAll="0" insertBlankRow="1"/>
    <pivotField compact="0" numFmtId="14" showAll="0" insertBlankRow="1"/>
    <pivotField compact="0" numFmtId="14" showAll="0" insertBlankRow="1"/>
    <pivotField dataField="1" compact="0" showAll="0" insertBlankRow="1"/>
    <pivotField dataField="1" compact="0" showAll="0" insertBlankRow="1"/>
    <pivotField dataField="1" compact="0" showAll="0" insertBlankRow="1"/>
    <pivotField dataField="1" compact="0" numFmtId="165" showAll="0" insertBlankRow="1"/>
    <pivotField dataField="1" compact="0" numFmtId="165" showAll="0" insertBlankRow="1"/>
    <pivotField axis="axisRow" compact="0" showAll="0" insertBlankRow="1">
      <items count="6">
        <item sd="0" x="0"/>
        <item sd="0" x="1"/>
        <item sd="0" x="2"/>
        <item sd="0" x="3"/>
        <item sd="0" x="4"/>
        <item t="default" sd="0"/>
      </items>
    </pivotField>
    <pivotField compact="0" showAll="0" insertBlankRow="1"/>
    <pivotField compact="0" showAll="0" insertBlankRow="1"/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onersion_Rate" fld="18" subtotal="average" baseField="0" baseItem="0"/>
    <dataField name="Average of CPA" fld="22" subtotal="average" baseField="0" baseItem="0" numFmtId="165"/>
    <dataField name="Average of ROAS" fld="20" subtotal="average" baseField="0" baseItem="0" numFmtId="165"/>
  </dataFields>
  <formats count="1">
    <format dxfId="21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A29CB-4D61-0545-922C-B64C28E680D6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L8:U20" firstHeaderRow="0" firstDataRow="1" firstDataCol="2"/>
  <pivotFields count="23">
    <pivotField compact="0" showAll="0" insertBlankRow="1"/>
    <pivotField compact="0" showAll="0" insertBlankRow="1"/>
    <pivotField axis="axisRow" compact="0" showAll="0" insertBlankRow="1">
      <items count="5">
        <item x="1"/>
        <item x="3"/>
        <item x="2"/>
        <item x="0"/>
        <item t="default"/>
      </items>
    </pivotField>
    <pivotField compact="0" numFmtId="14" showAll="0" insertBlankRow="1"/>
    <pivotField compact="0" numFmtId="14" showAll="0" insertBlankRow="1"/>
    <pivotField dataField="1" compact="0" showAll="0" insertBlankRow="1"/>
    <pivotField dataField="1" compact="0" showAll="0" insertBlankRow="1"/>
    <pivotField dataField="1" compact="0" showAll="0" insertBlankRow="1"/>
    <pivotField dataField="1" compact="0" numFmtId="165" showAll="0" insertBlankRow="1"/>
    <pivotField dataField="1" compact="0" numFmtId="165" showAll="0" insertBlankRow="1"/>
    <pivotField compact="0" showAll="0" insertBlankRow="1"/>
    <pivotField compact="0" showAll="0" insertBlankRow="1"/>
    <pivotField axis="axisRow" compact="0" showAll="0" insertBlankRow="1">
      <items count="3">
        <item x="1"/>
        <item x="0"/>
        <item t="default"/>
      </items>
    </pivotField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2">
    <field x="12"/>
    <field x="2"/>
  </rowFields>
  <rowItems count="12">
    <i>
      <x/>
    </i>
    <i r="1">
      <x/>
    </i>
    <i r="1">
      <x v="1"/>
    </i>
    <i r="1">
      <x v="2"/>
    </i>
    <i r="1">
      <x v="3"/>
    </i>
    <i t="blank">
      <x/>
    </i>
    <i>
      <x v="1"/>
    </i>
    <i r="1">
      <x/>
    </i>
    <i r="1">
      <x v="1"/>
    </i>
    <i r="1">
      <x v="2"/>
    </i>
    <i r="1">
      <x v="3"/>
    </i>
    <i t="blank"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onersion_Rate" fld="18" subtotal="average" baseField="0" baseItem="0"/>
    <dataField name="Average of CPA" fld="22" subtotal="average" baseField="0" baseItem="0" numFmtId="165"/>
    <dataField name="Average of ROAS" fld="20" subtotal="average" baseField="0" baseItem="0" numFmtId="165"/>
  </dataFields>
  <formats count="1">
    <format dxfId="22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C904E-5685-3745-AE29-056595A0A5A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6:B33" firstHeaderRow="1" firstDataRow="1" firstDataCol="1"/>
  <pivotFields count="23">
    <pivotField showAll="0"/>
    <pivotField axis="axisRow" showAll="0">
      <items count="7">
        <item x="5"/>
        <item x="0"/>
        <item x="4"/>
        <item x="1"/>
        <item x="3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5" showAll="0"/>
    <pivotField numFmtId="165" showAll="0"/>
    <pivotField numFmtId="165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G Conersion_Rate" fld="18" baseField="0" baseItem="0"/>
  </dataFields>
  <formats count="1">
    <format dxfId="36">
      <pivotArea collapsedLevelsAreSubtotals="1" fieldPosition="0">
        <references count="1">
          <reference field="1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8C6E3-868B-F840-90C0-AFB11FFAFFA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6:B23" firstHeaderRow="1" firstDataRow="1" firstDataCol="1"/>
  <pivotFields count="23">
    <pivotField showAll="0"/>
    <pivotField axis="axisRow" showAll="0">
      <items count="7">
        <item x="5"/>
        <item x="0"/>
        <item x="4"/>
        <item x="1"/>
        <item x="3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5" showAll="0"/>
    <pivotField numFmtId="165" showAll="0"/>
    <pivotField numFmtId="165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G ROAS" fld="20" baseField="0" baseItem="0" numFmtId="165"/>
  </dataFields>
  <formats count="2">
    <format dxfId="38">
      <pivotArea collapsedLevelsAreSubtotals="1" fieldPosition="0">
        <references count="1">
          <reference field="1" count="0"/>
        </references>
      </pivotArea>
    </format>
    <format dxfId="37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3DFD8-E638-4F4A-A716-750FB9C3A28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hannel">
  <location ref="A1:J6" firstHeaderRow="0" firstDataRow="1" firstDataCol="1"/>
  <pivotFields count="23">
    <pivotField showAll="0"/>
    <pivotField showAll="0"/>
    <pivotField axis="axisRow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numFmtId="14" showAll="0"/>
    <pivotField numFmtId="14" showAll="0"/>
    <pivotField dataField="1" showAll="0"/>
    <pivotField dataField="1" showAll="0"/>
    <pivotField dataField="1" showAll="0"/>
    <pivotField dataField="1" numFmtId="165" showAll="0"/>
    <pivotField dataField="1" numFmtId="165" showAll="0"/>
    <pivotField showAll="0"/>
    <pivotField showAll="0"/>
    <pivotField showAll="0"/>
    <pivotField numFmtId="164" showAll="0"/>
    <pivotField numFmtId="164" showAll="0"/>
    <pivotField numFmtId="165" showAll="0"/>
    <pivotField numFmtId="165" showAll="0"/>
    <pivotField numFmtId="165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1"/>
    </i>
    <i>
      <x v="2"/>
    </i>
    <i>
      <x v="3"/>
    </i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Total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TR" fld="19" baseField="0" baseItem="0" numFmtId="164"/>
    <dataField name="Average of Conersion_Rate" fld="18" baseField="0" baseItem="0" numFmtId="164"/>
    <dataField name="Average of CPC" fld="21" baseField="0" baseItem="0" numFmtId="165"/>
    <dataField name="Average of ROAS" fld="20" baseField="0" baseItem="0" numFmtId="166"/>
  </dataFields>
  <formats count="4">
    <format dxfId="2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</formats>
  <conditionalFormats count="5">
    <conditionalFormat priority="8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1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1">
              <x v="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3F0F4-8BB6-7F45-AB76-779BF1685E5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hannel">
  <location ref="A13:D18" firstHeaderRow="0" firstDataRow="1" firstDataCol="1"/>
  <pivotFields count="23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numFmtId="14" showAll="0"/>
    <pivotField numFmtId="14" showAll="0"/>
    <pivotField dataField="1" showAll="0"/>
    <pivotField showAll="0"/>
    <pivotField dataField="1" showAll="0"/>
    <pivotField dataField="1"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5" showAll="0"/>
    <pivotField numFmtId="165" showAll="0"/>
    <pivotField numFmtId="165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d Spend" fld="8" baseField="0" baseItem="0" numFmtId="165"/>
    <dataField name="Total Conversions" fld="7" baseField="0" baseItem="0"/>
    <dataField name="Total Impressions" fld="5" baseField="0" baseItem="0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</pivotAreas>
    </conditionalFormat>
  </conditionalFormats>
  <chartFormats count="9"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1825B-E142-1841-A746-6DB97806C76A}" name="PivotTable9" cacheId="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9">
  <location ref="E95:G98" firstHeaderRow="1" firstDataRow="2" firstDataCol="1"/>
  <pivotFields count="23">
    <pivotField compact="0" showAll="0" insertBlankRow="1"/>
    <pivotField compact="0" showAll="0" insertBlankRow="1"/>
    <pivotField compact="0" showAll="0" insertBlankRow="1"/>
    <pivotField compact="0" numFmtId="14" showAll="0" insertBlankRow="1"/>
    <pivotField compact="0" numFmtId="14" showAll="0" insertBlankRow="1"/>
    <pivotField compact="0" showAll="0" insertBlankRow="1"/>
    <pivotField compact="0" showAll="0" insertBlankRow="1"/>
    <pivotField dataField="1" compact="0" showAll="0" insertBlankRow="1"/>
    <pivotField compact="0" numFmtId="165" showAll="0" insertBlankRow="1"/>
    <pivotField dataField="1" compact="0" numFmtId="165" showAll="0" insertBlankRow="1"/>
    <pivotField compact="0" showAll="0" insertBlankRow="1"/>
    <pivotField compact="0" showAll="0" insertBlankRow="1">
      <items count="6">
        <item x="0"/>
        <item x="2"/>
        <item x="4"/>
        <item x="3"/>
        <item x="1"/>
        <item t="default"/>
      </items>
    </pivotField>
    <pivotField axis="axisCol" compact="0" showAll="0" insertBlankRow="1">
      <items count="3">
        <item x="1"/>
        <item x="0"/>
        <item t="default"/>
      </items>
    </pivotField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  <pivotField compact="0" dragToRow="0" dragToCol="0" dragToPage="0" showAll="0" insertBlankRow="1" defaultSubtotal="0"/>
  </pivotFields>
  <rowFields count="1">
    <field x="-2"/>
  </rowFields>
  <rowItems count="2">
    <i>
      <x/>
    </i>
    <i i="1">
      <x v="1"/>
    </i>
  </rowItems>
  <colFields count="1">
    <field x="12"/>
  </colFields>
  <colItems count="2">
    <i>
      <x/>
    </i>
    <i>
      <x v="1"/>
    </i>
  </colItems>
  <dataFields count="2">
    <dataField name="Total Conversions" fld="7" baseField="0" baseItem="0"/>
    <dataField name="Total Revenue_Generated" fld="9" baseField="0" baseItem="0" numFmtId="165"/>
  </dataField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BF925-2399-3D4B-B561-22CDF1FC0E97}" name="PivotTable1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L34:U64" firstHeaderRow="0" firstDataRow="1" firstDataCol="2"/>
  <pivotFields count="23">
    <pivotField compact="0" showAll="0" insertBlankRow="1"/>
    <pivotField compact="0" showAll="0" insertBlankRow="1"/>
    <pivotField axis="axisRow" compact="0" showAll="0" insertBlankRow="1">
      <items count="5">
        <item x="1"/>
        <item x="3"/>
        <item x="2"/>
        <item x="0"/>
        <item t="default"/>
      </items>
    </pivotField>
    <pivotField compact="0" numFmtId="14" showAll="0" insertBlankRow="1"/>
    <pivotField compact="0" numFmtId="14" showAll="0" insertBlankRow="1"/>
    <pivotField dataField="1" compact="0" showAll="0" insertBlankRow="1"/>
    <pivotField dataField="1" compact="0" showAll="0" insertBlankRow="1"/>
    <pivotField dataField="1" compact="0" showAll="0" insertBlankRow="1"/>
    <pivotField dataField="1" compact="0" numFmtId="165" showAll="0" insertBlankRow="1"/>
    <pivotField dataField="1" compact="0" numFmtId="165" showAll="0" insertBlankRow="1"/>
    <pivotField axis="axisRow" compact="0" showAll="0" insertBlankRow="1">
      <items count="6">
        <item x="0"/>
        <item x="1"/>
        <item x="2"/>
        <item x="3"/>
        <item x="4"/>
        <item t="default" sd="0"/>
      </items>
    </pivotField>
    <pivotField compact="0" showAll="0" insertBlankRow="1"/>
    <pivotField compact="0" showAll="0" insertBlankRow="1"/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2">
    <field x="10"/>
    <field x="2"/>
  </rowFields>
  <rowItems count="30">
    <i>
      <x/>
    </i>
    <i r="1">
      <x/>
    </i>
    <i r="1">
      <x v="1"/>
    </i>
    <i r="1">
      <x v="2"/>
    </i>
    <i r="1">
      <x v="3"/>
    </i>
    <i t="blank">
      <x/>
    </i>
    <i>
      <x v="1"/>
    </i>
    <i r="1">
      <x/>
    </i>
    <i r="1">
      <x v="1"/>
    </i>
    <i r="1">
      <x v="2"/>
    </i>
    <i r="1">
      <x v="3"/>
    </i>
    <i t="blank">
      <x v="1"/>
    </i>
    <i>
      <x v="2"/>
    </i>
    <i r="1">
      <x/>
    </i>
    <i r="1">
      <x v="1"/>
    </i>
    <i r="1">
      <x v="2"/>
    </i>
    <i r="1">
      <x v="3"/>
    </i>
    <i t="blank">
      <x v="2"/>
    </i>
    <i>
      <x v="3"/>
    </i>
    <i r="1">
      <x/>
    </i>
    <i r="1">
      <x v="1"/>
    </i>
    <i r="1">
      <x v="2"/>
    </i>
    <i r="1">
      <x v="3"/>
    </i>
    <i t="blank">
      <x v="3"/>
    </i>
    <i>
      <x v="4"/>
    </i>
    <i r="1">
      <x/>
    </i>
    <i r="1">
      <x v="1"/>
    </i>
    <i r="1">
      <x v="2"/>
    </i>
    <i r="1">
      <x v="3"/>
    </i>
    <i t="blank"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onersion_Rate" fld="18" subtotal="average" baseField="0" baseItem="0"/>
    <dataField name="Average of CPA" fld="22" subtotal="average" baseField="0" baseItem="0" numFmtId="165"/>
    <dataField name="Average of ROAS" fld="20" subtotal="average" baseField="0" baseItem="0" numFmtId="165"/>
  </dataFields>
  <formats count="1">
    <format dxfId="17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53773-3528-424C-B04E-2327ACEBF167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L3:T5" firstHeaderRow="0" firstDataRow="1" firstDataCol="1"/>
  <pivotFields count="23">
    <pivotField compact="0" showAll="0" insertBlankRow="1"/>
    <pivotField compact="0" showAll="0" insertBlankRow="1"/>
    <pivotField compact="0" showAll="0" insertBlankRow="1"/>
    <pivotField compact="0" numFmtId="14" showAll="0" insertBlankRow="1"/>
    <pivotField compact="0" numFmtId="14" showAll="0" insertBlankRow="1"/>
    <pivotField dataField="1" compact="0" showAll="0" insertBlankRow="1"/>
    <pivotField dataField="1" compact="0" showAll="0" insertBlankRow="1"/>
    <pivotField dataField="1" compact="0" showAll="0" insertBlankRow="1"/>
    <pivotField dataField="1" compact="0" numFmtId="165" showAll="0" insertBlankRow="1"/>
    <pivotField dataField="1" compact="0" numFmtId="165" showAll="0" insertBlankRow="1"/>
    <pivotField compact="0" showAll="0" insertBlankRow="1"/>
    <pivotField compact="0" showAll="0" insertBlankRow="1"/>
    <pivotField axis="axisRow" compact="0" showAll="0" insertBlankRow="1">
      <items count="3">
        <item sd="0" x="1"/>
        <item sd="0" x="0"/>
        <item t="default"/>
      </items>
    </pivotField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1">
    <field x="12"/>
  </rowFields>
  <rowItems count="2">
    <i>
      <x/>
    </i>
    <i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onersion_Rate" fld="18" subtotal="average" baseField="0" baseItem="0"/>
    <dataField name="Average of CPA" fld="22" subtotal="average" baseField="0" baseItem="0" numFmtId="165"/>
    <dataField name="Average of ROAS" fld="20" subtotal="average" baseField="0" baseItem="0" numFmtId="165"/>
  </dataFields>
  <formats count="1">
    <format dxfId="18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09C94-F0E6-B743-912F-C390C828B26E}" name="PivotTable1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11:J41" firstHeaderRow="0" firstDataRow="1" firstDataCol="2"/>
  <pivotFields count="23">
    <pivotField compact="0" showAll="0" insertBlankRow="1"/>
    <pivotField compact="0" showAll="0" insertBlankRow="1"/>
    <pivotField axis="axisRow" compact="0" showAll="0" insertBlankRow="1">
      <items count="5">
        <item x="1"/>
        <item x="3"/>
        <item x="2"/>
        <item x="0"/>
        <item t="default"/>
      </items>
    </pivotField>
    <pivotField compact="0" numFmtId="14" showAll="0" insertBlankRow="1"/>
    <pivotField compact="0" numFmtId="14" showAll="0" insertBlankRow="1"/>
    <pivotField dataField="1" compact="0" showAll="0" insertBlankRow="1"/>
    <pivotField dataField="1" compact="0" showAll="0" insertBlankRow="1"/>
    <pivotField dataField="1" compact="0" showAll="0" insertBlankRow="1"/>
    <pivotField dataField="1" compact="0" numFmtId="165" showAll="0" insertBlankRow="1"/>
    <pivotField dataField="1" compact="0" numFmtId="165" showAll="0" insertBlankRow="1"/>
    <pivotField compact="0" showAll="0" insertBlankRow="1"/>
    <pivotField axis="axisRow" compact="0" showAll="0" insertBlankRow="1">
      <items count="6">
        <item x="0"/>
        <item x="2"/>
        <item x="4"/>
        <item x="3"/>
        <item x="1"/>
        <item t="default"/>
      </items>
    </pivotField>
    <pivotField compact="0" showAll="0" insertBlankRow="1"/>
    <pivotField compact="0" numFmtId="164" showAll="0" insertBlankRow="1"/>
    <pivotField compact="0" numFmtId="164" showAll="0" insertBlankRow="1"/>
    <pivotField compact="0" numFmtId="165" showAll="0" insertBlankRow="1"/>
    <pivotField compact="0" numFmtId="165" showAll="0" insertBlankRow="1"/>
    <pivotField compact="0" numFmtId="165" showAll="0" insertBlankRow="1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  <pivotField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2">
    <field x="11"/>
    <field x="2"/>
  </rowFields>
  <rowItems count="30">
    <i>
      <x/>
    </i>
    <i r="1">
      <x/>
    </i>
    <i r="1">
      <x v="1"/>
    </i>
    <i r="1">
      <x v="2"/>
    </i>
    <i r="1">
      <x v="3"/>
    </i>
    <i t="blank">
      <x/>
    </i>
    <i>
      <x v="1"/>
    </i>
    <i r="1">
      <x/>
    </i>
    <i r="1">
      <x v="1"/>
    </i>
    <i r="1">
      <x v="2"/>
    </i>
    <i r="1">
      <x v="3"/>
    </i>
    <i t="blank">
      <x v="1"/>
    </i>
    <i>
      <x v="2"/>
    </i>
    <i r="1">
      <x/>
    </i>
    <i r="1">
      <x v="1"/>
    </i>
    <i r="1">
      <x v="2"/>
    </i>
    <i r="1">
      <x v="3"/>
    </i>
    <i t="blank">
      <x v="2"/>
    </i>
    <i>
      <x v="3"/>
    </i>
    <i r="1">
      <x/>
    </i>
    <i r="1">
      <x v="1"/>
    </i>
    <i r="1">
      <x v="2"/>
    </i>
    <i r="1">
      <x v="3"/>
    </i>
    <i t="blank">
      <x v="3"/>
    </i>
    <i>
      <x v="4"/>
    </i>
    <i r="1">
      <x/>
    </i>
    <i r="1">
      <x v="1"/>
    </i>
    <i r="1">
      <x v="2"/>
    </i>
    <i r="1">
      <x v="3"/>
    </i>
    <i t="blank"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Clicks" fld="6" baseField="0" baseItem="0"/>
    <dataField name="Total Impressions" fld="5" baseField="0" baseItem="0"/>
    <dataField name="Total Conversions" fld="7" baseField="0" baseItem="0"/>
    <dataField name="Total Ad Spend" fld="8" baseField="0" baseItem="0" numFmtId="165"/>
    <dataField name="Total Revenue_Generated" fld="9" baseField="0" baseItem="0" numFmtId="165"/>
    <dataField name="Average of Conersion_Rate" fld="18" subtotal="average" baseField="0" baseItem="0"/>
    <dataField name="Average of CPA" fld="22" subtotal="average" baseField="0" baseItem="0" numFmtId="165"/>
    <dataField name="Average of ROAS" fld="20" subtotal="average" baseField="0" baseItem="0" numFmtId="165"/>
  </dataFields>
  <formats count="1">
    <format dxfId="19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7C371F-0D3C-014C-A8B3-B384785B3211}" autoFormatId="16" applyNumberFormats="0" applyBorderFormats="0" applyFontFormats="0" applyPatternFormats="0" applyAlignmentFormats="0" applyWidthHeightFormats="0">
  <queryTableRefresh nextId="20" unboundColumnsRight="6">
    <queryTableFields count="19">
      <queryTableField id="1" name="Campaign_ID" tableColumnId="1"/>
      <queryTableField id="2" name="Campaign_Name" tableColumnId="2"/>
      <queryTableField id="3" name="Marketing_Channel" tableColumnId="3"/>
      <queryTableField id="4" name="Start_Date" tableColumnId="4"/>
      <queryTableField id="5" name="End_Date" tableColumnId="5"/>
      <queryTableField id="6" name="Impressions" tableColumnId="6"/>
      <queryTableField id="7" name="Clicks" tableColumnId="7"/>
      <queryTableField id="8" name="Conversions" tableColumnId="8"/>
      <queryTableField id="9" name="Total_Spend" tableColumnId="9"/>
      <queryTableField id="10" name="Revenue_Generated" tableColumnId="10"/>
      <queryTableField id="11" name="Location" tableColumnId="11"/>
      <queryTableField id="12" name="Age_Group" tableColumnId="12"/>
      <queryTableField id="13" name="Gender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0A050-48C8-CB45-A1FF-AE09977FA934}" name="Campaign_Data" displayName="Campaign_Data" ref="A1:S2001" tableType="queryTable" totalsRowShown="0">
  <autoFilter ref="A1:S2001" xr:uid="{62C0A050-48C8-CB45-A1FF-AE09977FA934}"/>
  <tableColumns count="19">
    <tableColumn id="1" xr3:uid="{50DB6880-797C-AC42-8F87-96BDCEDC6838}" uniqueName="1" name="Campaign_ID" queryTableFieldId="1" dataDxfId="58"/>
    <tableColumn id="2" xr3:uid="{715FA712-08F4-CC4B-ADC8-CA334A67D082}" uniqueName="2" name="Campaign_Name" queryTableFieldId="2" dataDxfId="57"/>
    <tableColumn id="3" xr3:uid="{B6671CD1-6815-DA45-833F-0F631D262D1D}" uniqueName="3" name="Marketing_Channel" queryTableFieldId="3" dataDxfId="56"/>
    <tableColumn id="4" xr3:uid="{7EB5320B-450D-5F4E-B9B1-3A688681D0C7}" uniqueName="4" name="Start_Date" queryTableFieldId="4" dataDxfId="55"/>
    <tableColumn id="5" xr3:uid="{91FE31B4-5C04-CA4E-AEBB-2F33A7D35CFE}" uniqueName="5" name="End_Date" queryTableFieldId="5" dataDxfId="54"/>
    <tableColumn id="6" xr3:uid="{442D7347-AEF4-0E44-9784-AEAFB2B4C45F}" uniqueName="6" name="Impressions" queryTableFieldId="6"/>
    <tableColumn id="7" xr3:uid="{31ECE6AA-2084-9048-9BE7-566DAA6E9D57}" uniqueName="7" name="Clicks" queryTableFieldId="7"/>
    <tableColumn id="8" xr3:uid="{2EDD45E9-9094-F542-AB3C-7D606511724F}" uniqueName="8" name="Conversions" queryTableFieldId="8"/>
    <tableColumn id="9" xr3:uid="{8DD02FEC-7BF4-4B4D-B60C-E4A461D5A9E4}" uniqueName="9" name="Total_Spend" queryTableFieldId="9" dataDxfId="53"/>
    <tableColumn id="10" xr3:uid="{75305B32-9DD8-FD43-B0D7-C8D0329C0B2E}" uniqueName="10" name="Revenue_Generated" queryTableFieldId="10" dataDxfId="52" dataCellStyle="Currency"/>
    <tableColumn id="11" xr3:uid="{606EC765-66DC-2E4D-AEEC-2EF9AAFE4651}" uniqueName="11" name="Location" queryTableFieldId="11" dataDxfId="51"/>
    <tableColumn id="12" xr3:uid="{4DD0336D-8C53-7A4D-A831-7584087F6A3E}" uniqueName="12" name="Age_Group" queryTableFieldId="12" dataDxfId="50"/>
    <tableColumn id="13" xr3:uid="{5E00D4AE-C3F3-2849-AD0C-BF2581E03174}" uniqueName="13" name="Gender" queryTableFieldId="13" dataDxfId="49"/>
    <tableColumn id="14" xr3:uid="{D0B4DBB0-F030-6442-A511-BE6A5D0DF604}" uniqueName="14" name="CTR" queryTableFieldId="14" dataDxfId="48" dataCellStyle="Percent">
      <calculatedColumnFormula xml:space="preserve"> Campaign_Data[[#This Row],[Clicks]]/Campaign_Data[[#This Row],[Impressions]]</calculatedColumnFormula>
    </tableColumn>
    <tableColumn id="15" xr3:uid="{49EB3E64-BC54-2B45-B9DB-EF6686F06A29}" uniqueName="15" name="Conversion Rate" queryTableFieldId="15" dataDxfId="47" dataCellStyle="Percent">
      <calculatedColumnFormula xml:space="preserve"> Campaign_Data[[#This Row],[Conversions]]/Campaign_Data[[#This Row],[Clicks]]</calculatedColumnFormula>
    </tableColumn>
    <tableColumn id="16" xr3:uid="{4644E73C-85C0-2746-B277-3CF6C566F77E}" uniqueName="16" name="CPC" queryTableFieldId="16" dataDxfId="46" dataCellStyle="Currency">
      <calculatedColumnFormula>Campaign_Data[[#This Row],[Total_Spend]]/Campaign_Data[[#This Row],[Clicks]]</calculatedColumnFormula>
    </tableColumn>
    <tableColumn id="17" xr3:uid="{789460CE-9A6D-F54C-A9D8-CA0C11E1BE97}" uniqueName="17" name="CPA" queryTableFieldId="17" dataDxfId="45">
      <calculatedColumnFormula>Campaign_Data[[#This Row],[Total_Spend]]/Campaign_Data[[#This Row],[Conversions]]</calculatedColumnFormula>
    </tableColumn>
    <tableColumn id="18" xr3:uid="{A763BC4E-01BA-3849-91E7-F066F6A8FBA1}" uniqueName="18" name="ROAS" queryTableFieldId="18" dataDxfId="44" dataCellStyle="Currency">
      <calculatedColumnFormula xml:space="preserve"> Campaign_Data[[#This Row],[Revenue_Generated]]/Campaign_Data[[#This Row],[Total_Spend]]</calculatedColumnFormula>
    </tableColumn>
    <tableColumn id="19" xr3:uid="{274B4B63-26BA-4E41-B2B4-50428E4443F6}" uniqueName="19" name="Month-Year" queryTableFieldId="19" dataDxfId="43">
      <calculatedColumnFormula xml:space="preserve"> TEXT(Campaign_Data[[#This Row],[Start_Date]], "mmm-yyyy")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680E0-A51F-48BC-A468-5BB9936FE807}" name="Table2" displayName="Table2" ref="A1:J762" totalsRowShown="0">
  <autoFilter ref="A1:J762" xr:uid="{EDF680E0-A51F-48BC-A468-5BB9936FE807}"/>
  <tableColumns count="10">
    <tableColumn id="1" xr3:uid="{F218BDFC-7408-4383-8F5E-221A0FC12154}" name="Date" dataDxfId="42"/>
    <tableColumn id="8" xr3:uid="{424B86E0-F290-2443-92FA-F86B13B220B7}" name="Month-Year" dataDxfId="41">
      <calculatedColumnFormula xml:space="preserve"> TEXT(Table2[[#This Row],[Date]], "mmm-yyyy")</calculatedColumnFormula>
    </tableColumn>
    <tableColumn id="2" xr3:uid="{0734CB9A-3DBA-4F5B-ADA2-75AA9F1A1C79}" name="Year">
      <calculatedColumnFormula xml:space="preserve"> YEAR(A2)</calculatedColumnFormula>
    </tableColumn>
    <tableColumn id="3" xr3:uid="{B2B440DB-F445-428F-9DE0-F97A6471B2D8}" name="Month">
      <calculatedColumnFormula xml:space="preserve"> MONTH(A2)</calculatedColumnFormula>
    </tableColumn>
    <tableColumn id="4" xr3:uid="{796A907C-7207-4077-8CFB-ABFD42181020}" name="Month Name">
      <calculatedColumnFormula xml:space="preserve"> TEXT(A2,"mmmm")</calculatedColumnFormula>
    </tableColumn>
    <tableColumn id="5" xr3:uid="{6271D78A-57C2-4976-B379-36B83A71580A}" name="Quarter">
      <calculatedColumnFormula xml:space="preserve"> "Q" &amp; INT((D2-1)/3)+1</calculatedColumnFormula>
    </tableColumn>
    <tableColumn id="6" xr3:uid="{58A917CA-C74A-459A-ABAF-6709D9EBB394}" name="Weakday">
      <calculatedColumnFormula xml:space="preserve"> WEEKDAY(A2)</calculatedColumnFormula>
    </tableColumn>
    <tableColumn id="7" xr3:uid="{BE348A3F-D1E0-45A3-ACDF-68DB0E702261}" name="Weekday Name">
      <calculatedColumnFormula xml:space="preserve"> TEXT(A2,"dddd")</calculatedColumnFormula>
    </tableColumn>
    <tableColumn id="9" xr3:uid="{997E2580-A150-4D2C-B92C-30B161B8D368}" name="Week Start" dataDxfId="40">
      <calculatedColumnFormula>A2 - WEEKDAY(A2, 1) + 1</calculatedColumnFormula>
    </tableColumn>
    <tableColumn id="10" xr3:uid="{FCCDBDBD-03EE-4B98-9BB2-51E3DD9ACDBA}" name="Week End" dataDxfId="39">
      <calculatedColumnFormula>A2 - WEEKDAY(A2, 1) + 7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E0E5-8767-6E4E-A9CE-D8137F1286BA}" name="Table3" displayName="Table3" ref="A1:J12" totalsRowShown="0" headerRowDxfId="16" headerRowBorderDxfId="15" tableBorderDxfId="14">
  <autoFilter ref="A1:J12" xr:uid="{2571E0E5-8767-6E4E-A9CE-D8137F1286BA}"/>
  <tableColumns count="10">
    <tableColumn id="1" xr3:uid="{1A74E282-8435-4C4C-8247-C83786343427}" name="YearMonth"/>
    <tableColumn id="2" xr3:uid="{DAA51DB9-01E4-AD45-8289-8769F3E60ACB}" name="Total_Spend" dataDxfId="13" dataCellStyle="Currency"/>
    <tableColumn id="3" xr3:uid="{E98E3229-ED0F-2444-9B55-916871494D26}" name="Revenue_Generated" dataDxfId="12"/>
    <tableColumn id="4" xr3:uid="{01E7E6FB-2D34-A840-8196-05CCCC745B83}" name="Conversions" dataDxfId="11"/>
    <tableColumn id="5" xr3:uid="{911F4A63-14CF-4A47-9D7A-11BEDB71A4A6}" name="Clicks" dataDxfId="10"/>
    <tableColumn id="6" xr3:uid="{C24FCB8B-650E-1B49-89BE-1686D84826CC}" name="Impressions" dataDxfId="9"/>
    <tableColumn id="7" xr3:uid="{E45F4F45-90B4-DE45-B68B-6EC27264DE6D}" name="ROAS" dataDxfId="8"/>
    <tableColumn id="8" xr3:uid="{AC85C2B1-AF57-F440-BC72-4A9C494D2BAB}" name="CPA" dataDxfId="7"/>
    <tableColumn id="9" xr3:uid="{3DF25242-E581-FF41-9437-4E7E1A481C09}" name="Conversion_Rate" dataDxfId="6" dataCellStyle="Percent"/>
    <tableColumn id="10" xr3:uid="{BC402BF4-2466-1243-994C-00896FFF0943}" name="CTR" dataDxfId="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B3497E-9950-6344-83C4-B42036311B9A}" name="Table4" displayName="Table4" ref="A25:J68" totalsRowShown="0" headerRowDxfId="4" headerRowBorderDxfId="3" tableBorderDxfId="2">
  <autoFilter ref="A25:J68" xr:uid="{D1B3497E-9950-6344-83C4-B42036311B9A}"/>
  <tableColumns count="10">
    <tableColumn id="1" xr3:uid="{F671C9C2-A5D7-0645-84A8-4CA30299A2F6}" name="Week"/>
    <tableColumn id="2" xr3:uid="{600D55F9-28C1-4F43-9FFC-AAA0EFA619FE}" name="Total_Spend" dataDxfId="1"/>
    <tableColumn id="3" xr3:uid="{3CBD9EAF-A373-5D4C-B196-91E0E2EFEC0D}" name="Revenue_Generated" dataDxfId="0"/>
    <tableColumn id="4" xr3:uid="{242C022B-0A4C-1C4A-BB38-4F9380911735}" name="Conversions"/>
    <tableColumn id="5" xr3:uid="{2440AF22-50FD-5F48-A011-9EED3EC90573}" name="Clicks"/>
    <tableColumn id="6" xr3:uid="{E88A5505-6D36-B444-AEBD-9A585A3564AA}" name="Impressions"/>
    <tableColumn id="7" xr3:uid="{5DB7F47A-D02E-7A4D-A2DC-3535429F12F6}" name="ROAS"/>
    <tableColumn id="8" xr3:uid="{D3900259-3310-6C4D-B0C4-B4FDC5E02F35}" name="CPA"/>
    <tableColumn id="9" xr3:uid="{2C6B1930-58F3-9B40-B614-B96391851AE9}" name="Conversion_Rate"/>
    <tableColumn id="10" xr3:uid="{F9451107-F8CB-544C-B484-B4E74EAE8834}" name="C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503D-DB57-4344-AA4E-5DA98E77BEE5}">
  <sheetPr codeName="Sheet2">
    <tabColor theme="9" tint="0.59999389629810485"/>
  </sheetPr>
  <dimension ref="A1:S2001"/>
  <sheetViews>
    <sheetView topLeftCell="A2" workbookViewId="0">
      <selection activeCell="C36" sqref="C36"/>
    </sheetView>
  </sheetViews>
  <sheetFormatPr baseColWidth="10" defaultColWidth="11" defaultRowHeight="16" x14ac:dyDescent="0.2"/>
  <cols>
    <col min="1" max="1" width="14.83203125" bestFit="1" customWidth="1"/>
    <col min="2" max="2" width="25" bestFit="1" customWidth="1"/>
    <col min="3" max="3" width="19.83203125" bestFit="1" customWidth="1"/>
    <col min="4" max="4" width="12.5" bestFit="1" customWidth="1"/>
    <col min="5" max="5" width="11.5" bestFit="1" customWidth="1"/>
    <col min="6" max="6" width="14" bestFit="1" customWidth="1"/>
    <col min="7" max="7" width="9.1640625" bestFit="1" customWidth="1"/>
    <col min="8" max="8" width="14" bestFit="1" customWidth="1"/>
    <col min="9" max="9" width="14.83203125" style="6" bestFit="1" customWidth="1"/>
    <col min="10" max="10" width="21.6640625" style="7" bestFit="1" customWidth="1"/>
    <col min="11" max="11" width="10.83203125" bestFit="1" customWidth="1"/>
    <col min="12" max="12" width="12.6640625" bestFit="1" customWidth="1"/>
    <col min="13" max="13" width="9.6640625" bestFit="1" customWidth="1"/>
    <col min="14" max="14" width="7.1640625" style="5" bestFit="1" customWidth="1"/>
    <col min="15" max="15" width="17.1640625" style="5" bestFit="1" customWidth="1"/>
    <col min="16" max="16" width="8.83203125" style="7" bestFit="1" customWidth="1"/>
    <col min="17" max="17" width="10.5" bestFit="1" customWidth="1"/>
    <col min="18" max="18" width="9.6640625" style="7" bestFit="1" customWidth="1"/>
    <col min="19" max="19" width="13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7" t="s">
        <v>9</v>
      </c>
      <c r="K1" t="s">
        <v>10</v>
      </c>
      <c r="L1" t="s">
        <v>11</v>
      </c>
      <c r="M1" t="s">
        <v>12</v>
      </c>
      <c r="N1" s="5" t="s">
        <v>13</v>
      </c>
      <c r="O1" s="5" t="s">
        <v>14</v>
      </c>
      <c r="P1" s="7" t="s">
        <v>15</v>
      </c>
      <c r="Q1" t="s">
        <v>16</v>
      </c>
      <c r="R1" s="7" t="s">
        <v>17</v>
      </c>
      <c r="S1" t="s">
        <v>2070</v>
      </c>
    </row>
    <row r="2" spans="1:19" ht="17" x14ac:dyDescent="0.25">
      <c r="A2" t="s">
        <v>18</v>
      </c>
      <c r="B2" t="s">
        <v>19</v>
      </c>
      <c r="C2" t="s">
        <v>20</v>
      </c>
      <c r="D2" s="1">
        <v>44941</v>
      </c>
      <c r="E2" s="1">
        <v>45407</v>
      </c>
      <c r="F2">
        <v>39999.699999999997</v>
      </c>
      <c r="G2">
        <v>5950.8</v>
      </c>
      <c r="H2">
        <v>3906.2999999999997</v>
      </c>
      <c r="I2" s="6">
        <v>4198.9390000000003</v>
      </c>
      <c r="J2" s="7">
        <v>16094.217000000001</v>
      </c>
      <c r="K2" t="s">
        <v>21</v>
      </c>
      <c r="L2" t="s">
        <v>22</v>
      </c>
      <c r="M2" t="s">
        <v>23</v>
      </c>
      <c r="N2" s="5">
        <f xml:space="preserve"> Campaign_Data[[#This Row],[Clicks]]/Campaign_Data[[#This Row],[Impressions]]</f>
        <v>0.14877111578336838</v>
      </c>
      <c r="O2" s="5">
        <f xml:space="preserve"> Campaign_Data[[#This Row],[Conversions]]/Campaign_Data[[#This Row],[Clicks]]</f>
        <v>0.65643274853801159</v>
      </c>
      <c r="P2" s="7">
        <f>Campaign_Data[[#This Row],[Total_Spend]]/Campaign_Data[[#This Row],[Clicks]]</f>
        <v>0.7056091617933723</v>
      </c>
      <c r="Q2" s="6">
        <f>Campaign_Data[[#This Row],[Total_Spend]]/Campaign_Data[[#This Row],[Conversions]]</f>
        <v>1.074914625092799</v>
      </c>
      <c r="R2" s="7">
        <f xml:space="preserve"> Campaign_Data[[#This Row],[Revenue_Generated]]/Campaign_Data[[#This Row],[Total_Spend]]</f>
        <v>3.8329246983583234</v>
      </c>
      <c r="S2" s="16" t="str">
        <f xml:space="preserve"> TEXT(Campaign_Data[[#This Row],[Start_Date]], "mmm-yyyy")</f>
        <v>Jan-2023</v>
      </c>
    </row>
    <row r="3" spans="1:19" x14ac:dyDescent="0.2">
      <c r="A3" t="s">
        <v>24</v>
      </c>
      <c r="B3" t="s">
        <v>25</v>
      </c>
      <c r="C3" t="s">
        <v>20</v>
      </c>
      <c r="D3" s="1">
        <v>44989</v>
      </c>
      <c r="E3" s="1">
        <v>45424</v>
      </c>
      <c r="F3">
        <v>59539.9</v>
      </c>
      <c r="G3">
        <v>5994.3</v>
      </c>
      <c r="H3">
        <v>5736.2</v>
      </c>
      <c r="I3" s="6">
        <v>12894.357</v>
      </c>
      <c r="J3" s="7">
        <v>31359.933000000001</v>
      </c>
      <c r="K3" t="s">
        <v>21</v>
      </c>
      <c r="L3" t="s">
        <v>22</v>
      </c>
      <c r="M3" t="s">
        <v>23</v>
      </c>
      <c r="N3" s="5">
        <f xml:space="preserve"> Campaign_Data[[#This Row],[Clicks]]/Campaign_Data[[#This Row],[Impressions]]</f>
        <v>0.10067702498660562</v>
      </c>
      <c r="O3" s="5">
        <f xml:space="preserve"> Campaign_Data[[#This Row],[Conversions]]/Campaign_Data[[#This Row],[Clicks]]</f>
        <v>0.9569424286405418</v>
      </c>
      <c r="P3" s="7">
        <f>Campaign_Data[[#This Row],[Total_Spend]]/Campaign_Data[[#This Row],[Clicks]]</f>
        <v>2.1511030478955004</v>
      </c>
      <c r="Q3" s="6">
        <f>Campaign_Data[[#This Row],[Total_Spend]]/Campaign_Data[[#This Row],[Conversions]]</f>
        <v>2.2478918099089991</v>
      </c>
      <c r="R3" s="7">
        <f xml:space="preserve"> Campaign_Data[[#This Row],[Revenue_Generated]]/Campaign_Data[[#This Row],[Total_Spend]]</f>
        <v>2.4320664458103649</v>
      </c>
      <c r="S3" t="str">
        <f xml:space="preserve"> TEXT(Campaign_Data[[#This Row],[Start_Date]], "mmm-yyyy")</f>
        <v>Mar-2023</v>
      </c>
    </row>
    <row r="4" spans="1:19" x14ac:dyDescent="0.2">
      <c r="A4" t="s">
        <v>26</v>
      </c>
      <c r="B4" t="s">
        <v>27</v>
      </c>
      <c r="C4" t="s">
        <v>28</v>
      </c>
      <c r="D4" s="1">
        <v>44935</v>
      </c>
      <c r="E4" s="1">
        <v>45389</v>
      </c>
      <c r="F4">
        <v>23107.200000000001</v>
      </c>
      <c r="G4">
        <v>13583.6</v>
      </c>
      <c r="H4">
        <v>13293.6</v>
      </c>
      <c r="I4" s="6">
        <v>6087.1869999999999</v>
      </c>
      <c r="J4" s="7">
        <v>8867.5040000000008</v>
      </c>
      <c r="K4" t="s">
        <v>29</v>
      </c>
      <c r="L4" t="s">
        <v>30</v>
      </c>
      <c r="M4" t="s">
        <v>31</v>
      </c>
      <c r="N4" s="5">
        <f xml:space="preserve"> Campaign_Data[[#This Row],[Clicks]]/Campaign_Data[[#This Row],[Impressions]]</f>
        <v>0.58785140562248994</v>
      </c>
      <c r="O4" s="5">
        <f xml:space="preserve"> Campaign_Data[[#This Row],[Conversions]]/Campaign_Data[[#This Row],[Clicks]]</f>
        <v>0.9786507258753202</v>
      </c>
      <c r="P4" s="7">
        <f>Campaign_Data[[#This Row],[Total_Spend]]/Campaign_Data[[#This Row],[Clicks]]</f>
        <v>0.44812766865926557</v>
      </c>
      <c r="Q4" s="6">
        <f>Campaign_Data[[#This Row],[Total_Spend]]/Campaign_Data[[#This Row],[Conversions]]</f>
        <v>0.45790357766143103</v>
      </c>
      <c r="R4" s="7">
        <f xml:space="preserve"> Campaign_Data[[#This Row],[Revenue_Generated]]/Campaign_Data[[#This Row],[Total_Spend]]</f>
        <v>1.4567490698084355</v>
      </c>
      <c r="S4" t="str">
        <f xml:space="preserve"> TEXT(Campaign_Data[[#This Row],[Start_Date]], "mmm-yyyy")</f>
        <v>Jan-2023</v>
      </c>
    </row>
    <row r="5" spans="1:19" x14ac:dyDescent="0.2">
      <c r="A5" t="s">
        <v>32</v>
      </c>
      <c r="B5" t="s">
        <v>33</v>
      </c>
      <c r="C5" t="s">
        <v>28</v>
      </c>
      <c r="D5" s="1">
        <v>44961</v>
      </c>
      <c r="E5" s="1">
        <v>45408</v>
      </c>
      <c r="F5">
        <v>72856.7</v>
      </c>
      <c r="G5">
        <v>38335.1</v>
      </c>
      <c r="H5">
        <v>5495.5</v>
      </c>
      <c r="I5" s="6">
        <v>8023.8940000000002</v>
      </c>
      <c r="J5" s="7">
        <v>29994.236000000001</v>
      </c>
      <c r="K5" t="s">
        <v>29</v>
      </c>
      <c r="L5" t="s">
        <v>34</v>
      </c>
      <c r="M5" t="s">
        <v>23</v>
      </c>
      <c r="N5" s="5">
        <f xml:space="preserve"> Campaign_Data[[#This Row],[Clicks]]/Campaign_Data[[#This Row],[Impressions]]</f>
        <v>0.52617123751144368</v>
      </c>
      <c r="O5" s="5">
        <f xml:space="preserve"> Campaign_Data[[#This Row],[Conversions]]/Campaign_Data[[#This Row],[Clicks]]</f>
        <v>0.14335426280354036</v>
      </c>
      <c r="P5" s="7">
        <f>Campaign_Data[[#This Row],[Total_Spend]]/Campaign_Data[[#This Row],[Clicks]]</f>
        <v>0.20930932748316819</v>
      </c>
      <c r="Q5" s="6">
        <f>Campaign_Data[[#This Row],[Total_Spend]]/Campaign_Data[[#This Row],[Conversions]]</f>
        <v>1.4600844327176781</v>
      </c>
      <c r="R5" s="7">
        <f xml:space="preserve"> Campaign_Data[[#This Row],[Revenue_Generated]]/Campaign_Data[[#This Row],[Total_Spend]]</f>
        <v>3.7381146859617038</v>
      </c>
      <c r="S5" t="str">
        <f xml:space="preserve"> TEXT(Campaign_Data[[#This Row],[Start_Date]], "mmm-yyyy")</f>
        <v>Feb-2023</v>
      </c>
    </row>
    <row r="6" spans="1:19" x14ac:dyDescent="0.2">
      <c r="A6" t="s">
        <v>35</v>
      </c>
      <c r="B6" t="s">
        <v>19</v>
      </c>
      <c r="C6" t="s">
        <v>28</v>
      </c>
      <c r="D6" s="1">
        <v>45156</v>
      </c>
      <c r="E6" s="1">
        <v>45600</v>
      </c>
      <c r="F6">
        <v>7305.0999999999995</v>
      </c>
      <c r="G6">
        <v>5086.5999999999995</v>
      </c>
      <c r="H6">
        <v>4634.2</v>
      </c>
      <c r="I6" s="6">
        <v>4226.3440000000001</v>
      </c>
      <c r="J6" s="7">
        <v>6413.0309999999999</v>
      </c>
      <c r="K6" t="s">
        <v>29</v>
      </c>
      <c r="L6" t="s">
        <v>30</v>
      </c>
      <c r="M6" t="s">
        <v>23</v>
      </c>
      <c r="N6" s="5">
        <f xml:space="preserve"> Campaign_Data[[#This Row],[Clicks]]/Campaign_Data[[#This Row],[Impressions]]</f>
        <v>0.69630805875347357</v>
      </c>
      <c r="O6" s="5">
        <f xml:space="preserve"> Campaign_Data[[#This Row],[Conversions]]/Campaign_Data[[#This Row],[Clicks]]</f>
        <v>0.91106043329532505</v>
      </c>
      <c r="P6" s="7">
        <f>Campaign_Data[[#This Row],[Total_Spend]]/Campaign_Data[[#This Row],[Clicks]]</f>
        <v>0.83087799315849498</v>
      </c>
      <c r="Q6" s="6">
        <f>Campaign_Data[[#This Row],[Total_Spend]]/Campaign_Data[[#This Row],[Conversions]]</f>
        <v>0.91198998748435545</v>
      </c>
      <c r="R6" s="7">
        <f xml:space="preserve"> Campaign_Data[[#This Row],[Revenue_Generated]]/Campaign_Data[[#This Row],[Total_Spend]]</f>
        <v>1.5173944667069221</v>
      </c>
      <c r="S6" t="str">
        <f xml:space="preserve"> TEXT(Campaign_Data[[#This Row],[Start_Date]], "mmm-yyyy")</f>
        <v>Aug-2023</v>
      </c>
    </row>
    <row r="7" spans="1:19" x14ac:dyDescent="0.2">
      <c r="A7" t="s">
        <v>36</v>
      </c>
      <c r="B7" t="s">
        <v>19</v>
      </c>
      <c r="C7" t="s">
        <v>20</v>
      </c>
      <c r="D7" s="1">
        <v>45095</v>
      </c>
      <c r="E7" s="1">
        <v>45552</v>
      </c>
      <c r="F7">
        <v>138486.6</v>
      </c>
      <c r="G7">
        <v>75298.5</v>
      </c>
      <c r="H7">
        <v>56222.299999999996</v>
      </c>
      <c r="I7" s="6">
        <v>307.16800000000001</v>
      </c>
      <c r="J7" s="7">
        <v>1014.71</v>
      </c>
      <c r="K7" t="s">
        <v>37</v>
      </c>
      <c r="L7" t="s">
        <v>30</v>
      </c>
      <c r="M7" t="s">
        <v>23</v>
      </c>
      <c r="N7" s="5">
        <f xml:space="preserve"> Campaign_Data[[#This Row],[Clicks]]/Campaign_Data[[#This Row],[Impressions]]</f>
        <v>0.54372408594044475</v>
      </c>
      <c r="O7" s="5">
        <f xml:space="preserve"> Campaign_Data[[#This Row],[Conversions]]/Campaign_Data[[#This Row],[Clicks]]</f>
        <v>0.74665896398998644</v>
      </c>
      <c r="P7" s="7">
        <f>Campaign_Data[[#This Row],[Total_Spend]]/Campaign_Data[[#This Row],[Clicks]]</f>
        <v>4.0793375698055072E-3</v>
      </c>
      <c r="Q7" s="6">
        <f>Campaign_Data[[#This Row],[Total_Spend]]/Campaign_Data[[#This Row],[Conversions]]</f>
        <v>5.4634548924537068E-3</v>
      </c>
      <c r="R7" s="7">
        <f xml:space="preserve"> Campaign_Data[[#This Row],[Revenue_Generated]]/Campaign_Data[[#This Row],[Total_Spend]]</f>
        <v>3.3034365558912389</v>
      </c>
      <c r="S7" t="str">
        <f xml:space="preserve"> TEXT(Campaign_Data[[#This Row],[Start_Date]], "mmm-yyyy")</f>
        <v>Jun-2023</v>
      </c>
    </row>
    <row r="8" spans="1:19" x14ac:dyDescent="0.2">
      <c r="A8" t="s">
        <v>38</v>
      </c>
      <c r="B8" t="s">
        <v>39</v>
      </c>
      <c r="C8" t="s">
        <v>40</v>
      </c>
      <c r="D8" s="1">
        <v>44940</v>
      </c>
      <c r="E8" s="1">
        <v>45377</v>
      </c>
      <c r="F8">
        <v>42850.400000000001</v>
      </c>
      <c r="G8">
        <v>37995.799999999996</v>
      </c>
      <c r="H8">
        <v>36432.699999999997</v>
      </c>
      <c r="I8" s="6">
        <v>13595.606</v>
      </c>
      <c r="J8" s="7">
        <v>18342.123</v>
      </c>
      <c r="K8" t="s">
        <v>37</v>
      </c>
      <c r="L8" t="s">
        <v>30</v>
      </c>
      <c r="M8" t="s">
        <v>23</v>
      </c>
      <c r="N8" s="5">
        <f xml:space="preserve"> Campaign_Data[[#This Row],[Clicks]]/Campaign_Data[[#This Row],[Impressions]]</f>
        <v>0.88670817541959923</v>
      </c>
      <c r="O8" s="5">
        <f xml:space="preserve"> Campaign_Data[[#This Row],[Conversions]]/Campaign_Data[[#This Row],[Clicks]]</f>
        <v>0.95886124255838812</v>
      </c>
      <c r="P8" s="7">
        <f>Campaign_Data[[#This Row],[Total_Spend]]/Campaign_Data[[#This Row],[Clicks]]</f>
        <v>0.35781865364066556</v>
      </c>
      <c r="Q8" s="6">
        <f>Campaign_Data[[#This Row],[Total_Spend]]/Campaign_Data[[#This Row],[Conversions]]</f>
        <v>0.3731704210777681</v>
      </c>
      <c r="R8" s="7">
        <f xml:space="preserve"> Campaign_Data[[#This Row],[Revenue_Generated]]/Campaign_Data[[#This Row],[Total_Spend]]</f>
        <v>1.3491213999581924</v>
      </c>
      <c r="S8" t="str">
        <f xml:space="preserve"> TEXT(Campaign_Data[[#This Row],[Start_Date]], "mmm-yyyy")</f>
        <v>Jan-2023</v>
      </c>
    </row>
    <row r="9" spans="1:19" x14ac:dyDescent="0.2">
      <c r="A9" t="s">
        <v>41</v>
      </c>
      <c r="B9" t="s">
        <v>19</v>
      </c>
      <c r="C9" t="s">
        <v>20</v>
      </c>
      <c r="D9" s="1">
        <v>44866</v>
      </c>
      <c r="E9" s="1">
        <v>45311</v>
      </c>
      <c r="F9">
        <v>108692</v>
      </c>
      <c r="G9">
        <v>104284</v>
      </c>
      <c r="H9">
        <v>92573.8</v>
      </c>
      <c r="I9" s="6">
        <v>13816.47</v>
      </c>
      <c r="J9" s="7">
        <v>30117.978999999999</v>
      </c>
      <c r="K9" t="s">
        <v>42</v>
      </c>
      <c r="L9" t="s">
        <v>43</v>
      </c>
      <c r="M9" t="s">
        <v>23</v>
      </c>
      <c r="N9" s="5">
        <f xml:space="preserve"> Campaign_Data[[#This Row],[Clicks]]/Campaign_Data[[#This Row],[Impressions]]</f>
        <v>0.95944503735325504</v>
      </c>
      <c r="O9" s="5">
        <f xml:space="preserve"> Campaign_Data[[#This Row],[Conversions]]/Campaign_Data[[#This Row],[Clicks]]</f>
        <v>0.88770856507230256</v>
      </c>
      <c r="P9" s="7">
        <f>Campaign_Data[[#This Row],[Total_Spend]]/Campaign_Data[[#This Row],[Clicks]]</f>
        <v>0.13248887652947719</v>
      </c>
      <c r="Q9" s="6">
        <f>Campaign_Data[[#This Row],[Total_Spend]]/Campaign_Data[[#This Row],[Conversions]]</f>
        <v>0.14924816740805713</v>
      </c>
      <c r="R9" s="7">
        <f xml:space="preserve"> Campaign_Data[[#This Row],[Revenue_Generated]]/Campaign_Data[[#This Row],[Total_Spend]]</f>
        <v>2.1798606301030583</v>
      </c>
      <c r="S9" t="str">
        <f xml:space="preserve"> TEXT(Campaign_Data[[#This Row],[Start_Date]], "mmm-yyyy")</f>
        <v>Nov-2022</v>
      </c>
    </row>
    <row r="10" spans="1:19" x14ac:dyDescent="0.2">
      <c r="A10" t="s">
        <v>44</v>
      </c>
      <c r="B10" t="s">
        <v>25</v>
      </c>
      <c r="C10" t="s">
        <v>40</v>
      </c>
      <c r="D10" s="1">
        <v>45109</v>
      </c>
      <c r="E10" s="1">
        <v>45569</v>
      </c>
      <c r="F10">
        <v>33758.9</v>
      </c>
      <c r="G10">
        <v>20688.599999999999</v>
      </c>
      <c r="H10">
        <v>13224</v>
      </c>
      <c r="I10" s="6">
        <v>5012.7079999999996</v>
      </c>
      <c r="J10" s="7">
        <v>17121.89</v>
      </c>
      <c r="K10" t="s">
        <v>29</v>
      </c>
      <c r="L10" t="s">
        <v>34</v>
      </c>
      <c r="M10" t="s">
        <v>31</v>
      </c>
      <c r="N10" s="5">
        <f xml:space="preserve"> Campaign_Data[[#This Row],[Clicks]]/Campaign_Data[[#This Row],[Impressions]]</f>
        <v>0.61283394897345578</v>
      </c>
      <c r="O10" s="5">
        <f xml:space="preserve"> Campaign_Data[[#This Row],[Conversions]]/Campaign_Data[[#This Row],[Clicks]]</f>
        <v>0.63919259882253998</v>
      </c>
      <c r="P10" s="7">
        <f>Campaign_Data[[#This Row],[Total_Spend]]/Campaign_Data[[#This Row],[Clicks]]</f>
        <v>0.2422932436220914</v>
      </c>
      <c r="Q10" s="6">
        <f>Campaign_Data[[#This Row],[Total_Spend]]/Campaign_Data[[#This Row],[Conversions]]</f>
        <v>0.37906140350877188</v>
      </c>
      <c r="R10" s="7">
        <f xml:space="preserve"> Campaign_Data[[#This Row],[Revenue_Generated]]/Campaign_Data[[#This Row],[Total_Spend]]</f>
        <v>3.4156966653553331</v>
      </c>
      <c r="S10" t="str">
        <f xml:space="preserve"> TEXT(Campaign_Data[[#This Row],[Start_Date]], "mmm-yyyy")</f>
        <v>Jul-2023</v>
      </c>
    </row>
    <row r="11" spans="1:19" x14ac:dyDescent="0.2">
      <c r="A11" t="s">
        <v>45</v>
      </c>
      <c r="B11" t="s">
        <v>46</v>
      </c>
      <c r="C11" t="s">
        <v>47</v>
      </c>
      <c r="D11" s="1">
        <v>44866</v>
      </c>
      <c r="E11" s="1">
        <v>45317</v>
      </c>
      <c r="F11">
        <v>122623.59999999999</v>
      </c>
      <c r="G11">
        <v>15935.5</v>
      </c>
      <c r="H11">
        <v>533.6</v>
      </c>
      <c r="I11" s="6">
        <v>1828.798</v>
      </c>
      <c r="J11" s="7">
        <v>5715.6970000000001</v>
      </c>
      <c r="K11" t="s">
        <v>42</v>
      </c>
      <c r="L11" t="s">
        <v>30</v>
      </c>
      <c r="M11" t="s">
        <v>31</v>
      </c>
      <c r="N11" s="5">
        <f xml:space="preserve"> Campaign_Data[[#This Row],[Clicks]]/Campaign_Data[[#This Row],[Impressions]]</f>
        <v>0.12995459275376028</v>
      </c>
      <c r="O11" s="5">
        <f xml:space="preserve"> Campaign_Data[[#This Row],[Conversions]]/Campaign_Data[[#This Row],[Clicks]]</f>
        <v>3.3484986351228388E-2</v>
      </c>
      <c r="P11" s="7">
        <f>Campaign_Data[[#This Row],[Total_Spend]]/Campaign_Data[[#This Row],[Clicks]]</f>
        <v>0.11476251137397635</v>
      </c>
      <c r="Q11" s="6">
        <f>Campaign_Data[[#This Row],[Total_Spend]]/Campaign_Data[[#This Row],[Conversions]]</f>
        <v>3.427282608695652</v>
      </c>
      <c r="R11" s="7">
        <f xml:space="preserve"> Campaign_Data[[#This Row],[Revenue_Generated]]/Campaign_Data[[#This Row],[Total_Spend]]</f>
        <v>3.1253845421965685</v>
      </c>
      <c r="S11" t="str">
        <f xml:space="preserve"> TEXT(Campaign_Data[[#This Row],[Start_Date]], "mmm-yyyy")</f>
        <v>Nov-2022</v>
      </c>
    </row>
    <row r="12" spans="1:19" x14ac:dyDescent="0.2">
      <c r="A12" t="s">
        <v>48</v>
      </c>
      <c r="B12" t="s">
        <v>39</v>
      </c>
      <c r="C12" t="s">
        <v>20</v>
      </c>
      <c r="D12" s="1">
        <v>44999</v>
      </c>
      <c r="E12" s="1">
        <v>45435</v>
      </c>
      <c r="F12">
        <v>32103</v>
      </c>
      <c r="G12">
        <v>29829.399999999998</v>
      </c>
      <c r="H12">
        <v>22066.1</v>
      </c>
      <c r="I12" s="6">
        <v>14038.784</v>
      </c>
      <c r="J12" s="7">
        <v>52479.125</v>
      </c>
      <c r="K12" t="s">
        <v>29</v>
      </c>
      <c r="L12" t="s">
        <v>49</v>
      </c>
      <c r="M12" t="s">
        <v>23</v>
      </c>
      <c r="N12" s="5">
        <f xml:space="preserve"> Campaign_Data[[#This Row],[Clicks]]/Campaign_Data[[#This Row],[Impressions]]</f>
        <v>0.92917795844625106</v>
      </c>
      <c r="O12" s="5">
        <f xml:space="preserve"> Campaign_Data[[#This Row],[Conversions]]/Campaign_Data[[#This Row],[Clicks]]</f>
        <v>0.73974334046276491</v>
      </c>
      <c r="P12" s="7">
        <f>Campaign_Data[[#This Row],[Total_Spend]]/Campaign_Data[[#This Row],[Clicks]]</f>
        <v>0.47063581567178692</v>
      </c>
      <c r="Q12" s="6">
        <f>Campaign_Data[[#This Row],[Total_Spend]]/Campaign_Data[[#This Row],[Conversions]]</f>
        <v>0.63621500854251545</v>
      </c>
      <c r="R12" s="7">
        <f xml:space="preserve"> Campaign_Data[[#This Row],[Revenue_Generated]]/Campaign_Data[[#This Row],[Total_Spend]]</f>
        <v>3.7381531762295084</v>
      </c>
      <c r="S12" t="str">
        <f xml:space="preserve"> TEXT(Campaign_Data[[#This Row],[Start_Date]], "mmm-yyyy")</f>
        <v>Mar-2023</v>
      </c>
    </row>
    <row r="13" spans="1:19" x14ac:dyDescent="0.2">
      <c r="A13" t="s">
        <v>50</v>
      </c>
      <c r="B13" t="s">
        <v>27</v>
      </c>
      <c r="C13" t="s">
        <v>20</v>
      </c>
      <c r="D13" s="1">
        <v>44859</v>
      </c>
      <c r="E13" s="1">
        <v>45306</v>
      </c>
      <c r="F13">
        <v>123513.9</v>
      </c>
      <c r="G13">
        <v>94200.7</v>
      </c>
      <c r="H13">
        <v>85132.4</v>
      </c>
      <c r="I13" s="6">
        <v>5056.933</v>
      </c>
      <c r="J13" s="7">
        <v>14074.222</v>
      </c>
      <c r="K13" t="s">
        <v>37</v>
      </c>
      <c r="L13" t="s">
        <v>43</v>
      </c>
      <c r="M13" t="s">
        <v>23</v>
      </c>
      <c r="N13" s="5">
        <f xml:space="preserve"> Campaign_Data[[#This Row],[Clicks]]/Campaign_Data[[#This Row],[Impressions]]</f>
        <v>0.76267286515930599</v>
      </c>
      <c r="O13" s="5">
        <f xml:space="preserve"> Campaign_Data[[#This Row],[Conversions]]/Campaign_Data[[#This Row],[Clicks]]</f>
        <v>0.90373426099806053</v>
      </c>
      <c r="P13" s="7">
        <f>Campaign_Data[[#This Row],[Total_Spend]]/Campaign_Data[[#This Row],[Clicks]]</f>
        <v>5.3682541637164058E-2</v>
      </c>
      <c r="Q13" s="6">
        <f>Campaign_Data[[#This Row],[Total_Spend]]/Campaign_Data[[#This Row],[Conversions]]</f>
        <v>5.9400803924240367E-2</v>
      </c>
      <c r="R13" s="7">
        <f xml:space="preserve"> Campaign_Data[[#This Row],[Revenue_Generated]]/Campaign_Data[[#This Row],[Total_Spend]]</f>
        <v>2.783153741605831</v>
      </c>
      <c r="S13" t="str">
        <f xml:space="preserve"> TEXT(Campaign_Data[[#This Row],[Start_Date]], "mmm-yyyy")</f>
        <v>Oct-2022</v>
      </c>
    </row>
    <row r="14" spans="1:19" x14ac:dyDescent="0.2">
      <c r="A14" t="s">
        <v>51</v>
      </c>
      <c r="B14" t="s">
        <v>25</v>
      </c>
      <c r="C14" t="s">
        <v>20</v>
      </c>
      <c r="D14" s="1">
        <v>45139</v>
      </c>
      <c r="E14" s="1">
        <v>45601</v>
      </c>
      <c r="F14">
        <v>57649.1</v>
      </c>
      <c r="G14">
        <v>3886</v>
      </c>
      <c r="H14">
        <v>1635.6</v>
      </c>
      <c r="I14" s="6">
        <v>3688.9160000000002</v>
      </c>
      <c r="J14" s="7">
        <v>11528.341</v>
      </c>
      <c r="K14" t="s">
        <v>21</v>
      </c>
      <c r="L14" t="s">
        <v>49</v>
      </c>
      <c r="M14" t="s">
        <v>23</v>
      </c>
      <c r="N14" s="5">
        <f xml:space="preserve"> Campaign_Data[[#This Row],[Clicks]]/Campaign_Data[[#This Row],[Impressions]]</f>
        <v>6.7407817294632522E-2</v>
      </c>
      <c r="O14" s="5">
        <f xml:space="preserve"> Campaign_Data[[#This Row],[Conversions]]/Campaign_Data[[#This Row],[Clicks]]</f>
        <v>0.42089552238805966</v>
      </c>
      <c r="P14" s="7">
        <f>Campaign_Data[[#This Row],[Total_Spend]]/Campaign_Data[[#This Row],[Clicks]]</f>
        <v>0.94928358208955232</v>
      </c>
      <c r="Q14" s="6">
        <f>Campaign_Data[[#This Row],[Total_Spend]]/Campaign_Data[[#This Row],[Conversions]]</f>
        <v>2.2553900709219858</v>
      </c>
      <c r="R14" s="7">
        <f xml:space="preserve"> Campaign_Data[[#This Row],[Revenue_Generated]]/Campaign_Data[[#This Row],[Total_Spend]]</f>
        <v>3.1251297129021101</v>
      </c>
      <c r="S14" t="str">
        <f xml:space="preserve"> TEXT(Campaign_Data[[#This Row],[Start_Date]], "mmm-yyyy")</f>
        <v>Aug-2023</v>
      </c>
    </row>
    <row r="15" spans="1:19" x14ac:dyDescent="0.2">
      <c r="A15" t="s">
        <v>52</v>
      </c>
      <c r="B15" t="s">
        <v>19</v>
      </c>
      <c r="C15" t="s">
        <v>20</v>
      </c>
      <c r="D15" s="1">
        <v>45099</v>
      </c>
      <c r="E15" s="1">
        <v>45558</v>
      </c>
      <c r="F15">
        <v>35008.799999999996</v>
      </c>
      <c r="G15">
        <v>33352.9</v>
      </c>
      <c r="H15">
        <v>30783.5</v>
      </c>
      <c r="I15" s="6">
        <v>4064.2629999999999</v>
      </c>
      <c r="J15" s="7">
        <v>15189.156000000001</v>
      </c>
      <c r="K15" t="s">
        <v>21</v>
      </c>
      <c r="L15" t="s">
        <v>49</v>
      </c>
      <c r="M15" t="s">
        <v>31</v>
      </c>
      <c r="N15" s="5">
        <f xml:space="preserve"> Campaign_Data[[#This Row],[Clicks]]/Campaign_Data[[#This Row],[Impressions]]</f>
        <v>0.9527004638833666</v>
      </c>
      <c r="O15" s="5">
        <f xml:space="preserve"> Campaign_Data[[#This Row],[Conversions]]/Campaign_Data[[#This Row],[Clicks]]</f>
        <v>0.92296322058951397</v>
      </c>
      <c r="P15" s="7">
        <f>Campaign_Data[[#This Row],[Total_Spend]]/Campaign_Data[[#This Row],[Clicks]]</f>
        <v>0.12185636031649422</v>
      </c>
      <c r="Q15" s="6">
        <f>Campaign_Data[[#This Row],[Total_Spend]]/Campaign_Data[[#This Row],[Conversions]]</f>
        <v>0.13202731983042865</v>
      </c>
      <c r="R15" s="7">
        <f xml:space="preserve"> Campaign_Data[[#This Row],[Revenue_Generated]]/Campaign_Data[[#This Row],[Total_Spend]]</f>
        <v>3.737247318886598</v>
      </c>
      <c r="S15" t="str">
        <f xml:space="preserve"> TEXT(Campaign_Data[[#This Row],[Start_Date]], "mmm-yyyy")</f>
        <v>Jun-2023</v>
      </c>
    </row>
    <row r="16" spans="1:19" x14ac:dyDescent="0.2">
      <c r="A16" t="s">
        <v>53</v>
      </c>
      <c r="B16" t="s">
        <v>39</v>
      </c>
      <c r="C16" t="s">
        <v>40</v>
      </c>
      <c r="D16" s="1">
        <v>44962</v>
      </c>
      <c r="E16" s="1">
        <v>45403</v>
      </c>
      <c r="F16">
        <v>35690.299999999996</v>
      </c>
      <c r="G16">
        <v>25464.899999999998</v>
      </c>
      <c r="H16">
        <v>8711.6</v>
      </c>
      <c r="I16" s="6">
        <v>3800.7109999999998</v>
      </c>
      <c r="J16" s="7">
        <v>10820.016</v>
      </c>
      <c r="K16" t="s">
        <v>29</v>
      </c>
      <c r="L16" t="s">
        <v>30</v>
      </c>
      <c r="M16" t="s">
        <v>23</v>
      </c>
      <c r="N16" s="5">
        <f xml:space="preserve"> Campaign_Data[[#This Row],[Clicks]]/Campaign_Data[[#This Row],[Impressions]]</f>
        <v>0.71349638417160965</v>
      </c>
      <c r="O16" s="5">
        <f xml:space="preserve"> Campaign_Data[[#This Row],[Conversions]]/Campaign_Data[[#This Row],[Clicks]]</f>
        <v>0.3421022662566906</v>
      </c>
      <c r="P16" s="7">
        <f>Campaign_Data[[#This Row],[Total_Spend]]/Campaign_Data[[#This Row],[Clicks]]</f>
        <v>0.14925293246782828</v>
      </c>
      <c r="Q16" s="6">
        <f>Campaign_Data[[#This Row],[Total_Spend]]/Campaign_Data[[#This Row],[Conversions]]</f>
        <v>0.43628162450066571</v>
      </c>
      <c r="R16" s="7">
        <f xml:space="preserve"> Campaign_Data[[#This Row],[Revenue_Generated]]/Campaign_Data[[#This Row],[Total_Spend]]</f>
        <v>2.8468399728366616</v>
      </c>
      <c r="S16" t="str">
        <f xml:space="preserve"> TEXT(Campaign_Data[[#This Row],[Start_Date]], "mmm-yyyy")</f>
        <v>Feb-2023</v>
      </c>
    </row>
    <row r="17" spans="1:19" x14ac:dyDescent="0.2">
      <c r="A17" t="s">
        <v>54</v>
      </c>
      <c r="B17" t="s">
        <v>27</v>
      </c>
      <c r="C17" t="s">
        <v>20</v>
      </c>
      <c r="D17" s="1">
        <v>45074</v>
      </c>
      <c r="E17" s="1">
        <v>45526</v>
      </c>
      <c r="F17">
        <v>12965.9</v>
      </c>
      <c r="G17">
        <v>7902.5</v>
      </c>
      <c r="H17">
        <v>37.699999999999996</v>
      </c>
      <c r="I17" s="6">
        <v>9255.8140000000003</v>
      </c>
      <c r="J17" s="7">
        <v>15799.751</v>
      </c>
      <c r="K17" t="s">
        <v>21</v>
      </c>
      <c r="L17" t="s">
        <v>30</v>
      </c>
      <c r="M17" t="s">
        <v>23</v>
      </c>
      <c r="N17" s="5">
        <f xml:space="preserve"> Campaign_Data[[#This Row],[Clicks]]/Campaign_Data[[#This Row],[Impressions]]</f>
        <v>0.60948333706106017</v>
      </c>
      <c r="O17" s="5">
        <f xml:space="preserve"> Campaign_Data[[#This Row],[Conversions]]/Campaign_Data[[#This Row],[Clicks]]</f>
        <v>4.7706422018348616E-3</v>
      </c>
      <c r="P17" s="7">
        <f>Campaign_Data[[#This Row],[Total_Spend]]/Campaign_Data[[#This Row],[Clicks]]</f>
        <v>1.1712513761467891</v>
      </c>
      <c r="Q17" s="6">
        <f>Campaign_Data[[#This Row],[Total_Spend]]/Campaign_Data[[#This Row],[Conversions]]</f>
        <v>245.51230769230773</v>
      </c>
      <c r="R17" s="7">
        <f xml:space="preserve"> Campaign_Data[[#This Row],[Revenue_Generated]]/Campaign_Data[[#This Row],[Total_Spend]]</f>
        <v>1.7070082652914158</v>
      </c>
      <c r="S17" t="str">
        <f xml:space="preserve"> TEXT(Campaign_Data[[#This Row],[Start_Date]], "mmm-yyyy")</f>
        <v>May-2023</v>
      </c>
    </row>
    <row r="18" spans="1:19" x14ac:dyDescent="0.2">
      <c r="A18" t="s">
        <v>55</v>
      </c>
      <c r="B18" t="s">
        <v>46</v>
      </c>
      <c r="C18" t="s">
        <v>47</v>
      </c>
      <c r="D18" s="1">
        <v>44897</v>
      </c>
      <c r="E18" s="1">
        <v>45360</v>
      </c>
      <c r="F18">
        <v>143822.6</v>
      </c>
      <c r="G18">
        <v>73451.199999999997</v>
      </c>
      <c r="H18">
        <v>66328.800000000003</v>
      </c>
      <c r="I18" s="6">
        <v>6582.1589999999997</v>
      </c>
      <c r="J18" s="7">
        <v>20076.323</v>
      </c>
      <c r="K18" t="s">
        <v>37</v>
      </c>
      <c r="L18" t="s">
        <v>49</v>
      </c>
      <c r="M18" t="s">
        <v>31</v>
      </c>
      <c r="N18" s="5">
        <f xml:space="preserve"> Campaign_Data[[#This Row],[Clicks]]/Campaign_Data[[#This Row],[Impressions]]</f>
        <v>0.5107069403556882</v>
      </c>
      <c r="O18" s="5">
        <f xml:space="preserve"> Campaign_Data[[#This Row],[Conversions]]/Campaign_Data[[#This Row],[Clicks]]</f>
        <v>0.90303221730890726</v>
      </c>
      <c r="P18" s="7">
        <f>Campaign_Data[[#This Row],[Total_Spend]]/Campaign_Data[[#This Row],[Clicks]]</f>
        <v>8.9612681617182569E-2</v>
      </c>
      <c r="Q18" s="6">
        <f>Campaign_Data[[#This Row],[Total_Spend]]/Campaign_Data[[#This Row],[Conversions]]</f>
        <v>9.9235309548793268E-2</v>
      </c>
      <c r="R18" s="7">
        <f xml:space="preserve"> Campaign_Data[[#This Row],[Revenue_Generated]]/Campaign_Data[[#This Row],[Total_Spend]]</f>
        <v>3.0501121288622777</v>
      </c>
      <c r="S18" t="str">
        <f xml:space="preserve"> TEXT(Campaign_Data[[#This Row],[Start_Date]], "mmm-yyyy")</f>
        <v>Dec-2022</v>
      </c>
    </row>
    <row r="19" spans="1:19" x14ac:dyDescent="0.2">
      <c r="A19" t="s">
        <v>56</v>
      </c>
      <c r="B19" t="s">
        <v>46</v>
      </c>
      <c r="C19" t="s">
        <v>47</v>
      </c>
      <c r="D19" s="1">
        <v>45026</v>
      </c>
      <c r="E19" s="1">
        <v>45486</v>
      </c>
      <c r="F19">
        <v>88438.399999999994</v>
      </c>
      <c r="G19">
        <v>55274</v>
      </c>
      <c r="H19">
        <v>6484.4</v>
      </c>
      <c r="I19" s="6">
        <v>11760.022000000001</v>
      </c>
      <c r="J19" s="7">
        <v>35539.413</v>
      </c>
      <c r="K19" t="s">
        <v>29</v>
      </c>
      <c r="L19" t="s">
        <v>43</v>
      </c>
      <c r="M19" t="s">
        <v>31</v>
      </c>
      <c r="N19" s="5">
        <f xml:space="preserve"> Campaign_Data[[#This Row],[Clicks]]/Campaign_Data[[#This Row],[Impressions]]</f>
        <v>0.625</v>
      </c>
      <c r="O19" s="5">
        <f xml:space="preserve"> Campaign_Data[[#This Row],[Conversions]]/Campaign_Data[[#This Row],[Clicks]]</f>
        <v>0.11731374606505771</v>
      </c>
      <c r="P19" s="7">
        <f>Campaign_Data[[#This Row],[Total_Spend]]/Campaign_Data[[#This Row],[Clicks]]</f>
        <v>0.21275865687303255</v>
      </c>
      <c r="Q19" s="6">
        <f>Campaign_Data[[#This Row],[Total_Spend]]/Campaign_Data[[#This Row],[Conversions]]</f>
        <v>1.8135867620751345</v>
      </c>
      <c r="R19" s="7">
        <f xml:space="preserve"> Campaign_Data[[#This Row],[Revenue_Generated]]/Campaign_Data[[#This Row],[Total_Spend]]</f>
        <v>3.0220532750704034</v>
      </c>
      <c r="S19" t="str">
        <f xml:space="preserve"> TEXT(Campaign_Data[[#This Row],[Start_Date]], "mmm-yyyy")</f>
        <v>Apr-2023</v>
      </c>
    </row>
    <row r="20" spans="1:19" x14ac:dyDescent="0.2">
      <c r="A20" t="s">
        <v>57</v>
      </c>
      <c r="B20" t="s">
        <v>33</v>
      </c>
      <c r="C20" t="s">
        <v>40</v>
      </c>
      <c r="D20" s="1">
        <v>44960</v>
      </c>
      <c r="E20" s="1">
        <v>45405</v>
      </c>
      <c r="F20">
        <v>95360.7</v>
      </c>
      <c r="G20">
        <v>26506</v>
      </c>
      <c r="H20">
        <v>4660.3</v>
      </c>
      <c r="I20" s="6">
        <v>8209.3780000000006</v>
      </c>
      <c r="J20" s="7">
        <v>32814.805</v>
      </c>
      <c r="K20" t="s">
        <v>21</v>
      </c>
      <c r="L20" t="s">
        <v>30</v>
      </c>
      <c r="M20" t="s">
        <v>23</v>
      </c>
      <c r="N20" s="5">
        <f xml:space="preserve"> Campaign_Data[[#This Row],[Clicks]]/Campaign_Data[[#This Row],[Impressions]]</f>
        <v>0.27795517440622813</v>
      </c>
      <c r="O20" s="5">
        <f xml:space="preserve"> Campaign_Data[[#This Row],[Conversions]]/Campaign_Data[[#This Row],[Clicks]]</f>
        <v>0.17582056892778994</v>
      </c>
      <c r="P20" s="7">
        <f>Campaign_Data[[#This Row],[Total_Spend]]/Campaign_Data[[#This Row],[Clicks]]</f>
        <v>0.30971772428884031</v>
      </c>
      <c r="Q20" s="6">
        <f>Campaign_Data[[#This Row],[Total_Spend]]/Campaign_Data[[#This Row],[Conversions]]</f>
        <v>1.7615556938394525</v>
      </c>
      <c r="R20" s="7">
        <f xml:space="preserve"> Campaign_Data[[#This Row],[Revenue_Generated]]/Campaign_Data[[#This Row],[Total_Spend]]</f>
        <v>3.997234016998608</v>
      </c>
      <c r="S20" t="str">
        <f xml:space="preserve"> TEXT(Campaign_Data[[#This Row],[Start_Date]], "mmm-yyyy")</f>
        <v>Feb-2023</v>
      </c>
    </row>
    <row r="21" spans="1:19" x14ac:dyDescent="0.2">
      <c r="A21" t="s">
        <v>58</v>
      </c>
      <c r="B21" t="s">
        <v>33</v>
      </c>
      <c r="C21" t="s">
        <v>40</v>
      </c>
      <c r="D21" s="1">
        <v>45059</v>
      </c>
      <c r="E21" s="1">
        <v>45501</v>
      </c>
      <c r="F21">
        <v>129125.4</v>
      </c>
      <c r="G21">
        <v>31427.3</v>
      </c>
      <c r="H21">
        <v>4057.1</v>
      </c>
      <c r="I21" s="6">
        <v>11225.349</v>
      </c>
      <c r="J21" s="7">
        <v>30258.135999999999</v>
      </c>
      <c r="K21" t="s">
        <v>29</v>
      </c>
      <c r="L21" t="s">
        <v>30</v>
      </c>
      <c r="M21" t="s">
        <v>31</v>
      </c>
      <c r="N21" s="5">
        <f xml:space="preserve"> Campaign_Data[[#This Row],[Clicks]]/Campaign_Data[[#This Row],[Impressions]]</f>
        <v>0.24338588689754301</v>
      </c>
      <c r="O21" s="5">
        <f xml:space="preserve"> Campaign_Data[[#This Row],[Conversions]]/Campaign_Data[[#This Row],[Clicks]]</f>
        <v>0.1290947679247024</v>
      </c>
      <c r="P21" s="7">
        <f>Campaign_Data[[#This Row],[Total_Spend]]/Campaign_Data[[#This Row],[Clicks]]</f>
        <v>0.35718464519701026</v>
      </c>
      <c r="Q21" s="6">
        <f>Campaign_Data[[#This Row],[Total_Spend]]/Campaign_Data[[#This Row],[Conversions]]</f>
        <v>2.7668406004288779</v>
      </c>
      <c r="R21" s="7">
        <f xml:space="preserve"> Campaign_Data[[#This Row],[Revenue_Generated]]/Campaign_Data[[#This Row],[Total_Spend]]</f>
        <v>2.6955185090459102</v>
      </c>
      <c r="S21" t="str">
        <f xml:space="preserve"> TEXT(Campaign_Data[[#This Row],[Start_Date]], "mmm-yyyy")</f>
        <v>May-2023</v>
      </c>
    </row>
    <row r="22" spans="1:19" x14ac:dyDescent="0.2">
      <c r="A22" t="s">
        <v>59</v>
      </c>
      <c r="B22" t="s">
        <v>25</v>
      </c>
      <c r="C22" t="s">
        <v>40</v>
      </c>
      <c r="D22" s="1">
        <v>45060</v>
      </c>
      <c r="E22" s="1">
        <v>45522</v>
      </c>
      <c r="F22">
        <v>113787.3</v>
      </c>
      <c r="G22">
        <v>19543.099999999999</v>
      </c>
      <c r="H22">
        <v>6855.5999999999995</v>
      </c>
      <c r="I22" s="6">
        <v>1043.768</v>
      </c>
      <c r="J22" s="7">
        <v>2522.855</v>
      </c>
      <c r="K22" t="s">
        <v>42</v>
      </c>
      <c r="L22" t="s">
        <v>43</v>
      </c>
      <c r="M22" t="s">
        <v>23</v>
      </c>
      <c r="N22" s="5">
        <f xml:space="preserve"> Campaign_Data[[#This Row],[Clicks]]/Campaign_Data[[#This Row],[Impressions]]</f>
        <v>0.17175115324820958</v>
      </c>
      <c r="O22" s="5">
        <f xml:space="preserve"> Campaign_Data[[#This Row],[Conversions]]/Campaign_Data[[#This Row],[Clicks]]</f>
        <v>0.35079388633328384</v>
      </c>
      <c r="P22" s="7">
        <f>Campaign_Data[[#This Row],[Total_Spend]]/Campaign_Data[[#This Row],[Clicks]]</f>
        <v>5.3408517584211314E-2</v>
      </c>
      <c r="Q22" s="6">
        <f>Campaign_Data[[#This Row],[Total_Spend]]/Campaign_Data[[#This Row],[Conversions]]</f>
        <v>0.15225042301184435</v>
      </c>
      <c r="R22" s="7">
        <f xml:space="preserve"> Campaign_Data[[#This Row],[Revenue_Generated]]/Campaign_Data[[#This Row],[Total_Spend]]</f>
        <v>2.417064903311847</v>
      </c>
      <c r="S22" t="str">
        <f xml:space="preserve"> TEXT(Campaign_Data[[#This Row],[Start_Date]], "mmm-yyyy")</f>
        <v>May-2023</v>
      </c>
    </row>
    <row r="23" spans="1:19" x14ac:dyDescent="0.2">
      <c r="A23" t="s">
        <v>60</v>
      </c>
      <c r="B23" t="s">
        <v>27</v>
      </c>
      <c r="C23" t="s">
        <v>47</v>
      </c>
      <c r="D23" s="1">
        <v>45081</v>
      </c>
      <c r="E23" s="1">
        <v>45526</v>
      </c>
      <c r="F23">
        <v>102010.4</v>
      </c>
      <c r="G23">
        <v>38410.5</v>
      </c>
      <c r="H23">
        <v>34292.5</v>
      </c>
      <c r="I23" s="6">
        <v>11131.099</v>
      </c>
      <c r="J23" s="7">
        <v>42845.324999999997</v>
      </c>
      <c r="K23" t="s">
        <v>21</v>
      </c>
      <c r="L23" t="s">
        <v>49</v>
      </c>
      <c r="M23" t="s">
        <v>31</v>
      </c>
      <c r="N23" s="5">
        <f xml:space="preserve"> Campaign_Data[[#This Row],[Clicks]]/Campaign_Data[[#This Row],[Impressions]]</f>
        <v>0.37653513759381396</v>
      </c>
      <c r="O23" s="5">
        <f xml:space="preserve"> Campaign_Data[[#This Row],[Conversions]]/Campaign_Data[[#This Row],[Clicks]]</f>
        <v>0.89278973197432998</v>
      </c>
      <c r="P23" s="7">
        <f>Campaign_Data[[#This Row],[Total_Spend]]/Campaign_Data[[#This Row],[Clicks]]</f>
        <v>0.28979312948282371</v>
      </c>
      <c r="Q23" s="6">
        <f>Campaign_Data[[#This Row],[Total_Spend]]/Campaign_Data[[#This Row],[Conversions]]</f>
        <v>0.32459281183932348</v>
      </c>
      <c r="R23" s="7">
        <f xml:space="preserve"> Campaign_Data[[#This Row],[Revenue_Generated]]/Campaign_Data[[#This Row],[Total_Spend]]</f>
        <v>3.8491549666389631</v>
      </c>
      <c r="S23" t="str">
        <f xml:space="preserve"> TEXT(Campaign_Data[[#This Row],[Start_Date]], "mmm-yyyy")</f>
        <v>Jun-2023</v>
      </c>
    </row>
    <row r="24" spans="1:19" x14ac:dyDescent="0.2">
      <c r="A24" t="s">
        <v>61</v>
      </c>
      <c r="B24" t="s">
        <v>33</v>
      </c>
      <c r="C24" t="s">
        <v>28</v>
      </c>
      <c r="D24" s="1">
        <v>45028</v>
      </c>
      <c r="E24" s="1">
        <v>45468</v>
      </c>
      <c r="F24">
        <v>82336.800000000003</v>
      </c>
      <c r="G24">
        <v>36609.599999999999</v>
      </c>
      <c r="H24">
        <v>1386.2</v>
      </c>
      <c r="I24" s="6">
        <v>496.68299999999999</v>
      </c>
      <c r="J24" s="7">
        <v>1689.366</v>
      </c>
      <c r="K24" t="s">
        <v>42</v>
      </c>
      <c r="L24" t="s">
        <v>49</v>
      </c>
      <c r="M24" t="s">
        <v>23</v>
      </c>
      <c r="N24" s="5">
        <f xml:space="preserve"> Campaign_Data[[#This Row],[Clicks]]/Campaign_Data[[#This Row],[Impressions]]</f>
        <v>0.44463229078613692</v>
      </c>
      <c r="O24" s="5">
        <f xml:space="preserve"> Campaign_Data[[#This Row],[Conversions]]/Campaign_Data[[#This Row],[Clicks]]</f>
        <v>3.7864385297845374E-2</v>
      </c>
      <c r="P24" s="7">
        <f>Campaign_Data[[#This Row],[Total_Spend]]/Campaign_Data[[#This Row],[Clicks]]</f>
        <v>1.3567015209125476E-2</v>
      </c>
      <c r="Q24" s="6">
        <f>Campaign_Data[[#This Row],[Total_Spend]]/Campaign_Data[[#This Row],[Conversions]]</f>
        <v>0.35830543933054393</v>
      </c>
      <c r="R24" s="7">
        <f xml:space="preserve"> Campaign_Data[[#This Row],[Revenue_Generated]]/Campaign_Data[[#This Row],[Total_Spend]]</f>
        <v>3.4012961989840602</v>
      </c>
      <c r="S24" t="str">
        <f xml:space="preserve"> TEXT(Campaign_Data[[#This Row],[Start_Date]], "mmm-yyyy")</f>
        <v>Apr-2023</v>
      </c>
    </row>
    <row r="25" spans="1:19" x14ac:dyDescent="0.2">
      <c r="A25" t="s">
        <v>62</v>
      </c>
      <c r="B25" t="s">
        <v>27</v>
      </c>
      <c r="C25" t="s">
        <v>28</v>
      </c>
      <c r="D25" s="1">
        <v>45113</v>
      </c>
      <c r="E25" s="1">
        <v>45555</v>
      </c>
      <c r="F25">
        <v>40231.699999999997</v>
      </c>
      <c r="G25">
        <v>37004</v>
      </c>
      <c r="H25">
        <v>27927</v>
      </c>
      <c r="I25" s="6">
        <v>5698.616</v>
      </c>
      <c r="J25" s="7">
        <v>20498.911</v>
      </c>
      <c r="K25" t="s">
        <v>21</v>
      </c>
      <c r="L25" t="s">
        <v>49</v>
      </c>
      <c r="M25" t="s">
        <v>23</v>
      </c>
      <c r="N25" s="5">
        <f xml:space="preserve"> Campaign_Data[[#This Row],[Clicks]]/Campaign_Data[[#This Row],[Impressions]]</f>
        <v>0.91977221941901544</v>
      </c>
      <c r="O25" s="5">
        <f xml:space="preserve"> Campaign_Data[[#This Row],[Conversions]]/Campaign_Data[[#This Row],[Clicks]]</f>
        <v>0.75470219435736674</v>
      </c>
      <c r="P25" s="7">
        <f>Campaign_Data[[#This Row],[Total_Spend]]/Campaign_Data[[#This Row],[Clicks]]</f>
        <v>0.154</v>
      </c>
      <c r="Q25" s="6">
        <f>Campaign_Data[[#This Row],[Total_Spend]]/Campaign_Data[[#This Row],[Conversions]]</f>
        <v>0.20405399792315679</v>
      </c>
      <c r="R25" s="7">
        <f xml:space="preserve"> Campaign_Data[[#This Row],[Revenue_Generated]]/Campaign_Data[[#This Row],[Total_Spend]]</f>
        <v>3.5971735944306475</v>
      </c>
      <c r="S25" t="str">
        <f xml:space="preserve"> TEXT(Campaign_Data[[#This Row],[Start_Date]], "mmm-yyyy")</f>
        <v>Jul-2023</v>
      </c>
    </row>
    <row r="26" spans="1:19" x14ac:dyDescent="0.2">
      <c r="A26" t="s">
        <v>63</v>
      </c>
      <c r="B26" t="s">
        <v>25</v>
      </c>
      <c r="C26" t="s">
        <v>20</v>
      </c>
      <c r="D26" s="1">
        <v>45143</v>
      </c>
      <c r="E26" s="1">
        <v>45603</v>
      </c>
      <c r="F26">
        <v>98399.9</v>
      </c>
      <c r="G26">
        <v>61250.9</v>
      </c>
      <c r="H26">
        <v>34515.799999999996</v>
      </c>
      <c r="I26" s="6">
        <v>6749.634</v>
      </c>
      <c r="J26" s="7">
        <v>25479.776999999998</v>
      </c>
      <c r="K26" t="s">
        <v>64</v>
      </c>
      <c r="L26" t="s">
        <v>34</v>
      </c>
      <c r="M26" t="s">
        <v>23</v>
      </c>
      <c r="N26" s="5">
        <f xml:space="preserve"> Campaign_Data[[#This Row],[Clicks]]/Campaign_Data[[#This Row],[Impressions]]</f>
        <v>0.62246912852553715</v>
      </c>
      <c r="O26" s="5">
        <f xml:space="preserve"> Campaign_Data[[#This Row],[Conversions]]/Campaign_Data[[#This Row],[Clicks]]</f>
        <v>0.56351498508593334</v>
      </c>
      <c r="P26" s="7">
        <f>Campaign_Data[[#This Row],[Total_Spend]]/Campaign_Data[[#This Row],[Clicks]]</f>
        <v>0.11019648690876378</v>
      </c>
      <c r="Q26" s="6">
        <f>Campaign_Data[[#This Row],[Total_Spend]]/Campaign_Data[[#This Row],[Conversions]]</f>
        <v>0.19555200806587131</v>
      </c>
      <c r="R26" s="7">
        <f xml:space="preserve"> Campaign_Data[[#This Row],[Revenue_Generated]]/Campaign_Data[[#This Row],[Total_Spend]]</f>
        <v>3.7749864659328192</v>
      </c>
      <c r="S26" t="str">
        <f xml:space="preserve"> TEXT(Campaign_Data[[#This Row],[Start_Date]], "mmm-yyyy")</f>
        <v>Aug-2023</v>
      </c>
    </row>
    <row r="27" spans="1:19" x14ac:dyDescent="0.2">
      <c r="A27" t="s">
        <v>65</v>
      </c>
      <c r="B27" t="s">
        <v>25</v>
      </c>
      <c r="C27" t="s">
        <v>28</v>
      </c>
      <c r="D27" s="1">
        <v>44916</v>
      </c>
      <c r="E27" s="1">
        <v>45358</v>
      </c>
      <c r="F27">
        <v>100786.59999999999</v>
      </c>
      <c r="G27">
        <v>13461.8</v>
      </c>
      <c r="H27">
        <v>3975.9</v>
      </c>
      <c r="I27" s="6">
        <v>12681.584000000001</v>
      </c>
      <c r="J27" s="7">
        <v>26546.542000000001</v>
      </c>
      <c r="K27" t="s">
        <v>29</v>
      </c>
      <c r="L27" t="s">
        <v>43</v>
      </c>
      <c r="M27" t="s">
        <v>31</v>
      </c>
      <c r="N27" s="5">
        <f xml:space="preserve"> Campaign_Data[[#This Row],[Clicks]]/Campaign_Data[[#This Row],[Impressions]]</f>
        <v>0.13356735915290327</v>
      </c>
      <c r="O27" s="5">
        <f xml:space="preserve"> Campaign_Data[[#This Row],[Conversions]]/Campaign_Data[[#This Row],[Clicks]]</f>
        <v>0.29534683326152522</v>
      </c>
      <c r="P27" s="7">
        <f>Campaign_Data[[#This Row],[Total_Spend]]/Campaign_Data[[#This Row],[Clicks]]</f>
        <v>0.94204222317966402</v>
      </c>
      <c r="Q27" s="6">
        <f>Campaign_Data[[#This Row],[Total_Spend]]/Campaign_Data[[#This Row],[Conversions]]</f>
        <v>3.1896134208606859</v>
      </c>
      <c r="R27" s="7">
        <f xml:space="preserve"> Campaign_Data[[#This Row],[Revenue_Generated]]/Campaign_Data[[#This Row],[Total_Spend]]</f>
        <v>2.0933143682997328</v>
      </c>
      <c r="S27" t="str">
        <f xml:space="preserve"> TEXT(Campaign_Data[[#This Row],[Start_Date]], "mmm-yyyy")</f>
        <v>Dec-2022</v>
      </c>
    </row>
    <row r="28" spans="1:19" x14ac:dyDescent="0.2">
      <c r="A28" t="s">
        <v>66</v>
      </c>
      <c r="B28" t="s">
        <v>25</v>
      </c>
      <c r="C28" t="s">
        <v>40</v>
      </c>
      <c r="D28" s="1">
        <v>45153</v>
      </c>
      <c r="E28" s="1">
        <v>45593</v>
      </c>
      <c r="F28">
        <v>132356</v>
      </c>
      <c r="G28">
        <v>128644</v>
      </c>
      <c r="H28">
        <v>123861.9</v>
      </c>
      <c r="I28" s="6">
        <v>3808.8890000000001</v>
      </c>
      <c r="J28" s="7">
        <v>6832.5450000000001</v>
      </c>
      <c r="K28" t="s">
        <v>29</v>
      </c>
      <c r="L28" t="s">
        <v>22</v>
      </c>
      <c r="M28" t="s">
        <v>31</v>
      </c>
      <c r="N28" s="5">
        <f xml:space="preserve"> Campaign_Data[[#This Row],[Clicks]]/Campaign_Data[[#This Row],[Impressions]]</f>
        <v>0.97195442594215598</v>
      </c>
      <c r="O28" s="5">
        <f xml:space="preserve"> Campaign_Data[[#This Row],[Conversions]]/Campaign_Data[[#This Row],[Clicks]]</f>
        <v>0.96282687105500442</v>
      </c>
      <c r="P28" s="7">
        <f>Campaign_Data[[#This Row],[Total_Spend]]/Campaign_Data[[#This Row],[Clicks]]</f>
        <v>2.9607980162308388E-2</v>
      </c>
      <c r="Q28" s="6">
        <f>Campaign_Data[[#This Row],[Total_Spend]]/Campaign_Data[[#This Row],[Conversions]]</f>
        <v>3.0751094565802724E-2</v>
      </c>
      <c r="R28" s="7">
        <f xml:space="preserve"> Campaign_Data[[#This Row],[Revenue_Generated]]/Campaign_Data[[#This Row],[Total_Spend]]</f>
        <v>1.7938419838435826</v>
      </c>
      <c r="S28" t="str">
        <f xml:space="preserve"> TEXT(Campaign_Data[[#This Row],[Start_Date]], "mmm-yyyy")</f>
        <v>Aug-2023</v>
      </c>
    </row>
    <row r="29" spans="1:19" x14ac:dyDescent="0.2">
      <c r="A29" t="s">
        <v>67</v>
      </c>
      <c r="B29" t="s">
        <v>46</v>
      </c>
      <c r="C29" t="s">
        <v>47</v>
      </c>
      <c r="D29" s="1">
        <v>45087</v>
      </c>
      <c r="E29" s="1">
        <v>45534</v>
      </c>
      <c r="F29">
        <v>72630.5</v>
      </c>
      <c r="G29">
        <v>9543.9</v>
      </c>
      <c r="H29">
        <v>5701.4</v>
      </c>
      <c r="I29" s="6">
        <v>3365.6529999999998</v>
      </c>
      <c r="J29" s="7">
        <v>5063.6030000000001</v>
      </c>
      <c r="K29" t="s">
        <v>42</v>
      </c>
      <c r="L29" t="s">
        <v>43</v>
      </c>
      <c r="M29" t="s">
        <v>23</v>
      </c>
      <c r="N29" s="5">
        <f xml:space="preserve"> Campaign_Data[[#This Row],[Clicks]]/Campaign_Data[[#This Row],[Impressions]]</f>
        <v>0.13140347374725495</v>
      </c>
      <c r="O29" s="5">
        <f xml:space="preserve"> Campaign_Data[[#This Row],[Conversions]]/Campaign_Data[[#This Row],[Clicks]]</f>
        <v>0.59738681251899117</v>
      </c>
      <c r="P29" s="7">
        <f>Campaign_Data[[#This Row],[Total_Spend]]/Campaign_Data[[#This Row],[Clicks]]</f>
        <v>0.35264965056213915</v>
      </c>
      <c r="Q29" s="6">
        <f>Campaign_Data[[#This Row],[Total_Spend]]/Campaign_Data[[#This Row],[Conversions]]</f>
        <v>0.59032044760935909</v>
      </c>
      <c r="R29" s="7">
        <f xml:space="preserve"> Campaign_Data[[#This Row],[Revenue_Generated]]/Campaign_Data[[#This Row],[Total_Spend]]</f>
        <v>1.5044934816512576</v>
      </c>
      <c r="S29" t="str">
        <f xml:space="preserve"> TEXT(Campaign_Data[[#This Row],[Start_Date]], "mmm-yyyy")</f>
        <v>Jun-2023</v>
      </c>
    </row>
    <row r="30" spans="1:19" x14ac:dyDescent="0.2">
      <c r="A30" t="s">
        <v>68</v>
      </c>
      <c r="B30" t="s">
        <v>27</v>
      </c>
      <c r="C30" t="s">
        <v>28</v>
      </c>
      <c r="D30" s="1">
        <v>44925</v>
      </c>
      <c r="E30" s="1">
        <v>45372</v>
      </c>
      <c r="F30">
        <v>143666</v>
      </c>
      <c r="G30">
        <v>52849.599999999999</v>
      </c>
      <c r="H30">
        <v>31030</v>
      </c>
      <c r="I30" s="6">
        <v>12652.960999999999</v>
      </c>
      <c r="J30" s="7">
        <v>31343.722000000002</v>
      </c>
      <c r="K30" t="s">
        <v>37</v>
      </c>
      <c r="L30" t="s">
        <v>49</v>
      </c>
      <c r="M30" t="s">
        <v>31</v>
      </c>
      <c r="N30" s="5">
        <f xml:space="preserve"> Campaign_Data[[#This Row],[Clicks]]/Campaign_Data[[#This Row],[Impressions]]</f>
        <v>0.36786435203875656</v>
      </c>
      <c r="O30" s="5">
        <f xml:space="preserve"> Campaign_Data[[#This Row],[Conversions]]/Campaign_Data[[#This Row],[Clicks]]</f>
        <v>0.58713784021071114</v>
      </c>
      <c r="P30" s="7">
        <f>Campaign_Data[[#This Row],[Total_Spend]]/Campaign_Data[[#This Row],[Clicks]]</f>
        <v>0.23941450834064967</v>
      </c>
      <c r="Q30" s="6">
        <f>Campaign_Data[[#This Row],[Total_Spend]]/Campaign_Data[[#This Row],[Conversions]]</f>
        <v>0.40776542056074766</v>
      </c>
      <c r="R30" s="7">
        <f xml:space="preserve"> Campaign_Data[[#This Row],[Revenue_Generated]]/Campaign_Data[[#This Row],[Total_Spend]]</f>
        <v>2.4771847475069277</v>
      </c>
      <c r="S30" t="str">
        <f xml:space="preserve"> TEXT(Campaign_Data[[#This Row],[Start_Date]], "mmm-yyyy")</f>
        <v>Dec-2022</v>
      </c>
    </row>
    <row r="31" spans="1:19" x14ac:dyDescent="0.2">
      <c r="A31" t="s">
        <v>69</v>
      </c>
      <c r="B31" t="s">
        <v>33</v>
      </c>
      <c r="C31" t="s">
        <v>40</v>
      </c>
      <c r="D31" s="1">
        <v>44889</v>
      </c>
      <c r="E31" s="1">
        <v>45338</v>
      </c>
      <c r="F31">
        <v>106293.7</v>
      </c>
      <c r="G31">
        <v>83357.599999999991</v>
      </c>
      <c r="H31">
        <v>67311.899999999994</v>
      </c>
      <c r="I31" s="6">
        <v>6317.3019999999997</v>
      </c>
      <c r="J31" s="7">
        <v>18546.688999999998</v>
      </c>
      <c r="K31" t="s">
        <v>21</v>
      </c>
      <c r="L31" t="s">
        <v>22</v>
      </c>
      <c r="M31" t="s">
        <v>23</v>
      </c>
      <c r="N31" s="5">
        <f xml:space="preserve"> Campaign_Data[[#This Row],[Clicks]]/Campaign_Data[[#This Row],[Impressions]]</f>
        <v>0.78421957274984311</v>
      </c>
      <c r="O31" s="5">
        <f xml:space="preserve"> Campaign_Data[[#This Row],[Conversions]]/Campaign_Data[[#This Row],[Clicks]]</f>
        <v>0.8075076537712218</v>
      </c>
      <c r="P31" s="7">
        <f>Campaign_Data[[#This Row],[Total_Spend]]/Campaign_Data[[#This Row],[Clicks]]</f>
        <v>7.5785555246312281E-2</v>
      </c>
      <c r="Q31" s="6">
        <f>Campaign_Data[[#This Row],[Total_Spend]]/Campaign_Data[[#This Row],[Conversions]]</f>
        <v>9.3851191245530138E-2</v>
      </c>
      <c r="R31" s="7">
        <f xml:space="preserve"> Campaign_Data[[#This Row],[Revenue_Generated]]/Campaign_Data[[#This Row],[Total_Spend]]</f>
        <v>2.9358560030848611</v>
      </c>
      <c r="S31" t="str">
        <f xml:space="preserve"> TEXT(Campaign_Data[[#This Row],[Start_Date]], "mmm-yyyy")</f>
        <v>Nov-2022</v>
      </c>
    </row>
    <row r="32" spans="1:19" x14ac:dyDescent="0.2">
      <c r="A32" t="s">
        <v>70</v>
      </c>
      <c r="B32" t="s">
        <v>25</v>
      </c>
      <c r="C32" t="s">
        <v>47</v>
      </c>
      <c r="D32" s="1">
        <v>45131</v>
      </c>
      <c r="E32" s="1">
        <v>45587</v>
      </c>
      <c r="F32">
        <v>58452.4</v>
      </c>
      <c r="G32">
        <v>40646.400000000001</v>
      </c>
      <c r="H32">
        <v>10587.9</v>
      </c>
      <c r="I32" s="6">
        <v>8012.9319999999998</v>
      </c>
      <c r="J32" s="7">
        <v>17498.397000000001</v>
      </c>
      <c r="K32" t="s">
        <v>64</v>
      </c>
      <c r="L32" t="s">
        <v>34</v>
      </c>
      <c r="M32" t="s">
        <v>23</v>
      </c>
      <c r="N32" s="5">
        <f xml:space="preserve"> Campaign_Data[[#This Row],[Clicks]]/Campaign_Data[[#This Row],[Impressions]]</f>
        <v>0.69537606667989682</v>
      </c>
      <c r="O32" s="5">
        <f xml:space="preserve"> Campaign_Data[[#This Row],[Conversions]]/Campaign_Data[[#This Row],[Clicks]]</f>
        <v>0.26048801369863012</v>
      </c>
      <c r="P32" s="7">
        <f>Campaign_Data[[#This Row],[Total_Spend]]/Campaign_Data[[#This Row],[Clicks]]</f>
        <v>0.19713755707762556</v>
      </c>
      <c r="Q32" s="6">
        <f>Campaign_Data[[#This Row],[Total_Spend]]/Campaign_Data[[#This Row],[Conversions]]</f>
        <v>0.7568008764721994</v>
      </c>
      <c r="R32" s="7">
        <f xml:space="preserve"> Campaign_Data[[#This Row],[Revenue_Generated]]/Campaign_Data[[#This Row],[Total_Spend]]</f>
        <v>2.1837695615038291</v>
      </c>
      <c r="S32" t="str">
        <f xml:space="preserve"> TEXT(Campaign_Data[[#This Row],[Start_Date]], "mmm-yyyy")</f>
        <v>Jul-2023</v>
      </c>
    </row>
    <row r="33" spans="1:19" x14ac:dyDescent="0.2">
      <c r="A33" t="s">
        <v>71</v>
      </c>
      <c r="B33" t="s">
        <v>46</v>
      </c>
      <c r="C33" t="s">
        <v>28</v>
      </c>
      <c r="D33" s="1">
        <v>45069</v>
      </c>
      <c r="E33" s="1">
        <v>45511</v>
      </c>
      <c r="F33">
        <v>77615.599999999991</v>
      </c>
      <c r="G33">
        <v>62776.299999999996</v>
      </c>
      <c r="H33">
        <v>60259.1</v>
      </c>
      <c r="I33" s="6">
        <v>7403.12</v>
      </c>
      <c r="J33" s="7">
        <v>27595.906999999999</v>
      </c>
      <c r="K33" t="s">
        <v>29</v>
      </c>
      <c r="L33" t="s">
        <v>22</v>
      </c>
      <c r="M33" t="s">
        <v>23</v>
      </c>
      <c r="N33" s="5">
        <f xml:space="preserve"> Campaign_Data[[#This Row],[Clicks]]/Campaign_Data[[#This Row],[Impressions]]</f>
        <v>0.80881034225078463</v>
      </c>
      <c r="O33" s="5">
        <f xml:space="preserve"> Campaign_Data[[#This Row],[Conversions]]/Campaign_Data[[#This Row],[Clicks]]</f>
        <v>0.95990206495126351</v>
      </c>
      <c r="P33" s="7">
        <f>Campaign_Data[[#This Row],[Total_Spend]]/Campaign_Data[[#This Row],[Clicks]]</f>
        <v>0.11792858132766666</v>
      </c>
      <c r="Q33" s="6">
        <f>Campaign_Data[[#This Row],[Total_Spend]]/Campaign_Data[[#This Row],[Conversions]]</f>
        <v>0.12285480533230665</v>
      </c>
      <c r="R33" s="7">
        <f xml:space="preserve"> Campaign_Data[[#This Row],[Revenue_Generated]]/Campaign_Data[[#This Row],[Total_Spend]]</f>
        <v>3.7276049827640239</v>
      </c>
      <c r="S33" t="str">
        <f xml:space="preserve"> TEXT(Campaign_Data[[#This Row],[Start_Date]], "mmm-yyyy")</f>
        <v>May-2023</v>
      </c>
    </row>
    <row r="34" spans="1:19" x14ac:dyDescent="0.2">
      <c r="A34" t="s">
        <v>72</v>
      </c>
      <c r="B34" t="s">
        <v>25</v>
      </c>
      <c r="C34" t="s">
        <v>20</v>
      </c>
      <c r="D34" s="1">
        <v>45146</v>
      </c>
      <c r="E34" s="1">
        <v>45609</v>
      </c>
      <c r="F34">
        <v>16457.5</v>
      </c>
      <c r="G34">
        <v>8117.0999999999995</v>
      </c>
      <c r="H34">
        <v>3323.4</v>
      </c>
      <c r="I34" s="6">
        <v>8175.7089999999998</v>
      </c>
      <c r="J34" s="7">
        <v>10738.903</v>
      </c>
      <c r="K34" t="s">
        <v>21</v>
      </c>
      <c r="L34" t="s">
        <v>43</v>
      </c>
      <c r="M34" t="s">
        <v>31</v>
      </c>
      <c r="N34" s="5">
        <f xml:space="preserve"> Campaign_Data[[#This Row],[Clicks]]/Campaign_Data[[#This Row],[Impressions]]</f>
        <v>0.49321585903083698</v>
      </c>
      <c r="O34" s="5">
        <f xml:space="preserve"> Campaign_Data[[#This Row],[Conversions]]/Campaign_Data[[#This Row],[Clicks]]</f>
        <v>0.40943193997856381</v>
      </c>
      <c r="P34" s="7">
        <f>Campaign_Data[[#This Row],[Total_Spend]]/Campaign_Data[[#This Row],[Clicks]]</f>
        <v>1.0072204358699537</v>
      </c>
      <c r="Q34" s="6">
        <f>Campaign_Data[[#This Row],[Total_Spend]]/Campaign_Data[[#This Row],[Conversions]]</f>
        <v>2.4600436300174517</v>
      </c>
      <c r="R34" s="7">
        <f xml:space="preserve"> Campaign_Data[[#This Row],[Revenue_Generated]]/Campaign_Data[[#This Row],[Total_Spend]]</f>
        <v>1.313513360125709</v>
      </c>
      <c r="S34" t="str">
        <f xml:space="preserve"> TEXT(Campaign_Data[[#This Row],[Start_Date]], "mmm-yyyy")</f>
        <v>Aug-2023</v>
      </c>
    </row>
    <row r="35" spans="1:19" x14ac:dyDescent="0.2">
      <c r="A35" t="s">
        <v>73</v>
      </c>
      <c r="B35" t="s">
        <v>46</v>
      </c>
      <c r="C35" t="s">
        <v>20</v>
      </c>
      <c r="D35" s="1">
        <v>44863</v>
      </c>
      <c r="E35" s="1">
        <v>45318</v>
      </c>
      <c r="F35">
        <v>81023.099999999991</v>
      </c>
      <c r="G35">
        <v>31679.599999999999</v>
      </c>
      <c r="H35">
        <v>1432.6</v>
      </c>
      <c r="I35" s="6">
        <v>3700.3710000000001</v>
      </c>
      <c r="J35" s="7">
        <v>8023.6329999999998</v>
      </c>
      <c r="K35" t="s">
        <v>29</v>
      </c>
      <c r="L35" t="s">
        <v>49</v>
      </c>
      <c r="M35" t="s">
        <v>23</v>
      </c>
      <c r="N35" s="5">
        <f xml:space="preserve"> Campaign_Data[[#This Row],[Clicks]]/Campaign_Data[[#This Row],[Impressions]]</f>
        <v>0.39099466695300478</v>
      </c>
      <c r="O35" s="5">
        <f xml:space="preserve"> Campaign_Data[[#This Row],[Conversions]]/Campaign_Data[[#This Row],[Clicks]]</f>
        <v>4.5221530574880993E-2</v>
      </c>
      <c r="P35" s="7">
        <f>Campaign_Data[[#This Row],[Total_Spend]]/Campaign_Data[[#This Row],[Clicks]]</f>
        <v>0.11680611497619921</v>
      </c>
      <c r="Q35" s="6">
        <f>Campaign_Data[[#This Row],[Total_Spend]]/Campaign_Data[[#This Row],[Conversions]]</f>
        <v>2.5829757085020244</v>
      </c>
      <c r="R35" s="7">
        <f xml:space="preserve"> Campaign_Data[[#This Row],[Revenue_Generated]]/Campaign_Data[[#This Row],[Total_Spend]]</f>
        <v>2.168332040219751</v>
      </c>
      <c r="S35" t="str">
        <f xml:space="preserve"> TEXT(Campaign_Data[[#This Row],[Start_Date]], "mmm-yyyy")</f>
        <v>Oct-2022</v>
      </c>
    </row>
    <row r="36" spans="1:19" x14ac:dyDescent="0.2">
      <c r="A36" t="s">
        <v>74</v>
      </c>
      <c r="B36" t="s">
        <v>39</v>
      </c>
      <c r="C36" t="s">
        <v>47</v>
      </c>
      <c r="D36" s="1">
        <v>45007</v>
      </c>
      <c r="E36" s="1">
        <v>45467</v>
      </c>
      <c r="F36">
        <v>7177.5</v>
      </c>
      <c r="G36">
        <v>6182.8</v>
      </c>
      <c r="H36">
        <v>5234.5</v>
      </c>
      <c r="I36" s="6">
        <v>5715.3779999999997</v>
      </c>
      <c r="J36" s="7">
        <v>20377.633000000002</v>
      </c>
      <c r="K36" t="s">
        <v>21</v>
      </c>
      <c r="L36" t="s">
        <v>30</v>
      </c>
      <c r="M36" t="s">
        <v>31</v>
      </c>
      <c r="N36" s="5">
        <f xml:space="preserve"> Campaign_Data[[#This Row],[Clicks]]/Campaign_Data[[#This Row],[Impressions]]</f>
        <v>0.86141414141414141</v>
      </c>
      <c r="O36" s="5">
        <f xml:space="preserve"> Campaign_Data[[#This Row],[Conversions]]/Campaign_Data[[#This Row],[Clicks]]</f>
        <v>0.84662288930581608</v>
      </c>
      <c r="P36" s="7">
        <f>Campaign_Data[[#This Row],[Total_Spend]]/Campaign_Data[[#This Row],[Clicks]]</f>
        <v>0.92439962476547832</v>
      </c>
      <c r="Q36" s="6">
        <f>Campaign_Data[[#This Row],[Total_Spend]]/Campaign_Data[[#This Row],[Conversions]]</f>
        <v>1.0918670360110803</v>
      </c>
      <c r="R36" s="7">
        <f xml:space="preserve"> Campaign_Data[[#This Row],[Revenue_Generated]]/Campaign_Data[[#This Row],[Total_Spend]]</f>
        <v>3.5654042479779995</v>
      </c>
      <c r="S36" t="str">
        <f xml:space="preserve"> TEXT(Campaign_Data[[#This Row],[Start_Date]], "mmm-yyyy")</f>
        <v>Mar-2023</v>
      </c>
    </row>
    <row r="37" spans="1:19" x14ac:dyDescent="0.2">
      <c r="A37" t="s">
        <v>75</v>
      </c>
      <c r="B37" t="s">
        <v>39</v>
      </c>
      <c r="C37" t="s">
        <v>47</v>
      </c>
      <c r="D37" s="1">
        <v>44964</v>
      </c>
      <c r="E37" s="1">
        <v>45423</v>
      </c>
      <c r="F37">
        <v>20459.5</v>
      </c>
      <c r="G37">
        <v>8494.1</v>
      </c>
      <c r="H37">
        <v>2891.2999999999997</v>
      </c>
      <c r="I37" s="6">
        <v>1885.5509999999999</v>
      </c>
      <c r="J37" s="7">
        <v>4551.1149999999998</v>
      </c>
      <c r="K37" t="s">
        <v>21</v>
      </c>
      <c r="L37" t="s">
        <v>49</v>
      </c>
      <c r="M37" t="s">
        <v>23</v>
      </c>
      <c r="N37" s="5">
        <f xml:space="preserve"> Campaign_Data[[#This Row],[Clicks]]/Campaign_Data[[#This Row],[Impressions]]</f>
        <v>0.4151665485471297</v>
      </c>
      <c r="O37" s="5">
        <f xml:space="preserve"> Campaign_Data[[#This Row],[Conversions]]/Campaign_Data[[#This Row],[Clicks]]</f>
        <v>0.34038921133492656</v>
      </c>
      <c r="P37" s="7">
        <f>Campaign_Data[[#This Row],[Total_Spend]]/Campaign_Data[[#This Row],[Clicks]]</f>
        <v>0.22198361215431886</v>
      </c>
      <c r="Q37" s="6">
        <f>Campaign_Data[[#This Row],[Total_Spend]]/Campaign_Data[[#This Row],[Conversions]]</f>
        <v>0.65214643931795391</v>
      </c>
      <c r="R37" s="7">
        <f xml:space="preserve"> Campaign_Data[[#This Row],[Revenue_Generated]]/Campaign_Data[[#This Row],[Total_Spend]]</f>
        <v>2.4136790784232303</v>
      </c>
      <c r="S37" t="str">
        <f xml:space="preserve"> TEXT(Campaign_Data[[#This Row],[Start_Date]], "mmm-yyyy")</f>
        <v>Feb-2023</v>
      </c>
    </row>
    <row r="38" spans="1:19" x14ac:dyDescent="0.2">
      <c r="A38" t="s">
        <v>76</v>
      </c>
      <c r="B38" t="s">
        <v>33</v>
      </c>
      <c r="C38" t="s">
        <v>47</v>
      </c>
      <c r="D38" s="1">
        <v>45145</v>
      </c>
      <c r="E38" s="1">
        <v>45591</v>
      </c>
      <c r="F38">
        <v>81144.899999999994</v>
      </c>
      <c r="G38">
        <v>14343.4</v>
      </c>
      <c r="H38">
        <v>14183.9</v>
      </c>
      <c r="I38" s="6">
        <v>5344.5259999999998</v>
      </c>
      <c r="J38" s="7">
        <v>18066.072</v>
      </c>
      <c r="K38" t="s">
        <v>42</v>
      </c>
      <c r="L38" t="s">
        <v>43</v>
      </c>
      <c r="M38" t="s">
        <v>23</v>
      </c>
      <c r="N38" s="5">
        <f xml:space="preserve"> Campaign_Data[[#This Row],[Clicks]]/Campaign_Data[[#This Row],[Impressions]]</f>
        <v>0.17676280333083164</v>
      </c>
      <c r="O38" s="5">
        <f xml:space="preserve"> Campaign_Data[[#This Row],[Conversions]]/Campaign_Data[[#This Row],[Clicks]]</f>
        <v>0.98887990295188033</v>
      </c>
      <c r="P38" s="7">
        <f>Campaign_Data[[#This Row],[Total_Spend]]/Campaign_Data[[#This Row],[Clicks]]</f>
        <v>0.37261221188839466</v>
      </c>
      <c r="Q38" s="6">
        <f>Campaign_Data[[#This Row],[Total_Spend]]/Campaign_Data[[#This Row],[Conversions]]</f>
        <v>0.37680228992026171</v>
      </c>
      <c r="R38" s="7">
        <f xml:space="preserve"> Campaign_Data[[#This Row],[Revenue_Generated]]/Campaign_Data[[#This Row],[Total_Spend]]</f>
        <v>3.380294529393252</v>
      </c>
      <c r="S38" t="str">
        <f xml:space="preserve"> TEXT(Campaign_Data[[#This Row],[Start_Date]], "mmm-yyyy")</f>
        <v>Aug-2023</v>
      </c>
    </row>
    <row r="39" spans="1:19" x14ac:dyDescent="0.2">
      <c r="A39" t="s">
        <v>77</v>
      </c>
      <c r="B39" t="s">
        <v>27</v>
      </c>
      <c r="C39" t="s">
        <v>40</v>
      </c>
      <c r="D39" s="1">
        <v>44871</v>
      </c>
      <c r="E39" s="1">
        <v>45322</v>
      </c>
      <c r="F39">
        <v>107442.09999999999</v>
      </c>
      <c r="G39">
        <v>83154.599999999991</v>
      </c>
      <c r="H39">
        <v>19485.099999999999</v>
      </c>
      <c r="I39" s="6">
        <v>8070.0910000000003</v>
      </c>
      <c r="J39" s="7">
        <v>25529.134999999998</v>
      </c>
      <c r="K39" t="s">
        <v>64</v>
      </c>
      <c r="L39" t="s">
        <v>34</v>
      </c>
      <c r="M39" t="s">
        <v>31</v>
      </c>
      <c r="N39" s="5">
        <f xml:space="preserve"> Campaign_Data[[#This Row],[Clicks]]/Campaign_Data[[#This Row],[Impressions]]</f>
        <v>0.77394801479122244</v>
      </c>
      <c r="O39" s="5">
        <f xml:space="preserve"> Campaign_Data[[#This Row],[Conversions]]/Campaign_Data[[#This Row],[Clicks]]</f>
        <v>0.23432377763827858</v>
      </c>
      <c r="P39" s="7">
        <f>Campaign_Data[[#This Row],[Total_Spend]]/Campaign_Data[[#This Row],[Clicks]]</f>
        <v>9.7049243216851516E-2</v>
      </c>
      <c r="Q39" s="6">
        <f>Campaign_Data[[#This Row],[Total_Spend]]/Campaign_Data[[#This Row],[Conversions]]</f>
        <v>0.4141672867986308</v>
      </c>
      <c r="R39" s="7">
        <f xml:space="preserve"> Campaign_Data[[#This Row],[Revenue_Generated]]/Campaign_Data[[#This Row],[Total_Spend]]</f>
        <v>3.1634259142802725</v>
      </c>
      <c r="S39" t="str">
        <f xml:space="preserve"> TEXT(Campaign_Data[[#This Row],[Start_Date]], "mmm-yyyy")</f>
        <v>Nov-2022</v>
      </c>
    </row>
    <row r="40" spans="1:19" x14ac:dyDescent="0.2">
      <c r="A40" t="s">
        <v>78</v>
      </c>
      <c r="B40" t="s">
        <v>19</v>
      </c>
      <c r="C40" t="s">
        <v>20</v>
      </c>
      <c r="D40" s="1">
        <v>45150</v>
      </c>
      <c r="E40" s="1">
        <v>45586</v>
      </c>
      <c r="F40">
        <v>10927.199999999999</v>
      </c>
      <c r="G40">
        <v>7247.0999999999995</v>
      </c>
      <c r="H40">
        <v>5312.8</v>
      </c>
      <c r="I40" s="6">
        <v>9903.7029999999995</v>
      </c>
      <c r="J40" s="7">
        <v>35464.216</v>
      </c>
      <c r="K40" t="s">
        <v>64</v>
      </c>
      <c r="L40" t="s">
        <v>22</v>
      </c>
      <c r="M40" t="s">
        <v>31</v>
      </c>
      <c r="N40" s="5">
        <f xml:space="preserve"> Campaign_Data[[#This Row],[Clicks]]/Campaign_Data[[#This Row],[Impressions]]</f>
        <v>0.66321656050955413</v>
      </c>
      <c r="O40" s="5">
        <f xml:space="preserve"> Campaign_Data[[#This Row],[Conversions]]/Campaign_Data[[#This Row],[Clicks]]</f>
        <v>0.73309323729491804</v>
      </c>
      <c r="P40" s="7">
        <f>Campaign_Data[[#This Row],[Total_Spend]]/Campaign_Data[[#This Row],[Clicks]]</f>
        <v>1.3665746298519408</v>
      </c>
      <c r="Q40" s="6">
        <f>Campaign_Data[[#This Row],[Total_Spend]]/Campaign_Data[[#This Row],[Conversions]]</f>
        <v>1.8641211790393011</v>
      </c>
      <c r="R40" s="7">
        <f xml:space="preserve"> Campaign_Data[[#This Row],[Revenue_Generated]]/Campaign_Data[[#This Row],[Total_Spend]]</f>
        <v>3.5809046373866424</v>
      </c>
      <c r="S40" t="str">
        <f xml:space="preserve"> TEXT(Campaign_Data[[#This Row],[Start_Date]], "mmm-yyyy")</f>
        <v>Aug-2023</v>
      </c>
    </row>
    <row r="41" spans="1:19" x14ac:dyDescent="0.2">
      <c r="A41" t="s">
        <v>79</v>
      </c>
      <c r="B41" t="s">
        <v>27</v>
      </c>
      <c r="C41" t="s">
        <v>20</v>
      </c>
      <c r="D41" s="1">
        <v>45092</v>
      </c>
      <c r="E41" s="1">
        <v>45550</v>
      </c>
      <c r="F41">
        <v>110832.2</v>
      </c>
      <c r="G41">
        <v>23893.1</v>
      </c>
      <c r="H41">
        <v>19717.099999999999</v>
      </c>
      <c r="I41" s="6">
        <v>8510.9490000000005</v>
      </c>
      <c r="J41" s="7">
        <v>28928.486000000001</v>
      </c>
      <c r="K41" t="s">
        <v>42</v>
      </c>
      <c r="L41" t="s">
        <v>22</v>
      </c>
      <c r="M41" t="s">
        <v>23</v>
      </c>
      <c r="N41" s="5">
        <f xml:space="preserve"> Campaign_Data[[#This Row],[Clicks]]/Campaign_Data[[#This Row],[Impressions]]</f>
        <v>0.21557904652258097</v>
      </c>
      <c r="O41" s="5">
        <f xml:space="preserve"> Campaign_Data[[#This Row],[Conversions]]/Campaign_Data[[#This Row],[Clicks]]</f>
        <v>0.82522150746449807</v>
      </c>
      <c r="P41" s="7">
        <f>Campaign_Data[[#This Row],[Total_Spend]]/Campaign_Data[[#This Row],[Clicks]]</f>
        <v>0.35620949144313635</v>
      </c>
      <c r="Q41" s="6">
        <f>Campaign_Data[[#This Row],[Total_Spend]]/Campaign_Data[[#This Row],[Conversions]]</f>
        <v>0.43165318429180766</v>
      </c>
      <c r="R41" s="7">
        <f xml:space="preserve"> Campaign_Data[[#This Row],[Revenue_Generated]]/Campaign_Data[[#This Row],[Total_Spend]]</f>
        <v>3.3989730169925818</v>
      </c>
      <c r="S41" t="str">
        <f xml:space="preserve"> TEXT(Campaign_Data[[#This Row],[Start_Date]], "mmm-yyyy")</f>
        <v>Jun-2023</v>
      </c>
    </row>
    <row r="42" spans="1:19" x14ac:dyDescent="0.2">
      <c r="A42" t="s">
        <v>80</v>
      </c>
      <c r="B42" t="s">
        <v>25</v>
      </c>
      <c r="C42" t="s">
        <v>47</v>
      </c>
      <c r="D42" s="1">
        <v>44976</v>
      </c>
      <c r="E42" s="1">
        <v>45430</v>
      </c>
      <c r="F42">
        <v>39648.799999999996</v>
      </c>
      <c r="G42">
        <v>15198.9</v>
      </c>
      <c r="H42">
        <v>1484.8</v>
      </c>
      <c r="I42" s="6">
        <v>13047.941000000001</v>
      </c>
      <c r="J42" s="7">
        <v>37960.913</v>
      </c>
      <c r="K42" t="s">
        <v>64</v>
      </c>
      <c r="L42" t="s">
        <v>49</v>
      </c>
      <c r="M42" t="s">
        <v>31</v>
      </c>
      <c r="N42" s="5">
        <f xml:space="preserve"> Campaign_Data[[#This Row],[Clicks]]/Campaign_Data[[#This Row],[Impressions]]</f>
        <v>0.38333820947922764</v>
      </c>
      <c r="O42" s="5">
        <f xml:space="preserve"> Campaign_Data[[#This Row],[Conversions]]/Campaign_Data[[#This Row],[Clicks]]</f>
        <v>9.7691280290020985E-2</v>
      </c>
      <c r="P42" s="7">
        <f>Campaign_Data[[#This Row],[Total_Spend]]/Campaign_Data[[#This Row],[Clicks]]</f>
        <v>0.85847929784392296</v>
      </c>
      <c r="Q42" s="6">
        <f>Campaign_Data[[#This Row],[Total_Spend]]/Campaign_Data[[#This Row],[Conversions]]</f>
        <v>8.7876757812499999</v>
      </c>
      <c r="R42" s="7">
        <f xml:space="preserve"> Campaign_Data[[#This Row],[Revenue_Generated]]/Campaign_Data[[#This Row],[Total_Spend]]</f>
        <v>2.9093412516196997</v>
      </c>
      <c r="S42" t="str">
        <f xml:space="preserve"> TEXT(Campaign_Data[[#This Row],[Start_Date]], "mmm-yyyy")</f>
        <v>Feb-2023</v>
      </c>
    </row>
    <row r="43" spans="1:19" x14ac:dyDescent="0.2">
      <c r="A43" t="s">
        <v>81</v>
      </c>
      <c r="B43" t="s">
        <v>33</v>
      </c>
      <c r="C43" t="s">
        <v>28</v>
      </c>
      <c r="D43" s="1">
        <v>44874</v>
      </c>
      <c r="E43" s="1">
        <v>45337</v>
      </c>
      <c r="F43">
        <v>107833.59999999999</v>
      </c>
      <c r="G43">
        <v>83215.5</v>
      </c>
      <c r="H43">
        <v>1800.8999999999999</v>
      </c>
      <c r="I43" s="6">
        <v>11205.773999999999</v>
      </c>
      <c r="J43" s="7">
        <v>38696.932999999997</v>
      </c>
      <c r="K43" t="s">
        <v>21</v>
      </c>
      <c r="L43" t="s">
        <v>30</v>
      </c>
      <c r="M43" t="s">
        <v>31</v>
      </c>
      <c r="N43" s="5">
        <f xml:space="preserve"> Campaign_Data[[#This Row],[Clicks]]/Campaign_Data[[#This Row],[Impressions]]</f>
        <v>0.77170288296041312</v>
      </c>
      <c r="O43" s="5">
        <f xml:space="preserve"> Campaign_Data[[#This Row],[Conversions]]/Campaign_Data[[#This Row],[Clicks]]</f>
        <v>2.1641400940930474E-2</v>
      </c>
      <c r="P43" s="7">
        <f>Campaign_Data[[#This Row],[Total_Spend]]/Campaign_Data[[#This Row],[Clicks]]</f>
        <v>0.13465969681129117</v>
      </c>
      <c r="Q43" s="6">
        <f>Campaign_Data[[#This Row],[Total_Spend]]/Campaign_Data[[#This Row],[Conversions]]</f>
        <v>6.2223188405797103</v>
      </c>
      <c r="R43" s="7">
        <f xml:space="preserve"> Campaign_Data[[#This Row],[Revenue_Generated]]/Campaign_Data[[#This Row],[Total_Spend]]</f>
        <v>3.4533030025413685</v>
      </c>
      <c r="S43" t="str">
        <f xml:space="preserve"> TEXT(Campaign_Data[[#This Row],[Start_Date]], "mmm-yyyy")</f>
        <v>Nov-2022</v>
      </c>
    </row>
    <row r="44" spans="1:19" x14ac:dyDescent="0.2">
      <c r="A44" t="s">
        <v>82</v>
      </c>
      <c r="B44" t="s">
        <v>39</v>
      </c>
      <c r="C44" t="s">
        <v>40</v>
      </c>
      <c r="D44" s="1">
        <v>45124</v>
      </c>
      <c r="E44" s="1">
        <v>45563</v>
      </c>
      <c r="F44">
        <v>57710</v>
      </c>
      <c r="G44">
        <v>5312.8</v>
      </c>
      <c r="H44">
        <v>1090.3999999999999</v>
      </c>
      <c r="I44" s="6">
        <v>12083.835999999999</v>
      </c>
      <c r="J44" s="7">
        <v>37743.529000000002</v>
      </c>
      <c r="K44" t="s">
        <v>29</v>
      </c>
      <c r="L44" t="s">
        <v>22</v>
      </c>
      <c r="M44" t="s">
        <v>23</v>
      </c>
      <c r="N44" s="5">
        <f xml:space="preserve"> Campaign_Data[[#This Row],[Clicks]]/Campaign_Data[[#This Row],[Impressions]]</f>
        <v>9.206030150753769E-2</v>
      </c>
      <c r="O44" s="5">
        <f xml:space="preserve"> Campaign_Data[[#This Row],[Conversions]]/Campaign_Data[[#This Row],[Clicks]]</f>
        <v>0.20524017467248906</v>
      </c>
      <c r="P44" s="7">
        <f>Campaign_Data[[#This Row],[Total_Spend]]/Campaign_Data[[#This Row],[Clicks]]</f>
        <v>2.274475982532751</v>
      </c>
      <c r="Q44" s="6">
        <f>Campaign_Data[[#This Row],[Total_Spend]]/Campaign_Data[[#This Row],[Conversions]]</f>
        <v>11.082021276595745</v>
      </c>
      <c r="R44" s="7">
        <f xml:space="preserve"> Campaign_Data[[#This Row],[Revenue_Generated]]/Campaign_Data[[#This Row],[Total_Spend]]</f>
        <v>3.1234724635455167</v>
      </c>
      <c r="S44" t="str">
        <f xml:space="preserve"> TEXT(Campaign_Data[[#This Row],[Start_Date]], "mmm-yyyy")</f>
        <v>Jul-2023</v>
      </c>
    </row>
    <row r="45" spans="1:19" x14ac:dyDescent="0.2">
      <c r="A45" t="s">
        <v>83</v>
      </c>
      <c r="B45" t="s">
        <v>33</v>
      </c>
      <c r="C45" t="s">
        <v>47</v>
      </c>
      <c r="D45" s="1">
        <v>44948</v>
      </c>
      <c r="E45" s="1">
        <v>45403</v>
      </c>
      <c r="F45">
        <v>144304</v>
      </c>
      <c r="G45">
        <v>80312.599999999991</v>
      </c>
      <c r="H45">
        <v>71511.099999999991</v>
      </c>
      <c r="I45" s="6">
        <v>12529.624</v>
      </c>
      <c r="J45" s="7">
        <v>25911.732</v>
      </c>
      <c r="K45" t="s">
        <v>29</v>
      </c>
      <c r="L45" t="s">
        <v>34</v>
      </c>
      <c r="M45" t="s">
        <v>23</v>
      </c>
      <c r="N45" s="5">
        <f xml:space="preserve"> Campaign_Data[[#This Row],[Clicks]]/Campaign_Data[[#This Row],[Impressions]]</f>
        <v>0.55655144694533754</v>
      </c>
      <c r="O45" s="5">
        <f xml:space="preserve"> Campaign_Data[[#This Row],[Conversions]]/Campaign_Data[[#This Row],[Clicks]]</f>
        <v>0.89040947497652922</v>
      </c>
      <c r="P45" s="7">
        <f>Campaign_Data[[#This Row],[Total_Spend]]/Campaign_Data[[#This Row],[Clicks]]</f>
        <v>0.15601068823571895</v>
      </c>
      <c r="Q45" s="6">
        <f>Campaign_Data[[#This Row],[Total_Spend]]/Campaign_Data[[#This Row],[Conversions]]</f>
        <v>0.17521229571353261</v>
      </c>
      <c r="R45" s="7">
        <f xml:space="preserve"> Campaign_Data[[#This Row],[Revenue_Generated]]/Campaign_Data[[#This Row],[Total_Spend]]</f>
        <v>2.0680374766234007</v>
      </c>
      <c r="S45" t="str">
        <f xml:space="preserve"> TEXT(Campaign_Data[[#This Row],[Start_Date]], "mmm-yyyy")</f>
        <v>Jan-2023</v>
      </c>
    </row>
    <row r="46" spans="1:19" x14ac:dyDescent="0.2">
      <c r="A46" t="s">
        <v>84</v>
      </c>
      <c r="B46" t="s">
        <v>27</v>
      </c>
      <c r="C46" t="s">
        <v>47</v>
      </c>
      <c r="D46" s="1">
        <v>44910</v>
      </c>
      <c r="E46" s="1">
        <v>45367</v>
      </c>
      <c r="F46">
        <v>99704.9</v>
      </c>
      <c r="G46">
        <v>53510.799999999996</v>
      </c>
      <c r="H46">
        <v>25087.899999999998</v>
      </c>
      <c r="I46" s="6">
        <v>1132.74</v>
      </c>
      <c r="J46" s="7">
        <v>3196.0320000000002</v>
      </c>
      <c r="K46" t="s">
        <v>21</v>
      </c>
      <c r="L46" t="s">
        <v>49</v>
      </c>
      <c r="M46" t="s">
        <v>23</v>
      </c>
      <c r="N46" s="5">
        <f xml:space="preserve"> Campaign_Data[[#This Row],[Clicks]]/Campaign_Data[[#This Row],[Impressions]]</f>
        <v>0.53669177743521135</v>
      </c>
      <c r="O46" s="5">
        <f xml:space="preserve"> Campaign_Data[[#This Row],[Conversions]]/Campaign_Data[[#This Row],[Clicks]]</f>
        <v>0.46883806633427272</v>
      </c>
      <c r="P46" s="7">
        <f>Campaign_Data[[#This Row],[Total_Spend]]/Campaign_Data[[#This Row],[Clicks]]</f>
        <v>2.1168437025796665E-2</v>
      </c>
      <c r="Q46" s="6">
        <f>Campaign_Data[[#This Row],[Total_Spend]]/Campaign_Data[[#This Row],[Conversions]]</f>
        <v>4.5150849612761536E-2</v>
      </c>
      <c r="R46" s="7">
        <f xml:space="preserve"> Campaign_Data[[#This Row],[Revenue_Generated]]/Campaign_Data[[#This Row],[Total_Spend]]</f>
        <v>2.8215053763440863</v>
      </c>
      <c r="S46" t="str">
        <f xml:space="preserve"> TEXT(Campaign_Data[[#This Row],[Start_Date]], "mmm-yyyy")</f>
        <v>Dec-2022</v>
      </c>
    </row>
    <row r="47" spans="1:19" x14ac:dyDescent="0.2">
      <c r="A47" t="s">
        <v>85</v>
      </c>
      <c r="B47" t="s">
        <v>33</v>
      </c>
      <c r="C47" t="s">
        <v>20</v>
      </c>
      <c r="D47" s="1">
        <v>45102</v>
      </c>
      <c r="E47" s="1">
        <v>45539</v>
      </c>
      <c r="F47">
        <v>70029.2</v>
      </c>
      <c r="G47">
        <v>18751.399999999998</v>
      </c>
      <c r="H47">
        <v>5420.0999999999995</v>
      </c>
      <c r="I47" s="6">
        <v>1004.415</v>
      </c>
      <c r="J47" s="7">
        <v>1610.3989999999999</v>
      </c>
      <c r="K47" t="s">
        <v>64</v>
      </c>
      <c r="L47" t="s">
        <v>30</v>
      </c>
      <c r="M47" t="s">
        <v>23</v>
      </c>
      <c r="N47" s="5">
        <f xml:space="preserve"> Campaign_Data[[#This Row],[Clicks]]/Campaign_Data[[#This Row],[Impressions]]</f>
        <v>0.26776544641378164</v>
      </c>
      <c r="O47" s="5">
        <f xml:space="preserve"> Campaign_Data[[#This Row],[Conversions]]/Campaign_Data[[#This Row],[Clicks]]</f>
        <v>0.28905041756882155</v>
      </c>
      <c r="P47" s="7">
        <f>Campaign_Data[[#This Row],[Total_Spend]]/Campaign_Data[[#This Row],[Clicks]]</f>
        <v>5.3564800494896384E-2</v>
      </c>
      <c r="Q47" s="6">
        <f>Campaign_Data[[#This Row],[Total_Spend]]/Campaign_Data[[#This Row],[Conversions]]</f>
        <v>0.18531300160513645</v>
      </c>
      <c r="R47" s="7">
        <f xml:space="preserve"> Campaign_Data[[#This Row],[Revenue_Generated]]/Campaign_Data[[#This Row],[Total_Spend]]</f>
        <v>1.6033203406958279</v>
      </c>
      <c r="S47" t="str">
        <f xml:space="preserve"> TEXT(Campaign_Data[[#This Row],[Start_Date]], "mmm-yyyy")</f>
        <v>Jun-2023</v>
      </c>
    </row>
    <row r="48" spans="1:19" x14ac:dyDescent="0.2">
      <c r="A48" t="s">
        <v>86</v>
      </c>
      <c r="B48" t="s">
        <v>19</v>
      </c>
      <c r="C48" t="s">
        <v>20</v>
      </c>
      <c r="D48" s="1">
        <v>45017</v>
      </c>
      <c r="E48" s="1">
        <v>45454</v>
      </c>
      <c r="F48">
        <v>109243</v>
      </c>
      <c r="G48">
        <v>60479.5</v>
      </c>
      <c r="H48">
        <v>19795.399999999998</v>
      </c>
      <c r="I48" s="6">
        <v>7574.4520000000002</v>
      </c>
      <c r="J48" s="7">
        <v>21573.506000000001</v>
      </c>
      <c r="K48" t="s">
        <v>64</v>
      </c>
      <c r="L48" t="s">
        <v>49</v>
      </c>
      <c r="M48" t="s">
        <v>23</v>
      </c>
      <c r="N48" s="5">
        <f xml:space="preserve"> Campaign_Data[[#This Row],[Clicks]]/Campaign_Data[[#This Row],[Impressions]]</f>
        <v>0.55362357313512078</v>
      </c>
      <c r="O48" s="5">
        <f xml:space="preserve"> Campaign_Data[[#This Row],[Conversions]]/Campaign_Data[[#This Row],[Clicks]]</f>
        <v>0.32730760009590021</v>
      </c>
      <c r="P48" s="7">
        <f>Campaign_Data[[#This Row],[Total_Spend]]/Campaign_Data[[#This Row],[Clicks]]</f>
        <v>0.12523999040997363</v>
      </c>
      <c r="Q48" s="6">
        <f>Campaign_Data[[#This Row],[Total_Spend]]/Campaign_Data[[#This Row],[Conversions]]</f>
        <v>0.38263697626721366</v>
      </c>
      <c r="R48" s="7">
        <f xml:space="preserve"> Campaign_Data[[#This Row],[Revenue_Generated]]/Campaign_Data[[#This Row],[Total_Spend]]</f>
        <v>2.84819363829885</v>
      </c>
      <c r="S48" t="str">
        <f xml:space="preserve"> TEXT(Campaign_Data[[#This Row],[Start_Date]], "mmm-yyyy")</f>
        <v>Apr-2023</v>
      </c>
    </row>
    <row r="49" spans="1:19" x14ac:dyDescent="0.2">
      <c r="A49" t="s">
        <v>87</v>
      </c>
      <c r="B49" t="s">
        <v>39</v>
      </c>
      <c r="C49" t="s">
        <v>20</v>
      </c>
      <c r="D49" s="1">
        <v>44993</v>
      </c>
      <c r="E49" s="1">
        <v>45444</v>
      </c>
      <c r="F49">
        <v>38926.699999999997</v>
      </c>
      <c r="G49">
        <v>31067.7</v>
      </c>
      <c r="H49">
        <v>22518.5</v>
      </c>
      <c r="I49" s="6">
        <v>9358.4159999999993</v>
      </c>
      <c r="J49" s="7">
        <v>13586.761</v>
      </c>
      <c r="K49" t="s">
        <v>64</v>
      </c>
      <c r="L49" t="s">
        <v>43</v>
      </c>
      <c r="M49" t="s">
        <v>31</v>
      </c>
      <c r="N49" s="5">
        <f xml:space="preserve"> Campaign_Data[[#This Row],[Clicks]]/Campaign_Data[[#This Row],[Impressions]]</f>
        <v>0.79810772554570519</v>
      </c>
      <c r="O49" s="5">
        <f xml:space="preserve"> Campaign_Data[[#This Row],[Conversions]]/Campaign_Data[[#This Row],[Clicks]]</f>
        <v>0.7248203117707458</v>
      </c>
      <c r="P49" s="7">
        <f>Campaign_Data[[#This Row],[Total_Spend]]/Campaign_Data[[#This Row],[Clicks]]</f>
        <v>0.30122654718566227</v>
      </c>
      <c r="Q49" s="6">
        <f>Campaign_Data[[#This Row],[Total_Spend]]/Campaign_Data[[#This Row],[Conversions]]</f>
        <v>0.41558789439793942</v>
      </c>
      <c r="R49" s="7">
        <f xml:space="preserve"> Campaign_Data[[#This Row],[Revenue_Generated]]/Campaign_Data[[#This Row],[Total_Spend]]</f>
        <v>1.4518227229907286</v>
      </c>
      <c r="S49" t="str">
        <f xml:space="preserve"> TEXT(Campaign_Data[[#This Row],[Start_Date]], "mmm-yyyy")</f>
        <v>Mar-2023</v>
      </c>
    </row>
    <row r="50" spans="1:19" x14ac:dyDescent="0.2">
      <c r="A50" t="s">
        <v>88</v>
      </c>
      <c r="B50" t="s">
        <v>27</v>
      </c>
      <c r="C50" t="s">
        <v>40</v>
      </c>
      <c r="D50" s="1">
        <v>44866</v>
      </c>
      <c r="E50" s="1">
        <v>45300</v>
      </c>
      <c r="F50">
        <v>128542.5</v>
      </c>
      <c r="G50">
        <v>16834.5</v>
      </c>
      <c r="H50">
        <v>6809.2</v>
      </c>
      <c r="I50" s="6">
        <v>10926.62</v>
      </c>
      <c r="J50" s="7">
        <v>26949.004000000001</v>
      </c>
      <c r="K50" t="s">
        <v>37</v>
      </c>
      <c r="L50" t="s">
        <v>43</v>
      </c>
      <c r="M50" t="s">
        <v>23</v>
      </c>
      <c r="N50" s="5">
        <f xml:space="preserve"> Campaign_Data[[#This Row],[Clicks]]/Campaign_Data[[#This Row],[Impressions]]</f>
        <v>0.13096446700507614</v>
      </c>
      <c r="O50" s="5">
        <f xml:space="preserve"> Campaign_Data[[#This Row],[Conversions]]/Campaign_Data[[#This Row],[Clicks]]</f>
        <v>0.40447889750215332</v>
      </c>
      <c r="P50" s="7">
        <f>Campaign_Data[[#This Row],[Total_Spend]]/Campaign_Data[[#This Row],[Clicks]]</f>
        <v>0.64906115417743326</v>
      </c>
      <c r="Q50" s="6">
        <f>Campaign_Data[[#This Row],[Total_Spend]]/Campaign_Data[[#This Row],[Conversions]]</f>
        <v>1.6046848381601364</v>
      </c>
      <c r="R50" s="7">
        <f xml:space="preserve"> Campaign_Data[[#This Row],[Revenue_Generated]]/Campaign_Data[[#This Row],[Total_Spend]]</f>
        <v>2.4663623334571896</v>
      </c>
      <c r="S50" t="str">
        <f xml:space="preserve"> TEXT(Campaign_Data[[#This Row],[Start_Date]], "mmm-yyyy")</f>
        <v>Nov-2022</v>
      </c>
    </row>
    <row r="51" spans="1:19" x14ac:dyDescent="0.2">
      <c r="A51" t="s">
        <v>89</v>
      </c>
      <c r="B51" t="s">
        <v>19</v>
      </c>
      <c r="C51" t="s">
        <v>28</v>
      </c>
      <c r="D51" s="1">
        <v>45000</v>
      </c>
      <c r="E51" s="1">
        <v>45447</v>
      </c>
      <c r="F51">
        <v>15758.6</v>
      </c>
      <c r="G51">
        <v>6751.2</v>
      </c>
      <c r="H51">
        <v>3662.7</v>
      </c>
      <c r="I51" s="6">
        <v>913.03599999999994</v>
      </c>
      <c r="J51" s="7">
        <v>3128.9259999999999</v>
      </c>
      <c r="K51" t="s">
        <v>29</v>
      </c>
      <c r="L51" t="s">
        <v>34</v>
      </c>
      <c r="M51" t="s">
        <v>23</v>
      </c>
      <c r="N51" s="5">
        <f xml:space="preserve"> Campaign_Data[[#This Row],[Clicks]]/Campaign_Data[[#This Row],[Impressions]]</f>
        <v>0.42841369157158626</v>
      </c>
      <c r="O51" s="5">
        <f xml:space="preserve"> Campaign_Data[[#This Row],[Conversions]]/Campaign_Data[[#This Row],[Clicks]]</f>
        <v>0.54252577319587625</v>
      </c>
      <c r="P51" s="7">
        <f>Campaign_Data[[#This Row],[Total_Spend]]/Campaign_Data[[#This Row],[Clicks]]</f>
        <v>0.13524054982817868</v>
      </c>
      <c r="Q51" s="6">
        <f>Campaign_Data[[#This Row],[Total_Spend]]/Campaign_Data[[#This Row],[Conversions]]</f>
        <v>0.24927949326999208</v>
      </c>
      <c r="R51" s="7">
        <f xml:space="preserve"> Campaign_Data[[#This Row],[Revenue_Generated]]/Campaign_Data[[#This Row],[Total_Spend]]</f>
        <v>3.4269470207089316</v>
      </c>
      <c r="S51" t="str">
        <f xml:space="preserve"> TEXT(Campaign_Data[[#This Row],[Start_Date]], "mmm-yyyy")</f>
        <v>Mar-2023</v>
      </c>
    </row>
    <row r="52" spans="1:19" x14ac:dyDescent="0.2">
      <c r="A52" t="s">
        <v>90</v>
      </c>
      <c r="B52" t="s">
        <v>46</v>
      </c>
      <c r="C52" t="s">
        <v>47</v>
      </c>
      <c r="D52" s="1">
        <v>44916</v>
      </c>
      <c r="E52" s="1">
        <v>45359</v>
      </c>
      <c r="F52">
        <v>65696.599999999991</v>
      </c>
      <c r="G52">
        <v>33219.5</v>
      </c>
      <c r="H52">
        <v>2328.6999999999998</v>
      </c>
      <c r="I52" s="6">
        <v>6672.5810000000001</v>
      </c>
      <c r="J52" s="7">
        <v>16476.611000000001</v>
      </c>
      <c r="K52" t="s">
        <v>42</v>
      </c>
      <c r="L52" t="s">
        <v>49</v>
      </c>
      <c r="M52" t="s">
        <v>31</v>
      </c>
      <c r="N52" s="5">
        <f xml:space="preserve"> Campaign_Data[[#This Row],[Clicks]]/Campaign_Data[[#This Row],[Impressions]]</f>
        <v>0.50565021629734275</v>
      </c>
      <c r="O52" s="5">
        <f xml:space="preserve"> Campaign_Data[[#This Row],[Conversions]]/Campaign_Data[[#This Row],[Clicks]]</f>
        <v>7.0100392841553907E-2</v>
      </c>
      <c r="P52" s="7">
        <f>Campaign_Data[[#This Row],[Total_Spend]]/Campaign_Data[[#This Row],[Clicks]]</f>
        <v>0.2008633784373636</v>
      </c>
      <c r="Q52" s="6">
        <f>Campaign_Data[[#This Row],[Total_Spend]]/Campaign_Data[[#This Row],[Conversions]]</f>
        <v>2.8653673723536741</v>
      </c>
      <c r="R52" s="7">
        <f xml:space="preserve"> Campaign_Data[[#This Row],[Revenue_Generated]]/Campaign_Data[[#This Row],[Total_Spend]]</f>
        <v>2.4693010096093251</v>
      </c>
      <c r="S52" t="str">
        <f xml:space="preserve"> TEXT(Campaign_Data[[#This Row],[Start_Date]], "mmm-yyyy")</f>
        <v>Dec-2022</v>
      </c>
    </row>
    <row r="53" spans="1:19" x14ac:dyDescent="0.2">
      <c r="A53" t="s">
        <v>91</v>
      </c>
      <c r="B53" t="s">
        <v>39</v>
      </c>
      <c r="C53" t="s">
        <v>28</v>
      </c>
      <c r="D53" s="1">
        <v>45078</v>
      </c>
      <c r="E53" s="1">
        <v>45537</v>
      </c>
      <c r="F53">
        <v>83360.5</v>
      </c>
      <c r="G53">
        <v>72502.899999999994</v>
      </c>
      <c r="H53">
        <v>47835.5</v>
      </c>
      <c r="I53" s="6">
        <v>8963.0010000000002</v>
      </c>
      <c r="J53" s="7">
        <v>30615.213</v>
      </c>
      <c r="K53" t="s">
        <v>37</v>
      </c>
      <c r="L53" t="s">
        <v>30</v>
      </c>
      <c r="M53" t="s">
        <v>23</v>
      </c>
      <c r="N53" s="5">
        <f xml:space="preserve"> Campaign_Data[[#This Row],[Clicks]]/Campaign_Data[[#This Row],[Impressions]]</f>
        <v>0.86975126108888501</v>
      </c>
      <c r="O53" s="5">
        <f xml:space="preserve"> Campaign_Data[[#This Row],[Conversions]]/Campaign_Data[[#This Row],[Clicks]]</f>
        <v>0.65977360905563787</v>
      </c>
      <c r="P53" s="7">
        <f>Campaign_Data[[#This Row],[Total_Spend]]/Campaign_Data[[#This Row],[Clicks]]</f>
        <v>0.12362265509379626</v>
      </c>
      <c r="Q53" s="6">
        <f>Campaign_Data[[#This Row],[Total_Spend]]/Campaign_Data[[#This Row],[Conversions]]</f>
        <v>0.18737132464383147</v>
      </c>
      <c r="R53" s="7">
        <f xml:space="preserve"> Campaign_Data[[#This Row],[Revenue_Generated]]/Campaign_Data[[#This Row],[Total_Spend]]</f>
        <v>3.4157324092678332</v>
      </c>
      <c r="S53" t="str">
        <f xml:space="preserve"> TEXT(Campaign_Data[[#This Row],[Start_Date]], "mmm-yyyy")</f>
        <v>Jun-2023</v>
      </c>
    </row>
    <row r="54" spans="1:19" x14ac:dyDescent="0.2">
      <c r="A54" t="s">
        <v>92</v>
      </c>
      <c r="B54" t="s">
        <v>27</v>
      </c>
      <c r="C54" t="s">
        <v>47</v>
      </c>
      <c r="D54" s="1">
        <v>44911</v>
      </c>
      <c r="E54" s="1">
        <v>45365</v>
      </c>
      <c r="F54">
        <v>20769.8</v>
      </c>
      <c r="G54">
        <v>15361.3</v>
      </c>
      <c r="H54">
        <v>40.6</v>
      </c>
      <c r="I54" s="6">
        <v>13434.453</v>
      </c>
      <c r="J54" s="7">
        <v>19164.505000000001</v>
      </c>
      <c r="K54" t="s">
        <v>42</v>
      </c>
      <c r="L54" t="s">
        <v>34</v>
      </c>
      <c r="M54" t="s">
        <v>23</v>
      </c>
      <c r="N54" s="5">
        <f xml:space="preserve"> Campaign_Data[[#This Row],[Clicks]]/Campaign_Data[[#This Row],[Impressions]]</f>
        <v>0.73959787768779672</v>
      </c>
      <c r="O54" s="5">
        <f xml:space="preserve"> Campaign_Data[[#This Row],[Conversions]]/Campaign_Data[[#This Row],[Clicks]]</f>
        <v>2.6430054747970553E-3</v>
      </c>
      <c r="P54" s="7">
        <f>Campaign_Data[[#This Row],[Total_Spend]]/Campaign_Data[[#This Row],[Clicks]]</f>
        <v>0.87456484802718526</v>
      </c>
      <c r="Q54" s="6">
        <f>Campaign_Data[[#This Row],[Total_Spend]]/Campaign_Data[[#This Row],[Conversions]]</f>
        <v>330.89785714285711</v>
      </c>
      <c r="R54" s="7">
        <f xml:space="preserve"> Campaign_Data[[#This Row],[Revenue_Generated]]/Campaign_Data[[#This Row],[Total_Spend]]</f>
        <v>1.4265191891325983</v>
      </c>
      <c r="S54" t="str">
        <f xml:space="preserve"> TEXT(Campaign_Data[[#This Row],[Start_Date]], "mmm-yyyy")</f>
        <v>Dec-2022</v>
      </c>
    </row>
    <row r="55" spans="1:19" x14ac:dyDescent="0.2">
      <c r="A55" t="s">
        <v>93</v>
      </c>
      <c r="B55" t="s">
        <v>25</v>
      </c>
      <c r="C55" t="s">
        <v>47</v>
      </c>
      <c r="D55" s="1">
        <v>45010</v>
      </c>
      <c r="E55" s="1">
        <v>45468</v>
      </c>
      <c r="F55">
        <v>14984.3</v>
      </c>
      <c r="G55">
        <v>9077</v>
      </c>
      <c r="H55">
        <v>1180.3</v>
      </c>
      <c r="I55" s="6">
        <v>10001.925999999999</v>
      </c>
      <c r="J55" s="7">
        <v>27559.656999999999</v>
      </c>
      <c r="K55" t="s">
        <v>21</v>
      </c>
      <c r="L55" t="s">
        <v>49</v>
      </c>
      <c r="M55" t="s">
        <v>31</v>
      </c>
      <c r="N55" s="5">
        <f xml:space="preserve"> Campaign_Data[[#This Row],[Clicks]]/Campaign_Data[[#This Row],[Impressions]]</f>
        <v>0.60576736984710666</v>
      </c>
      <c r="O55" s="5">
        <f xml:space="preserve"> Campaign_Data[[#This Row],[Conversions]]/Campaign_Data[[#This Row],[Clicks]]</f>
        <v>0.13003194888178912</v>
      </c>
      <c r="P55" s="7">
        <f>Campaign_Data[[#This Row],[Total_Spend]]/Campaign_Data[[#This Row],[Clicks]]</f>
        <v>1.1018977635782747</v>
      </c>
      <c r="Q55" s="6">
        <f>Campaign_Data[[#This Row],[Total_Spend]]/Campaign_Data[[#This Row],[Conversions]]</f>
        <v>8.4740540540540543</v>
      </c>
      <c r="R55" s="7">
        <f xml:space="preserve"> Campaign_Data[[#This Row],[Revenue_Generated]]/Campaign_Data[[#This Row],[Total_Spend]]</f>
        <v>2.7554350032183801</v>
      </c>
      <c r="S55" t="str">
        <f xml:space="preserve"> TEXT(Campaign_Data[[#This Row],[Start_Date]], "mmm-yyyy")</f>
        <v>Mar-2023</v>
      </c>
    </row>
    <row r="56" spans="1:19" x14ac:dyDescent="0.2">
      <c r="A56" t="s">
        <v>94</v>
      </c>
      <c r="B56" t="s">
        <v>27</v>
      </c>
      <c r="C56" t="s">
        <v>20</v>
      </c>
      <c r="D56" s="1">
        <v>45088</v>
      </c>
      <c r="E56" s="1">
        <v>45540</v>
      </c>
      <c r="F56">
        <v>37331.699999999997</v>
      </c>
      <c r="G56">
        <v>13882.3</v>
      </c>
      <c r="H56">
        <v>4613.8999999999996</v>
      </c>
      <c r="I56" s="6">
        <v>456.34399999999999</v>
      </c>
      <c r="J56" s="7">
        <v>1283.7719999999999</v>
      </c>
      <c r="K56" t="s">
        <v>29</v>
      </c>
      <c r="L56" t="s">
        <v>22</v>
      </c>
      <c r="M56" t="s">
        <v>23</v>
      </c>
      <c r="N56" s="5">
        <f xml:space="preserve"> Campaign_Data[[#This Row],[Clicks]]/Campaign_Data[[#This Row],[Impressions]]</f>
        <v>0.37186359046065409</v>
      </c>
      <c r="O56" s="5">
        <f xml:space="preserve"> Campaign_Data[[#This Row],[Conversions]]/Campaign_Data[[#This Row],[Clicks]]</f>
        <v>0.33235847085857528</v>
      </c>
      <c r="P56" s="7">
        <f>Campaign_Data[[#This Row],[Total_Spend]]/Campaign_Data[[#This Row],[Clicks]]</f>
        <v>3.2872362648840608E-2</v>
      </c>
      <c r="Q56" s="6">
        <f>Campaign_Data[[#This Row],[Total_Spend]]/Campaign_Data[[#This Row],[Conversions]]</f>
        <v>9.8906348208673792E-2</v>
      </c>
      <c r="R56" s="7">
        <f xml:space="preserve"> Campaign_Data[[#This Row],[Revenue_Generated]]/Campaign_Data[[#This Row],[Total_Spend]]</f>
        <v>2.8131672597864767</v>
      </c>
      <c r="S56" t="str">
        <f xml:space="preserve"> TEXT(Campaign_Data[[#This Row],[Start_Date]], "mmm-yyyy")</f>
        <v>Jun-2023</v>
      </c>
    </row>
    <row r="57" spans="1:19" x14ac:dyDescent="0.2">
      <c r="A57" t="s">
        <v>95</v>
      </c>
      <c r="B57" t="s">
        <v>39</v>
      </c>
      <c r="C57" t="s">
        <v>40</v>
      </c>
      <c r="D57" s="1">
        <v>44873</v>
      </c>
      <c r="E57" s="1">
        <v>45317</v>
      </c>
      <c r="F57">
        <v>46295.6</v>
      </c>
      <c r="G57">
        <v>17025.899999999998</v>
      </c>
      <c r="H57">
        <v>8224.4</v>
      </c>
      <c r="I57" s="6">
        <v>10078.978999999999</v>
      </c>
      <c r="J57" s="7">
        <v>38387.995999999999</v>
      </c>
      <c r="K57" t="s">
        <v>29</v>
      </c>
      <c r="L57" t="s">
        <v>22</v>
      </c>
      <c r="M57" t="s">
        <v>23</v>
      </c>
      <c r="N57" s="5">
        <f xml:space="preserve"> Campaign_Data[[#This Row],[Clicks]]/Campaign_Data[[#This Row],[Impressions]]</f>
        <v>0.3677649711851666</v>
      </c>
      <c r="O57" s="5">
        <f xml:space="preserve"> Campaign_Data[[#This Row],[Conversions]]/Campaign_Data[[#This Row],[Clicks]]</f>
        <v>0.4830522909214785</v>
      </c>
      <c r="P57" s="7">
        <f>Campaign_Data[[#This Row],[Total_Spend]]/Campaign_Data[[#This Row],[Clicks]]</f>
        <v>0.59197921989439617</v>
      </c>
      <c r="Q57" s="6">
        <f>Campaign_Data[[#This Row],[Total_Spend]]/Campaign_Data[[#This Row],[Conversions]]</f>
        <v>1.2254971791255289</v>
      </c>
      <c r="R57" s="7">
        <f xml:space="preserve"> Campaign_Data[[#This Row],[Revenue_Generated]]/Campaign_Data[[#This Row],[Total_Spend]]</f>
        <v>3.8087187204180109</v>
      </c>
      <c r="S57" t="str">
        <f xml:space="preserve"> TEXT(Campaign_Data[[#This Row],[Start_Date]], "mmm-yyyy")</f>
        <v>Nov-2022</v>
      </c>
    </row>
    <row r="58" spans="1:19" x14ac:dyDescent="0.2">
      <c r="A58" t="s">
        <v>96</v>
      </c>
      <c r="B58" t="s">
        <v>19</v>
      </c>
      <c r="C58" t="s">
        <v>47</v>
      </c>
      <c r="D58" s="1">
        <v>45156</v>
      </c>
      <c r="E58" s="1">
        <v>45612</v>
      </c>
      <c r="F58">
        <v>71183.399999999994</v>
      </c>
      <c r="G58">
        <v>53162.799999999996</v>
      </c>
      <c r="H58">
        <v>432.09999999999997</v>
      </c>
      <c r="I58" s="6">
        <v>10504.525</v>
      </c>
      <c r="J58" s="7">
        <v>20896.906999999999</v>
      </c>
      <c r="K58" t="s">
        <v>42</v>
      </c>
      <c r="L58" t="s">
        <v>49</v>
      </c>
      <c r="M58" t="s">
        <v>31</v>
      </c>
      <c r="N58" s="5">
        <f xml:space="preserve"> Campaign_Data[[#This Row],[Clicks]]/Campaign_Data[[#This Row],[Impressions]]</f>
        <v>0.74684266275564248</v>
      </c>
      <c r="O58" s="5">
        <f xml:space="preserve"> Campaign_Data[[#This Row],[Conversions]]/Campaign_Data[[#This Row],[Clicks]]</f>
        <v>8.1278638446432468E-3</v>
      </c>
      <c r="P58" s="7">
        <f>Campaign_Data[[#This Row],[Total_Spend]]/Campaign_Data[[#This Row],[Clicks]]</f>
        <v>0.1975916430285839</v>
      </c>
      <c r="Q58" s="6">
        <f>Campaign_Data[[#This Row],[Total_Spend]]/Campaign_Data[[#This Row],[Conversions]]</f>
        <v>24.310402684563758</v>
      </c>
      <c r="R58" s="7">
        <f xml:space="preserve"> Campaign_Data[[#This Row],[Revenue_Generated]]/Campaign_Data[[#This Row],[Total_Spend]]</f>
        <v>1.9893243149975843</v>
      </c>
      <c r="S58" t="str">
        <f xml:space="preserve"> TEXT(Campaign_Data[[#This Row],[Start_Date]], "mmm-yyyy")</f>
        <v>Aug-2023</v>
      </c>
    </row>
    <row r="59" spans="1:19" x14ac:dyDescent="0.2">
      <c r="A59" t="s">
        <v>97</v>
      </c>
      <c r="B59" t="s">
        <v>46</v>
      </c>
      <c r="C59" t="s">
        <v>20</v>
      </c>
      <c r="D59" s="1">
        <v>45018</v>
      </c>
      <c r="E59" s="1">
        <v>45463</v>
      </c>
      <c r="F59">
        <v>37555</v>
      </c>
      <c r="G59">
        <v>4790.8</v>
      </c>
      <c r="H59">
        <v>3859.9</v>
      </c>
      <c r="I59" s="6">
        <v>9626.7530000000006</v>
      </c>
      <c r="J59" s="7">
        <v>36407.383000000002</v>
      </c>
      <c r="K59" t="s">
        <v>29</v>
      </c>
      <c r="L59" t="s">
        <v>30</v>
      </c>
      <c r="M59" t="s">
        <v>23</v>
      </c>
      <c r="N59" s="5">
        <f xml:space="preserve"> Campaign_Data[[#This Row],[Clicks]]/Campaign_Data[[#This Row],[Impressions]]</f>
        <v>0.12756756756756757</v>
      </c>
      <c r="O59" s="5">
        <f xml:space="preserve"> Campaign_Data[[#This Row],[Conversions]]/Campaign_Data[[#This Row],[Clicks]]</f>
        <v>0.80569007263922521</v>
      </c>
      <c r="P59" s="7">
        <f>Campaign_Data[[#This Row],[Total_Spend]]/Campaign_Data[[#This Row],[Clicks]]</f>
        <v>2.0094249394673125</v>
      </c>
      <c r="Q59" s="6">
        <f>Campaign_Data[[#This Row],[Total_Spend]]/Campaign_Data[[#This Row],[Conversions]]</f>
        <v>2.4940420736288504</v>
      </c>
      <c r="R59" s="7">
        <f xml:space="preserve"> Campaign_Data[[#This Row],[Revenue_Generated]]/Campaign_Data[[#This Row],[Total_Spend]]</f>
        <v>3.7818964504438828</v>
      </c>
      <c r="S59" t="str">
        <f xml:space="preserve"> TEXT(Campaign_Data[[#This Row],[Start_Date]], "mmm-yyyy")</f>
        <v>Apr-2023</v>
      </c>
    </row>
    <row r="60" spans="1:19" x14ac:dyDescent="0.2">
      <c r="A60" t="s">
        <v>98</v>
      </c>
      <c r="B60" t="s">
        <v>46</v>
      </c>
      <c r="C60" t="s">
        <v>40</v>
      </c>
      <c r="D60" s="1">
        <v>44997</v>
      </c>
      <c r="E60" s="1">
        <v>45454</v>
      </c>
      <c r="F60">
        <v>81292.800000000003</v>
      </c>
      <c r="G60">
        <v>11962.5</v>
      </c>
      <c r="H60">
        <v>2665.1</v>
      </c>
      <c r="I60" s="6">
        <v>1954.8320000000001</v>
      </c>
      <c r="J60" s="7">
        <v>3856.797</v>
      </c>
      <c r="K60" t="s">
        <v>21</v>
      </c>
      <c r="L60" t="s">
        <v>30</v>
      </c>
      <c r="M60" t="s">
        <v>23</v>
      </c>
      <c r="N60" s="5">
        <f xml:space="preserve"> Campaign_Data[[#This Row],[Clicks]]/Campaign_Data[[#This Row],[Impressions]]</f>
        <v>0.14715325342465752</v>
      </c>
      <c r="O60" s="5">
        <f xml:space="preserve"> Campaign_Data[[#This Row],[Conversions]]/Campaign_Data[[#This Row],[Clicks]]</f>
        <v>0.22278787878787878</v>
      </c>
      <c r="P60" s="7">
        <f>Campaign_Data[[#This Row],[Total_Spend]]/Campaign_Data[[#This Row],[Clicks]]</f>
        <v>0.16341333333333335</v>
      </c>
      <c r="Q60" s="6">
        <f>Campaign_Data[[#This Row],[Total_Spend]]/Campaign_Data[[#This Row],[Conversions]]</f>
        <v>0.73349292709466818</v>
      </c>
      <c r="R60" s="7">
        <f xml:space="preserve"> Campaign_Data[[#This Row],[Revenue_Generated]]/Campaign_Data[[#This Row],[Total_Spend]]</f>
        <v>1.9729557322572988</v>
      </c>
      <c r="S60" t="str">
        <f xml:space="preserve"> TEXT(Campaign_Data[[#This Row],[Start_Date]], "mmm-yyyy")</f>
        <v>Mar-2023</v>
      </c>
    </row>
    <row r="61" spans="1:19" x14ac:dyDescent="0.2">
      <c r="A61" t="s">
        <v>99</v>
      </c>
      <c r="B61" t="s">
        <v>39</v>
      </c>
      <c r="C61" t="s">
        <v>40</v>
      </c>
      <c r="D61" s="1">
        <v>45067</v>
      </c>
      <c r="E61" s="1">
        <v>45529</v>
      </c>
      <c r="F61">
        <v>80782.399999999994</v>
      </c>
      <c r="G61">
        <v>72102.7</v>
      </c>
      <c r="H61">
        <v>42757.599999999999</v>
      </c>
      <c r="I61" s="6">
        <v>9738.2870000000003</v>
      </c>
      <c r="J61" s="7">
        <v>31982.302</v>
      </c>
      <c r="K61" t="s">
        <v>64</v>
      </c>
      <c r="L61" t="s">
        <v>30</v>
      </c>
      <c r="M61" t="s">
        <v>23</v>
      </c>
      <c r="N61" s="5">
        <f xml:space="preserve"> Campaign_Data[[#This Row],[Clicks]]/Campaign_Data[[#This Row],[Impressions]]</f>
        <v>0.89255456634118324</v>
      </c>
      <c r="O61" s="5">
        <f xml:space="preserve"> Campaign_Data[[#This Row],[Conversions]]/Campaign_Data[[#This Row],[Clicks]]</f>
        <v>0.59300969311828822</v>
      </c>
      <c r="P61" s="7">
        <f>Campaign_Data[[#This Row],[Total_Spend]]/Campaign_Data[[#This Row],[Clicks]]</f>
        <v>0.13506133612194829</v>
      </c>
      <c r="Q61" s="6">
        <f>Campaign_Data[[#This Row],[Total_Spend]]/Campaign_Data[[#This Row],[Conversions]]</f>
        <v>0.22775569723277267</v>
      </c>
      <c r="R61" s="7">
        <f xml:space="preserve"> Campaign_Data[[#This Row],[Revenue_Generated]]/Campaign_Data[[#This Row],[Total_Spend]]</f>
        <v>3.2841814992718943</v>
      </c>
      <c r="S61" t="str">
        <f xml:space="preserve"> TEXT(Campaign_Data[[#This Row],[Start_Date]], "mmm-yyyy")</f>
        <v>May-2023</v>
      </c>
    </row>
    <row r="62" spans="1:19" x14ac:dyDescent="0.2">
      <c r="A62" t="s">
        <v>100</v>
      </c>
      <c r="B62" t="s">
        <v>46</v>
      </c>
      <c r="C62" t="s">
        <v>47</v>
      </c>
      <c r="D62" s="1">
        <v>44863</v>
      </c>
      <c r="E62" s="1">
        <v>45323</v>
      </c>
      <c r="F62">
        <v>42432.799999999996</v>
      </c>
      <c r="G62">
        <v>31775.3</v>
      </c>
      <c r="H62">
        <v>25488.1</v>
      </c>
      <c r="I62" s="6">
        <v>6105.3410000000003</v>
      </c>
      <c r="J62" s="7">
        <v>7416.9530000000004</v>
      </c>
      <c r="K62" t="s">
        <v>64</v>
      </c>
      <c r="L62" t="s">
        <v>22</v>
      </c>
      <c r="M62" t="s">
        <v>31</v>
      </c>
      <c r="N62" s="5">
        <f xml:space="preserve"> Campaign_Data[[#This Row],[Clicks]]/Campaign_Data[[#This Row],[Impressions]]</f>
        <v>0.74883816293056316</v>
      </c>
      <c r="O62" s="5">
        <f xml:space="preserve"> Campaign_Data[[#This Row],[Conversions]]/Campaign_Data[[#This Row],[Clicks]]</f>
        <v>0.80213562106415992</v>
      </c>
      <c r="P62" s="7">
        <f>Campaign_Data[[#This Row],[Total_Spend]]/Campaign_Data[[#This Row],[Clicks]]</f>
        <v>0.19214109701560647</v>
      </c>
      <c r="Q62" s="6">
        <f>Campaign_Data[[#This Row],[Total_Spend]]/Campaign_Data[[#This Row],[Conversions]]</f>
        <v>0.23953692115143932</v>
      </c>
      <c r="R62" s="7">
        <f xml:space="preserve"> Campaign_Data[[#This Row],[Revenue_Generated]]/Campaign_Data[[#This Row],[Total_Spend]]</f>
        <v>1.2148302609141735</v>
      </c>
      <c r="S62" t="str">
        <f xml:space="preserve"> TEXT(Campaign_Data[[#This Row],[Start_Date]], "mmm-yyyy")</f>
        <v>Oct-2022</v>
      </c>
    </row>
    <row r="63" spans="1:19" x14ac:dyDescent="0.2">
      <c r="A63" t="s">
        <v>101</v>
      </c>
      <c r="B63" t="s">
        <v>27</v>
      </c>
      <c r="C63" t="s">
        <v>20</v>
      </c>
      <c r="D63" s="1">
        <v>45119</v>
      </c>
      <c r="E63" s="1">
        <v>45579</v>
      </c>
      <c r="F63">
        <v>143932.79999999999</v>
      </c>
      <c r="G63">
        <v>15787.6</v>
      </c>
      <c r="H63">
        <v>6119</v>
      </c>
      <c r="I63" s="6">
        <v>7694.1059999999998</v>
      </c>
      <c r="J63" s="7">
        <v>21845.526000000002</v>
      </c>
      <c r="K63" t="s">
        <v>29</v>
      </c>
      <c r="L63" t="s">
        <v>43</v>
      </c>
      <c r="M63" t="s">
        <v>23</v>
      </c>
      <c r="N63" s="5">
        <f xml:space="preserve"> Campaign_Data[[#This Row],[Clicks]]/Campaign_Data[[#This Row],[Impressions]]</f>
        <v>0.10968729851708577</v>
      </c>
      <c r="O63" s="5">
        <f xml:space="preserve"> Campaign_Data[[#This Row],[Conversions]]/Campaign_Data[[#This Row],[Clicks]]</f>
        <v>0.387582659808964</v>
      </c>
      <c r="P63" s="7">
        <f>Campaign_Data[[#This Row],[Total_Spend]]/Campaign_Data[[#This Row],[Clicks]]</f>
        <v>0.4873512123438648</v>
      </c>
      <c r="Q63" s="6">
        <f>Campaign_Data[[#This Row],[Total_Spend]]/Campaign_Data[[#This Row],[Conversions]]</f>
        <v>1.2574123222748814</v>
      </c>
      <c r="R63" s="7">
        <f xml:space="preserve"> Campaign_Data[[#This Row],[Revenue_Generated]]/Campaign_Data[[#This Row],[Total_Spend]]</f>
        <v>2.8392546190551577</v>
      </c>
      <c r="S63" t="str">
        <f xml:space="preserve"> TEXT(Campaign_Data[[#This Row],[Start_Date]], "mmm-yyyy")</f>
        <v>Jul-2023</v>
      </c>
    </row>
    <row r="64" spans="1:19" x14ac:dyDescent="0.2">
      <c r="A64" t="s">
        <v>102</v>
      </c>
      <c r="B64" t="s">
        <v>46</v>
      </c>
      <c r="C64" t="s">
        <v>40</v>
      </c>
      <c r="D64" s="1">
        <v>45129</v>
      </c>
      <c r="E64" s="1">
        <v>45589</v>
      </c>
      <c r="F64">
        <v>23780</v>
      </c>
      <c r="G64">
        <v>6319.0999999999995</v>
      </c>
      <c r="H64">
        <v>1914</v>
      </c>
      <c r="I64" s="6">
        <v>3304.7820000000002</v>
      </c>
      <c r="J64" s="7">
        <v>4344.2290000000003</v>
      </c>
      <c r="K64" t="s">
        <v>64</v>
      </c>
      <c r="L64" t="s">
        <v>30</v>
      </c>
      <c r="M64" t="s">
        <v>31</v>
      </c>
      <c r="N64" s="5">
        <f xml:space="preserve"> Campaign_Data[[#This Row],[Clicks]]/Campaign_Data[[#This Row],[Impressions]]</f>
        <v>0.26573170731707313</v>
      </c>
      <c r="O64" s="5">
        <f xml:space="preserve"> Campaign_Data[[#This Row],[Conversions]]/Campaign_Data[[#This Row],[Clicks]]</f>
        <v>0.30289123451124372</v>
      </c>
      <c r="P64" s="7">
        <f>Campaign_Data[[#This Row],[Total_Spend]]/Campaign_Data[[#This Row],[Clicks]]</f>
        <v>0.52298301973382288</v>
      </c>
      <c r="Q64" s="6">
        <f>Campaign_Data[[#This Row],[Total_Spend]]/Campaign_Data[[#This Row],[Conversions]]</f>
        <v>1.7266363636363637</v>
      </c>
      <c r="R64" s="7">
        <f xml:space="preserve"> Campaign_Data[[#This Row],[Revenue_Generated]]/Campaign_Data[[#This Row],[Total_Spend]]</f>
        <v>1.3145281594973588</v>
      </c>
      <c r="S64" t="str">
        <f xml:space="preserve"> TEXT(Campaign_Data[[#This Row],[Start_Date]], "mmm-yyyy")</f>
        <v>Jul-2023</v>
      </c>
    </row>
    <row r="65" spans="1:19" x14ac:dyDescent="0.2">
      <c r="A65" t="s">
        <v>103</v>
      </c>
      <c r="B65" t="s">
        <v>25</v>
      </c>
      <c r="C65" t="s">
        <v>28</v>
      </c>
      <c r="D65" s="1">
        <v>45155</v>
      </c>
      <c r="E65" s="1">
        <v>45613</v>
      </c>
      <c r="F65">
        <v>61770</v>
      </c>
      <c r="G65">
        <v>55796</v>
      </c>
      <c r="H65">
        <v>29812</v>
      </c>
      <c r="I65" s="6">
        <v>9163.652</v>
      </c>
      <c r="J65" s="7">
        <v>20662.964</v>
      </c>
      <c r="K65" t="s">
        <v>21</v>
      </c>
      <c r="L65" t="s">
        <v>22</v>
      </c>
      <c r="M65" t="s">
        <v>31</v>
      </c>
      <c r="N65" s="5">
        <f xml:space="preserve"> Campaign_Data[[#This Row],[Clicks]]/Campaign_Data[[#This Row],[Impressions]]</f>
        <v>0.9032863849765258</v>
      </c>
      <c r="O65" s="5">
        <f xml:space="preserve"> Campaign_Data[[#This Row],[Conversions]]/Campaign_Data[[#This Row],[Clicks]]</f>
        <v>0.53430353430353428</v>
      </c>
      <c r="P65" s="7">
        <f>Campaign_Data[[#This Row],[Total_Spend]]/Campaign_Data[[#This Row],[Clicks]]</f>
        <v>0.16423492723492725</v>
      </c>
      <c r="Q65" s="6">
        <f>Campaign_Data[[#This Row],[Total_Spend]]/Campaign_Data[[#This Row],[Conversions]]</f>
        <v>0.30738132295719844</v>
      </c>
      <c r="R65" s="7">
        <f xml:space="preserve"> Campaign_Data[[#This Row],[Revenue_Generated]]/Campaign_Data[[#This Row],[Total_Spend]]</f>
        <v>2.2548830968264619</v>
      </c>
      <c r="S65" t="str">
        <f xml:space="preserve"> TEXT(Campaign_Data[[#This Row],[Start_Date]], "mmm-yyyy")</f>
        <v>Aug-2023</v>
      </c>
    </row>
    <row r="66" spans="1:19" x14ac:dyDescent="0.2">
      <c r="A66" t="s">
        <v>104</v>
      </c>
      <c r="B66" t="s">
        <v>19</v>
      </c>
      <c r="C66" t="s">
        <v>28</v>
      </c>
      <c r="D66" s="1">
        <v>44968</v>
      </c>
      <c r="E66" s="1">
        <v>45430</v>
      </c>
      <c r="F66">
        <v>86799.9</v>
      </c>
      <c r="G66">
        <v>44036.5</v>
      </c>
      <c r="H66">
        <v>38311.9</v>
      </c>
      <c r="I66" s="6">
        <v>10643.898999999999</v>
      </c>
      <c r="J66" s="7">
        <v>13356.210999999999</v>
      </c>
      <c r="K66" t="s">
        <v>64</v>
      </c>
      <c r="L66" t="s">
        <v>43</v>
      </c>
      <c r="M66" t="s">
        <v>23</v>
      </c>
      <c r="N66" s="5">
        <f xml:space="preserve"> Campaign_Data[[#This Row],[Clicks]]/Campaign_Data[[#This Row],[Impressions]]</f>
        <v>0.50733353379439383</v>
      </c>
      <c r="O66" s="5">
        <f xml:space="preserve"> Campaign_Data[[#This Row],[Conversions]]/Campaign_Data[[#This Row],[Clicks]]</f>
        <v>0.87000329272308197</v>
      </c>
      <c r="P66" s="7">
        <f>Campaign_Data[[#This Row],[Total_Spend]]/Campaign_Data[[#This Row],[Clicks]]</f>
        <v>0.24170628910108657</v>
      </c>
      <c r="Q66" s="6">
        <f>Campaign_Data[[#This Row],[Total_Spend]]/Campaign_Data[[#This Row],[Conversions]]</f>
        <v>0.27782226932102033</v>
      </c>
      <c r="R66" s="7">
        <f xml:space="preserve"> Campaign_Data[[#This Row],[Revenue_Generated]]/Campaign_Data[[#This Row],[Total_Spend]]</f>
        <v>1.2548231620762278</v>
      </c>
      <c r="S66" t="str">
        <f xml:space="preserve"> TEXT(Campaign_Data[[#This Row],[Start_Date]], "mmm-yyyy")</f>
        <v>Feb-2023</v>
      </c>
    </row>
    <row r="67" spans="1:19" x14ac:dyDescent="0.2">
      <c r="A67" t="s">
        <v>105</v>
      </c>
      <c r="B67" t="s">
        <v>39</v>
      </c>
      <c r="C67" t="s">
        <v>28</v>
      </c>
      <c r="D67" s="1">
        <v>45101</v>
      </c>
      <c r="E67" s="1">
        <v>45538</v>
      </c>
      <c r="F67">
        <v>137100.4</v>
      </c>
      <c r="G67">
        <v>41278.6</v>
      </c>
      <c r="H67">
        <v>684.4</v>
      </c>
      <c r="I67" s="6">
        <v>12726.215</v>
      </c>
      <c r="J67" s="7">
        <v>23823.877</v>
      </c>
      <c r="K67" t="s">
        <v>29</v>
      </c>
      <c r="L67" t="s">
        <v>49</v>
      </c>
      <c r="M67" t="s">
        <v>31</v>
      </c>
      <c r="N67" s="5">
        <f xml:space="preserve"> Campaign_Data[[#This Row],[Clicks]]/Campaign_Data[[#This Row],[Impressions]]</f>
        <v>0.30108300194601911</v>
      </c>
      <c r="O67" s="5">
        <f xml:space="preserve"> Campaign_Data[[#This Row],[Conversions]]/Campaign_Data[[#This Row],[Clicks]]</f>
        <v>1.658001967120978E-2</v>
      </c>
      <c r="P67" s="7">
        <f>Campaign_Data[[#This Row],[Total_Spend]]/Campaign_Data[[#This Row],[Clicks]]</f>
        <v>0.30830054798370099</v>
      </c>
      <c r="Q67" s="6">
        <f>Campaign_Data[[#This Row],[Total_Spend]]/Campaign_Data[[#This Row],[Conversions]]</f>
        <v>18.59470338983051</v>
      </c>
      <c r="R67" s="7">
        <f xml:space="preserve"> Campaign_Data[[#This Row],[Revenue_Generated]]/Campaign_Data[[#This Row],[Total_Spend]]</f>
        <v>1.872031629200041</v>
      </c>
      <c r="S67" t="str">
        <f xml:space="preserve"> TEXT(Campaign_Data[[#This Row],[Start_Date]], "mmm-yyyy")</f>
        <v>Jun-2023</v>
      </c>
    </row>
    <row r="68" spans="1:19" x14ac:dyDescent="0.2">
      <c r="A68" t="s">
        <v>106</v>
      </c>
      <c r="B68" t="s">
        <v>39</v>
      </c>
      <c r="C68" t="s">
        <v>40</v>
      </c>
      <c r="D68" s="1">
        <v>44900</v>
      </c>
      <c r="E68" s="1">
        <v>45340</v>
      </c>
      <c r="F68">
        <v>34051.799999999996</v>
      </c>
      <c r="G68">
        <v>25189.399999999998</v>
      </c>
      <c r="H68">
        <v>4112.2</v>
      </c>
      <c r="I68" s="6">
        <v>13213.357</v>
      </c>
      <c r="J68" s="7">
        <v>41484.442000000003</v>
      </c>
      <c r="K68" t="s">
        <v>29</v>
      </c>
      <c r="L68" t="s">
        <v>30</v>
      </c>
      <c r="M68" t="s">
        <v>23</v>
      </c>
      <c r="N68" s="5">
        <f xml:space="preserve"> Campaign_Data[[#This Row],[Clicks]]/Campaign_Data[[#This Row],[Impressions]]</f>
        <v>0.7397376937489355</v>
      </c>
      <c r="O68" s="5">
        <f xml:space="preserve"> Campaign_Data[[#This Row],[Conversions]]/Campaign_Data[[#This Row],[Clicks]]</f>
        <v>0.16325120884181443</v>
      </c>
      <c r="P68" s="7">
        <f>Campaign_Data[[#This Row],[Total_Spend]]/Campaign_Data[[#This Row],[Clicks]]</f>
        <v>0.52456021183513701</v>
      </c>
      <c r="Q68" s="6">
        <f>Campaign_Data[[#This Row],[Total_Spend]]/Campaign_Data[[#This Row],[Conversions]]</f>
        <v>3.2132087447108604</v>
      </c>
      <c r="R68" s="7">
        <f xml:space="preserve"> Campaign_Data[[#This Row],[Revenue_Generated]]/Campaign_Data[[#This Row],[Total_Spend]]</f>
        <v>3.1395838317242171</v>
      </c>
      <c r="S68" t="str">
        <f xml:space="preserve"> TEXT(Campaign_Data[[#This Row],[Start_Date]], "mmm-yyyy")</f>
        <v>Dec-2022</v>
      </c>
    </row>
    <row r="69" spans="1:19" x14ac:dyDescent="0.2">
      <c r="A69" t="s">
        <v>107</v>
      </c>
      <c r="B69" t="s">
        <v>39</v>
      </c>
      <c r="C69" t="s">
        <v>28</v>
      </c>
      <c r="D69" s="1">
        <v>44947</v>
      </c>
      <c r="E69" s="1">
        <v>45393</v>
      </c>
      <c r="F69">
        <v>57907.199999999997</v>
      </c>
      <c r="G69">
        <v>22559.1</v>
      </c>
      <c r="H69">
        <v>2204</v>
      </c>
      <c r="I69" s="6">
        <v>5842.1949999999997</v>
      </c>
      <c r="J69" s="7">
        <v>15052.566000000001</v>
      </c>
      <c r="K69" t="s">
        <v>37</v>
      </c>
      <c r="L69" t="s">
        <v>22</v>
      </c>
      <c r="M69" t="s">
        <v>23</v>
      </c>
      <c r="N69" s="5">
        <f xml:space="preserve"> Campaign_Data[[#This Row],[Clicks]]/Campaign_Data[[#This Row],[Impressions]]</f>
        <v>0.38957331730769229</v>
      </c>
      <c r="O69" s="5">
        <f xml:space="preserve"> Campaign_Data[[#This Row],[Conversions]]/Campaign_Data[[#This Row],[Clicks]]</f>
        <v>9.7698933024810392E-2</v>
      </c>
      <c r="P69" s="7">
        <f>Campaign_Data[[#This Row],[Total_Spend]]/Campaign_Data[[#This Row],[Clicks]]</f>
        <v>0.25897287569096283</v>
      </c>
      <c r="Q69" s="6">
        <f>Campaign_Data[[#This Row],[Total_Spend]]/Campaign_Data[[#This Row],[Conversions]]</f>
        <v>2.6507236842105262</v>
      </c>
      <c r="R69" s="7">
        <f xml:space="preserve"> Campaign_Data[[#This Row],[Revenue_Generated]]/Campaign_Data[[#This Row],[Total_Spend]]</f>
        <v>2.5765257749869699</v>
      </c>
      <c r="S69" t="str">
        <f xml:space="preserve"> TEXT(Campaign_Data[[#This Row],[Start_Date]], "mmm-yyyy")</f>
        <v>Jan-2023</v>
      </c>
    </row>
    <row r="70" spans="1:19" x14ac:dyDescent="0.2">
      <c r="A70" t="s">
        <v>108</v>
      </c>
      <c r="B70" t="s">
        <v>39</v>
      </c>
      <c r="C70" t="s">
        <v>20</v>
      </c>
      <c r="D70" s="1">
        <v>45011</v>
      </c>
      <c r="E70" s="1">
        <v>45470</v>
      </c>
      <c r="F70">
        <v>98524.599999999991</v>
      </c>
      <c r="G70">
        <v>49578.400000000001</v>
      </c>
      <c r="H70">
        <v>23118.799999999999</v>
      </c>
      <c r="I70" s="6">
        <v>5280.7839999999997</v>
      </c>
      <c r="J70" s="7">
        <v>17041.560000000001</v>
      </c>
      <c r="K70" t="s">
        <v>64</v>
      </c>
      <c r="L70" t="s">
        <v>22</v>
      </c>
      <c r="M70" t="s">
        <v>31</v>
      </c>
      <c r="N70" s="5">
        <f xml:space="preserve"> Campaign_Data[[#This Row],[Clicks]]/Campaign_Data[[#This Row],[Impressions]]</f>
        <v>0.50320833578618951</v>
      </c>
      <c r="O70" s="5">
        <f xml:space="preserve"> Campaign_Data[[#This Row],[Conversions]]/Campaign_Data[[#This Row],[Clicks]]</f>
        <v>0.46630790828263918</v>
      </c>
      <c r="P70" s="7">
        <f>Campaign_Data[[#This Row],[Total_Spend]]/Campaign_Data[[#This Row],[Clicks]]</f>
        <v>0.10651380439868974</v>
      </c>
      <c r="Q70" s="6">
        <f>Campaign_Data[[#This Row],[Total_Spend]]/Campaign_Data[[#This Row],[Conversions]]</f>
        <v>0.22841946813848468</v>
      </c>
      <c r="R70" s="7">
        <f xml:space="preserve"> Campaign_Data[[#This Row],[Revenue_Generated]]/Campaign_Data[[#This Row],[Total_Spend]]</f>
        <v>3.227089007995783</v>
      </c>
      <c r="S70" t="str">
        <f xml:space="preserve"> TEXT(Campaign_Data[[#This Row],[Start_Date]], "mmm-yyyy")</f>
        <v>Mar-2023</v>
      </c>
    </row>
    <row r="71" spans="1:19" x14ac:dyDescent="0.2">
      <c r="A71" t="s">
        <v>109</v>
      </c>
      <c r="B71" t="s">
        <v>33</v>
      </c>
      <c r="C71" t="s">
        <v>40</v>
      </c>
      <c r="D71" s="1">
        <v>44906</v>
      </c>
      <c r="E71" s="1">
        <v>45364</v>
      </c>
      <c r="F71">
        <v>30789.3</v>
      </c>
      <c r="G71">
        <v>17217.3</v>
      </c>
      <c r="H71">
        <v>3071.1</v>
      </c>
      <c r="I71" s="6">
        <v>4403.5630000000001</v>
      </c>
      <c r="J71" s="7">
        <v>11590.371999999999</v>
      </c>
      <c r="K71" t="s">
        <v>64</v>
      </c>
      <c r="L71" t="s">
        <v>49</v>
      </c>
      <c r="M71" t="s">
        <v>23</v>
      </c>
      <c r="N71" s="5">
        <f xml:space="preserve"> Campaign_Data[[#This Row],[Clicks]]/Campaign_Data[[#This Row],[Impressions]]</f>
        <v>0.55919751342187063</v>
      </c>
      <c r="O71" s="5">
        <f xml:space="preserve"> Campaign_Data[[#This Row],[Conversions]]/Campaign_Data[[#This Row],[Clicks]]</f>
        <v>0.17837291561394644</v>
      </c>
      <c r="P71" s="7">
        <f>Campaign_Data[[#This Row],[Total_Spend]]/Campaign_Data[[#This Row],[Clicks]]</f>
        <v>0.25576385379821459</v>
      </c>
      <c r="Q71" s="6">
        <f>Campaign_Data[[#This Row],[Total_Spend]]/Campaign_Data[[#This Row],[Conversions]]</f>
        <v>1.4338715769593957</v>
      </c>
      <c r="R71" s="7">
        <f xml:space="preserve"> Campaign_Data[[#This Row],[Revenue_Generated]]/Campaign_Data[[#This Row],[Total_Spend]]</f>
        <v>2.6320440970187096</v>
      </c>
      <c r="S71" t="str">
        <f xml:space="preserve"> TEXT(Campaign_Data[[#This Row],[Start_Date]], "mmm-yyyy")</f>
        <v>Dec-2022</v>
      </c>
    </row>
    <row r="72" spans="1:19" x14ac:dyDescent="0.2">
      <c r="A72" t="s">
        <v>110</v>
      </c>
      <c r="B72" t="s">
        <v>46</v>
      </c>
      <c r="C72" t="s">
        <v>47</v>
      </c>
      <c r="D72" s="1">
        <v>44924</v>
      </c>
      <c r="E72" s="1">
        <v>45370</v>
      </c>
      <c r="F72">
        <v>87174</v>
      </c>
      <c r="G72">
        <v>81234.8</v>
      </c>
      <c r="H72">
        <v>38601.9</v>
      </c>
      <c r="I72" s="6">
        <v>14234.156999999999</v>
      </c>
      <c r="J72" s="7">
        <v>55276.870999999999</v>
      </c>
      <c r="K72" t="s">
        <v>29</v>
      </c>
      <c r="L72" t="s">
        <v>43</v>
      </c>
      <c r="M72" t="s">
        <v>23</v>
      </c>
      <c r="N72" s="5">
        <f xml:space="preserve"> Campaign_Data[[#This Row],[Clicks]]/Campaign_Data[[#This Row],[Impressions]]</f>
        <v>0.93186959414504333</v>
      </c>
      <c r="O72" s="5">
        <f xml:space="preserve"> Campaign_Data[[#This Row],[Conversions]]/Campaign_Data[[#This Row],[Clicks]]</f>
        <v>0.47518920462658859</v>
      </c>
      <c r="P72" s="7">
        <f>Campaign_Data[[#This Row],[Total_Spend]]/Campaign_Data[[#This Row],[Clicks]]</f>
        <v>0.17522240468370698</v>
      </c>
      <c r="Q72" s="6">
        <f>Campaign_Data[[#This Row],[Total_Spend]]/Campaign_Data[[#This Row],[Conversions]]</f>
        <v>0.36874239350912774</v>
      </c>
      <c r="R72" s="7">
        <f xml:space="preserve"> Campaign_Data[[#This Row],[Revenue_Generated]]/Campaign_Data[[#This Row],[Total_Spend]]</f>
        <v>3.8833961856680381</v>
      </c>
      <c r="S72" t="str">
        <f xml:space="preserve"> TEXT(Campaign_Data[[#This Row],[Start_Date]], "mmm-yyyy")</f>
        <v>Dec-2022</v>
      </c>
    </row>
    <row r="73" spans="1:19" x14ac:dyDescent="0.2">
      <c r="A73" t="s">
        <v>111</v>
      </c>
      <c r="B73" t="s">
        <v>27</v>
      </c>
      <c r="C73" t="s">
        <v>28</v>
      </c>
      <c r="D73" s="1">
        <v>44897</v>
      </c>
      <c r="E73" s="1">
        <v>45347</v>
      </c>
      <c r="F73">
        <v>14473.9</v>
      </c>
      <c r="G73">
        <v>5307</v>
      </c>
      <c r="H73">
        <v>2308.4</v>
      </c>
      <c r="I73" s="6">
        <v>5627.5370000000003</v>
      </c>
      <c r="J73" s="7">
        <v>22148.199000000001</v>
      </c>
      <c r="K73" t="s">
        <v>29</v>
      </c>
      <c r="L73" t="s">
        <v>49</v>
      </c>
      <c r="M73" t="s">
        <v>31</v>
      </c>
      <c r="N73" s="5">
        <f xml:space="preserve"> Campaign_Data[[#This Row],[Clicks]]/Campaign_Data[[#This Row],[Impressions]]</f>
        <v>0.36665998797836108</v>
      </c>
      <c r="O73" s="5">
        <f xml:space="preserve"> Campaign_Data[[#This Row],[Conversions]]/Campaign_Data[[#This Row],[Clicks]]</f>
        <v>0.43497267759562841</v>
      </c>
      <c r="P73" s="7">
        <f>Campaign_Data[[#This Row],[Total_Spend]]/Campaign_Data[[#This Row],[Clicks]]</f>
        <v>1.0603989071038251</v>
      </c>
      <c r="Q73" s="6">
        <f>Campaign_Data[[#This Row],[Total_Spend]]/Campaign_Data[[#This Row],[Conversions]]</f>
        <v>2.4378517587939696</v>
      </c>
      <c r="R73" s="7">
        <f xml:space="preserve"> Campaign_Data[[#This Row],[Revenue_Generated]]/Campaign_Data[[#This Row],[Total_Spend]]</f>
        <v>3.9356825197239926</v>
      </c>
      <c r="S73" t="str">
        <f xml:space="preserve"> TEXT(Campaign_Data[[#This Row],[Start_Date]], "mmm-yyyy")</f>
        <v>Dec-2022</v>
      </c>
    </row>
    <row r="74" spans="1:19" x14ac:dyDescent="0.2">
      <c r="A74" t="s">
        <v>112</v>
      </c>
      <c r="B74" t="s">
        <v>25</v>
      </c>
      <c r="C74" t="s">
        <v>28</v>
      </c>
      <c r="D74" s="1">
        <v>45151</v>
      </c>
      <c r="E74" s="1">
        <v>45600</v>
      </c>
      <c r="F74">
        <v>103309.59999999999</v>
      </c>
      <c r="G74">
        <v>16970.8</v>
      </c>
      <c r="H74">
        <v>1722.6</v>
      </c>
      <c r="I74" s="6">
        <v>6834.2560000000003</v>
      </c>
      <c r="J74" s="7">
        <v>17346.726999999999</v>
      </c>
      <c r="K74" t="s">
        <v>64</v>
      </c>
      <c r="L74" t="s">
        <v>30</v>
      </c>
      <c r="M74" t="s">
        <v>23</v>
      </c>
      <c r="N74" s="5">
        <f xml:space="preserve"> Campaign_Data[[#This Row],[Clicks]]/Campaign_Data[[#This Row],[Impressions]]</f>
        <v>0.16427127779025377</v>
      </c>
      <c r="O74" s="5">
        <f xml:space="preserve"> Campaign_Data[[#This Row],[Conversions]]/Campaign_Data[[#This Row],[Clicks]]</f>
        <v>0.10150375939849623</v>
      </c>
      <c r="P74" s="7">
        <f>Campaign_Data[[#This Row],[Total_Spend]]/Campaign_Data[[#This Row],[Clicks]]</f>
        <v>0.40270676691729329</v>
      </c>
      <c r="Q74" s="6">
        <f>Campaign_Data[[#This Row],[Total_Spend]]/Campaign_Data[[#This Row],[Conversions]]</f>
        <v>3.9674074074074079</v>
      </c>
      <c r="R74" s="7">
        <f xml:space="preserve"> Campaign_Data[[#This Row],[Revenue_Generated]]/Campaign_Data[[#This Row],[Total_Spend]]</f>
        <v>2.5382026953628891</v>
      </c>
      <c r="S74" t="str">
        <f xml:space="preserve"> TEXT(Campaign_Data[[#This Row],[Start_Date]], "mmm-yyyy")</f>
        <v>Aug-2023</v>
      </c>
    </row>
    <row r="75" spans="1:19" x14ac:dyDescent="0.2">
      <c r="A75" t="s">
        <v>113</v>
      </c>
      <c r="B75" t="s">
        <v>25</v>
      </c>
      <c r="C75" t="s">
        <v>20</v>
      </c>
      <c r="D75" s="1">
        <v>44957</v>
      </c>
      <c r="E75" s="1">
        <v>45396</v>
      </c>
      <c r="F75">
        <v>80437.3</v>
      </c>
      <c r="G75">
        <v>23168.1</v>
      </c>
      <c r="H75">
        <v>12307.6</v>
      </c>
      <c r="I75" s="6">
        <v>3751.0340000000001</v>
      </c>
      <c r="J75" s="7">
        <v>5707.5190000000002</v>
      </c>
      <c r="K75" t="s">
        <v>29</v>
      </c>
      <c r="L75" t="s">
        <v>43</v>
      </c>
      <c r="M75" t="s">
        <v>23</v>
      </c>
      <c r="N75" s="5">
        <f xml:space="preserve"> Campaign_Data[[#This Row],[Clicks]]/Campaign_Data[[#This Row],[Impressions]]</f>
        <v>0.28802682337671698</v>
      </c>
      <c r="O75" s="5">
        <f xml:space="preserve"> Campaign_Data[[#This Row],[Conversions]]/Campaign_Data[[#This Row],[Clicks]]</f>
        <v>0.53123044185755419</v>
      </c>
      <c r="P75" s="7">
        <f>Campaign_Data[[#This Row],[Total_Spend]]/Campaign_Data[[#This Row],[Clicks]]</f>
        <v>0.16190511953936665</v>
      </c>
      <c r="Q75" s="6">
        <f>Campaign_Data[[#This Row],[Total_Spend]]/Campaign_Data[[#This Row],[Conversions]]</f>
        <v>0.30477379830348728</v>
      </c>
      <c r="R75" s="7">
        <f xml:space="preserve"> Campaign_Data[[#This Row],[Revenue_Generated]]/Campaign_Data[[#This Row],[Total_Spend]]</f>
        <v>1.5215855148207134</v>
      </c>
      <c r="S75" t="str">
        <f xml:space="preserve"> TEXT(Campaign_Data[[#This Row],[Start_Date]], "mmm-yyyy")</f>
        <v>Jan-2023</v>
      </c>
    </row>
    <row r="76" spans="1:19" x14ac:dyDescent="0.2">
      <c r="A76" t="s">
        <v>114</v>
      </c>
      <c r="B76" t="s">
        <v>39</v>
      </c>
      <c r="C76" t="s">
        <v>40</v>
      </c>
      <c r="D76" s="1">
        <v>44944</v>
      </c>
      <c r="E76" s="1">
        <v>45402</v>
      </c>
      <c r="F76">
        <v>141520</v>
      </c>
      <c r="G76">
        <v>119248</v>
      </c>
      <c r="H76">
        <v>45205.2</v>
      </c>
      <c r="I76" s="6">
        <v>6454.0079999999998</v>
      </c>
      <c r="J76" s="7">
        <v>23187.442999999999</v>
      </c>
      <c r="K76" t="s">
        <v>64</v>
      </c>
      <c r="L76" t="s">
        <v>22</v>
      </c>
      <c r="M76" t="s">
        <v>23</v>
      </c>
      <c r="N76" s="5">
        <f xml:space="preserve"> Campaign_Data[[#This Row],[Clicks]]/Campaign_Data[[#This Row],[Impressions]]</f>
        <v>0.84262295081967209</v>
      </c>
      <c r="O76" s="5">
        <f xml:space="preserve"> Campaign_Data[[#This Row],[Conversions]]/Campaign_Data[[#This Row],[Clicks]]</f>
        <v>0.37908560311284045</v>
      </c>
      <c r="P76" s="7">
        <f>Campaign_Data[[#This Row],[Total_Spend]]/Campaign_Data[[#This Row],[Clicks]]</f>
        <v>5.4122568093385212E-2</v>
      </c>
      <c r="Q76" s="6">
        <f>Campaign_Data[[#This Row],[Total_Spend]]/Campaign_Data[[#This Row],[Conversions]]</f>
        <v>0.14277136258660508</v>
      </c>
      <c r="R76" s="7">
        <f xml:space="preserve"> Campaign_Data[[#This Row],[Revenue_Generated]]/Campaign_Data[[#This Row],[Total_Spend]]</f>
        <v>3.5927199036629642</v>
      </c>
      <c r="S76" t="str">
        <f xml:space="preserve"> TEXT(Campaign_Data[[#This Row],[Start_Date]], "mmm-yyyy")</f>
        <v>Jan-2023</v>
      </c>
    </row>
    <row r="77" spans="1:19" x14ac:dyDescent="0.2">
      <c r="A77" t="s">
        <v>115</v>
      </c>
      <c r="B77" t="s">
        <v>27</v>
      </c>
      <c r="C77" t="s">
        <v>20</v>
      </c>
      <c r="D77" s="1">
        <v>45157</v>
      </c>
      <c r="E77" s="1">
        <v>45591</v>
      </c>
      <c r="F77">
        <v>76420.800000000003</v>
      </c>
      <c r="G77">
        <v>66047.5</v>
      </c>
      <c r="H77">
        <v>13337.1</v>
      </c>
      <c r="I77" s="6">
        <v>9157.3880000000008</v>
      </c>
      <c r="J77" s="7">
        <v>26927.486000000001</v>
      </c>
      <c r="K77" t="s">
        <v>64</v>
      </c>
      <c r="L77" t="s">
        <v>30</v>
      </c>
      <c r="M77" t="s">
        <v>23</v>
      </c>
      <c r="N77" s="5">
        <f xml:space="preserve"> Campaign_Data[[#This Row],[Clicks]]/Campaign_Data[[#This Row],[Impressions]]</f>
        <v>0.86426077717061323</v>
      </c>
      <c r="O77" s="5">
        <f xml:space="preserve"> Campaign_Data[[#This Row],[Conversions]]/Campaign_Data[[#This Row],[Clicks]]</f>
        <v>0.2019319429198683</v>
      </c>
      <c r="P77" s="7">
        <f>Campaign_Data[[#This Row],[Total_Spend]]/Campaign_Data[[#This Row],[Clicks]]</f>
        <v>0.13864851811196488</v>
      </c>
      <c r="Q77" s="6">
        <f>Campaign_Data[[#This Row],[Total_Spend]]/Campaign_Data[[#This Row],[Conversions]]</f>
        <v>0.6866101326375299</v>
      </c>
      <c r="R77" s="7">
        <f xml:space="preserve"> Campaign_Data[[#This Row],[Revenue_Generated]]/Campaign_Data[[#This Row],[Total_Spend]]</f>
        <v>2.9405203754607752</v>
      </c>
      <c r="S77" t="str">
        <f xml:space="preserve"> TEXT(Campaign_Data[[#This Row],[Start_Date]], "mmm-yyyy")</f>
        <v>Aug-2023</v>
      </c>
    </row>
    <row r="78" spans="1:19" x14ac:dyDescent="0.2">
      <c r="A78" t="s">
        <v>116</v>
      </c>
      <c r="B78" t="s">
        <v>27</v>
      </c>
      <c r="C78" t="s">
        <v>20</v>
      </c>
      <c r="D78" s="1">
        <v>44937</v>
      </c>
      <c r="E78" s="1">
        <v>45400</v>
      </c>
      <c r="F78">
        <v>41206.1</v>
      </c>
      <c r="G78">
        <v>36134</v>
      </c>
      <c r="H78">
        <v>6994.8</v>
      </c>
      <c r="I78" s="6">
        <v>8812.143</v>
      </c>
      <c r="J78" s="7">
        <v>34995.779000000002</v>
      </c>
      <c r="K78" t="s">
        <v>64</v>
      </c>
      <c r="L78" t="s">
        <v>49</v>
      </c>
      <c r="M78" t="s">
        <v>23</v>
      </c>
      <c r="N78" s="5">
        <f xml:space="preserve"> Campaign_Data[[#This Row],[Clicks]]/Campaign_Data[[#This Row],[Impressions]]</f>
        <v>0.87690900133718064</v>
      </c>
      <c r="O78" s="5">
        <f xml:space="preserve"> Campaign_Data[[#This Row],[Conversions]]/Campaign_Data[[#This Row],[Clicks]]</f>
        <v>0.19357945425361156</v>
      </c>
      <c r="P78" s="7">
        <f>Campaign_Data[[#This Row],[Total_Spend]]/Campaign_Data[[#This Row],[Clicks]]</f>
        <v>0.24387399678972713</v>
      </c>
      <c r="Q78" s="6">
        <f>Campaign_Data[[#This Row],[Total_Spend]]/Campaign_Data[[#This Row],[Conversions]]</f>
        <v>1.2598134328358208</v>
      </c>
      <c r="R78" s="7">
        <f xml:space="preserve"> Campaign_Data[[#This Row],[Revenue_Generated]]/Campaign_Data[[#This Row],[Total_Spend]]</f>
        <v>3.9713131073792156</v>
      </c>
      <c r="S78" t="str">
        <f xml:space="preserve"> TEXT(Campaign_Data[[#This Row],[Start_Date]], "mmm-yyyy")</f>
        <v>Jan-2023</v>
      </c>
    </row>
    <row r="79" spans="1:19" x14ac:dyDescent="0.2">
      <c r="A79" t="s">
        <v>117</v>
      </c>
      <c r="B79" t="s">
        <v>33</v>
      </c>
      <c r="C79" t="s">
        <v>47</v>
      </c>
      <c r="D79" s="1">
        <v>45027</v>
      </c>
      <c r="E79" s="1">
        <v>45462</v>
      </c>
      <c r="F79">
        <v>46054.9</v>
      </c>
      <c r="G79">
        <v>18377.3</v>
      </c>
      <c r="H79">
        <v>12612.1</v>
      </c>
      <c r="I79" s="6">
        <v>13112.379000000001</v>
      </c>
      <c r="J79" s="7">
        <v>30958.486000000001</v>
      </c>
      <c r="K79" t="s">
        <v>29</v>
      </c>
      <c r="L79" t="s">
        <v>34</v>
      </c>
      <c r="M79" t="s">
        <v>23</v>
      </c>
      <c r="N79" s="5">
        <f xml:space="preserve"> Campaign_Data[[#This Row],[Clicks]]/Campaign_Data[[#This Row],[Impressions]]</f>
        <v>0.39903028776525407</v>
      </c>
      <c r="O79" s="5">
        <f xml:space="preserve"> Campaign_Data[[#This Row],[Conversions]]/Campaign_Data[[#This Row],[Clicks]]</f>
        <v>0.68628688653937198</v>
      </c>
      <c r="P79" s="7">
        <f>Campaign_Data[[#This Row],[Total_Spend]]/Campaign_Data[[#This Row],[Clicks]]</f>
        <v>0.71350954710430814</v>
      </c>
      <c r="Q79" s="6">
        <f>Campaign_Data[[#This Row],[Total_Spend]]/Campaign_Data[[#This Row],[Conversions]]</f>
        <v>1.0396665900206945</v>
      </c>
      <c r="R79" s="7">
        <f xml:space="preserve"> Campaign_Data[[#This Row],[Revenue_Generated]]/Campaign_Data[[#This Row],[Total_Spend]]</f>
        <v>2.3610121397497736</v>
      </c>
      <c r="S79" t="str">
        <f xml:space="preserve"> TEXT(Campaign_Data[[#This Row],[Start_Date]], "mmm-yyyy")</f>
        <v>Apr-2023</v>
      </c>
    </row>
    <row r="80" spans="1:19" x14ac:dyDescent="0.2">
      <c r="A80" t="s">
        <v>118</v>
      </c>
      <c r="B80" t="s">
        <v>19</v>
      </c>
      <c r="C80" t="s">
        <v>40</v>
      </c>
      <c r="D80" s="1">
        <v>45056</v>
      </c>
      <c r="E80" s="1">
        <v>45499</v>
      </c>
      <c r="F80">
        <v>34289.599999999999</v>
      </c>
      <c r="G80">
        <v>5408.5</v>
      </c>
      <c r="H80">
        <v>2015.5</v>
      </c>
      <c r="I80" s="6">
        <v>10489.126</v>
      </c>
      <c r="J80" s="7">
        <v>27008.338</v>
      </c>
      <c r="K80" t="s">
        <v>42</v>
      </c>
      <c r="L80" t="s">
        <v>49</v>
      </c>
      <c r="M80" t="s">
        <v>31</v>
      </c>
      <c r="N80" s="5">
        <f xml:space="preserve"> Campaign_Data[[#This Row],[Clicks]]/Campaign_Data[[#This Row],[Impressions]]</f>
        <v>0.15773004059539919</v>
      </c>
      <c r="O80" s="5">
        <f xml:space="preserve"> Campaign_Data[[#This Row],[Conversions]]/Campaign_Data[[#This Row],[Clicks]]</f>
        <v>0.37265415549597858</v>
      </c>
      <c r="P80" s="7">
        <f>Campaign_Data[[#This Row],[Total_Spend]]/Campaign_Data[[#This Row],[Clicks]]</f>
        <v>1.939378016085791</v>
      </c>
      <c r="Q80" s="6">
        <f>Campaign_Data[[#This Row],[Total_Spend]]/Campaign_Data[[#This Row],[Conversions]]</f>
        <v>5.2042302158273381</v>
      </c>
      <c r="R80" s="7">
        <f xml:space="preserve"> Campaign_Data[[#This Row],[Revenue_Generated]]/Campaign_Data[[#This Row],[Total_Spend]]</f>
        <v>2.574889271041267</v>
      </c>
      <c r="S80" t="str">
        <f xml:space="preserve"> TEXT(Campaign_Data[[#This Row],[Start_Date]], "mmm-yyyy")</f>
        <v>May-2023</v>
      </c>
    </row>
    <row r="81" spans="1:19" x14ac:dyDescent="0.2">
      <c r="A81" t="s">
        <v>119</v>
      </c>
      <c r="B81" t="s">
        <v>19</v>
      </c>
      <c r="C81" t="s">
        <v>47</v>
      </c>
      <c r="D81" s="1">
        <v>45142</v>
      </c>
      <c r="E81" s="1">
        <v>45592</v>
      </c>
      <c r="F81">
        <v>78700.2</v>
      </c>
      <c r="G81">
        <v>65447.199999999997</v>
      </c>
      <c r="H81">
        <v>16306.699999999999</v>
      </c>
      <c r="I81" s="6">
        <v>11121.645</v>
      </c>
      <c r="J81" s="7">
        <v>25048.17</v>
      </c>
      <c r="K81" t="s">
        <v>21</v>
      </c>
      <c r="L81" t="s">
        <v>30</v>
      </c>
      <c r="M81" t="s">
        <v>31</v>
      </c>
      <c r="N81" s="5">
        <f xml:space="preserve"> Campaign_Data[[#This Row],[Clicks]]/Campaign_Data[[#This Row],[Impressions]]</f>
        <v>0.83160144446901019</v>
      </c>
      <c r="O81" s="5">
        <f xml:space="preserve"> Campaign_Data[[#This Row],[Conversions]]/Campaign_Data[[#This Row],[Clicks]]</f>
        <v>0.24915809996455157</v>
      </c>
      <c r="P81" s="7">
        <f>Campaign_Data[[#This Row],[Total_Spend]]/Campaign_Data[[#This Row],[Clicks]]</f>
        <v>0.16993309110244595</v>
      </c>
      <c r="Q81" s="6">
        <f>Campaign_Data[[#This Row],[Total_Spend]]/Campaign_Data[[#This Row],[Conversions]]</f>
        <v>0.68202916592566254</v>
      </c>
      <c r="R81" s="7">
        <f xml:space="preserve"> Campaign_Data[[#This Row],[Revenue_Generated]]/Campaign_Data[[#This Row],[Total_Spend]]</f>
        <v>2.2522001016935893</v>
      </c>
      <c r="S81" t="str">
        <f xml:space="preserve"> TEXT(Campaign_Data[[#This Row],[Start_Date]], "mmm-yyyy")</f>
        <v>Aug-2023</v>
      </c>
    </row>
    <row r="82" spans="1:19" x14ac:dyDescent="0.2">
      <c r="A82" t="s">
        <v>120</v>
      </c>
      <c r="B82" t="s">
        <v>19</v>
      </c>
      <c r="C82" t="s">
        <v>40</v>
      </c>
      <c r="D82" s="1">
        <v>45039</v>
      </c>
      <c r="E82" s="1">
        <v>45476</v>
      </c>
      <c r="F82">
        <v>112926</v>
      </c>
      <c r="G82">
        <v>6806.3</v>
      </c>
      <c r="H82">
        <v>974.4</v>
      </c>
      <c r="I82" s="6">
        <v>10978.617</v>
      </c>
      <c r="J82" s="7">
        <v>14153.826999999999</v>
      </c>
      <c r="K82" t="s">
        <v>42</v>
      </c>
      <c r="L82" t="s">
        <v>30</v>
      </c>
      <c r="M82" t="s">
        <v>23</v>
      </c>
      <c r="N82" s="5">
        <f xml:space="preserve"> Campaign_Data[[#This Row],[Clicks]]/Campaign_Data[[#This Row],[Impressions]]</f>
        <v>6.0272213662044175E-2</v>
      </c>
      <c r="O82" s="5">
        <f xml:space="preserve"> Campaign_Data[[#This Row],[Conversions]]/Campaign_Data[[#This Row],[Clicks]]</f>
        <v>0.14316148274392843</v>
      </c>
      <c r="P82" s="7">
        <f>Campaign_Data[[#This Row],[Total_Spend]]/Campaign_Data[[#This Row],[Clicks]]</f>
        <v>1.6130080954409884</v>
      </c>
      <c r="Q82" s="6">
        <f>Campaign_Data[[#This Row],[Total_Spend]]/Campaign_Data[[#This Row],[Conversions]]</f>
        <v>11.267053571428573</v>
      </c>
      <c r="R82" s="7">
        <f xml:space="preserve"> Campaign_Data[[#This Row],[Revenue_Generated]]/Campaign_Data[[#This Row],[Total_Spend]]</f>
        <v>1.2892176673983617</v>
      </c>
      <c r="S82" t="str">
        <f xml:space="preserve"> TEXT(Campaign_Data[[#This Row],[Start_Date]], "mmm-yyyy")</f>
        <v>Apr-2023</v>
      </c>
    </row>
    <row r="83" spans="1:19" x14ac:dyDescent="0.2">
      <c r="A83" t="s">
        <v>121</v>
      </c>
      <c r="B83" t="s">
        <v>33</v>
      </c>
      <c r="C83" t="s">
        <v>28</v>
      </c>
      <c r="D83" s="1">
        <v>45087</v>
      </c>
      <c r="E83" s="1">
        <v>45546</v>
      </c>
      <c r="F83">
        <v>141679.5</v>
      </c>
      <c r="G83">
        <v>69179.5</v>
      </c>
      <c r="H83">
        <v>4138.3</v>
      </c>
      <c r="I83" s="6">
        <v>8702.32</v>
      </c>
      <c r="J83" s="7">
        <v>22138.02</v>
      </c>
      <c r="K83" t="s">
        <v>29</v>
      </c>
      <c r="L83" t="s">
        <v>43</v>
      </c>
      <c r="M83" t="s">
        <v>23</v>
      </c>
      <c r="N83" s="5">
        <f xml:space="preserve"> Campaign_Data[[#This Row],[Clicks]]/Campaign_Data[[#This Row],[Impressions]]</f>
        <v>0.48828164977996114</v>
      </c>
      <c r="O83" s="5">
        <f xml:space="preserve"> Campaign_Data[[#This Row],[Conversions]]/Campaign_Data[[#This Row],[Clicks]]</f>
        <v>5.9819744288409138E-2</v>
      </c>
      <c r="P83" s="7">
        <f>Campaign_Data[[#This Row],[Total_Spend]]/Campaign_Data[[#This Row],[Clicks]]</f>
        <v>0.12579333473066442</v>
      </c>
      <c r="Q83" s="6">
        <f>Campaign_Data[[#This Row],[Total_Spend]]/Campaign_Data[[#This Row],[Conversions]]</f>
        <v>2.1028731604765238</v>
      </c>
      <c r="R83" s="7">
        <f xml:space="preserve"> Campaign_Data[[#This Row],[Revenue_Generated]]/Campaign_Data[[#This Row],[Total_Spend]]</f>
        <v>2.5439216209010933</v>
      </c>
      <c r="S83" t="str">
        <f xml:space="preserve"> TEXT(Campaign_Data[[#This Row],[Start_Date]], "mmm-yyyy")</f>
        <v>Jun-2023</v>
      </c>
    </row>
    <row r="84" spans="1:19" x14ac:dyDescent="0.2">
      <c r="A84" t="s">
        <v>122</v>
      </c>
      <c r="B84" t="s">
        <v>19</v>
      </c>
      <c r="C84" t="s">
        <v>28</v>
      </c>
      <c r="D84" s="1">
        <v>44968</v>
      </c>
      <c r="E84" s="1">
        <v>45417</v>
      </c>
      <c r="F84">
        <v>94511</v>
      </c>
      <c r="G84">
        <v>57617.2</v>
      </c>
      <c r="H84">
        <v>33408</v>
      </c>
      <c r="I84" s="6">
        <v>8756.6659999999993</v>
      </c>
      <c r="J84" s="7">
        <v>34654.739000000001</v>
      </c>
      <c r="K84" t="s">
        <v>21</v>
      </c>
      <c r="L84" t="s">
        <v>22</v>
      </c>
      <c r="M84" t="s">
        <v>31</v>
      </c>
      <c r="N84" s="5">
        <f xml:space="preserve"> Campaign_Data[[#This Row],[Clicks]]/Campaign_Data[[#This Row],[Impressions]]</f>
        <v>0.60963485731819578</v>
      </c>
      <c r="O84" s="5">
        <f xml:space="preserve"> Campaign_Data[[#This Row],[Conversions]]/Campaign_Data[[#This Row],[Clicks]]</f>
        <v>0.57982685725790217</v>
      </c>
      <c r="P84" s="7">
        <f>Campaign_Data[[#This Row],[Total_Spend]]/Campaign_Data[[#This Row],[Clicks]]</f>
        <v>0.15198006845178175</v>
      </c>
      <c r="Q84" s="6">
        <f>Campaign_Data[[#This Row],[Total_Spend]]/Campaign_Data[[#This Row],[Conversions]]</f>
        <v>0.26211284722222222</v>
      </c>
      <c r="R84" s="7">
        <f xml:space="preserve"> Campaign_Data[[#This Row],[Revenue_Generated]]/Campaign_Data[[#This Row],[Total_Spend]]</f>
        <v>3.9575266431310734</v>
      </c>
      <c r="S84" t="str">
        <f xml:space="preserve"> TEXT(Campaign_Data[[#This Row],[Start_Date]], "mmm-yyyy")</f>
        <v>Feb-2023</v>
      </c>
    </row>
    <row r="85" spans="1:19" x14ac:dyDescent="0.2">
      <c r="A85" t="s">
        <v>123</v>
      </c>
      <c r="B85" t="s">
        <v>19</v>
      </c>
      <c r="C85" t="s">
        <v>20</v>
      </c>
      <c r="D85" s="1">
        <v>45133</v>
      </c>
      <c r="E85" s="1">
        <v>45593</v>
      </c>
      <c r="F85">
        <v>23104.3</v>
      </c>
      <c r="G85">
        <v>10991</v>
      </c>
      <c r="H85">
        <v>4463.0999999999995</v>
      </c>
      <c r="I85" s="6">
        <v>2739.7170000000001</v>
      </c>
      <c r="J85" s="7">
        <v>7148.8190000000004</v>
      </c>
      <c r="K85" t="s">
        <v>42</v>
      </c>
      <c r="L85" t="s">
        <v>30</v>
      </c>
      <c r="M85" t="s">
        <v>23</v>
      </c>
      <c r="N85" s="5">
        <f xml:space="preserve"> Campaign_Data[[#This Row],[Clicks]]/Campaign_Data[[#This Row],[Impressions]]</f>
        <v>0.47571231329233088</v>
      </c>
      <c r="O85" s="5">
        <f xml:space="preserve"> Campaign_Data[[#This Row],[Conversions]]/Campaign_Data[[#This Row],[Clicks]]</f>
        <v>0.40606860158311342</v>
      </c>
      <c r="P85" s="7">
        <f>Campaign_Data[[#This Row],[Total_Spend]]/Campaign_Data[[#This Row],[Clicks]]</f>
        <v>0.24926912928759895</v>
      </c>
      <c r="Q85" s="6">
        <f>Campaign_Data[[#This Row],[Total_Spend]]/Campaign_Data[[#This Row],[Conversions]]</f>
        <v>0.61385964912280711</v>
      </c>
      <c r="R85" s="7">
        <f xml:space="preserve"> Campaign_Data[[#This Row],[Revenue_Generated]]/Campaign_Data[[#This Row],[Total_Spend]]</f>
        <v>2.6093275327342202</v>
      </c>
      <c r="S85" t="str">
        <f xml:space="preserve"> TEXT(Campaign_Data[[#This Row],[Start_Date]], "mmm-yyyy")</f>
        <v>Jul-2023</v>
      </c>
    </row>
    <row r="86" spans="1:19" x14ac:dyDescent="0.2">
      <c r="A86" t="s">
        <v>124</v>
      </c>
      <c r="B86" t="s">
        <v>39</v>
      </c>
      <c r="C86" t="s">
        <v>28</v>
      </c>
      <c r="D86" s="1">
        <v>45127</v>
      </c>
      <c r="E86" s="1">
        <v>45586</v>
      </c>
      <c r="F86">
        <v>85065.7</v>
      </c>
      <c r="G86">
        <v>35661.299999999996</v>
      </c>
      <c r="H86">
        <v>12557</v>
      </c>
      <c r="I86" s="6">
        <v>5210.6909999999998</v>
      </c>
      <c r="J86" s="7">
        <v>9009.5460000000003</v>
      </c>
      <c r="K86" t="s">
        <v>21</v>
      </c>
      <c r="L86" t="s">
        <v>34</v>
      </c>
      <c r="M86" t="s">
        <v>23</v>
      </c>
      <c r="N86" s="5">
        <f xml:space="preserve"> Campaign_Data[[#This Row],[Clicks]]/Campaign_Data[[#This Row],[Impressions]]</f>
        <v>0.41922067296219273</v>
      </c>
      <c r="O86" s="5">
        <f xml:space="preserve"> Campaign_Data[[#This Row],[Conversions]]/Campaign_Data[[#This Row],[Clicks]]</f>
        <v>0.3521184028624868</v>
      </c>
      <c r="P86" s="7">
        <f>Campaign_Data[[#This Row],[Total_Spend]]/Campaign_Data[[#This Row],[Clicks]]</f>
        <v>0.14611612588436204</v>
      </c>
      <c r="Q86" s="6">
        <f>Campaign_Data[[#This Row],[Total_Spend]]/Campaign_Data[[#This Row],[Conversions]]</f>
        <v>0.41496304849884524</v>
      </c>
      <c r="R86" s="7">
        <f xml:space="preserve"> Campaign_Data[[#This Row],[Revenue_Generated]]/Campaign_Data[[#This Row],[Total_Spend]]</f>
        <v>1.7290501394152906</v>
      </c>
      <c r="S86" t="str">
        <f xml:space="preserve"> TEXT(Campaign_Data[[#This Row],[Start_Date]], "mmm-yyyy")</f>
        <v>Jul-2023</v>
      </c>
    </row>
    <row r="87" spans="1:19" x14ac:dyDescent="0.2">
      <c r="A87" t="s">
        <v>125</v>
      </c>
      <c r="B87" t="s">
        <v>25</v>
      </c>
      <c r="C87" t="s">
        <v>40</v>
      </c>
      <c r="D87" s="1">
        <v>44926</v>
      </c>
      <c r="E87" s="1">
        <v>45360</v>
      </c>
      <c r="F87">
        <v>98736.3</v>
      </c>
      <c r="G87">
        <v>26784.399999999998</v>
      </c>
      <c r="H87">
        <v>14816.1</v>
      </c>
      <c r="I87" s="6">
        <v>13650.329</v>
      </c>
      <c r="J87" s="7">
        <v>35382.552000000003</v>
      </c>
      <c r="K87" t="s">
        <v>64</v>
      </c>
      <c r="L87" t="s">
        <v>49</v>
      </c>
      <c r="M87" t="s">
        <v>31</v>
      </c>
      <c r="N87" s="5">
        <f xml:space="preserve"> Campaign_Data[[#This Row],[Clicks]]/Campaign_Data[[#This Row],[Impressions]]</f>
        <v>0.27127206508649804</v>
      </c>
      <c r="O87" s="5">
        <f xml:space="preserve"> Campaign_Data[[#This Row],[Conversions]]/Campaign_Data[[#This Row],[Clicks]]</f>
        <v>0.55316154179298405</v>
      </c>
      <c r="P87" s="7">
        <f>Campaign_Data[[#This Row],[Total_Spend]]/Campaign_Data[[#This Row],[Clicks]]</f>
        <v>0.50963728886964055</v>
      </c>
      <c r="Q87" s="6">
        <f>Campaign_Data[[#This Row],[Total_Spend]]/Campaign_Data[[#This Row],[Conversions]]</f>
        <v>0.92131728322568018</v>
      </c>
      <c r="R87" s="7">
        <f xml:space="preserve"> Campaign_Data[[#This Row],[Revenue_Generated]]/Campaign_Data[[#This Row],[Total_Spend]]</f>
        <v>2.5920658762144124</v>
      </c>
      <c r="S87" t="str">
        <f xml:space="preserve"> TEXT(Campaign_Data[[#This Row],[Start_Date]], "mmm-yyyy")</f>
        <v>Dec-2022</v>
      </c>
    </row>
    <row r="88" spans="1:19" x14ac:dyDescent="0.2">
      <c r="A88" t="s">
        <v>126</v>
      </c>
      <c r="B88" t="s">
        <v>33</v>
      </c>
      <c r="C88" t="s">
        <v>20</v>
      </c>
      <c r="D88" s="1">
        <v>45097</v>
      </c>
      <c r="E88" s="1">
        <v>45531</v>
      </c>
      <c r="F88">
        <v>82908.099999999991</v>
      </c>
      <c r="G88">
        <v>559.69999999999993</v>
      </c>
      <c r="H88">
        <v>214.6</v>
      </c>
      <c r="I88" s="6">
        <v>3822.3739999999998</v>
      </c>
      <c r="J88" s="7">
        <v>13606.133</v>
      </c>
      <c r="K88" t="s">
        <v>29</v>
      </c>
      <c r="L88" t="s">
        <v>30</v>
      </c>
      <c r="M88" t="s">
        <v>23</v>
      </c>
      <c r="N88" s="5">
        <f xml:space="preserve"> Campaign_Data[[#This Row],[Clicks]]/Campaign_Data[[#This Row],[Impressions]]</f>
        <v>6.7508482283395715E-3</v>
      </c>
      <c r="O88" s="5">
        <f xml:space="preserve"> Campaign_Data[[#This Row],[Conversions]]/Campaign_Data[[#This Row],[Clicks]]</f>
        <v>0.38341968911917101</v>
      </c>
      <c r="P88" s="7">
        <f>Campaign_Data[[#This Row],[Total_Spend]]/Campaign_Data[[#This Row],[Clicks]]</f>
        <v>6.8293264248704668</v>
      </c>
      <c r="Q88" s="6">
        <f>Campaign_Data[[#This Row],[Total_Spend]]/Campaign_Data[[#This Row],[Conversions]]</f>
        <v>17.811621621621622</v>
      </c>
      <c r="R88" s="7">
        <f xml:space="preserve"> Campaign_Data[[#This Row],[Revenue_Generated]]/Campaign_Data[[#This Row],[Total_Spend]]</f>
        <v>3.559602749495471</v>
      </c>
      <c r="S88" t="str">
        <f xml:space="preserve"> TEXT(Campaign_Data[[#This Row],[Start_Date]], "mmm-yyyy")</f>
        <v>Jun-2023</v>
      </c>
    </row>
    <row r="89" spans="1:19" x14ac:dyDescent="0.2">
      <c r="A89" t="s">
        <v>127</v>
      </c>
      <c r="B89" t="s">
        <v>19</v>
      </c>
      <c r="C89" t="s">
        <v>40</v>
      </c>
      <c r="D89" s="1">
        <v>45020</v>
      </c>
      <c r="E89" s="1">
        <v>45472</v>
      </c>
      <c r="F89">
        <v>38700.5</v>
      </c>
      <c r="G89">
        <v>6000.0999999999995</v>
      </c>
      <c r="H89">
        <v>1850.2</v>
      </c>
      <c r="I89" s="6">
        <v>1639.979</v>
      </c>
      <c r="J89" s="7">
        <v>2596.37</v>
      </c>
      <c r="K89" t="s">
        <v>37</v>
      </c>
      <c r="L89" t="s">
        <v>34</v>
      </c>
      <c r="M89" t="s">
        <v>23</v>
      </c>
      <c r="N89" s="5">
        <f xml:space="preserve"> Campaign_Data[[#This Row],[Clicks]]/Campaign_Data[[#This Row],[Impressions]]</f>
        <v>0.15503934057699512</v>
      </c>
      <c r="O89" s="5">
        <f xml:space="preserve"> Campaign_Data[[#This Row],[Conversions]]/Campaign_Data[[#This Row],[Clicks]]</f>
        <v>0.30836152730787825</v>
      </c>
      <c r="P89" s="7">
        <f>Campaign_Data[[#This Row],[Total_Spend]]/Campaign_Data[[#This Row],[Clicks]]</f>
        <v>0.27332527791203481</v>
      </c>
      <c r="Q89" s="6">
        <f>Campaign_Data[[#This Row],[Total_Spend]]/Campaign_Data[[#This Row],[Conversions]]</f>
        <v>0.88637931034482764</v>
      </c>
      <c r="R89" s="7">
        <f xml:space="preserve"> Campaign_Data[[#This Row],[Revenue_Generated]]/Campaign_Data[[#This Row],[Total_Spend]]</f>
        <v>1.5831727113578893</v>
      </c>
      <c r="S89" t="str">
        <f xml:space="preserve"> TEXT(Campaign_Data[[#This Row],[Start_Date]], "mmm-yyyy")</f>
        <v>Apr-2023</v>
      </c>
    </row>
    <row r="90" spans="1:19" x14ac:dyDescent="0.2">
      <c r="A90" t="s">
        <v>128</v>
      </c>
      <c r="B90" t="s">
        <v>19</v>
      </c>
      <c r="C90" t="s">
        <v>28</v>
      </c>
      <c r="D90" s="1">
        <v>45152</v>
      </c>
      <c r="E90" s="1">
        <v>45614</v>
      </c>
      <c r="F90">
        <v>101027.3</v>
      </c>
      <c r="G90">
        <v>90004.4</v>
      </c>
      <c r="H90">
        <v>38683.1</v>
      </c>
      <c r="I90" s="6">
        <v>6149.9719999999998</v>
      </c>
      <c r="J90" s="7">
        <v>22095.767</v>
      </c>
      <c r="K90" t="s">
        <v>29</v>
      </c>
      <c r="L90" t="s">
        <v>30</v>
      </c>
      <c r="M90" t="s">
        <v>23</v>
      </c>
      <c r="N90" s="5">
        <f xml:space="preserve"> Campaign_Data[[#This Row],[Clicks]]/Campaign_Data[[#This Row],[Impressions]]</f>
        <v>0.89089186784166252</v>
      </c>
      <c r="O90" s="5">
        <f xml:space="preserve"> Campaign_Data[[#This Row],[Conversions]]/Campaign_Data[[#This Row],[Clicks]]</f>
        <v>0.429791210207501</v>
      </c>
      <c r="P90" s="7">
        <f>Campaign_Data[[#This Row],[Total_Spend]]/Campaign_Data[[#This Row],[Clicks]]</f>
        <v>6.8329681660007732E-2</v>
      </c>
      <c r="Q90" s="6">
        <f>Campaign_Data[[#This Row],[Total_Spend]]/Campaign_Data[[#This Row],[Conversions]]</f>
        <v>0.15898343204138241</v>
      </c>
      <c r="R90" s="7">
        <f xml:space="preserve"> Campaign_Data[[#This Row],[Revenue_Generated]]/Campaign_Data[[#This Row],[Total_Spend]]</f>
        <v>3.5928239998491049</v>
      </c>
      <c r="S90" t="str">
        <f xml:space="preserve"> TEXT(Campaign_Data[[#This Row],[Start_Date]], "mmm-yyyy")</f>
        <v>Aug-2023</v>
      </c>
    </row>
    <row r="91" spans="1:19" x14ac:dyDescent="0.2">
      <c r="A91" t="s">
        <v>129</v>
      </c>
      <c r="B91" t="s">
        <v>25</v>
      </c>
      <c r="C91" t="s">
        <v>47</v>
      </c>
      <c r="D91" s="1">
        <v>45095</v>
      </c>
      <c r="E91" s="1">
        <v>45555</v>
      </c>
      <c r="F91">
        <v>56668.9</v>
      </c>
      <c r="G91">
        <v>18997.899999999998</v>
      </c>
      <c r="H91">
        <v>12264.1</v>
      </c>
      <c r="I91" s="6">
        <v>11852.851000000001</v>
      </c>
      <c r="J91" s="7">
        <v>20954.674999999999</v>
      </c>
      <c r="K91" t="s">
        <v>21</v>
      </c>
      <c r="L91" t="s">
        <v>30</v>
      </c>
      <c r="M91" t="s">
        <v>23</v>
      </c>
      <c r="N91" s="5">
        <f xml:space="preserve"> Campaign_Data[[#This Row],[Clicks]]/Campaign_Data[[#This Row],[Impressions]]</f>
        <v>0.33524384627194098</v>
      </c>
      <c r="O91" s="5">
        <f xml:space="preserve"> Campaign_Data[[#This Row],[Conversions]]/Campaign_Data[[#This Row],[Clicks]]</f>
        <v>0.6455502976644788</v>
      </c>
      <c r="P91" s="7">
        <f>Campaign_Data[[#This Row],[Total_Spend]]/Campaign_Data[[#This Row],[Clicks]]</f>
        <v>0.6239032208823081</v>
      </c>
      <c r="Q91" s="6">
        <f>Campaign_Data[[#This Row],[Total_Spend]]/Campaign_Data[[#This Row],[Conversions]]</f>
        <v>0.9664672499408844</v>
      </c>
      <c r="R91" s="7">
        <f xml:space="preserve"> Campaign_Data[[#This Row],[Revenue_Generated]]/Campaign_Data[[#This Row],[Total_Spend]]</f>
        <v>1.767901663490075</v>
      </c>
      <c r="S91" t="str">
        <f xml:space="preserve"> TEXT(Campaign_Data[[#This Row],[Start_Date]], "mmm-yyyy")</f>
        <v>Jun-2023</v>
      </c>
    </row>
    <row r="92" spans="1:19" x14ac:dyDescent="0.2">
      <c r="A92" t="s">
        <v>130</v>
      </c>
      <c r="B92" t="s">
        <v>39</v>
      </c>
      <c r="C92" t="s">
        <v>40</v>
      </c>
      <c r="D92" s="1">
        <v>44860</v>
      </c>
      <c r="E92" s="1">
        <v>45309</v>
      </c>
      <c r="F92">
        <v>140870.39999999999</v>
      </c>
      <c r="G92">
        <v>54267.7</v>
      </c>
      <c r="H92">
        <v>5159.0999999999995</v>
      </c>
      <c r="I92" s="6">
        <v>12997.597</v>
      </c>
      <c r="J92" s="7">
        <v>22226.151000000002</v>
      </c>
      <c r="K92" t="s">
        <v>64</v>
      </c>
      <c r="L92" t="s">
        <v>22</v>
      </c>
      <c r="M92" t="s">
        <v>31</v>
      </c>
      <c r="N92" s="5">
        <f xml:space="preserve"> Campaign_Data[[#This Row],[Clicks]]/Campaign_Data[[#This Row],[Impressions]]</f>
        <v>0.38523138998682477</v>
      </c>
      <c r="O92" s="5">
        <f xml:space="preserve"> Campaign_Data[[#This Row],[Conversions]]/Campaign_Data[[#This Row],[Clicks]]</f>
        <v>9.506760006412654E-2</v>
      </c>
      <c r="P92" s="7">
        <f>Campaign_Data[[#This Row],[Total_Spend]]/Campaign_Data[[#This Row],[Clicks]]</f>
        <v>0.23950889755784749</v>
      </c>
      <c r="Q92" s="6">
        <f>Campaign_Data[[#This Row],[Total_Spend]]/Campaign_Data[[#This Row],[Conversions]]</f>
        <v>2.5193535694210234</v>
      </c>
      <c r="R92" s="7">
        <f xml:space="preserve"> Campaign_Data[[#This Row],[Revenue_Generated]]/Campaign_Data[[#This Row],[Total_Spend]]</f>
        <v>1.7100200136994554</v>
      </c>
      <c r="S92" t="str">
        <f xml:space="preserve"> TEXT(Campaign_Data[[#This Row],[Start_Date]], "mmm-yyyy")</f>
        <v>Oct-2022</v>
      </c>
    </row>
    <row r="93" spans="1:19" x14ac:dyDescent="0.2">
      <c r="A93" t="s">
        <v>131</v>
      </c>
      <c r="B93" t="s">
        <v>33</v>
      </c>
      <c r="C93" t="s">
        <v>20</v>
      </c>
      <c r="D93" s="1">
        <v>45076</v>
      </c>
      <c r="E93" s="1">
        <v>45512</v>
      </c>
      <c r="F93">
        <v>6852.7</v>
      </c>
      <c r="G93">
        <v>4428.3</v>
      </c>
      <c r="H93">
        <v>1490.6</v>
      </c>
      <c r="I93" s="6">
        <v>1688.2929999999999</v>
      </c>
      <c r="J93" s="7">
        <v>4272.9179999999997</v>
      </c>
      <c r="K93" t="s">
        <v>42</v>
      </c>
      <c r="L93" t="s">
        <v>43</v>
      </c>
      <c r="M93" t="s">
        <v>31</v>
      </c>
      <c r="N93" s="5">
        <f xml:space="preserve"> Campaign_Data[[#This Row],[Clicks]]/Campaign_Data[[#This Row],[Impressions]]</f>
        <v>0.64621244181125692</v>
      </c>
      <c r="O93" s="5">
        <f xml:space="preserve"> Campaign_Data[[#This Row],[Conversions]]/Campaign_Data[[#This Row],[Clicks]]</f>
        <v>0.33660772757039942</v>
      </c>
      <c r="P93" s="7">
        <f>Campaign_Data[[#This Row],[Total_Spend]]/Campaign_Data[[#This Row],[Clicks]]</f>
        <v>0.38125081859855925</v>
      </c>
      <c r="Q93" s="6">
        <f>Campaign_Data[[#This Row],[Total_Spend]]/Campaign_Data[[#This Row],[Conversions]]</f>
        <v>1.132626459143969</v>
      </c>
      <c r="R93" s="7">
        <f xml:space="preserve"> Campaign_Data[[#This Row],[Revenue_Generated]]/Campaign_Data[[#This Row],[Total_Spend]]</f>
        <v>2.5309102152292287</v>
      </c>
      <c r="S93" t="str">
        <f xml:space="preserve"> TEXT(Campaign_Data[[#This Row],[Start_Date]], "mmm-yyyy")</f>
        <v>May-2023</v>
      </c>
    </row>
    <row r="94" spans="1:19" x14ac:dyDescent="0.2">
      <c r="A94" t="s">
        <v>132</v>
      </c>
      <c r="B94" t="s">
        <v>46</v>
      </c>
      <c r="C94" t="s">
        <v>28</v>
      </c>
      <c r="D94" s="1">
        <v>45043</v>
      </c>
      <c r="E94" s="1">
        <v>45487</v>
      </c>
      <c r="F94">
        <v>31206.899999999998</v>
      </c>
      <c r="G94">
        <v>28507</v>
      </c>
      <c r="H94">
        <v>4779.2</v>
      </c>
      <c r="I94" s="6">
        <v>3599.567</v>
      </c>
      <c r="J94" s="7">
        <v>4856.3689999999997</v>
      </c>
      <c r="K94" t="s">
        <v>29</v>
      </c>
      <c r="L94" t="s">
        <v>22</v>
      </c>
      <c r="M94" t="s">
        <v>23</v>
      </c>
      <c r="N94" s="5">
        <f xml:space="preserve"> Campaign_Data[[#This Row],[Clicks]]/Campaign_Data[[#This Row],[Impressions]]</f>
        <v>0.91348387696310762</v>
      </c>
      <c r="O94" s="5">
        <f xml:space="preserve"> Campaign_Data[[#This Row],[Conversions]]/Campaign_Data[[#This Row],[Clicks]]</f>
        <v>0.16765005086469989</v>
      </c>
      <c r="P94" s="7">
        <f>Campaign_Data[[#This Row],[Total_Spend]]/Campaign_Data[[#This Row],[Clicks]]</f>
        <v>0.12626958290946083</v>
      </c>
      <c r="Q94" s="6">
        <f>Campaign_Data[[#This Row],[Total_Spend]]/Campaign_Data[[#This Row],[Conversions]]</f>
        <v>0.75317354368932043</v>
      </c>
      <c r="R94" s="7">
        <f xml:space="preserve"> Campaign_Data[[#This Row],[Revenue_Generated]]/Campaign_Data[[#This Row],[Total_Spend]]</f>
        <v>1.3491536620932461</v>
      </c>
      <c r="S94" t="str">
        <f xml:space="preserve"> TEXT(Campaign_Data[[#This Row],[Start_Date]], "mmm-yyyy")</f>
        <v>Apr-2023</v>
      </c>
    </row>
    <row r="95" spans="1:19" x14ac:dyDescent="0.2">
      <c r="A95" t="s">
        <v>133</v>
      </c>
      <c r="B95" t="s">
        <v>33</v>
      </c>
      <c r="C95" t="s">
        <v>20</v>
      </c>
      <c r="D95" s="1">
        <v>45022</v>
      </c>
      <c r="E95" s="1">
        <v>45484</v>
      </c>
      <c r="F95">
        <v>136117.29999999999</v>
      </c>
      <c r="G95">
        <v>97370.4</v>
      </c>
      <c r="H95">
        <v>25926</v>
      </c>
      <c r="I95" s="6">
        <v>14429.442999999999</v>
      </c>
      <c r="J95" s="7">
        <v>51804.991000000002</v>
      </c>
      <c r="K95" t="s">
        <v>29</v>
      </c>
      <c r="L95" t="s">
        <v>30</v>
      </c>
      <c r="M95" t="s">
        <v>31</v>
      </c>
      <c r="N95" s="5">
        <f xml:space="preserve"> Campaign_Data[[#This Row],[Clicks]]/Campaign_Data[[#This Row],[Impressions]]</f>
        <v>0.71534184119138422</v>
      </c>
      <c r="O95" s="5">
        <f xml:space="preserve"> Campaign_Data[[#This Row],[Conversions]]/Campaign_Data[[#This Row],[Clicks]]</f>
        <v>0.26626161543959975</v>
      </c>
      <c r="P95" s="7">
        <f>Campaign_Data[[#This Row],[Total_Spend]]/Campaign_Data[[#This Row],[Clicks]]</f>
        <v>0.14819126757207529</v>
      </c>
      <c r="Q95" s="6">
        <f>Campaign_Data[[#This Row],[Total_Spend]]/Campaign_Data[[#This Row],[Conversions]]</f>
        <v>0.55656263982102905</v>
      </c>
      <c r="R95" s="7">
        <f xml:space="preserve"> Campaign_Data[[#This Row],[Revenue_Generated]]/Campaign_Data[[#This Row],[Total_Spend]]</f>
        <v>3.5902280496897907</v>
      </c>
      <c r="S95" t="str">
        <f xml:space="preserve"> TEXT(Campaign_Data[[#This Row],[Start_Date]], "mmm-yyyy")</f>
        <v>Apr-2023</v>
      </c>
    </row>
    <row r="96" spans="1:19" x14ac:dyDescent="0.2">
      <c r="A96" t="s">
        <v>134</v>
      </c>
      <c r="B96" t="s">
        <v>19</v>
      </c>
      <c r="C96" t="s">
        <v>40</v>
      </c>
      <c r="D96" s="1">
        <v>45058</v>
      </c>
      <c r="E96" s="1">
        <v>45512</v>
      </c>
      <c r="F96">
        <v>71731.5</v>
      </c>
      <c r="G96">
        <v>13757.6</v>
      </c>
      <c r="H96">
        <v>11716</v>
      </c>
      <c r="I96" s="6">
        <v>10621.337</v>
      </c>
      <c r="J96" s="7">
        <v>26725.791000000001</v>
      </c>
      <c r="K96" t="s">
        <v>29</v>
      </c>
      <c r="L96" t="s">
        <v>34</v>
      </c>
      <c r="M96" t="s">
        <v>31</v>
      </c>
      <c r="N96" s="5">
        <f xml:space="preserve"> Campaign_Data[[#This Row],[Clicks]]/Campaign_Data[[#This Row],[Impressions]]</f>
        <v>0.19179300586213868</v>
      </c>
      <c r="O96" s="5">
        <f xml:space="preserve"> Campaign_Data[[#This Row],[Conversions]]/Campaign_Data[[#This Row],[Clicks]]</f>
        <v>0.85160202360876891</v>
      </c>
      <c r="P96" s="7">
        <f>Campaign_Data[[#This Row],[Total_Spend]]/Campaign_Data[[#This Row],[Clicks]]</f>
        <v>0.77203414839797635</v>
      </c>
      <c r="Q96" s="6">
        <f>Campaign_Data[[#This Row],[Total_Spend]]/Campaign_Data[[#This Row],[Conversions]]</f>
        <v>0.90656683168316832</v>
      </c>
      <c r="R96" s="7">
        <f xml:space="preserve"> Campaign_Data[[#This Row],[Revenue_Generated]]/Campaign_Data[[#This Row],[Total_Spend]]</f>
        <v>2.5162360444829122</v>
      </c>
      <c r="S96" t="str">
        <f xml:space="preserve"> TEXT(Campaign_Data[[#This Row],[Start_Date]], "mmm-yyyy")</f>
        <v>May-2023</v>
      </c>
    </row>
    <row r="97" spans="1:19" x14ac:dyDescent="0.2">
      <c r="A97" t="s">
        <v>135</v>
      </c>
      <c r="B97" t="s">
        <v>39</v>
      </c>
      <c r="C97" t="s">
        <v>20</v>
      </c>
      <c r="D97" s="1">
        <v>45094</v>
      </c>
      <c r="E97" s="1">
        <v>45530</v>
      </c>
      <c r="F97">
        <v>138709.9</v>
      </c>
      <c r="G97">
        <v>108709.4</v>
      </c>
      <c r="H97">
        <v>22469.200000000001</v>
      </c>
      <c r="I97" s="6">
        <v>2449.4850000000001</v>
      </c>
      <c r="J97" s="7">
        <v>3024.3809999999999</v>
      </c>
      <c r="K97" t="s">
        <v>42</v>
      </c>
      <c r="L97" t="s">
        <v>22</v>
      </c>
      <c r="M97" t="s">
        <v>23</v>
      </c>
      <c r="N97" s="5">
        <f xml:space="preserve"> Campaign_Data[[#This Row],[Clicks]]/Campaign_Data[[#This Row],[Impressions]]</f>
        <v>0.78371767263908343</v>
      </c>
      <c r="O97" s="5">
        <f xml:space="preserve"> Campaign_Data[[#This Row],[Conversions]]/Campaign_Data[[#This Row],[Clicks]]</f>
        <v>0.20669049778584006</v>
      </c>
      <c r="P97" s="7">
        <f>Campaign_Data[[#This Row],[Total_Spend]]/Campaign_Data[[#This Row],[Clicks]]</f>
        <v>2.253241210051753E-2</v>
      </c>
      <c r="Q97" s="6">
        <f>Campaign_Data[[#This Row],[Total_Spend]]/Campaign_Data[[#This Row],[Conversions]]</f>
        <v>0.10901522973670624</v>
      </c>
      <c r="R97" s="7">
        <f xml:space="preserve"> Campaign_Data[[#This Row],[Revenue_Generated]]/Campaign_Data[[#This Row],[Total_Spend]]</f>
        <v>1.2347007636299057</v>
      </c>
      <c r="S97" t="str">
        <f xml:space="preserve"> TEXT(Campaign_Data[[#This Row],[Start_Date]], "mmm-yyyy")</f>
        <v>Jun-2023</v>
      </c>
    </row>
    <row r="98" spans="1:19" x14ac:dyDescent="0.2">
      <c r="A98" t="s">
        <v>136</v>
      </c>
      <c r="B98" t="s">
        <v>46</v>
      </c>
      <c r="C98" t="s">
        <v>28</v>
      </c>
      <c r="D98" s="1">
        <v>44894</v>
      </c>
      <c r="E98" s="1">
        <v>45357</v>
      </c>
      <c r="F98">
        <v>125427.9</v>
      </c>
      <c r="G98">
        <v>87133.4</v>
      </c>
      <c r="H98">
        <v>30653</v>
      </c>
      <c r="I98" s="6">
        <v>13914.112999999999</v>
      </c>
      <c r="J98" s="7">
        <v>31189.181</v>
      </c>
      <c r="K98" t="s">
        <v>29</v>
      </c>
      <c r="L98" t="s">
        <v>49</v>
      </c>
      <c r="M98" t="s">
        <v>31</v>
      </c>
      <c r="N98" s="5">
        <f xml:space="preserve"> Campaign_Data[[#This Row],[Clicks]]/Campaign_Data[[#This Row],[Impressions]]</f>
        <v>0.69468914013548821</v>
      </c>
      <c r="O98" s="5">
        <f xml:space="preserve"> Campaign_Data[[#This Row],[Conversions]]/Campaign_Data[[#This Row],[Clicks]]</f>
        <v>0.35179391599547361</v>
      </c>
      <c r="P98" s="7">
        <f>Campaign_Data[[#This Row],[Total_Spend]]/Campaign_Data[[#This Row],[Clicks]]</f>
        <v>0.15968747919856222</v>
      </c>
      <c r="Q98" s="6">
        <f>Campaign_Data[[#This Row],[Total_Spend]]/Campaign_Data[[#This Row],[Conversions]]</f>
        <v>0.45392336802270578</v>
      </c>
      <c r="R98" s="7">
        <f xml:space="preserve"> Campaign_Data[[#This Row],[Revenue_Generated]]/Campaign_Data[[#This Row],[Total_Spend]]</f>
        <v>2.2415500722180424</v>
      </c>
      <c r="S98" t="str">
        <f xml:space="preserve"> TEXT(Campaign_Data[[#This Row],[Start_Date]], "mmm-yyyy")</f>
        <v>Nov-2022</v>
      </c>
    </row>
    <row r="99" spans="1:19" x14ac:dyDescent="0.2">
      <c r="A99" t="s">
        <v>137</v>
      </c>
      <c r="B99" t="s">
        <v>33</v>
      </c>
      <c r="C99" t="s">
        <v>20</v>
      </c>
      <c r="D99" s="1">
        <v>45132</v>
      </c>
      <c r="E99" s="1">
        <v>45587</v>
      </c>
      <c r="F99">
        <v>94969.2</v>
      </c>
      <c r="G99">
        <v>22034.2</v>
      </c>
      <c r="H99">
        <v>20987.3</v>
      </c>
      <c r="I99" s="6">
        <v>8154.8580000000002</v>
      </c>
      <c r="J99" s="7">
        <v>26679.971000000001</v>
      </c>
      <c r="K99" t="s">
        <v>37</v>
      </c>
      <c r="L99" t="s">
        <v>30</v>
      </c>
      <c r="M99" t="s">
        <v>31</v>
      </c>
      <c r="N99" s="5">
        <f xml:space="preserve"> Campaign_Data[[#This Row],[Clicks]]/Campaign_Data[[#This Row],[Impressions]]</f>
        <v>0.23201416880420181</v>
      </c>
      <c r="O99" s="5">
        <f xml:space="preserve"> Campaign_Data[[#This Row],[Conversions]]/Campaign_Data[[#This Row],[Clicks]]</f>
        <v>0.95248749670966038</v>
      </c>
      <c r="P99" s="7">
        <f>Campaign_Data[[#This Row],[Total_Spend]]/Campaign_Data[[#This Row],[Clicks]]</f>
        <v>0.37010002632271649</v>
      </c>
      <c r="Q99" s="6">
        <f>Campaign_Data[[#This Row],[Total_Spend]]/Campaign_Data[[#This Row],[Conversions]]</f>
        <v>0.38856155865690206</v>
      </c>
      <c r="R99" s="7">
        <f xml:space="preserve"> Campaign_Data[[#This Row],[Revenue_Generated]]/Campaign_Data[[#This Row],[Total_Spend]]</f>
        <v>3.2716659198725471</v>
      </c>
      <c r="S99" t="str">
        <f xml:space="preserve"> TEXT(Campaign_Data[[#This Row],[Start_Date]], "mmm-yyyy")</f>
        <v>Jul-2023</v>
      </c>
    </row>
    <row r="100" spans="1:19" x14ac:dyDescent="0.2">
      <c r="A100" t="s">
        <v>138</v>
      </c>
      <c r="B100" t="s">
        <v>39</v>
      </c>
      <c r="C100" t="s">
        <v>20</v>
      </c>
      <c r="D100" s="1">
        <v>44896</v>
      </c>
      <c r="E100" s="1">
        <v>45355</v>
      </c>
      <c r="F100">
        <v>80617.099999999991</v>
      </c>
      <c r="G100">
        <v>3491.6</v>
      </c>
      <c r="H100">
        <v>800.4</v>
      </c>
      <c r="I100" s="6">
        <v>2502.7289999999998</v>
      </c>
      <c r="J100" s="7">
        <v>4474.12</v>
      </c>
      <c r="K100" t="s">
        <v>64</v>
      </c>
      <c r="L100" t="s">
        <v>22</v>
      </c>
      <c r="M100" t="s">
        <v>31</v>
      </c>
      <c r="N100" s="5">
        <f xml:space="preserve"> Campaign_Data[[#This Row],[Clicks]]/Campaign_Data[[#This Row],[Impressions]]</f>
        <v>4.3310910464405196E-2</v>
      </c>
      <c r="O100" s="5">
        <f xml:space="preserve"> Campaign_Data[[#This Row],[Conversions]]/Campaign_Data[[#This Row],[Clicks]]</f>
        <v>0.2292358803986711</v>
      </c>
      <c r="P100" s="7">
        <f>Campaign_Data[[#This Row],[Total_Spend]]/Campaign_Data[[#This Row],[Clicks]]</f>
        <v>0.71678571428571425</v>
      </c>
      <c r="Q100" s="6">
        <f>Campaign_Data[[#This Row],[Total_Spend]]/Campaign_Data[[#This Row],[Conversions]]</f>
        <v>3.1268478260869563</v>
      </c>
      <c r="R100" s="7">
        <f xml:space="preserve"> Campaign_Data[[#This Row],[Revenue_Generated]]/Campaign_Data[[#This Row],[Total_Spend]]</f>
        <v>1.7876965504455338</v>
      </c>
      <c r="S100" t="str">
        <f xml:space="preserve"> TEXT(Campaign_Data[[#This Row],[Start_Date]], "mmm-yyyy")</f>
        <v>Dec-2022</v>
      </c>
    </row>
    <row r="101" spans="1:19" x14ac:dyDescent="0.2">
      <c r="A101" t="s">
        <v>139</v>
      </c>
      <c r="B101" t="s">
        <v>27</v>
      </c>
      <c r="C101" t="s">
        <v>20</v>
      </c>
      <c r="D101" s="1">
        <v>45062</v>
      </c>
      <c r="E101" s="1">
        <v>45499</v>
      </c>
      <c r="F101">
        <v>12588.9</v>
      </c>
      <c r="G101">
        <v>3857</v>
      </c>
      <c r="H101">
        <v>3677.2</v>
      </c>
      <c r="I101" s="6">
        <v>6360.9759999999997</v>
      </c>
      <c r="J101" s="7">
        <v>13464.671</v>
      </c>
      <c r="K101" t="s">
        <v>37</v>
      </c>
      <c r="L101" t="s">
        <v>49</v>
      </c>
      <c r="M101" t="s">
        <v>23</v>
      </c>
      <c r="N101" s="5">
        <f xml:space="preserve"> Campaign_Data[[#This Row],[Clicks]]/Campaign_Data[[#This Row],[Impressions]]</f>
        <v>0.30638101819857178</v>
      </c>
      <c r="O101" s="5">
        <f xml:space="preserve"> Campaign_Data[[#This Row],[Conversions]]/Campaign_Data[[#This Row],[Clicks]]</f>
        <v>0.95338345864661644</v>
      </c>
      <c r="P101" s="7">
        <f>Campaign_Data[[#This Row],[Total_Spend]]/Campaign_Data[[#This Row],[Clicks]]</f>
        <v>1.6492030075187969</v>
      </c>
      <c r="Q101" s="6">
        <f>Campaign_Data[[#This Row],[Total_Spend]]/Campaign_Data[[#This Row],[Conversions]]</f>
        <v>1.7298422712933754</v>
      </c>
      <c r="R101" s="7">
        <f xml:space="preserve"> Campaign_Data[[#This Row],[Revenue_Generated]]/Campaign_Data[[#This Row],[Total_Spend]]</f>
        <v>2.1167617988182945</v>
      </c>
      <c r="S101" t="str">
        <f xml:space="preserve"> TEXT(Campaign_Data[[#This Row],[Start_Date]], "mmm-yyyy")</f>
        <v>May-2023</v>
      </c>
    </row>
    <row r="102" spans="1:19" x14ac:dyDescent="0.2">
      <c r="A102" t="s">
        <v>140</v>
      </c>
      <c r="B102" t="s">
        <v>27</v>
      </c>
      <c r="C102" t="s">
        <v>28</v>
      </c>
      <c r="D102" s="1">
        <v>45013</v>
      </c>
      <c r="E102" s="1">
        <v>45449</v>
      </c>
      <c r="F102">
        <v>9071.1999999999989</v>
      </c>
      <c r="G102">
        <v>3955.6</v>
      </c>
      <c r="H102">
        <v>34.799999999999997</v>
      </c>
      <c r="I102" s="6">
        <v>4624.5720000000001</v>
      </c>
      <c r="J102" s="7">
        <v>14476.249</v>
      </c>
      <c r="K102" t="s">
        <v>37</v>
      </c>
      <c r="L102" t="s">
        <v>43</v>
      </c>
      <c r="M102" t="s">
        <v>31</v>
      </c>
      <c r="N102" s="5">
        <f xml:space="preserve"> Campaign_Data[[#This Row],[Clicks]]/Campaign_Data[[#This Row],[Impressions]]</f>
        <v>0.43606138107416886</v>
      </c>
      <c r="O102" s="5">
        <f xml:space="preserve"> Campaign_Data[[#This Row],[Conversions]]/Campaign_Data[[#This Row],[Clicks]]</f>
        <v>8.7976539589442806E-3</v>
      </c>
      <c r="P102" s="7">
        <f>Campaign_Data[[#This Row],[Total_Spend]]/Campaign_Data[[#This Row],[Clicks]]</f>
        <v>1.1691202346041056</v>
      </c>
      <c r="Q102" s="6">
        <f>Campaign_Data[[#This Row],[Total_Spend]]/Campaign_Data[[#This Row],[Conversions]]</f>
        <v>132.89000000000001</v>
      </c>
      <c r="R102" s="7">
        <f xml:space="preserve"> Campaign_Data[[#This Row],[Revenue_Generated]]/Campaign_Data[[#This Row],[Total_Spend]]</f>
        <v>3.1302894624626885</v>
      </c>
      <c r="S102" t="str">
        <f xml:space="preserve"> TEXT(Campaign_Data[[#This Row],[Start_Date]], "mmm-yyyy")</f>
        <v>Mar-2023</v>
      </c>
    </row>
    <row r="103" spans="1:19" x14ac:dyDescent="0.2">
      <c r="A103" t="s">
        <v>141</v>
      </c>
      <c r="B103" t="s">
        <v>46</v>
      </c>
      <c r="C103" t="s">
        <v>20</v>
      </c>
      <c r="D103" s="1">
        <v>45074</v>
      </c>
      <c r="E103" s="1">
        <v>45532</v>
      </c>
      <c r="F103">
        <v>36029.599999999999</v>
      </c>
      <c r="G103">
        <v>26042</v>
      </c>
      <c r="H103">
        <v>8804.4</v>
      </c>
      <c r="I103" s="6">
        <v>13004.325000000001</v>
      </c>
      <c r="J103" s="7">
        <v>50946.794000000002</v>
      </c>
      <c r="K103" t="s">
        <v>42</v>
      </c>
      <c r="L103" t="s">
        <v>30</v>
      </c>
      <c r="M103" t="s">
        <v>23</v>
      </c>
      <c r="N103" s="5">
        <f xml:space="preserve"> Campaign_Data[[#This Row],[Clicks]]/Campaign_Data[[#This Row],[Impressions]]</f>
        <v>0.72279459111397304</v>
      </c>
      <c r="O103" s="5">
        <f xml:space="preserve"> Campaign_Data[[#This Row],[Conversions]]/Campaign_Data[[#This Row],[Clicks]]</f>
        <v>0.33808463251670379</v>
      </c>
      <c r="P103" s="7">
        <f>Campaign_Data[[#This Row],[Total_Spend]]/Campaign_Data[[#This Row],[Clicks]]</f>
        <v>0.49935968819599114</v>
      </c>
      <c r="Q103" s="6">
        <f>Campaign_Data[[#This Row],[Total_Spend]]/Campaign_Data[[#This Row],[Conversions]]</f>
        <v>1.477025691699605</v>
      </c>
      <c r="R103" s="7">
        <f xml:space="preserve"> Campaign_Data[[#This Row],[Revenue_Generated]]/Campaign_Data[[#This Row],[Total_Spend]]</f>
        <v>3.9176807715894517</v>
      </c>
      <c r="S103" t="str">
        <f xml:space="preserve"> TEXT(Campaign_Data[[#This Row],[Start_Date]], "mmm-yyyy")</f>
        <v>May-2023</v>
      </c>
    </row>
    <row r="104" spans="1:19" x14ac:dyDescent="0.2">
      <c r="A104" t="s">
        <v>142</v>
      </c>
      <c r="B104" t="s">
        <v>33</v>
      </c>
      <c r="C104" t="s">
        <v>40</v>
      </c>
      <c r="D104" s="1">
        <v>45059</v>
      </c>
      <c r="E104" s="1">
        <v>45514</v>
      </c>
      <c r="F104">
        <v>114634.09999999999</v>
      </c>
      <c r="G104">
        <v>60108.299999999996</v>
      </c>
      <c r="H104">
        <v>33915.5</v>
      </c>
      <c r="I104" s="6">
        <v>10542.109</v>
      </c>
      <c r="J104" s="7">
        <v>23134.837</v>
      </c>
      <c r="K104" t="s">
        <v>21</v>
      </c>
      <c r="L104" t="s">
        <v>43</v>
      </c>
      <c r="M104" t="s">
        <v>23</v>
      </c>
      <c r="N104" s="5">
        <f xml:space="preserve"> Campaign_Data[[#This Row],[Clicks]]/Campaign_Data[[#This Row],[Impressions]]</f>
        <v>0.52434921197095807</v>
      </c>
      <c r="O104" s="5">
        <f xml:space="preserve"> Campaign_Data[[#This Row],[Conversions]]/Campaign_Data[[#This Row],[Clicks]]</f>
        <v>0.56423988034930284</v>
      </c>
      <c r="P104" s="7">
        <f>Campaign_Data[[#This Row],[Total_Spend]]/Campaign_Data[[#This Row],[Clicks]]</f>
        <v>0.17538524629710042</v>
      </c>
      <c r="Q104" s="6">
        <f>Campaign_Data[[#This Row],[Total_Spend]]/Campaign_Data[[#This Row],[Conversions]]</f>
        <v>0.3108345446772125</v>
      </c>
      <c r="R104" s="7">
        <f xml:space="preserve"> Campaign_Data[[#This Row],[Revenue_Generated]]/Campaign_Data[[#This Row],[Total_Spend]]</f>
        <v>2.1945169605057204</v>
      </c>
      <c r="S104" t="str">
        <f xml:space="preserve"> TEXT(Campaign_Data[[#This Row],[Start_Date]], "mmm-yyyy")</f>
        <v>May-2023</v>
      </c>
    </row>
    <row r="105" spans="1:19" x14ac:dyDescent="0.2">
      <c r="A105" t="s">
        <v>143</v>
      </c>
      <c r="B105" t="s">
        <v>33</v>
      </c>
      <c r="C105" t="s">
        <v>40</v>
      </c>
      <c r="D105" s="1">
        <v>45030</v>
      </c>
      <c r="E105" s="1">
        <v>45466</v>
      </c>
      <c r="F105">
        <v>87661.2</v>
      </c>
      <c r="G105">
        <v>37700</v>
      </c>
      <c r="H105">
        <v>23748.1</v>
      </c>
      <c r="I105" s="6">
        <v>588.81600000000003</v>
      </c>
      <c r="J105" s="7">
        <v>1147.124</v>
      </c>
      <c r="K105" t="s">
        <v>64</v>
      </c>
      <c r="L105" t="s">
        <v>49</v>
      </c>
      <c r="M105" t="s">
        <v>23</v>
      </c>
      <c r="N105" s="5">
        <f xml:space="preserve"> Campaign_Data[[#This Row],[Clicks]]/Campaign_Data[[#This Row],[Impressions]]</f>
        <v>0.4300648405451899</v>
      </c>
      <c r="O105" s="5">
        <f xml:space="preserve"> Campaign_Data[[#This Row],[Conversions]]/Campaign_Data[[#This Row],[Clicks]]</f>
        <v>0.62992307692307692</v>
      </c>
      <c r="P105" s="7">
        <f>Campaign_Data[[#This Row],[Total_Spend]]/Campaign_Data[[#This Row],[Clicks]]</f>
        <v>1.5618461538461539E-2</v>
      </c>
      <c r="Q105" s="6">
        <f>Campaign_Data[[#This Row],[Total_Spend]]/Campaign_Data[[#This Row],[Conversions]]</f>
        <v>2.4794236170472588E-2</v>
      </c>
      <c r="R105" s="7">
        <f xml:space="preserve"> Campaign_Data[[#This Row],[Revenue_Generated]]/Campaign_Data[[#This Row],[Total_Spend]]</f>
        <v>1.9481875492513789</v>
      </c>
      <c r="S105" t="str">
        <f xml:space="preserve"> TEXT(Campaign_Data[[#This Row],[Start_Date]], "mmm-yyyy")</f>
        <v>Apr-2023</v>
      </c>
    </row>
    <row r="106" spans="1:19" x14ac:dyDescent="0.2">
      <c r="A106" t="s">
        <v>144</v>
      </c>
      <c r="B106" t="s">
        <v>33</v>
      </c>
      <c r="C106" t="s">
        <v>40</v>
      </c>
      <c r="D106" s="1">
        <v>44952</v>
      </c>
      <c r="E106" s="1">
        <v>45406</v>
      </c>
      <c r="F106">
        <v>71226.899999999994</v>
      </c>
      <c r="G106">
        <v>61010.2</v>
      </c>
      <c r="H106">
        <v>24441.200000000001</v>
      </c>
      <c r="I106" s="6">
        <v>6334.2089999999998</v>
      </c>
      <c r="J106" s="7">
        <v>22427.294999999998</v>
      </c>
      <c r="K106" t="s">
        <v>21</v>
      </c>
      <c r="L106" t="s">
        <v>22</v>
      </c>
      <c r="M106" t="s">
        <v>23</v>
      </c>
      <c r="N106" s="5">
        <f xml:space="preserve"> Campaign_Data[[#This Row],[Clicks]]/Campaign_Data[[#This Row],[Impressions]]</f>
        <v>0.85656121493424542</v>
      </c>
      <c r="O106" s="5">
        <f xml:space="preserve"> Campaign_Data[[#This Row],[Conversions]]/Campaign_Data[[#This Row],[Clicks]]</f>
        <v>0.40060842285388348</v>
      </c>
      <c r="P106" s="7">
        <f>Campaign_Data[[#This Row],[Total_Spend]]/Campaign_Data[[#This Row],[Clicks]]</f>
        <v>0.10382213138131001</v>
      </c>
      <c r="Q106" s="6">
        <f>Campaign_Data[[#This Row],[Total_Spend]]/Campaign_Data[[#This Row],[Conversions]]</f>
        <v>0.25916112956810627</v>
      </c>
      <c r="R106" s="7">
        <f xml:space="preserve"> Campaign_Data[[#This Row],[Revenue_Generated]]/Campaign_Data[[#This Row],[Total_Spend]]</f>
        <v>3.5406622989547705</v>
      </c>
      <c r="S106" t="str">
        <f xml:space="preserve"> TEXT(Campaign_Data[[#This Row],[Start_Date]], "mmm-yyyy")</f>
        <v>Jan-2023</v>
      </c>
    </row>
    <row r="107" spans="1:19" x14ac:dyDescent="0.2">
      <c r="A107" t="s">
        <v>145</v>
      </c>
      <c r="B107" t="s">
        <v>39</v>
      </c>
      <c r="C107" t="s">
        <v>40</v>
      </c>
      <c r="D107" s="1">
        <v>44866</v>
      </c>
      <c r="E107" s="1">
        <v>45300</v>
      </c>
      <c r="F107">
        <v>55859.799999999996</v>
      </c>
      <c r="G107">
        <v>40333.199999999997</v>
      </c>
      <c r="H107">
        <v>31914.5</v>
      </c>
      <c r="I107" s="6">
        <v>3426.8719999999998</v>
      </c>
      <c r="J107" s="7">
        <v>9230.7579999999998</v>
      </c>
      <c r="K107" t="s">
        <v>64</v>
      </c>
      <c r="L107" t="s">
        <v>34</v>
      </c>
      <c r="M107" t="s">
        <v>23</v>
      </c>
      <c r="N107" s="5">
        <f xml:space="preserve"> Campaign_Data[[#This Row],[Clicks]]/Campaign_Data[[#This Row],[Impressions]]</f>
        <v>0.72204340151593815</v>
      </c>
      <c r="O107" s="5">
        <f xml:space="preserve"> Campaign_Data[[#This Row],[Conversions]]/Campaign_Data[[#This Row],[Clicks]]</f>
        <v>0.79127121081392016</v>
      </c>
      <c r="P107" s="7">
        <f>Campaign_Data[[#This Row],[Total_Spend]]/Campaign_Data[[#This Row],[Clicks]]</f>
        <v>8.4964049467932123E-2</v>
      </c>
      <c r="Q107" s="6">
        <f>Campaign_Data[[#This Row],[Total_Spend]]/Campaign_Data[[#This Row],[Conversions]]</f>
        <v>0.10737664697864606</v>
      </c>
      <c r="R107" s="7">
        <f xml:space="preserve"> Campaign_Data[[#This Row],[Revenue_Generated]]/Campaign_Data[[#This Row],[Total_Spend]]</f>
        <v>2.6936395640105615</v>
      </c>
      <c r="S107" t="str">
        <f xml:space="preserve"> TEXT(Campaign_Data[[#This Row],[Start_Date]], "mmm-yyyy")</f>
        <v>Nov-2022</v>
      </c>
    </row>
    <row r="108" spans="1:19" x14ac:dyDescent="0.2">
      <c r="A108" t="s">
        <v>146</v>
      </c>
      <c r="B108" t="s">
        <v>39</v>
      </c>
      <c r="C108" t="s">
        <v>20</v>
      </c>
      <c r="D108" s="1">
        <v>44970</v>
      </c>
      <c r="E108" s="1">
        <v>45431</v>
      </c>
      <c r="F108">
        <v>13389.3</v>
      </c>
      <c r="G108">
        <v>739.5</v>
      </c>
      <c r="H108">
        <v>298.7</v>
      </c>
      <c r="I108" s="6">
        <v>13314.712</v>
      </c>
      <c r="J108" s="7">
        <v>16738.277999999998</v>
      </c>
      <c r="K108" t="s">
        <v>64</v>
      </c>
      <c r="L108" t="s">
        <v>34</v>
      </c>
      <c r="M108" t="s">
        <v>31</v>
      </c>
      <c r="N108" s="5">
        <f xml:space="preserve"> Campaign_Data[[#This Row],[Clicks]]/Campaign_Data[[#This Row],[Impressions]]</f>
        <v>5.5230669265756989E-2</v>
      </c>
      <c r="O108" s="5">
        <f xml:space="preserve"> Campaign_Data[[#This Row],[Conversions]]/Campaign_Data[[#This Row],[Clicks]]</f>
        <v>0.40392156862745099</v>
      </c>
      <c r="P108" s="7">
        <f>Campaign_Data[[#This Row],[Total_Spend]]/Campaign_Data[[#This Row],[Clicks]]</f>
        <v>18.005019607843138</v>
      </c>
      <c r="Q108" s="6">
        <f>Campaign_Data[[#This Row],[Total_Spend]]/Campaign_Data[[#This Row],[Conversions]]</f>
        <v>44.575533980582527</v>
      </c>
      <c r="R108" s="7">
        <f xml:space="preserve"> Campaign_Data[[#This Row],[Revenue_Generated]]/Campaign_Data[[#This Row],[Total_Spend]]</f>
        <v>1.2571265529438413</v>
      </c>
      <c r="S108" t="str">
        <f xml:space="preserve"> TEXT(Campaign_Data[[#This Row],[Start_Date]], "mmm-yyyy")</f>
        <v>Feb-2023</v>
      </c>
    </row>
    <row r="109" spans="1:19" x14ac:dyDescent="0.2">
      <c r="A109" t="s">
        <v>147</v>
      </c>
      <c r="B109" t="s">
        <v>27</v>
      </c>
      <c r="C109" t="s">
        <v>40</v>
      </c>
      <c r="D109" s="1">
        <v>44880</v>
      </c>
      <c r="E109" s="1">
        <v>45343</v>
      </c>
      <c r="F109">
        <v>122904.9</v>
      </c>
      <c r="G109">
        <v>60673.799999999996</v>
      </c>
      <c r="H109">
        <v>56204.9</v>
      </c>
      <c r="I109" s="6">
        <v>4283.3869999999997</v>
      </c>
      <c r="J109" s="7">
        <v>13173.569</v>
      </c>
      <c r="K109" t="s">
        <v>21</v>
      </c>
      <c r="L109" t="s">
        <v>34</v>
      </c>
      <c r="M109" t="s">
        <v>23</v>
      </c>
      <c r="N109" s="5">
        <f xml:space="preserve"> Campaign_Data[[#This Row],[Clicks]]/Campaign_Data[[#This Row],[Impressions]]</f>
        <v>0.49366461385998439</v>
      </c>
      <c r="O109" s="5">
        <f xml:space="preserve"> Campaign_Data[[#This Row],[Conversions]]/Campaign_Data[[#This Row],[Clicks]]</f>
        <v>0.92634547366408571</v>
      </c>
      <c r="P109" s="7">
        <f>Campaign_Data[[#This Row],[Total_Spend]]/Campaign_Data[[#This Row],[Clicks]]</f>
        <v>7.0596979256285247E-2</v>
      </c>
      <c r="Q109" s="6">
        <f>Campaign_Data[[#This Row],[Total_Spend]]/Campaign_Data[[#This Row],[Conversions]]</f>
        <v>7.6210205871730038E-2</v>
      </c>
      <c r="R109" s="7">
        <f xml:space="preserve"> Campaign_Data[[#This Row],[Revenue_Generated]]/Campaign_Data[[#This Row],[Total_Spend]]</f>
        <v>3.0755028672403406</v>
      </c>
      <c r="S109" t="str">
        <f xml:space="preserve"> TEXT(Campaign_Data[[#This Row],[Start_Date]], "mmm-yyyy")</f>
        <v>Nov-2022</v>
      </c>
    </row>
    <row r="110" spans="1:19" x14ac:dyDescent="0.2">
      <c r="A110" t="s">
        <v>148</v>
      </c>
      <c r="B110" t="s">
        <v>33</v>
      </c>
      <c r="C110" t="s">
        <v>20</v>
      </c>
      <c r="D110" s="1">
        <v>44892</v>
      </c>
      <c r="E110" s="1">
        <v>45344</v>
      </c>
      <c r="F110">
        <v>32717.8</v>
      </c>
      <c r="G110">
        <v>29553.899999999998</v>
      </c>
      <c r="H110">
        <v>23324.7</v>
      </c>
      <c r="I110" s="6">
        <v>12279.383</v>
      </c>
      <c r="J110" s="7">
        <v>27449.137999999999</v>
      </c>
      <c r="K110" t="s">
        <v>21</v>
      </c>
      <c r="L110" t="s">
        <v>34</v>
      </c>
      <c r="M110" t="s">
        <v>23</v>
      </c>
      <c r="N110" s="5">
        <f xml:space="preserve"> Campaign_Data[[#This Row],[Clicks]]/Campaign_Data[[#This Row],[Impressions]]</f>
        <v>0.90329728771494411</v>
      </c>
      <c r="O110" s="5">
        <f xml:space="preserve"> Campaign_Data[[#This Row],[Conversions]]/Campaign_Data[[#This Row],[Clicks]]</f>
        <v>0.78922578745952321</v>
      </c>
      <c r="P110" s="7">
        <f>Campaign_Data[[#This Row],[Total_Spend]]/Campaign_Data[[#This Row],[Clicks]]</f>
        <v>0.4154911196153469</v>
      </c>
      <c r="Q110" s="6">
        <f>Campaign_Data[[#This Row],[Total_Spend]]/Campaign_Data[[#This Row],[Conversions]]</f>
        <v>0.52645405943056067</v>
      </c>
      <c r="R110" s="7">
        <f xml:space="preserve"> Campaign_Data[[#This Row],[Revenue_Generated]]/Campaign_Data[[#This Row],[Total_Spend]]</f>
        <v>2.2353841394148222</v>
      </c>
      <c r="S110" t="str">
        <f xml:space="preserve"> TEXT(Campaign_Data[[#This Row],[Start_Date]], "mmm-yyyy")</f>
        <v>Nov-2022</v>
      </c>
    </row>
    <row r="111" spans="1:19" x14ac:dyDescent="0.2">
      <c r="A111" t="s">
        <v>149</v>
      </c>
      <c r="B111" t="s">
        <v>25</v>
      </c>
      <c r="C111" t="s">
        <v>40</v>
      </c>
      <c r="D111" s="1">
        <v>45153</v>
      </c>
      <c r="E111" s="1">
        <v>45605</v>
      </c>
      <c r="F111">
        <v>67340.899999999994</v>
      </c>
      <c r="G111">
        <v>62068.7</v>
      </c>
      <c r="H111">
        <v>58484.299999999996</v>
      </c>
      <c r="I111" s="6">
        <v>13136.333000000001</v>
      </c>
      <c r="J111" s="7">
        <v>32404.744999999999</v>
      </c>
      <c r="K111" t="s">
        <v>37</v>
      </c>
      <c r="L111" t="s">
        <v>30</v>
      </c>
      <c r="M111" t="s">
        <v>31</v>
      </c>
      <c r="N111" s="5">
        <f xml:space="preserve"> Campaign_Data[[#This Row],[Clicks]]/Campaign_Data[[#This Row],[Impressions]]</f>
        <v>0.92170879807071193</v>
      </c>
      <c r="O111" s="5">
        <f xml:space="preserve"> Campaign_Data[[#This Row],[Conversions]]/Campaign_Data[[#This Row],[Clicks]]</f>
        <v>0.9422510862963136</v>
      </c>
      <c r="P111" s="7">
        <f>Campaign_Data[[#This Row],[Total_Spend]]/Campaign_Data[[#This Row],[Clicks]]</f>
        <v>0.2116418259122553</v>
      </c>
      <c r="Q111" s="6">
        <f>Campaign_Data[[#This Row],[Total_Spend]]/Campaign_Data[[#This Row],[Conversions]]</f>
        <v>0.22461298160360987</v>
      </c>
      <c r="R111" s="7">
        <f xml:space="preserve"> Campaign_Data[[#This Row],[Revenue_Generated]]/Campaign_Data[[#This Row],[Total_Spend]]</f>
        <v>2.4668029502601674</v>
      </c>
      <c r="S111" t="str">
        <f xml:space="preserve"> TEXT(Campaign_Data[[#This Row],[Start_Date]], "mmm-yyyy")</f>
        <v>Aug-2023</v>
      </c>
    </row>
    <row r="112" spans="1:19" x14ac:dyDescent="0.2">
      <c r="A112" t="s">
        <v>150</v>
      </c>
      <c r="B112" t="s">
        <v>27</v>
      </c>
      <c r="C112" t="s">
        <v>20</v>
      </c>
      <c r="D112" s="1">
        <v>45125</v>
      </c>
      <c r="E112" s="1">
        <v>45574</v>
      </c>
      <c r="F112">
        <v>97289.2</v>
      </c>
      <c r="G112">
        <v>2949.2999999999997</v>
      </c>
      <c r="H112">
        <v>2085.1</v>
      </c>
      <c r="I112" s="6">
        <v>8388.5110000000004</v>
      </c>
      <c r="J112" s="7">
        <v>14234.563</v>
      </c>
      <c r="K112" t="s">
        <v>64</v>
      </c>
      <c r="L112" t="s">
        <v>34</v>
      </c>
      <c r="M112" t="s">
        <v>23</v>
      </c>
      <c r="N112" s="5">
        <f xml:space="preserve"> Campaign_Data[[#This Row],[Clicks]]/Campaign_Data[[#This Row],[Impressions]]</f>
        <v>3.0314772862763798E-2</v>
      </c>
      <c r="O112" s="5">
        <f xml:space="preserve"> Campaign_Data[[#This Row],[Conversions]]/Campaign_Data[[#This Row],[Clicks]]</f>
        <v>0.70698131760078664</v>
      </c>
      <c r="P112" s="7">
        <f>Campaign_Data[[#This Row],[Total_Spend]]/Campaign_Data[[#This Row],[Clicks]]</f>
        <v>2.8442379547689285</v>
      </c>
      <c r="Q112" s="6">
        <f>Campaign_Data[[#This Row],[Total_Spend]]/Campaign_Data[[#This Row],[Conversions]]</f>
        <v>4.0230737134909598</v>
      </c>
      <c r="R112" s="7">
        <f xml:space="preserve"> Campaign_Data[[#This Row],[Revenue_Generated]]/Campaign_Data[[#This Row],[Total_Spend]]</f>
        <v>1.6969117641974838</v>
      </c>
      <c r="S112" t="str">
        <f xml:space="preserve"> TEXT(Campaign_Data[[#This Row],[Start_Date]], "mmm-yyyy")</f>
        <v>Jul-2023</v>
      </c>
    </row>
    <row r="113" spans="1:19" x14ac:dyDescent="0.2">
      <c r="A113" t="s">
        <v>151</v>
      </c>
      <c r="B113" t="s">
        <v>39</v>
      </c>
      <c r="C113" t="s">
        <v>20</v>
      </c>
      <c r="D113" s="1">
        <v>45126</v>
      </c>
      <c r="E113" s="1">
        <v>45587</v>
      </c>
      <c r="F113">
        <v>77902.7</v>
      </c>
      <c r="G113">
        <v>27645.7</v>
      </c>
      <c r="H113">
        <v>10411</v>
      </c>
      <c r="I113" s="6">
        <v>11821.066999999999</v>
      </c>
      <c r="J113" s="7">
        <v>24349.008999999998</v>
      </c>
      <c r="K113" t="s">
        <v>42</v>
      </c>
      <c r="L113" t="s">
        <v>22</v>
      </c>
      <c r="M113" t="s">
        <v>23</v>
      </c>
      <c r="N113" s="5">
        <f xml:space="preserve"> Campaign_Data[[#This Row],[Clicks]]/Campaign_Data[[#This Row],[Impressions]]</f>
        <v>0.35487473476529058</v>
      </c>
      <c r="O113" s="5">
        <f xml:space="preserve"> Campaign_Data[[#This Row],[Conversions]]/Campaign_Data[[#This Row],[Clicks]]</f>
        <v>0.37658659393685096</v>
      </c>
      <c r="P113" s="7">
        <f>Campaign_Data[[#This Row],[Total_Spend]]/Campaign_Data[[#This Row],[Clicks]]</f>
        <v>0.42759152417916707</v>
      </c>
      <c r="Q113" s="6">
        <f>Campaign_Data[[#This Row],[Total_Spend]]/Campaign_Data[[#This Row],[Conversions]]</f>
        <v>1.1354401114206127</v>
      </c>
      <c r="R113" s="7">
        <f xml:space="preserve"> Campaign_Data[[#This Row],[Revenue_Generated]]/Campaign_Data[[#This Row],[Total_Spend]]</f>
        <v>2.0597979014923102</v>
      </c>
      <c r="S113" t="str">
        <f xml:space="preserve"> TEXT(Campaign_Data[[#This Row],[Start_Date]], "mmm-yyyy")</f>
        <v>Jul-2023</v>
      </c>
    </row>
    <row r="114" spans="1:19" x14ac:dyDescent="0.2">
      <c r="A114" t="s">
        <v>152</v>
      </c>
      <c r="B114" t="s">
        <v>33</v>
      </c>
      <c r="C114" t="s">
        <v>28</v>
      </c>
      <c r="D114" s="1">
        <v>45004</v>
      </c>
      <c r="E114" s="1">
        <v>45459</v>
      </c>
      <c r="F114">
        <v>103440.09999999999</v>
      </c>
      <c r="G114">
        <v>40234.6</v>
      </c>
      <c r="H114">
        <v>13708.3</v>
      </c>
      <c r="I114" s="6">
        <v>4513.009</v>
      </c>
      <c r="J114" s="7">
        <v>11804.508</v>
      </c>
      <c r="K114" t="s">
        <v>29</v>
      </c>
      <c r="L114" t="s">
        <v>34</v>
      </c>
      <c r="M114" t="s">
        <v>23</v>
      </c>
      <c r="N114" s="5">
        <f xml:space="preserve"> Campaign_Data[[#This Row],[Clicks]]/Campaign_Data[[#This Row],[Impressions]]</f>
        <v>0.3889652078835964</v>
      </c>
      <c r="O114" s="5">
        <f xml:space="preserve"> Campaign_Data[[#This Row],[Conversions]]/Campaign_Data[[#This Row],[Clicks]]</f>
        <v>0.34070924030560762</v>
      </c>
      <c r="P114" s="7">
        <f>Campaign_Data[[#This Row],[Total_Spend]]/Campaign_Data[[#This Row],[Clicks]]</f>
        <v>0.11216736341357936</v>
      </c>
      <c r="Q114" s="6">
        <f>Campaign_Data[[#This Row],[Total_Spend]]/Campaign_Data[[#This Row],[Conversions]]</f>
        <v>0.329217262534377</v>
      </c>
      <c r="R114" s="7">
        <f xml:space="preserve"> Campaign_Data[[#This Row],[Revenue_Generated]]/Campaign_Data[[#This Row],[Total_Spend]]</f>
        <v>2.6156624106001116</v>
      </c>
      <c r="S114" t="str">
        <f xml:space="preserve"> TEXT(Campaign_Data[[#This Row],[Start_Date]], "mmm-yyyy")</f>
        <v>Mar-2023</v>
      </c>
    </row>
    <row r="115" spans="1:19" x14ac:dyDescent="0.2">
      <c r="A115" t="s">
        <v>153</v>
      </c>
      <c r="B115" t="s">
        <v>46</v>
      </c>
      <c r="C115" t="s">
        <v>47</v>
      </c>
      <c r="D115" s="1">
        <v>44872</v>
      </c>
      <c r="E115" s="1">
        <v>45309</v>
      </c>
      <c r="F115">
        <v>141224.19999999998</v>
      </c>
      <c r="G115">
        <v>69260.7</v>
      </c>
      <c r="H115">
        <v>1122.3</v>
      </c>
      <c r="I115" s="6">
        <v>5651.259</v>
      </c>
      <c r="J115" s="7">
        <v>11021.392</v>
      </c>
      <c r="K115" t="s">
        <v>29</v>
      </c>
      <c r="L115" t="s">
        <v>30</v>
      </c>
      <c r="M115" t="s">
        <v>31</v>
      </c>
      <c r="N115" s="5">
        <f xml:space="preserve"> Campaign_Data[[#This Row],[Clicks]]/Campaign_Data[[#This Row],[Impressions]]</f>
        <v>0.49043081851410741</v>
      </c>
      <c r="O115" s="5">
        <f xml:space="preserve"> Campaign_Data[[#This Row],[Conversions]]/Campaign_Data[[#This Row],[Clicks]]</f>
        <v>1.6203994473056149E-2</v>
      </c>
      <c r="P115" s="7">
        <f>Campaign_Data[[#This Row],[Total_Spend]]/Campaign_Data[[#This Row],[Clicks]]</f>
        <v>8.1594020851651808E-2</v>
      </c>
      <c r="Q115" s="6">
        <f>Campaign_Data[[#This Row],[Total_Spend]]/Campaign_Data[[#This Row],[Conversions]]</f>
        <v>5.0354263565891477</v>
      </c>
      <c r="R115" s="7">
        <f xml:space="preserve"> Campaign_Data[[#This Row],[Revenue_Generated]]/Campaign_Data[[#This Row],[Total_Spend]]</f>
        <v>1.9502542707739992</v>
      </c>
      <c r="S115" t="str">
        <f xml:space="preserve"> TEXT(Campaign_Data[[#This Row],[Start_Date]], "mmm-yyyy")</f>
        <v>Nov-2022</v>
      </c>
    </row>
    <row r="116" spans="1:19" x14ac:dyDescent="0.2">
      <c r="A116" t="s">
        <v>154</v>
      </c>
      <c r="B116" t="s">
        <v>46</v>
      </c>
      <c r="C116" t="s">
        <v>20</v>
      </c>
      <c r="D116" s="1">
        <v>44873</v>
      </c>
      <c r="E116" s="1">
        <v>45329</v>
      </c>
      <c r="F116">
        <v>91753.099999999991</v>
      </c>
      <c r="G116">
        <v>57924.6</v>
      </c>
      <c r="H116">
        <v>14059.199999999999</v>
      </c>
      <c r="I116" s="6">
        <v>10239.436</v>
      </c>
      <c r="J116" s="7">
        <v>19101.111000000001</v>
      </c>
      <c r="K116" t="s">
        <v>21</v>
      </c>
      <c r="L116" t="s">
        <v>30</v>
      </c>
      <c r="M116" t="s">
        <v>23</v>
      </c>
      <c r="N116" s="5">
        <f xml:space="preserve"> Campaign_Data[[#This Row],[Clicks]]/Campaign_Data[[#This Row],[Impressions]]</f>
        <v>0.63130945984386366</v>
      </c>
      <c r="O116" s="5">
        <f xml:space="preserve"> Campaign_Data[[#This Row],[Conversions]]/Campaign_Data[[#This Row],[Clicks]]</f>
        <v>0.24271553018924602</v>
      </c>
      <c r="P116" s="7">
        <f>Campaign_Data[[#This Row],[Total_Spend]]/Campaign_Data[[#This Row],[Clicks]]</f>
        <v>0.17677180334434764</v>
      </c>
      <c r="Q116" s="6">
        <f>Campaign_Data[[#This Row],[Total_Spend]]/Campaign_Data[[#This Row],[Conversions]]</f>
        <v>0.72830858085808581</v>
      </c>
      <c r="R116" s="7">
        <f xml:space="preserve"> Campaign_Data[[#This Row],[Revenue_Generated]]/Campaign_Data[[#This Row],[Total_Spend]]</f>
        <v>1.8654456163405877</v>
      </c>
      <c r="S116" t="str">
        <f xml:space="preserve"> TEXT(Campaign_Data[[#This Row],[Start_Date]], "mmm-yyyy")</f>
        <v>Nov-2022</v>
      </c>
    </row>
    <row r="117" spans="1:19" x14ac:dyDescent="0.2">
      <c r="A117" t="s">
        <v>155</v>
      </c>
      <c r="B117" t="s">
        <v>27</v>
      </c>
      <c r="C117" t="s">
        <v>28</v>
      </c>
      <c r="D117" s="1">
        <v>44996</v>
      </c>
      <c r="E117" s="1">
        <v>45440</v>
      </c>
      <c r="F117">
        <v>46315.9</v>
      </c>
      <c r="G117">
        <v>22315.5</v>
      </c>
      <c r="H117">
        <v>20987.3</v>
      </c>
      <c r="I117" s="6">
        <v>10609.186</v>
      </c>
      <c r="J117" s="7">
        <v>32949.074999999997</v>
      </c>
      <c r="K117" t="s">
        <v>37</v>
      </c>
      <c r="L117" t="s">
        <v>34</v>
      </c>
      <c r="M117" t="s">
        <v>23</v>
      </c>
      <c r="N117" s="5">
        <f xml:space="preserve"> Campaign_Data[[#This Row],[Clicks]]/Campaign_Data[[#This Row],[Impressions]]</f>
        <v>0.48181078204245192</v>
      </c>
      <c r="O117" s="5">
        <f xml:space="preserve"> Campaign_Data[[#This Row],[Conversions]]/Campaign_Data[[#This Row],[Clicks]]</f>
        <v>0.94048083170890184</v>
      </c>
      <c r="P117" s="7">
        <f>Campaign_Data[[#This Row],[Total_Spend]]/Campaign_Data[[#This Row],[Clicks]]</f>
        <v>0.47541780376868092</v>
      </c>
      <c r="Q117" s="6">
        <f>Campaign_Data[[#This Row],[Total_Spend]]/Campaign_Data[[#This Row],[Conversions]]</f>
        <v>0.50550504352632308</v>
      </c>
      <c r="R117" s="7">
        <f xml:space="preserve"> Campaign_Data[[#This Row],[Revenue_Generated]]/Campaign_Data[[#This Row],[Total_Spend]]</f>
        <v>3.1057118802516985</v>
      </c>
      <c r="S117" t="str">
        <f xml:space="preserve"> TEXT(Campaign_Data[[#This Row],[Start_Date]], "mmm-yyyy")</f>
        <v>Mar-2023</v>
      </c>
    </row>
    <row r="118" spans="1:19" x14ac:dyDescent="0.2">
      <c r="A118" t="s">
        <v>156</v>
      </c>
      <c r="B118" t="s">
        <v>33</v>
      </c>
      <c r="C118" t="s">
        <v>28</v>
      </c>
      <c r="D118" s="1">
        <v>44893</v>
      </c>
      <c r="E118" s="1">
        <v>45346</v>
      </c>
      <c r="F118">
        <v>74451.7</v>
      </c>
      <c r="G118">
        <v>5005.3999999999996</v>
      </c>
      <c r="H118">
        <v>4985.0999999999995</v>
      </c>
      <c r="I118" s="6">
        <v>10388.931</v>
      </c>
      <c r="J118" s="7">
        <v>37046.165999999997</v>
      </c>
      <c r="K118" t="s">
        <v>42</v>
      </c>
      <c r="L118" t="s">
        <v>34</v>
      </c>
      <c r="M118" t="s">
        <v>31</v>
      </c>
      <c r="N118" s="5">
        <f xml:space="preserve"> Campaign_Data[[#This Row],[Clicks]]/Campaign_Data[[#This Row],[Impressions]]</f>
        <v>6.7230163985510072E-2</v>
      </c>
      <c r="O118" s="5">
        <f xml:space="preserve"> Campaign_Data[[#This Row],[Conversions]]/Campaign_Data[[#This Row],[Clicks]]</f>
        <v>0.9959443800695249</v>
      </c>
      <c r="P118" s="7">
        <f>Campaign_Data[[#This Row],[Total_Spend]]/Campaign_Data[[#This Row],[Clicks]]</f>
        <v>2.0755446118192356</v>
      </c>
      <c r="Q118" s="6">
        <f>Campaign_Data[[#This Row],[Total_Spend]]/Campaign_Data[[#This Row],[Conversions]]</f>
        <v>2.0839965095986042</v>
      </c>
      <c r="R118" s="7">
        <f xml:space="preserve"> Campaign_Data[[#This Row],[Revenue_Generated]]/Campaign_Data[[#This Row],[Total_Spend]]</f>
        <v>3.565926657901568</v>
      </c>
      <c r="S118" t="str">
        <f xml:space="preserve"> TEXT(Campaign_Data[[#This Row],[Start_Date]], "mmm-yyyy")</f>
        <v>Nov-2022</v>
      </c>
    </row>
    <row r="119" spans="1:19" x14ac:dyDescent="0.2">
      <c r="A119" t="s">
        <v>157</v>
      </c>
      <c r="B119" t="s">
        <v>33</v>
      </c>
      <c r="C119" t="s">
        <v>28</v>
      </c>
      <c r="D119" s="1">
        <v>45040</v>
      </c>
      <c r="E119" s="1">
        <v>45496</v>
      </c>
      <c r="F119">
        <v>82191.8</v>
      </c>
      <c r="G119">
        <v>36670.5</v>
      </c>
      <c r="H119">
        <v>15378.699999999999</v>
      </c>
      <c r="I119" s="6">
        <v>3417.94</v>
      </c>
      <c r="J119" s="7">
        <v>10086.055</v>
      </c>
      <c r="K119" t="s">
        <v>37</v>
      </c>
      <c r="L119" t="s">
        <v>30</v>
      </c>
      <c r="M119" t="s">
        <v>23</v>
      </c>
      <c r="N119" s="5">
        <f xml:space="preserve"> Campaign_Data[[#This Row],[Clicks]]/Campaign_Data[[#This Row],[Impressions]]</f>
        <v>0.44615764589654927</v>
      </c>
      <c r="O119" s="5">
        <f xml:space="preserve"> Campaign_Data[[#This Row],[Conversions]]/Campaign_Data[[#This Row],[Clicks]]</f>
        <v>0.41937524713325425</v>
      </c>
      <c r="P119" s="7">
        <f>Campaign_Data[[#This Row],[Total_Spend]]/Campaign_Data[[#This Row],[Clicks]]</f>
        <v>9.3206801107156984E-2</v>
      </c>
      <c r="Q119" s="6">
        <f>Campaign_Data[[#This Row],[Total_Spend]]/Campaign_Data[[#This Row],[Conversions]]</f>
        <v>0.22225155572317559</v>
      </c>
      <c r="R119" s="7">
        <f xml:space="preserve"> Campaign_Data[[#This Row],[Revenue_Generated]]/Campaign_Data[[#This Row],[Total_Spend]]</f>
        <v>2.9509163414220261</v>
      </c>
      <c r="S119" t="str">
        <f xml:space="preserve"> TEXT(Campaign_Data[[#This Row],[Start_Date]], "mmm-yyyy")</f>
        <v>Apr-2023</v>
      </c>
    </row>
    <row r="120" spans="1:19" x14ac:dyDescent="0.2">
      <c r="A120" t="s">
        <v>158</v>
      </c>
      <c r="B120" t="s">
        <v>25</v>
      </c>
      <c r="C120" t="s">
        <v>40</v>
      </c>
      <c r="D120" s="1">
        <v>45010</v>
      </c>
      <c r="E120" s="1">
        <v>45452</v>
      </c>
      <c r="F120">
        <v>132382.1</v>
      </c>
      <c r="G120">
        <v>129418.3</v>
      </c>
      <c r="H120">
        <v>91666.099999999991</v>
      </c>
      <c r="I120" s="6">
        <v>13738.257</v>
      </c>
      <c r="J120" s="7">
        <v>21988.061000000002</v>
      </c>
      <c r="K120" t="s">
        <v>42</v>
      </c>
      <c r="L120" t="s">
        <v>49</v>
      </c>
      <c r="M120" t="s">
        <v>31</v>
      </c>
      <c r="N120" s="5">
        <f xml:space="preserve"> Campaign_Data[[#This Row],[Clicks]]/Campaign_Data[[#This Row],[Impressions]]</f>
        <v>0.97761177681876932</v>
      </c>
      <c r="O120" s="5">
        <f xml:space="preserve"> Campaign_Data[[#This Row],[Conversions]]/Campaign_Data[[#This Row],[Clicks]]</f>
        <v>0.70829318573957456</v>
      </c>
      <c r="P120" s="7">
        <f>Campaign_Data[[#This Row],[Total_Spend]]/Campaign_Data[[#This Row],[Clicks]]</f>
        <v>0.10615389786452148</v>
      </c>
      <c r="Q120" s="6">
        <f>Campaign_Data[[#This Row],[Total_Spend]]/Campaign_Data[[#This Row],[Conversions]]</f>
        <v>0.14987282103198457</v>
      </c>
      <c r="R120" s="7">
        <f xml:space="preserve"> Campaign_Data[[#This Row],[Revenue_Generated]]/Campaign_Data[[#This Row],[Total_Spend]]</f>
        <v>1.6004985930893565</v>
      </c>
      <c r="S120" t="str">
        <f xml:space="preserve"> TEXT(Campaign_Data[[#This Row],[Start_Date]], "mmm-yyyy")</f>
        <v>Mar-2023</v>
      </c>
    </row>
    <row r="121" spans="1:19" x14ac:dyDescent="0.2">
      <c r="A121" t="s">
        <v>159</v>
      </c>
      <c r="B121" t="s">
        <v>33</v>
      </c>
      <c r="C121" t="s">
        <v>28</v>
      </c>
      <c r="D121" s="1">
        <v>44973</v>
      </c>
      <c r="E121" s="1">
        <v>45417</v>
      </c>
      <c r="F121">
        <v>4512.3999999999996</v>
      </c>
      <c r="G121">
        <v>3665.6</v>
      </c>
      <c r="H121">
        <v>1757.3999999999999</v>
      </c>
      <c r="I121" s="6">
        <v>6691.0829999999996</v>
      </c>
      <c r="J121" s="7">
        <v>20494.271000000001</v>
      </c>
      <c r="K121" t="s">
        <v>42</v>
      </c>
      <c r="L121" t="s">
        <v>34</v>
      </c>
      <c r="M121" t="s">
        <v>23</v>
      </c>
      <c r="N121" s="5">
        <f xml:space="preserve"> Campaign_Data[[#This Row],[Clicks]]/Campaign_Data[[#This Row],[Impressions]]</f>
        <v>0.81233933161953731</v>
      </c>
      <c r="O121" s="5">
        <f xml:space="preserve"> Campaign_Data[[#This Row],[Conversions]]/Campaign_Data[[#This Row],[Clicks]]</f>
        <v>0.47943037974683544</v>
      </c>
      <c r="P121" s="7">
        <f>Campaign_Data[[#This Row],[Total_Spend]]/Campaign_Data[[#This Row],[Clicks]]</f>
        <v>1.8253718354430379</v>
      </c>
      <c r="Q121" s="6">
        <f>Campaign_Data[[#This Row],[Total_Spend]]/Campaign_Data[[#This Row],[Conversions]]</f>
        <v>3.8073762376237625</v>
      </c>
      <c r="R121" s="7">
        <f xml:space="preserve"> Campaign_Data[[#This Row],[Revenue_Generated]]/Campaign_Data[[#This Row],[Total_Spend]]</f>
        <v>3.0629228482145567</v>
      </c>
      <c r="S121" t="str">
        <f xml:space="preserve"> TEXT(Campaign_Data[[#This Row],[Start_Date]], "mmm-yyyy")</f>
        <v>Feb-2023</v>
      </c>
    </row>
    <row r="122" spans="1:19" x14ac:dyDescent="0.2">
      <c r="A122" t="s">
        <v>160</v>
      </c>
      <c r="B122" t="s">
        <v>46</v>
      </c>
      <c r="C122" t="s">
        <v>28</v>
      </c>
      <c r="D122" s="1">
        <v>45123</v>
      </c>
      <c r="E122" s="1">
        <v>45567</v>
      </c>
      <c r="F122">
        <v>129047.09999999999</v>
      </c>
      <c r="G122">
        <v>73613.599999999991</v>
      </c>
      <c r="H122">
        <v>57034.299999999996</v>
      </c>
      <c r="I122" s="6">
        <v>8831.7759999999998</v>
      </c>
      <c r="J122" s="7">
        <v>26898.022000000001</v>
      </c>
      <c r="K122" t="s">
        <v>29</v>
      </c>
      <c r="L122" t="s">
        <v>49</v>
      </c>
      <c r="M122" t="s">
        <v>23</v>
      </c>
      <c r="N122" s="5">
        <f xml:space="preserve"> Campaign_Data[[#This Row],[Clicks]]/Campaign_Data[[#This Row],[Impressions]]</f>
        <v>0.57043978516371152</v>
      </c>
      <c r="O122" s="5">
        <f xml:space="preserve"> Campaign_Data[[#This Row],[Conversions]]/Campaign_Data[[#This Row],[Clicks]]</f>
        <v>0.77477938859123863</v>
      </c>
      <c r="P122" s="7">
        <f>Campaign_Data[[#This Row],[Total_Spend]]/Campaign_Data[[#This Row],[Clicks]]</f>
        <v>0.11997478726757013</v>
      </c>
      <c r="Q122" s="6">
        <f>Campaign_Data[[#This Row],[Total_Spend]]/Campaign_Data[[#This Row],[Conversions]]</f>
        <v>0.15485025677530889</v>
      </c>
      <c r="R122" s="7">
        <f xml:space="preserve"> Campaign_Data[[#This Row],[Revenue_Generated]]/Campaign_Data[[#This Row],[Total_Spend]]</f>
        <v>3.0455960386676475</v>
      </c>
      <c r="S122" t="str">
        <f xml:space="preserve"> TEXT(Campaign_Data[[#This Row],[Start_Date]], "mmm-yyyy")</f>
        <v>Jul-2023</v>
      </c>
    </row>
    <row r="123" spans="1:19" x14ac:dyDescent="0.2">
      <c r="A123" t="s">
        <v>161</v>
      </c>
      <c r="B123" t="s">
        <v>27</v>
      </c>
      <c r="C123" t="s">
        <v>40</v>
      </c>
      <c r="D123" s="1">
        <v>45091</v>
      </c>
      <c r="E123" s="1">
        <v>45543</v>
      </c>
      <c r="F123">
        <v>83296.7</v>
      </c>
      <c r="G123">
        <v>4419.5999999999995</v>
      </c>
      <c r="H123">
        <v>3813.5</v>
      </c>
      <c r="I123" s="6">
        <v>4959.4930000000004</v>
      </c>
      <c r="J123" s="7">
        <v>15479.707</v>
      </c>
      <c r="K123" t="s">
        <v>37</v>
      </c>
      <c r="L123" t="s">
        <v>34</v>
      </c>
      <c r="M123" t="s">
        <v>23</v>
      </c>
      <c r="N123" s="5">
        <f xml:space="preserve"> Campaign_Data[[#This Row],[Clicks]]/Campaign_Data[[#This Row],[Impressions]]</f>
        <v>5.3058524527382231E-2</v>
      </c>
      <c r="O123" s="5">
        <f xml:space="preserve"> Campaign_Data[[#This Row],[Conversions]]/Campaign_Data[[#This Row],[Clicks]]</f>
        <v>0.86286089238845154</v>
      </c>
      <c r="P123" s="7">
        <f>Campaign_Data[[#This Row],[Total_Spend]]/Campaign_Data[[#This Row],[Clicks]]</f>
        <v>1.1221587926509189</v>
      </c>
      <c r="Q123" s="6">
        <f>Campaign_Data[[#This Row],[Total_Spend]]/Campaign_Data[[#This Row],[Conversions]]</f>
        <v>1.3005095057034222</v>
      </c>
      <c r="R123" s="7">
        <f xml:space="preserve"> Campaign_Data[[#This Row],[Revenue_Generated]]/Campaign_Data[[#This Row],[Total_Spend]]</f>
        <v>3.1212277142038509</v>
      </c>
      <c r="S123" t="str">
        <f xml:space="preserve"> TEXT(Campaign_Data[[#This Row],[Start_Date]], "mmm-yyyy")</f>
        <v>Jun-2023</v>
      </c>
    </row>
    <row r="124" spans="1:19" x14ac:dyDescent="0.2">
      <c r="A124" t="s">
        <v>162</v>
      </c>
      <c r="B124" t="s">
        <v>25</v>
      </c>
      <c r="C124" t="s">
        <v>28</v>
      </c>
      <c r="D124" s="1">
        <v>44887</v>
      </c>
      <c r="E124" s="1">
        <v>45325</v>
      </c>
      <c r="F124">
        <v>19432.899999999998</v>
      </c>
      <c r="G124">
        <v>2566.5</v>
      </c>
      <c r="H124">
        <v>278.39999999999998</v>
      </c>
      <c r="I124" s="6">
        <v>3022.5830000000001</v>
      </c>
      <c r="J124" s="7">
        <v>5370.7129999999997</v>
      </c>
      <c r="K124" t="s">
        <v>21</v>
      </c>
      <c r="L124" t="s">
        <v>30</v>
      </c>
      <c r="M124" t="s">
        <v>31</v>
      </c>
      <c r="N124" s="5">
        <f xml:space="preserve"> Campaign_Data[[#This Row],[Clicks]]/Campaign_Data[[#This Row],[Impressions]]</f>
        <v>0.13206984032233995</v>
      </c>
      <c r="O124" s="5">
        <f xml:space="preserve"> Campaign_Data[[#This Row],[Conversions]]/Campaign_Data[[#This Row],[Clicks]]</f>
        <v>0.10847457627118644</v>
      </c>
      <c r="P124" s="7">
        <f>Campaign_Data[[#This Row],[Total_Spend]]/Campaign_Data[[#This Row],[Clicks]]</f>
        <v>1.1777062146892656</v>
      </c>
      <c r="Q124" s="6">
        <f>Campaign_Data[[#This Row],[Total_Spend]]/Campaign_Data[[#This Row],[Conversions]]</f>
        <v>10.856979166666667</v>
      </c>
      <c r="R124" s="7">
        <f xml:space="preserve"> Campaign_Data[[#This Row],[Revenue_Generated]]/Campaign_Data[[#This Row],[Total_Spend]]</f>
        <v>1.7768620415055598</v>
      </c>
      <c r="S124" t="str">
        <f xml:space="preserve"> TEXT(Campaign_Data[[#This Row],[Start_Date]], "mmm-yyyy")</f>
        <v>Nov-2022</v>
      </c>
    </row>
    <row r="125" spans="1:19" x14ac:dyDescent="0.2">
      <c r="A125" t="s">
        <v>163</v>
      </c>
      <c r="B125" t="s">
        <v>27</v>
      </c>
      <c r="C125" t="s">
        <v>28</v>
      </c>
      <c r="D125" s="1">
        <v>45156</v>
      </c>
      <c r="E125" s="1">
        <v>45606</v>
      </c>
      <c r="F125">
        <v>4016.5</v>
      </c>
      <c r="G125">
        <v>371.2</v>
      </c>
      <c r="H125">
        <v>269.7</v>
      </c>
      <c r="I125" s="6">
        <v>6249.2969999999996</v>
      </c>
      <c r="J125" s="7">
        <v>9592.9969999999994</v>
      </c>
      <c r="K125" t="s">
        <v>64</v>
      </c>
      <c r="L125" t="s">
        <v>22</v>
      </c>
      <c r="M125" t="s">
        <v>23</v>
      </c>
      <c r="N125" s="5">
        <f xml:space="preserve"> Campaign_Data[[#This Row],[Clicks]]/Campaign_Data[[#This Row],[Impressions]]</f>
        <v>9.241877256317689E-2</v>
      </c>
      <c r="O125" s="5">
        <f xml:space="preserve"> Campaign_Data[[#This Row],[Conversions]]/Campaign_Data[[#This Row],[Clicks]]</f>
        <v>0.7265625</v>
      </c>
      <c r="P125" s="7">
        <f>Campaign_Data[[#This Row],[Total_Spend]]/Campaign_Data[[#This Row],[Clicks]]</f>
        <v>16.835390624999999</v>
      </c>
      <c r="Q125" s="6">
        <f>Campaign_Data[[#This Row],[Total_Spend]]/Campaign_Data[[#This Row],[Conversions]]</f>
        <v>23.171290322580646</v>
      </c>
      <c r="R125" s="7">
        <f xml:space="preserve"> Campaign_Data[[#This Row],[Revenue_Generated]]/Campaign_Data[[#This Row],[Total_Spend]]</f>
        <v>1.5350521826695067</v>
      </c>
      <c r="S125" t="str">
        <f xml:space="preserve"> TEXT(Campaign_Data[[#This Row],[Start_Date]], "mmm-yyyy")</f>
        <v>Aug-2023</v>
      </c>
    </row>
    <row r="126" spans="1:19" x14ac:dyDescent="0.2">
      <c r="A126" t="s">
        <v>164</v>
      </c>
      <c r="B126" t="s">
        <v>39</v>
      </c>
      <c r="C126" t="s">
        <v>47</v>
      </c>
      <c r="D126" s="1">
        <v>45031</v>
      </c>
      <c r="E126" s="1">
        <v>45479</v>
      </c>
      <c r="F126">
        <v>140768.9</v>
      </c>
      <c r="G126">
        <v>48319.799999999996</v>
      </c>
      <c r="H126">
        <v>26221.8</v>
      </c>
      <c r="I126" s="6">
        <v>3659.6550000000002</v>
      </c>
      <c r="J126" s="7">
        <v>7002.5720000000001</v>
      </c>
      <c r="K126" t="s">
        <v>29</v>
      </c>
      <c r="L126" t="s">
        <v>49</v>
      </c>
      <c r="M126" t="s">
        <v>23</v>
      </c>
      <c r="N126" s="5">
        <f xml:space="preserve"> Campaign_Data[[#This Row],[Clicks]]/Campaign_Data[[#This Row],[Impressions]]</f>
        <v>0.34325621639438825</v>
      </c>
      <c r="O126" s="5">
        <f xml:space="preserve"> Campaign_Data[[#This Row],[Conversions]]/Campaign_Data[[#This Row],[Clicks]]</f>
        <v>0.54267194814548081</v>
      </c>
      <c r="P126" s="7">
        <f>Campaign_Data[[#This Row],[Total_Spend]]/Campaign_Data[[#This Row],[Clicks]]</f>
        <v>7.5738206697875413E-2</v>
      </c>
      <c r="Q126" s="6">
        <f>Campaign_Data[[#This Row],[Total_Spend]]/Campaign_Data[[#This Row],[Conversions]]</f>
        <v>0.13956536164565364</v>
      </c>
      <c r="R126" s="7">
        <f xml:space="preserve"> Campaign_Data[[#This Row],[Revenue_Generated]]/Campaign_Data[[#This Row],[Total_Spend]]</f>
        <v>1.9134514045722888</v>
      </c>
      <c r="S126" t="str">
        <f xml:space="preserve"> TEXT(Campaign_Data[[#This Row],[Start_Date]], "mmm-yyyy")</f>
        <v>Apr-2023</v>
      </c>
    </row>
    <row r="127" spans="1:19" x14ac:dyDescent="0.2">
      <c r="A127" t="s">
        <v>165</v>
      </c>
      <c r="B127" t="s">
        <v>39</v>
      </c>
      <c r="C127" t="s">
        <v>47</v>
      </c>
      <c r="D127" s="1">
        <v>45115</v>
      </c>
      <c r="E127" s="1">
        <v>45554</v>
      </c>
      <c r="F127">
        <v>19850.5</v>
      </c>
      <c r="G127">
        <v>12722.3</v>
      </c>
      <c r="H127">
        <v>11017.1</v>
      </c>
      <c r="I127" s="6">
        <v>12997.075000000001</v>
      </c>
      <c r="J127" s="7">
        <v>36066.864999999998</v>
      </c>
      <c r="K127" t="s">
        <v>42</v>
      </c>
      <c r="L127" t="s">
        <v>22</v>
      </c>
      <c r="M127" t="s">
        <v>23</v>
      </c>
      <c r="N127" s="5">
        <f xml:space="preserve"> Campaign_Data[[#This Row],[Clicks]]/Campaign_Data[[#This Row],[Impressions]]</f>
        <v>0.64090577063550036</v>
      </c>
      <c r="O127" s="5">
        <f xml:space="preserve"> Campaign_Data[[#This Row],[Conversions]]/Campaign_Data[[#This Row],[Clicks]]</f>
        <v>0.86596763163893331</v>
      </c>
      <c r="P127" s="7">
        <f>Campaign_Data[[#This Row],[Total_Spend]]/Campaign_Data[[#This Row],[Clicks]]</f>
        <v>1.0215979028949169</v>
      </c>
      <c r="Q127" s="6">
        <f>Campaign_Data[[#This Row],[Total_Spend]]/Campaign_Data[[#This Row],[Conversions]]</f>
        <v>1.1797183469334036</v>
      </c>
      <c r="R127" s="7">
        <f xml:space="preserve"> Campaign_Data[[#This Row],[Revenue_Generated]]/Campaign_Data[[#This Row],[Total_Spend]]</f>
        <v>2.7749986054554578</v>
      </c>
      <c r="S127" t="str">
        <f xml:space="preserve"> TEXT(Campaign_Data[[#This Row],[Start_Date]], "mmm-yyyy")</f>
        <v>Jul-2023</v>
      </c>
    </row>
    <row r="128" spans="1:19" x14ac:dyDescent="0.2">
      <c r="A128" t="s">
        <v>166</v>
      </c>
      <c r="B128" t="s">
        <v>39</v>
      </c>
      <c r="C128" t="s">
        <v>28</v>
      </c>
      <c r="D128" s="1">
        <v>45008</v>
      </c>
      <c r="E128" s="1">
        <v>45442</v>
      </c>
      <c r="F128">
        <v>19328.5</v>
      </c>
      <c r="G128">
        <v>10068.799999999999</v>
      </c>
      <c r="H128">
        <v>4718.3</v>
      </c>
      <c r="I128" s="6">
        <v>7811.9620000000004</v>
      </c>
      <c r="J128" s="7">
        <v>23237.670999999998</v>
      </c>
      <c r="K128" t="s">
        <v>21</v>
      </c>
      <c r="L128" t="s">
        <v>30</v>
      </c>
      <c r="M128" t="s">
        <v>23</v>
      </c>
      <c r="N128" s="5">
        <f xml:space="preserve"> Campaign_Data[[#This Row],[Clicks]]/Campaign_Data[[#This Row],[Impressions]]</f>
        <v>0.52093023255813953</v>
      </c>
      <c r="O128" s="5">
        <f xml:space="preserve"> Campaign_Data[[#This Row],[Conversions]]/Campaign_Data[[#This Row],[Clicks]]</f>
        <v>0.4686059907834102</v>
      </c>
      <c r="P128" s="7">
        <f>Campaign_Data[[#This Row],[Total_Spend]]/Campaign_Data[[#This Row],[Clicks]]</f>
        <v>0.77585829493087566</v>
      </c>
      <c r="Q128" s="6">
        <f>Campaign_Data[[#This Row],[Total_Spend]]/Campaign_Data[[#This Row],[Conversions]]</f>
        <v>1.6556730178242163</v>
      </c>
      <c r="R128" s="7">
        <f xml:space="preserve"> Campaign_Data[[#This Row],[Revenue_Generated]]/Campaign_Data[[#This Row],[Total_Spend]]</f>
        <v>2.9746267326953202</v>
      </c>
      <c r="S128" t="str">
        <f xml:space="preserve"> TEXT(Campaign_Data[[#This Row],[Start_Date]], "mmm-yyyy")</f>
        <v>Mar-2023</v>
      </c>
    </row>
    <row r="129" spans="1:19" x14ac:dyDescent="0.2">
      <c r="A129" t="s">
        <v>167</v>
      </c>
      <c r="B129" t="s">
        <v>27</v>
      </c>
      <c r="C129" t="s">
        <v>47</v>
      </c>
      <c r="D129" s="1">
        <v>45083</v>
      </c>
      <c r="E129" s="1">
        <v>45526</v>
      </c>
      <c r="F129">
        <v>127678.3</v>
      </c>
      <c r="G129">
        <v>101340.5</v>
      </c>
      <c r="H129">
        <v>41852.799999999996</v>
      </c>
      <c r="I129" s="6">
        <v>5518.0330000000004</v>
      </c>
      <c r="J129" s="7">
        <v>18040.929</v>
      </c>
      <c r="K129" t="s">
        <v>37</v>
      </c>
      <c r="L129" t="s">
        <v>49</v>
      </c>
      <c r="M129" t="s">
        <v>23</v>
      </c>
      <c r="N129" s="5">
        <f xml:space="preserve"> Campaign_Data[[#This Row],[Clicks]]/Campaign_Data[[#This Row],[Impressions]]</f>
        <v>0.79371749153928273</v>
      </c>
      <c r="O129" s="5">
        <f xml:space="preserve"> Campaign_Data[[#This Row],[Conversions]]/Campaign_Data[[#This Row],[Clicks]]</f>
        <v>0.4129918443267992</v>
      </c>
      <c r="P129" s="7">
        <f>Campaign_Data[[#This Row],[Total_Spend]]/Campaign_Data[[#This Row],[Clicks]]</f>
        <v>5.4450422091858637E-2</v>
      </c>
      <c r="Q129" s="6">
        <f>Campaign_Data[[#This Row],[Total_Spend]]/Campaign_Data[[#This Row],[Conversions]]</f>
        <v>0.13184381929046565</v>
      </c>
      <c r="R129" s="7">
        <f xml:space="preserve"> Campaign_Data[[#This Row],[Revenue_Generated]]/Campaign_Data[[#This Row],[Total_Spend]]</f>
        <v>3.2694492765809842</v>
      </c>
      <c r="S129" t="str">
        <f xml:space="preserve"> TEXT(Campaign_Data[[#This Row],[Start_Date]], "mmm-yyyy")</f>
        <v>Jun-2023</v>
      </c>
    </row>
    <row r="130" spans="1:19" x14ac:dyDescent="0.2">
      <c r="A130" t="s">
        <v>168</v>
      </c>
      <c r="B130" t="s">
        <v>39</v>
      </c>
      <c r="C130" t="s">
        <v>20</v>
      </c>
      <c r="D130" s="1">
        <v>45146</v>
      </c>
      <c r="E130" s="1">
        <v>45586</v>
      </c>
      <c r="F130">
        <v>123803.9</v>
      </c>
      <c r="G130">
        <v>117597.9</v>
      </c>
      <c r="H130">
        <v>114468.8</v>
      </c>
      <c r="I130" s="6">
        <v>1472.7940000000001</v>
      </c>
      <c r="J130" s="7">
        <v>4852.7150000000001</v>
      </c>
      <c r="K130" t="s">
        <v>64</v>
      </c>
      <c r="L130" t="s">
        <v>34</v>
      </c>
      <c r="M130" t="s">
        <v>23</v>
      </c>
      <c r="N130" s="5">
        <f xml:space="preserve"> Campaign_Data[[#This Row],[Clicks]]/Campaign_Data[[#This Row],[Impressions]]</f>
        <v>0.94987233843198804</v>
      </c>
      <c r="O130" s="5">
        <f xml:space="preserve"> Campaign_Data[[#This Row],[Conversions]]/Campaign_Data[[#This Row],[Clicks]]</f>
        <v>0.97339153165150061</v>
      </c>
      <c r="P130" s="7">
        <f>Campaign_Data[[#This Row],[Total_Spend]]/Campaign_Data[[#This Row],[Clicks]]</f>
        <v>1.2523982145939682E-2</v>
      </c>
      <c r="Q130" s="6">
        <f>Campaign_Data[[#This Row],[Total_Spend]]/Campaign_Data[[#This Row],[Conversions]]</f>
        <v>1.2866335630320228E-2</v>
      </c>
      <c r="R130" s="7">
        <f xml:space="preserve"> Campaign_Data[[#This Row],[Revenue_Generated]]/Campaign_Data[[#This Row],[Total_Spend]]</f>
        <v>3.2949041074311816</v>
      </c>
      <c r="S130" t="str">
        <f xml:space="preserve"> TEXT(Campaign_Data[[#This Row],[Start_Date]], "mmm-yyyy")</f>
        <v>Aug-2023</v>
      </c>
    </row>
    <row r="131" spans="1:19" x14ac:dyDescent="0.2">
      <c r="A131" t="s">
        <v>169</v>
      </c>
      <c r="B131" t="s">
        <v>27</v>
      </c>
      <c r="C131" t="s">
        <v>28</v>
      </c>
      <c r="D131" s="1">
        <v>45122</v>
      </c>
      <c r="E131" s="1">
        <v>45571</v>
      </c>
      <c r="F131">
        <v>75974.2</v>
      </c>
      <c r="G131">
        <v>42250.1</v>
      </c>
      <c r="H131">
        <v>6765.7</v>
      </c>
      <c r="I131" s="6">
        <v>10834.806</v>
      </c>
      <c r="J131" s="7">
        <v>38730.224999999999</v>
      </c>
      <c r="K131" t="s">
        <v>64</v>
      </c>
      <c r="L131" t="s">
        <v>34</v>
      </c>
      <c r="M131" t="s">
        <v>31</v>
      </c>
      <c r="N131" s="5">
        <f xml:space="preserve"> Campaign_Data[[#This Row],[Clicks]]/Campaign_Data[[#This Row],[Impressions]]</f>
        <v>0.55611115352316975</v>
      </c>
      <c r="O131" s="5">
        <f xml:space="preserve"> Campaign_Data[[#This Row],[Conversions]]/Campaign_Data[[#This Row],[Clicks]]</f>
        <v>0.16013453222595922</v>
      </c>
      <c r="P131" s="7">
        <f>Campaign_Data[[#This Row],[Total_Spend]]/Campaign_Data[[#This Row],[Clicks]]</f>
        <v>0.25644450545679182</v>
      </c>
      <c r="Q131" s="6">
        <f>Campaign_Data[[#This Row],[Total_Spend]]/Campaign_Data[[#This Row],[Conversions]]</f>
        <v>1.6014316330904417</v>
      </c>
      <c r="R131" s="7">
        <f xml:space="preserve"> Campaign_Data[[#This Row],[Revenue_Generated]]/Campaign_Data[[#This Row],[Total_Spend]]</f>
        <v>3.5746117650837492</v>
      </c>
      <c r="S131" t="str">
        <f xml:space="preserve"> TEXT(Campaign_Data[[#This Row],[Start_Date]], "mmm-yyyy")</f>
        <v>Jul-2023</v>
      </c>
    </row>
    <row r="132" spans="1:19" x14ac:dyDescent="0.2">
      <c r="A132" t="s">
        <v>170</v>
      </c>
      <c r="B132" t="s">
        <v>46</v>
      </c>
      <c r="C132" t="s">
        <v>40</v>
      </c>
      <c r="D132" s="1">
        <v>44953</v>
      </c>
      <c r="E132" s="1">
        <v>45387</v>
      </c>
      <c r="F132">
        <v>60705.7</v>
      </c>
      <c r="G132">
        <v>31836.2</v>
      </c>
      <c r="H132">
        <v>22414.1</v>
      </c>
      <c r="I132" s="6">
        <v>1384.721</v>
      </c>
      <c r="J132" s="7">
        <v>3012.8969999999999</v>
      </c>
      <c r="K132" t="s">
        <v>42</v>
      </c>
      <c r="L132" t="s">
        <v>43</v>
      </c>
      <c r="M132" t="s">
        <v>31</v>
      </c>
      <c r="N132" s="5">
        <f xml:space="preserve"> Campaign_Data[[#This Row],[Clicks]]/Campaign_Data[[#This Row],[Impressions]]</f>
        <v>0.52443510246978464</v>
      </c>
      <c r="O132" s="5">
        <f xml:space="preserve"> Campaign_Data[[#This Row],[Conversions]]/Campaign_Data[[#This Row],[Clicks]]</f>
        <v>0.70404445254144643</v>
      </c>
      <c r="P132" s="7">
        <f>Campaign_Data[[#This Row],[Total_Spend]]/Campaign_Data[[#This Row],[Clicks]]</f>
        <v>4.3495172162506833E-2</v>
      </c>
      <c r="Q132" s="6">
        <f>Campaign_Data[[#This Row],[Total_Spend]]/Campaign_Data[[#This Row],[Conversions]]</f>
        <v>6.1779014102729984E-2</v>
      </c>
      <c r="R132" s="7">
        <f xml:space="preserve"> Campaign_Data[[#This Row],[Revenue_Generated]]/Campaign_Data[[#This Row],[Total_Spend]]</f>
        <v>2.1758152003183313</v>
      </c>
      <c r="S132" t="str">
        <f xml:space="preserve"> TEXT(Campaign_Data[[#This Row],[Start_Date]], "mmm-yyyy")</f>
        <v>Jan-2023</v>
      </c>
    </row>
    <row r="133" spans="1:19" x14ac:dyDescent="0.2">
      <c r="A133" t="s">
        <v>171</v>
      </c>
      <c r="B133" t="s">
        <v>46</v>
      </c>
      <c r="C133" t="s">
        <v>20</v>
      </c>
      <c r="D133" s="1">
        <v>45125</v>
      </c>
      <c r="E133" s="1">
        <v>45560</v>
      </c>
      <c r="F133">
        <v>65076</v>
      </c>
      <c r="G133">
        <v>15230.8</v>
      </c>
      <c r="H133">
        <v>8004</v>
      </c>
      <c r="I133" s="6">
        <v>3722.1210000000001</v>
      </c>
      <c r="J133" s="7">
        <v>9189.1720000000005</v>
      </c>
      <c r="K133" t="s">
        <v>29</v>
      </c>
      <c r="L133" t="s">
        <v>49</v>
      </c>
      <c r="M133" t="s">
        <v>31</v>
      </c>
      <c r="N133" s="5">
        <f xml:space="preserve"> Campaign_Data[[#This Row],[Clicks]]/Campaign_Data[[#This Row],[Impressions]]</f>
        <v>0.23404634581105169</v>
      </c>
      <c r="O133" s="5">
        <f xml:space="preserve"> Campaign_Data[[#This Row],[Conversions]]/Campaign_Data[[#This Row],[Clicks]]</f>
        <v>0.5255140898705255</v>
      </c>
      <c r="P133" s="7">
        <f>Campaign_Data[[#This Row],[Total_Spend]]/Campaign_Data[[#This Row],[Clicks]]</f>
        <v>0.2443811881188119</v>
      </c>
      <c r="Q133" s="6">
        <f>Campaign_Data[[#This Row],[Total_Spend]]/Campaign_Data[[#This Row],[Conversions]]</f>
        <v>0.46503260869565216</v>
      </c>
      <c r="R133" s="7">
        <f xml:space="preserve"> Campaign_Data[[#This Row],[Revenue_Generated]]/Campaign_Data[[#This Row],[Total_Spend]]</f>
        <v>2.4687999127379254</v>
      </c>
      <c r="S133" t="str">
        <f xml:space="preserve"> TEXT(Campaign_Data[[#This Row],[Start_Date]], "mmm-yyyy")</f>
        <v>Jul-2023</v>
      </c>
    </row>
    <row r="134" spans="1:19" x14ac:dyDescent="0.2">
      <c r="A134" t="s">
        <v>172</v>
      </c>
      <c r="B134" t="s">
        <v>25</v>
      </c>
      <c r="C134" t="s">
        <v>20</v>
      </c>
      <c r="D134" s="1">
        <v>44873</v>
      </c>
      <c r="E134" s="1">
        <v>45325</v>
      </c>
      <c r="F134">
        <v>140084.5</v>
      </c>
      <c r="G134">
        <v>120854.59999999999</v>
      </c>
      <c r="H134">
        <v>116002.9</v>
      </c>
      <c r="I134" s="6">
        <v>7202.8459999999995</v>
      </c>
      <c r="J134" s="7">
        <v>27299.584999999999</v>
      </c>
      <c r="K134" t="s">
        <v>37</v>
      </c>
      <c r="L134" t="s">
        <v>22</v>
      </c>
      <c r="M134" t="s">
        <v>31</v>
      </c>
      <c r="N134" s="5">
        <f xml:space="preserve"> Campaign_Data[[#This Row],[Clicks]]/Campaign_Data[[#This Row],[Impressions]]</f>
        <v>0.8627264258358347</v>
      </c>
      <c r="O134" s="5">
        <f xml:space="preserve"> Campaign_Data[[#This Row],[Conversions]]/Campaign_Data[[#This Row],[Clicks]]</f>
        <v>0.95985506550847055</v>
      </c>
      <c r="P134" s="7">
        <f>Campaign_Data[[#This Row],[Total_Spend]]/Campaign_Data[[#This Row],[Clicks]]</f>
        <v>5.9599270528387004E-2</v>
      </c>
      <c r="Q134" s="6">
        <f>Campaign_Data[[#This Row],[Total_Spend]]/Campaign_Data[[#This Row],[Conversions]]</f>
        <v>6.2091947701307465E-2</v>
      </c>
      <c r="R134" s="7">
        <f xml:space="preserve"> Campaign_Data[[#This Row],[Revenue_Generated]]/Campaign_Data[[#This Row],[Total_Spend]]</f>
        <v>3.7901108811711373</v>
      </c>
      <c r="S134" t="str">
        <f xml:space="preserve"> TEXT(Campaign_Data[[#This Row],[Start_Date]], "mmm-yyyy")</f>
        <v>Nov-2022</v>
      </c>
    </row>
    <row r="135" spans="1:19" x14ac:dyDescent="0.2">
      <c r="A135" t="s">
        <v>173</v>
      </c>
      <c r="B135" t="s">
        <v>19</v>
      </c>
      <c r="C135" t="s">
        <v>28</v>
      </c>
      <c r="D135" s="1">
        <v>45157</v>
      </c>
      <c r="E135" s="1">
        <v>45611</v>
      </c>
      <c r="F135">
        <v>34286.699999999997</v>
      </c>
      <c r="G135">
        <v>16251.6</v>
      </c>
      <c r="H135">
        <v>14926.3</v>
      </c>
      <c r="I135" s="6">
        <v>1743.248</v>
      </c>
      <c r="J135" s="7">
        <v>5363.8980000000001</v>
      </c>
      <c r="K135" t="s">
        <v>21</v>
      </c>
      <c r="L135" t="s">
        <v>49</v>
      </c>
      <c r="M135" t="s">
        <v>31</v>
      </c>
      <c r="N135" s="5">
        <f xml:space="preserve"> Campaign_Data[[#This Row],[Clicks]]/Campaign_Data[[#This Row],[Impressions]]</f>
        <v>0.47399137274803355</v>
      </c>
      <c r="O135" s="5">
        <f xml:space="preserve"> Campaign_Data[[#This Row],[Conversions]]/Campaign_Data[[#This Row],[Clicks]]</f>
        <v>0.91845110635260518</v>
      </c>
      <c r="P135" s="7">
        <f>Campaign_Data[[#This Row],[Total_Spend]]/Campaign_Data[[#This Row],[Clicks]]</f>
        <v>0.10726623840114204</v>
      </c>
      <c r="Q135" s="6">
        <f>Campaign_Data[[#This Row],[Total_Spend]]/Campaign_Data[[#This Row],[Conversions]]</f>
        <v>0.11679036331843794</v>
      </c>
      <c r="R135" s="7">
        <f xml:space="preserve"> Campaign_Data[[#This Row],[Revenue_Generated]]/Campaign_Data[[#This Row],[Total_Spend]]</f>
        <v>3.0769563481501199</v>
      </c>
      <c r="S135" t="str">
        <f xml:space="preserve"> TEXT(Campaign_Data[[#This Row],[Start_Date]], "mmm-yyyy")</f>
        <v>Aug-2023</v>
      </c>
    </row>
    <row r="136" spans="1:19" x14ac:dyDescent="0.2">
      <c r="A136" t="s">
        <v>174</v>
      </c>
      <c r="B136" t="s">
        <v>27</v>
      </c>
      <c r="C136" t="s">
        <v>47</v>
      </c>
      <c r="D136" s="1">
        <v>44875</v>
      </c>
      <c r="E136" s="1">
        <v>45337</v>
      </c>
      <c r="F136">
        <v>80779.5</v>
      </c>
      <c r="G136">
        <v>28159</v>
      </c>
      <c r="H136">
        <v>12452.6</v>
      </c>
      <c r="I136" s="6">
        <v>2009.5550000000001</v>
      </c>
      <c r="J136" s="7">
        <v>4983.1859999999997</v>
      </c>
      <c r="K136" t="s">
        <v>37</v>
      </c>
      <c r="L136" t="s">
        <v>34</v>
      </c>
      <c r="M136" t="s">
        <v>23</v>
      </c>
      <c r="N136" s="5">
        <f xml:space="preserve"> Campaign_Data[[#This Row],[Clicks]]/Campaign_Data[[#This Row],[Impressions]]</f>
        <v>0.34859091725004487</v>
      </c>
      <c r="O136" s="5">
        <f xml:space="preserve"> Campaign_Data[[#This Row],[Conversions]]/Campaign_Data[[#This Row],[Clicks]]</f>
        <v>0.44222451081359426</v>
      </c>
      <c r="P136" s="7">
        <f>Campaign_Data[[#This Row],[Total_Spend]]/Campaign_Data[[#This Row],[Clicks]]</f>
        <v>7.1364572605561283E-2</v>
      </c>
      <c r="Q136" s="6">
        <f>Campaign_Data[[#This Row],[Total_Spend]]/Campaign_Data[[#This Row],[Conversions]]</f>
        <v>0.16137633907778295</v>
      </c>
      <c r="R136" s="7">
        <f xml:space="preserve"> Campaign_Data[[#This Row],[Revenue_Generated]]/Campaign_Data[[#This Row],[Total_Spend]]</f>
        <v>2.4797460134208813</v>
      </c>
      <c r="S136" t="str">
        <f xml:space="preserve"> TEXT(Campaign_Data[[#This Row],[Start_Date]], "mmm-yyyy")</f>
        <v>Nov-2022</v>
      </c>
    </row>
    <row r="137" spans="1:19" x14ac:dyDescent="0.2">
      <c r="A137" t="s">
        <v>175</v>
      </c>
      <c r="B137" t="s">
        <v>46</v>
      </c>
      <c r="C137" t="s">
        <v>47</v>
      </c>
      <c r="D137" s="1">
        <v>45004</v>
      </c>
      <c r="E137" s="1">
        <v>45447</v>
      </c>
      <c r="F137">
        <v>82838.5</v>
      </c>
      <c r="G137">
        <v>44239.5</v>
      </c>
      <c r="H137">
        <v>8589.7999999999993</v>
      </c>
      <c r="I137" s="6">
        <v>9030.1360000000004</v>
      </c>
      <c r="J137" s="7">
        <v>25297.366999999998</v>
      </c>
      <c r="K137" t="s">
        <v>29</v>
      </c>
      <c r="L137" t="s">
        <v>34</v>
      </c>
      <c r="M137" t="s">
        <v>23</v>
      </c>
      <c r="N137" s="5">
        <f xml:space="preserve"> Campaign_Data[[#This Row],[Clicks]]/Campaign_Data[[#This Row],[Impressions]]</f>
        <v>0.5340451601610362</v>
      </c>
      <c r="O137" s="5">
        <f xml:space="preserve"> Campaign_Data[[#This Row],[Conversions]]/Campaign_Data[[#This Row],[Clicks]]</f>
        <v>0.19416584726319239</v>
      </c>
      <c r="P137" s="7">
        <f>Campaign_Data[[#This Row],[Total_Spend]]/Campaign_Data[[#This Row],[Clicks]]</f>
        <v>0.20411930514585383</v>
      </c>
      <c r="Q137" s="6">
        <f>Campaign_Data[[#This Row],[Total_Spend]]/Campaign_Data[[#This Row],[Conversions]]</f>
        <v>1.0512626603646187</v>
      </c>
      <c r="R137" s="7">
        <f xml:space="preserve"> Campaign_Data[[#This Row],[Revenue_Generated]]/Campaign_Data[[#This Row],[Total_Spend]]</f>
        <v>2.8014380957274616</v>
      </c>
      <c r="S137" t="str">
        <f xml:space="preserve"> TEXT(Campaign_Data[[#This Row],[Start_Date]], "mmm-yyyy")</f>
        <v>Mar-2023</v>
      </c>
    </row>
    <row r="138" spans="1:19" x14ac:dyDescent="0.2">
      <c r="A138" t="s">
        <v>176</v>
      </c>
      <c r="B138" t="s">
        <v>33</v>
      </c>
      <c r="C138" t="s">
        <v>47</v>
      </c>
      <c r="D138" s="1">
        <v>45034</v>
      </c>
      <c r="E138" s="1">
        <v>45490</v>
      </c>
      <c r="F138">
        <v>82345.5</v>
      </c>
      <c r="G138">
        <v>40750.799999999996</v>
      </c>
      <c r="H138">
        <v>17057.8</v>
      </c>
      <c r="I138" s="6">
        <v>4967.7</v>
      </c>
      <c r="J138" s="7">
        <v>13025.407999999999</v>
      </c>
      <c r="K138" t="s">
        <v>42</v>
      </c>
      <c r="L138" t="s">
        <v>30</v>
      </c>
      <c r="M138" t="s">
        <v>31</v>
      </c>
      <c r="N138" s="5">
        <f xml:space="preserve"> Campaign_Data[[#This Row],[Clicks]]/Campaign_Data[[#This Row],[Impressions]]</f>
        <v>0.49487585842577914</v>
      </c>
      <c r="O138" s="5">
        <f xml:space="preserve"> Campaign_Data[[#This Row],[Conversions]]/Campaign_Data[[#This Row],[Clicks]]</f>
        <v>0.41858810133788787</v>
      </c>
      <c r="P138" s="7">
        <f>Campaign_Data[[#This Row],[Total_Spend]]/Campaign_Data[[#This Row],[Clicks]]</f>
        <v>0.12190435525192145</v>
      </c>
      <c r="Q138" s="6">
        <f>Campaign_Data[[#This Row],[Total_Spend]]/Campaign_Data[[#This Row],[Conversions]]</f>
        <v>0.29122747364841889</v>
      </c>
      <c r="R138" s="7">
        <f xml:space="preserve"> Campaign_Data[[#This Row],[Revenue_Generated]]/Campaign_Data[[#This Row],[Total_Spend]]</f>
        <v>2.6220198482194981</v>
      </c>
      <c r="S138" t="str">
        <f xml:space="preserve"> TEXT(Campaign_Data[[#This Row],[Start_Date]], "mmm-yyyy")</f>
        <v>Apr-2023</v>
      </c>
    </row>
    <row r="139" spans="1:19" x14ac:dyDescent="0.2">
      <c r="A139" t="s">
        <v>177</v>
      </c>
      <c r="B139" t="s">
        <v>39</v>
      </c>
      <c r="C139" t="s">
        <v>20</v>
      </c>
      <c r="D139" s="1">
        <v>45064</v>
      </c>
      <c r="E139" s="1">
        <v>45508</v>
      </c>
      <c r="F139">
        <v>81394.3</v>
      </c>
      <c r="G139">
        <v>28773.8</v>
      </c>
      <c r="H139">
        <v>27283.200000000001</v>
      </c>
      <c r="I139" s="6">
        <v>7465.0349999999999</v>
      </c>
      <c r="J139" s="7">
        <v>23130.400000000001</v>
      </c>
      <c r="K139" t="s">
        <v>64</v>
      </c>
      <c r="L139" t="s">
        <v>22</v>
      </c>
      <c r="M139" t="s">
        <v>31</v>
      </c>
      <c r="N139" s="5">
        <f xml:space="preserve"> Campaign_Data[[#This Row],[Clicks]]/Campaign_Data[[#This Row],[Impressions]]</f>
        <v>0.3535112409591335</v>
      </c>
      <c r="O139" s="5">
        <f xml:space="preserve"> Campaign_Data[[#This Row],[Conversions]]/Campaign_Data[[#This Row],[Clicks]]</f>
        <v>0.94819592824027421</v>
      </c>
      <c r="P139" s="7">
        <f>Campaign_Data[[#This Row],[Total_Spend]]/Campaign_Data[[#This Row],[Clicks]]</f>
        <v>0.25943862124571659</v>
      </c>
      <c r="Q139" s="6">
        <f>Campaign_Data[[#This Row],[Total_Spend]]/Campaign_Data[[#This Row],[Conversions]]</f>
        <v>0.27361288265306122</v>
      </c>
      <c r="R139" s="7">
        <f xml:space="preserve"> Campaign_Data[[#This Row],[Revenue_Generated]]/Campaign_Data[[#This Row],[Total_Spend]]</f>
        <v>3.0984985334964943</v>
      </c>
      <c r="S139" t="str">
        <f xml:space="preserve"> TEXT(Campaign_Data[[#This Row],[Start_Date]], "mmm-yyyy")</f>
        <v>May-2023</v>
      </c>
    </row>
    <row r="140" spans="1:19" x14ac:dyDescent="0.2">
      <c r="A140" t="s">
        <v>178</v>
      </c>
      <c r="B140" t="s">
        <v>19</v>
      </c>
      <c r="C140" t="s">
        <v>40</v>
      </c>
      <c r="D140" s="1">
        <v>45153</v>
      </c>
      <c r="E140" s="1">
        <v>45613</v>
      </c>
      <c r="F140">
        <v>130569.59999999999</v>
      </c>
      <c r="G140">
        <v>46739.299999999996</v>
      </c>
      <c r="H140">
        <v>16538.7</v>
      </c>
      <c r="I140" s="6">
        <v>10952.575000000001</v>
      </c>
      <c r="J140" s="7">
        <v>13360.967000000001</v>
      </c>
      <c r="K140" t="s">
        <v>37</v>
      </c>
      <c r="L140" t="s">
        <v>34</v>
      </c>
      <c r="M140" t="s">
        <v>23</v>
      </c>
      <c r="N140" s="5">
        <f xml:space="preserve"> Campaign_Data[[#This Row],[Clicks]]/Campaign_Data[[#This Row],[Impressions]]</f>
        <v>0.35796464108031273</v>
      </c>
      <c r="O140" s="5">
        <f xml:space="preserve"> Campaign_Data[[#This Row],[Conversions]]/Campaign_Data[[#This Row],[Clicks]]</f>
        <v>0.35384997207917113</v>
      </c>
      <c r="P140" s="7">
        <f>Campaign_Data[[#This Row],[Total_Spend]]/Campaign_Data[[#This Row],[Clicks]]</f>
        <v>0.23433331265123786</v>
      </c>
      <c r="Q140" s="6">
        <f>Campaign_Data[[#This Row],[Total_Spend]]/Campaign_Data[[#This Row],[Conversions]]</f>
        <v>0.66223917236542174</v>
      </c>
      <c r="R140" s="7">
        <f xml:space="preserve"> Campaign_Data[[#This Row],[Revenue_Generated]]/Campaign_Data[[#This Row],[Total_Spend]]</f>
        <v>1.2198927649434037</v>
      </c>
      <c r="S140" t="str">
        <f xml:space="preserve"> TEXT(Campaign_Data[[#This Row],[Start_Date]], "mmm-yyyy")</f>
        <v>Aug-2023</v>
      </c>
    </row>
    <row r="141" spans="1:19" x14ac:dyDescent="0.2">
      <c r="A141" t="s">
        <v>179</v>
      </c>
      <c r="B141" t="s">
        <v>46</v>
      </c>
      <c r="C141" t="s">
        <v>28</v>
      </c>
      <c r="D141" s="1">
        <v>44920</v>
      </c>
      <c r="E141" s="1">
        <v>45356</v>
      </c>
      <c r="F141">
        <v>40913.199999999997</v>
      </c>
      <c r="G141">
        <v>5704.3</v>
      </c>
      <c r="H141">
        <v>365.4</v>
      </c>
      <c r="I141" s="6">
        <v>14275.800999999999</v>
      </c>
      <c r="J141" s="7">
        <v>53233.27</v>
      </c>
      <c r="K141" t="s">
        <v>37</v>
      </c>
      <c r="L141" t="s">
        <v>22</v>
      </c>
      <c r="M141" t="s">
        <v>31</v>
      </c>
      <c r="N141" s="5">
        <f xml:space="preserve"> Campaign_Data[[#This Row],[Clicks]]/Campaign_Data[[#This Row],[Impressions]]</f>
        <v>0.13942444003402327</v>
      </c>
      <c r="O141" s="5">
        <f xml:space="preserve"> Campaign_Data[[#This Row],[Conversions]]/Campaign_Data[[#This Row],[Clicks]]</f>
        <v>6.4056939501779347E-2</v>
      </c>
      <c r="P141" s="7">
        <f>Campaign_Data[[#This Row],[Total_Spend]]/Campaign_Data[[#This Row],[Clicks]]</f>
        <v>2.5026385358413825</v>
      </c>
      <c r="Q141" s="6">
        <f>Campaign_Data[[#This Row],[Total_Spend]]/Campaign_Data[[#This Row],[Conversions]]</f>
        <v>39.068968253968258</v>
      </c>
      <c r="R141" s="7">
        <f xml:space="preserve"> Campaign_Data[[#This Row],[Revenue_Generated]]/Campaign_Data[[#This Row],[Total_Spend]]</f>
        <v>3.7289165070317245</v>
      </c>
      <c r="S141" t="str">
        <f xml:space="preserve"> TEXT(Campaign_Data[[#This Row],[Start_Date]], "mmm-yyyy")</f>
        <v>Dec-2022</v>
      </c>
    </row>
    <row r="142" spans="1:19" x14ac:dyDescent="0.2">
      <c r="A142" t="s">
        <v>180</v>
      </c>
      <c r="B142" t="s">
        <v>25</v>
      </c>
      <c r="C142" t="s">
        <v>28</v>
      </c>
      <c r="D142" s="1">
        <v>45063</v>
      </c>
      <c r="E142" s="1">
        <v>45526</v>
      </c>
      <c r="F142">
        <v>27054.1</v>
      </c>
      <c r="G142">
        <v>5452</v>
      </c>
      <c r="H142">
        <v>4405.0999999999995</v>
      </c>
      <c r="I142" s="6">
        <v>11835.828</v>
      </c>
      <c r="J142" s="7">
        <v>32013.621999999999</v>
      </c>
      <c r="K142" t="s">
        <v>21</v>
      </c>
      <c r="L142" t="s">
        <v>49</v>
      </c>
      <c r="M142" t="s">
        <v>31</v>
      </c>
      <c r="N142" s="5">
        <f xml:space="preserve"> Campaign_Data[[#This Row],[Clicks]]/Campaign_Data[[#This Row],[Impressions]]</f>
        <v>0.20152213527709295</v>
      </c>
      <c r="O142" s="5">
        <f xml:space="preserve"> Campaign_Data[[#This Row],[Conversions]]/Campaign_Data[[#This Row],[Clicks]]</f>
        <v>0.80797872340425525</v>
      </c>
      <c r="P142" s="7">
        <f>Campaign_Data[[#This Row],[Total_Spend]]/Campaign_Data[[#This Row],[Clicks]]</f>
        <v>2.1709148936170211</v>
      </c>
      <c r="Q142" s="6">
        <f>Campaign_Data[[#This Row],[Total_Spend]]/Campaign_Data[[#This Row],[Conversions]]</f>
        <v>2.6868466096115866</v>
      </c>
      <c r="R142" s="7">
        <f xml:space="preserve"> Campaign_Data[[#This Row],[Revenue_Generated]]/Campaign_Data[[#This Row],[Total_Spend]]</f>
        <v>2.7048062881616732</v>
      </c>
      <c r="S142" t="str">
        <f xml:space="preserve"> TEXT(Campaign_Data[[#This Row],[Start_Date]], "mmm-yyyy")</f>
        <v>May-2023</v>
      </c>
    </row>
    <row r="143" spans="1:19" x14ac:dyDescent="0.2">
      <c r="A143" t="s">
        <v>181</v>
      </c>
      <c r="B143" t="s">
        <v>19</v>
      </c>
      <c r="C143" t="s">
        <v>20</v>
      </c>
      <c r="D143" s="1">
        <v>45015</v>
      </c>
      <c r="E143" s="1">
        <v>45459</v>
      </c>
      <c r="F143">
        <v>125599</v>
      </c>
      <c r="G143">
        <v>94334.099999999991</v>
      </c>
      <c r="H143">
        <v>37062</v>
      </c>
      <c r="I143" s="6">
        <v>14402.27</v>
      </c>
      <c r="J143" s="7">
        <v>34096.720999999998</v>
      </c>
      <c r="K143" t="s">
        <v>64</v>
      </c>
      <c r="L143" t="s">
        <v>34</v>
      </c>
      <c r="M143" t="s">
        <v>31</v>
      </c>
      <c r="N143" s="5">
        <f xml:space="preserve"> Campaign_Data[[#This Row],[Clicks]]/Campaign_Data[[#This Row],[Impressions]]</f>
        <v>0.75107365504502421</v>
      </c>
      <c r="O143" s="5">
        <f xml:space="preserve"> Campaign_Data[[#This Row],[Conversions]]/Campaign_Data[[#This Row],[Clicks]]</f>
        <v>0.39288019920686162</v>
      </c>
      <c r="P143" s="7">
        <f>Campaign_Data[[#This Row],[Total_Spend]]/Campaign_Data[[#This Row],[Clicks]]</f>
        <v>0.15267299947738944</v>
      </c>
      <c r="Q143" s="6">
        <f>Campaign_Data[[#This Row],[Total_Spend]]/Campaign_Data[[#This Row],[Conversions]]</f>
        <v>0.38859937402190925</v>
      </c>
      <c r="R143" s="7">
        <f xml:space="preserve"> Campaign_Data[[#This Row],[Revenue_Generated]]/Campaign_Data[[#This Row],[Total_Spend]]</f>
        <v>2.3674546443025992</v>
      </c>
      <c r="S143" t="str">
        <f xml:space="preserve"> TEXT(Campaign_Data[[#This Row],[Start_Date]], "mmm-yyyy")</f>
        <v>Mar-2023</v>
      </c>
    </row>
    <row r="144" spans="1:19" x14ac:dyDescent="0.2">
      <c r="A144" t="s">
        <v>182</v>
      </c>
      <c r="B144" t="s">
        <v>46</v>
      </c>
      <c r="C144" t="s">
        <v>28</v>
      </c>
      <c r="D144" s="1">
        <v>44907</v>
      </c>
      <c r="E144" s="1">
        <v>45361</v>
      </c>
      <c r="F144">
        <v>17507.3</v>
      </c>
      <c r="G144">
        <v>12675.9</v>
      </c>
      <c r="H144">
        <v>10466.1</v>
      </c>
      <c r="I144" s="6">
        <v>7546.6989999999996</v>
      </c>
      <c r="J144" s="7">
        <v>17825.807000000001</v>
      </c>
      <c r="K144" t="s">
        <v>21</v>
      </c>
      <c r="L144" t="s">
        <v>49</v>
      </c>
      <c r="M144" t="s">
        <v>23</v>
      </c>
      <c r="N144" s="5">
        <f xml:space="preserve"> Campaign_Data[[#This Row],[Clicks]]/Campaign_Data[[#This Row],[Impressions]]</f>
        <v>0.72403511677985755</v>
      </c>
      <c r="O144" s="5">
        <f xml:space="preserve"> Campaign_Data[[#This Row],[Conversions]]/Campaign_Data[[#This Row],[Clicks]]</f>
        <v>0.82566918325326022</v>
      </c>
      <c r="P144" s="7">
        <f>Campaign_Data[[#This Row],[Total_Spend]]/Campaign_Data[[#This Row],[Clicks]]</f>
        <v>0.59535804163806905</v>
      </c>
      <c r="Q144" s="6">
        <f>Campaign_Data[[#This Row],[Total_Spend]]/Campaign_Data[[#This Row],[Conversions]]</f>
        <v>0.7210612357993903</v>
      </c>
      <c r="R144" s="7">
        <f xml:space="preserve"> Campaign_Data[[#This Row],[Revenue_Generated]]/Campaign_Data[[#This Row],[Total_Spend]]</f>
        <v>2.3620667791308492</v>
      </c>
      <c r="S144" t="str">
        <f xml:space="preserve"> TEXT(Campaign_Data[[#This Row],[Start_Date]], "mmm-yyyy")</f>
        <v>Dec-2022</v>
      </c>
    </row>
    <row r="145" spans="1:19" x14ac:dyDescent="0.2">
      <c r="A145" t="s">
        <v>183</v>
      </c>
      <c r="B145" t="s">
        <v>46</v>
      </c>
      <c r="C145" t="s">
        <v>28</v>
      </c>
      <c r="D145" s="1">
        <v>45067</v>
      </c>
      <c r="E145" s="1">
        <v>45506</v>
      </c>
      <c r="F145">
        <v>32804.799999999996</v>
      </c>
      <c r="G145">
        <v>32282.799999999999</v>
      </c>
      <c r="H145">
        <v>26059.399999999998</v>
      </c>
      <c r="I145" s="6">
        <v>12135.513999999999</v>
      </c>
      <c r="J145" s="7">
        <v>32651.419000000002</v>
      </c>
      <c r="K145" t="s">
        <v>29</v>
      </c>
      <c r="L145" t="s">
        <v>22</v>
      </c>
      <c r="M145" t="s">
        <v>23</v>
      </c>
      <c r="N145" s="5">
        <f xml:space="preserve"> Campaign_Data[[#This Row],[Clicks]]/Campaign_Data[[#This Row],[Impressions]]</f>
        <v>0.98408769448373423</v>
      </c>
      <c r="O145" s="5">
        <f xml:space="preserve"> Campaign_Data[[#This Row],[Conversions]]/Campaign_Data[[#This Row],[Clicks]]</f>
        <v>0.80722242184692772</v>
      </c>
      <c r="P145" s="7">
        <f>Campaign_Data[[#This Row],[Total_Spend]]/Campaign_Data[[#This Row],[Clicks]]</f>
        <v>0.37591268415379087</v>
      </c>
      <c r="Q145" s="6">
        <f>Campaign_Data[[#This Row],[Total_Spend]]/Campaign_Data[[#This Row],[Conversions]]</f>
        <v>0.46568662363676833</v>
      </c>
      <c r="R145" s="7">
        <f xml:space="preserve"> Campaign_Data[[#This Row],[Revenue_Generated]]/Campaign_Data[[#This Row],[Total_Spend]]</f>
        <v>2.690567453508768</v>
      </c>
      <c r="S145" t="str">
        <f xml:space="preserve"> TEXT(Campaign_Data[[#This Row],[Start_Date]], "mmm-yyyy")</f>
        <v>May-2023</v>
      </c>
    </row>
    <row r="146" spans="1:19" x14ac:dyDescent="0.2">
      <c r="A146" t="s">
        <v>184</v>
      </c>
      <c r="B146" t="s">
        <v>39</v>
      </c>
      <c r="C146" t="s">
        <v>20</v>
      </c>
      <c r="D146" s="1">
        <v>44898</v>
      </c>
      <c r="E146" s="1">
        <v>45353</v>
      </c>
      <c r="F146">
        <v>54931.799999999996</v>
      </c>
      <c r="G146">
        <v>34054.699999999997</v>
      </c>
      <c r="H146">
        <v>5428.8</v>
      </c>
      <c r="I146" s="6">
        <v>8585.3340000000007</v>
      </c>
      <c r="J146" s="7">
        <v>32116.311000000002</v>
      </c>
      <c r="K146" t="s">
        <v>64</v>
      </c>
      <c r="L146" t="s">
        <v>43</v>
      </c>
      <c r="M146" t="s">
        <v>23</v>
      </c>
      <c r="N146" s="5">
        <f xml:space="preserve"> Campaign_Data[[#This Row],[Clicks]]/Campaign_Data[[#This Row],[Impressions]]</f>
        <v>0.61994509555485167</v>
      </c>
      <c r="O146" s="5">
        <f xml:space="preserve"> Campaign_Data[[#This Row],[Conversions]]/Campaign_Data[[#This Row],[Clicks]]</f>
        <v>0.15941411904964661</v>
      </c>
      <c r="P146" s="7">
        <f>Campaign_Data[[#This Row],[Total_Spend]]/Campaign_Data[[#This Row],[Clicks]]</f>
        <v>0.25210423230860945</v>
      </c>
      <c r="Q146" s="6">
        <f>Campaign_Data[[#This Row],[Total_Spend]]/Campaign_Data[[#This Row],[Conversions]]</f>
        <v>1.5814423076923079</v>
      </c>
      <c r="R146" s="7">
        <f xml:space="preserve"> Campaign_Data[[#This Row],[Revenue_Generated]]/Campaign_Data[[#This Row],[Total_Spend]]</f>
        <v>3.7408341946859607</v>
      </c>
      <c r="S146" t="str">
        <f xml:space="preserve"> TEXT(Campaign_Data[[#This Row],[Start_Date]], "mmm-yyyy")</f>
        <v>Dec-2022</v>
      </c>
    </row>
    <row r="147" spans="1:19" x14ac:dyDescent="0.2">
      <c r="A147" t="s">
        <v>185</v>
      </c>
      <c r="B147" t="s">
        <v>25</v>
      </c>
      <c r="C147" t="s">
        <v>40</v>
      </c>
      <c r="D147" s="1">
        <v>44885</v>
      </c>
      <c r="E147" s="1">
        <v>45333</v>
      </c>
      <c r="F147">
        <v>55935.199999999997</v>
      </c>
      <c r="G147">
        <v>24600.7</v>
      </c>
      <c r="H147">
        <v>17057.8</v>
      </c>
      <c r="I147" s="6">
        <v>9393.0130000000008</v>
      </c>
      <c r="J147" s="7">
        <v>24237.474999999999</v>
      </c>
      <c r="K147" t="s">
        <v>21</v>
      </c>
      <c r="L147" t="s">
        <v>34</v>
      </c>
      <c r="M147" t="s">
        <v>31</v>
      </c>
      <c r="N147" s="5">
        <f xml:space="preserve"> Campaign_Data[[#This Row],[Clicks]]/Campaign_Data[[#This Row],[Impressions]]</f>
        <v>0.43980713396930737</v>
      </c>
      <c r="O147" s="5">
        <f xml:space="preserve"> Campaign_Data[[#This Row],[Conversions]]/Campaign_Data[[#This Row],[Clicks]]</f>
        <v>0.6933867735470941</v>
      </c>
      <c r="P147" s="7">
        <f>Campaign_Data[[#This Row],[Total_Spend]]/Campaign_Data[[#This Row],[Clicks]]</f>
        <v>0.38181893198161032</v>
      </c>
      <c r="Q147" s="6">
        <f>Campaign_Data[[#This Row],[Total_Spend]]/Campaign_Data[[#This Row],[Conversions]]</f>
        <v>0.55065793947636865</v>
      </c>
      <c r="R147" s="7">
        <f xml:space="preserve"> Campaign_Data[[#This Row],[Revenue_Generated]]/Campaign_Data[[#This Row],[Total_Spend]]</f>
        <v>2.5803727728259287</v>
      </c>
      <c r="S147" t="str">
        <f xml:space="preserve"> TEXT(Campaign_Data[[#This Row],[Start_Date]], "mmm-yyyy")</f>
        <v>Nov-2022</v>
      </c>
    </row>
    <row r="148" spans="1:19" x14ac:dyDescent="0.2">
      <c r="A148" t="s">
        <v>186</v>
      </c>
      <c r="B148" t="s">
        <v>39</v>
      </c>
      <c r="C148" t="s">
        <v>28</v>
      </c>
      <c r="D148" s="1">
        <v>44932</v>
      </c>
      <c r="E148" s="1">
        <v>45369</v>
      </c>
      <c r="F148">
        <v>116142.09999999999</v>
      </c>
      <c r="G148">
        <v>20842.3</v>
      </c>
      <c r="H148">
        <v>12275.699999999999</v>
      </c>
      <c r="I148" s="6">
        <v>10933.841</v>
      </c>
      <c r="J148" s="7">
        <v>26273.013999999999</v>
      </c>
      <c r="K148" t="s">
        <v>29</v>
      </c>
      <c r="L148" t="s">
        <v>43</v>
      </c>
      <c r="M148" t="s">
        <v>23</v>
      </c>
      <c r="N148" s="5">
        <f xml:space="preserve"> Campaign_Data[[#This Row],[Clicks]]/Campaign_Data[[#This Row],[Impressions]]</f>
        <v>0.17945516741991061</v>
      </c>
      <c r="O148" s="5">
        <f xml:space="preserve"> Campaign_Data[[#This Row],[Conversions]]/Campaign_Data[[#This Row],[Clicks]]</f>
        <v>0.58898010296368442</v>
      </c>
      <c r="P148" s="7">
        <f>Campaign_Data[[#This Row],[Total_Spend]]/Campaign_Data[[#This Row],[Clicks]]</f>
        <v>0.52459858077083632</v>
      </c>
      <c r="Q148" s="6">
        <f>Campaign_Data[[#This Row],[Total_Spend]]/Campaign_Data[[#This Row],[Conversions]]</f>
        <v>0.89068981809591319</v>
      </c>
      <c r="R148" s="7">
        <f xml:space="preserve"> Campaign_Data[[#This Row],[Revenue_Generated]]/Campaign_Data[[#This Row],[Total_Spend]]</f>
        <v>2.4029079991194311</v>
      </c>
      <c r="S148" t="str">
        <f xml:space="preserve"> TEXT(Campaign_Data[[#This Row],[Start_Date]], "mmm-yyyy")</f>
        <v>Jan-2023</v>
      </c>
    </row>
    <row r="149" spans="1:19" x14ac:dyDescent="0.2">
      <c r="A149" t="s">
        <v>187</v>
      </c>
      <c r="B149" t="s">
        <v>25</v>
      </c>
      <c r="C149" t="s">
        <v>47</v>
      </c>
      <c r="D149" s="1">
        <v>45052</v>
      </c>
      <c r="E149" s="1">
        <v>45514</v>
      </c>
      <c r="F149">
        <v>143170.1</v>
      </c>
      <c r="G149">
        <v>56370.2</v>
      </c>
      <c r="H149">
        <v>47177.2</v>
      </c>
      <c r="I149" s="6">
        <v>2890.2559999999999</v>
      </c>
      <c r="J149" s="7">
        <v>10673.74</v>
      </c>
      <c r="K149" t="s">
        <v>29</v>
      </c>
      <c r="L149" t="s">
        <v>34</v>
      </c>
      <c r="M149" t="s">
        <v>31</v>
      </c>
      <c r="N149" s="5">
        <f xml:space="preserve"> Campaign_Data[[#This Row],[Clicks]]/Campaign_Data[[#This Row],[Impressions]]</f>
        <v>0.39372885819036235</v>
      </c>
      <c r="O149" s="5">
        <f xml:space="preserve"> Campaign_Data[[#This Row],[Conversions]]/Campaign_Data[[#This Row],[Clicks]]</f>
        <v>0.83691737833110402</v>
      </c>
      <c r="P149" s="7">
        <f>Campaign_Data[[#This Row],[Total_Spend]]/Campaign_Data[[#This Row],[Clicks]]</f>
        <v>5.1272764687725077E-2</v>
      </c>
      <c r="Q149" s="6">
        <f>Campaign_Data[[#This Row],[Total_Spend]]/Campaign_Data[[#This Row],[Conversions]]</f>
        <v>6.1263830833538237E-2</v>
      </c>
      <c r="R149" s="7">
        <f xml:space="preserve"> Campaign_Data[[#This Row],[Revenue_Generated]]/Campaign_Data[[#This Row],[Total_Spend]]</f>
        <v>3.6930085085888589</v>
      </c>
      <c r="S149" t="str">
        <f xml:space="preserve"> TEXT(Campaign_Data[[#This Row],[Start_Date]], "mmm-yyyy")</f>
        <v>May-2023</v>
      </c>
    </row>
    <row r="150" spans="1:19" x14ac:dyDescent="0.2">
      <c r="A150" t="s">
        <v>188</v>
      </c>
      <c r="B150" t="s">
        <v>46</v>
      </c>
      <c r="C150" t="s">
        <v>47</v>
      </c>
      <c r="D150" s="1">
        <v>44869</v>
      </c>
      <c r="E150" s="1">
        <v>45322</v>
      </c>
      <c r="F150">
        <v>27523.899999999998</v>
      </c>
      <c r="G150">
        <v>18577.399999999998</v>
      </c>
      <c r="H150">
        <v>8595.6</v>
      </c>
      <c r="I150" s="6">
        <v>556.56799999999998</v>
      </c>
      <c r="J150" s="7">
        <v>1754.732</v>
      </c>
      <c r="K150" t="s">
        <v>37</v>
      </c>
      <c r="L150" t="s">
        <v>43</v>
      </c>
      <c r="M150" t="s">
        <v>23</v>
      </c>
      <c r="N150" s="5">
        <f xml:space="preserve"> Campaign_Data[[#This Row],[Clicks]]/Campaign_Data[[#This Row],[Impressions]]</f>
        <v>0.67495522073543357</v>
      </c>
      <c r="O150" s="5">
        <f xml:space="preserve"> Campaign_Data[[#This Row],[Conversions]]/Campaign_Data[[#This Row],[Clicks]]</f>
        <v>0.46269122697471127</v>
      </c>
      <c r="P150" s="7">
        <f>Campaign_Data[[#This Row],[Total_Spend]]/Campaign_Data[[#This Row],[Clicks]]</f>
        <v>2.9959413050265379E-2</v>
      </c>
      <c r="Q150" s="6">
        <f>Campaign_Data[[#This Row],[Total_Spend]]/Campaign_Data[[#This Row],[Conversions]]</f>
        <v>6.4750337381916323E-2</v>
      </c>
      <c r="R150" s="7">
        <f xml:space="preserve"> Campaign_Data[[#This Row],[Revenue_Generated]]/Campaign_Data[[#This Row],[Total_Spend]]</f>
        <v>3.1527719883284702</v>
      </c>
      <c r="S150" t="str">
        <f xml:space="preserve"> TEXT(Campaign_Data[[#This Row],[Start_Date]], "mmm-yyyy")</f>
        <v>Nov-2022</v>
      </c>
    </row>
    <row r="151" spans="1:19" x14ac:dyDescent="0.2">
      <c r="A151" t="s">
        <v>189</v>
      </c>
      <c r="B151" t="s">
        <v>39</v>
      </c>
      <c r="C151" t="s">
        <v>28</v>
      </c>
      <c r="D151" s="1">
        <v>44880</v>
      </c>
      <c r="E151" s="1">
        <v>45335</v>
      </c>
      <c r="F151">
        <v>21129.399999999998</v>
      </c>
      <c r="G151">
        <v>17150.599999999999</v>
      </c>
      <c r="H151">
        <v>9103.1</v>
      </c>
      <c r="I151" s="6">
        <v>14257.85</v>
      </c>
      <c r="J151" s="7">
        <v>40766.17</v>
      </c>
      <c r="K151" t="s">
        <v>42</v>
      </c>
      <c r="L151" t="s">
        <v>30</v>
      </c>
      <c r="M151" t="s">
        <v>23</v>
      </c>
      <c r="N151" s="5">
        <f xml:space="preserve"> Campaign_Data[[#This Row],[Clicks]]/Campaign_Data[[#This Row],[Impressions]]</f>
        <v>0.81169365907219326</v>
      </c>
      <c r="O151" s="5">
        <f xml:space="preserve"> Campaign_Data[[#This Row],[Conversions]]/Campaign_Data[[#This Row],[Clicks]]</f>
        <v>0.53077443354751441</v>
      </c>
      <c r="P151" s="7">
        <f>Campaign_Data[[#This Row],[Total_Spend]]/Campaign_Data[[#This Row],[Clicks]]</f>
        <v>0.83133243151843095</v>
      </c>
      <c r="Q151" s="6">
        <f>Campaign_Data[[#This Row],[Total_Spend]]/Campaign_Data[[#This Row],[Conversions]]</f>
        <v>1.5662631411277477</v>
      </c>
      <c r="R151" s="7">
        <f xml:space="preserve"> Campaign_Data[[#This Row],[Revenue_Generated]]/Campaign_Data[[#This Row],[Total_Spend]]</f>
        <v>2.8592087867385332</v>
      </c>
      <c r="S151" t="str">
        <f xml:space="preserve"> TEXT(Campaign_Data[[#This Row],[Start_Date]], "mmm-yyyy")</f>
        <v>Nov-2022</v>
      </c>
    </row>
    <row r="152" spans="1:19" x14ac:dyDescent="0.2">
      <c r="A152" t="s">
        <v>190</v>
      </c>
      <c r="B152" t="s">
        <v>39</v>
      </c>
      <c r="C152" t="s">
        <v>28</v>
      </c>
      <c r="D152" s="1">
        <v>45039</v>
      </c>
      <c r="E152" s="1">
        <v>45499</v>
      </c>
      <c r="F152">
        <v>17597.2</v>
      </c>
      <c r="G152">
        <v>10016.6</v>
      </c>
      <c r="H152">
        <v>2076.4</v>
      </c>
      <c r="I152" s="6">
        <v>5244.5339999999997</v>
      </c>
      <c r="J152" s="7">
        <v>14153.478999999999</v>
      </c>
      <c r="K152" t="s">
        <v>21</v>
      </c>
      <c r="L152" t="s">
        <v>43</v>
      </c>
      <c r="M152" t="s">
        <v>23</v>
      </c>
      <c r="N152" s="5">
        <f xml:space="preserve"> Campaign_Data[[#This Row],[Clicks]]/Campaign_Data[[#This Row],[Impressions]]</f>
        <v>0.56921555702043503</v>
      </c>
      <c r="O152" s="5">
        <f xml:space="preserve"> Campaign_Data[[#This Row],[Conversions]]/Campaign_Data[[#This Row],[Clicks]]</f>
        <v>0.20729588882455124</v>
      </c>
      <c r="P152" s="7">
        <f>Campaign_Data[[#This Row],[Total_Spend]]/Campaign_Data[[#This Row],[Clicks]]</f>
        <v>0.52358425014475962</v>
      </c>
      <c r="Q152" s="6">
        <f>Campaign_Data[[#This Row],[Total_Spend]]/Campaign_Data[[#This Row],[Conversions]]</f>
        <v>2.5257821229050275</v>
      </c>
      <c r="R152" s="7">
        <f xml:space="preserve"> Campaign_Data[[#This Row],[Revenue_Generated]]/Campaign_Data[[#This Row],[Total_Spend]]</f>
        <v>2.6987105050706126</v>
      </c>
      <c r="S152" t="str">
        <f xml:space="preserve"> TEXT(Campaign_Data[[#This Row],[Start_Date]], "mmm-yyyy")</f>
        <v>Apr-2023</v>
      </c>
    </row>
    <row r="153" spans="1:19" x14ac:dyDescent="0.2">
      <c r="A153" t="s">
        <v>191</v>
      </c>
      <c r="B153" t="s">
        <v>46</v>
      </c>
      <c r="C153" t="s">
        <v>28</v>
      </c>
      <c r="D153" s="1">
        <v>45113</v>
      </c>
      <c r="E153" s="1">
        <v>45571</v>
      </c>
      <c r="F153">
        <v>91196.3</v>
      </c>
      <c r="G153">
        <v>7960.5</v>
      </c>
      <c r="H153">
        <v>3662.7</v>
      </c>
      <c r="I153" s="6">
        <v>11944.897000000001</v>
      </c>
      <c r="J153" s="7">
        <v>25101.065999999999</v>
      </c>
      <c r="K153" t="s">
        <v>42</v>
      </c>
      <c r="L153" t="s">
        <v>49</v>
      </c>
      <c r="M153" t="s">
        <v>23</v>
      </c>
      <c r="N153" s="5">
        <f xml:space="preserve"> Campaign_Data[[#This Row],[Clicks]]/Campaign_Data[[#This Row],[Impressions]]</f>
        <v>8.7289725570006679E-2</v>
      </c>
      <c r="O153" s="5">
        <f xml:space="preserve"> Campaign_Data[[#This Row],[Conversions]]/Campaign_Data[[#This Row],[Clicks]]</f>
        <v>0.46010928961748632</v>
      </c>
      <c r="P153" s="7">
        <f>Campaign_Data[[#This Row],[Total_Spend]]/Campaign_Data[[#This Row],[Clicks]]</f>
        <v>1.5005209471766849</v>
      </c>
      <c r="Q153" s="6">
        <f>Campaign_Data[[#This Row],[Total_Spend]]/Campaign_Data[[#This Row],[Conversions]]</f>
        <v>3.261227236737926</v>
      </c>
      <c r="R153" s="7">
        <f xml:space="preserve"> Campaign_Data[[#This Row],[Revenue_Generated]]/Campaign_Data[[#This Row],[Total_Spend]]</f>
        <v>2.1014049765351679</v>
      </c>
      <c r="S153" t="str">
        <f xml:space="preserve"> TEXT(Campaign_Data[[#This Row],[Start_Date]], "mmm-yyyy")</f>
        <v>Jul-2023</v>
      </c>
    </row>
    <row r="154" spans="1:19" x14ac:dyDescent="0.2">
      <c r="A154" t="s">
        <v>192</v>
      </c>
      <c r="B154" t="s">
        <v>46</v>
      </c>
      <c r="C154" t="s">
        <v>40</v>
      </c>
      <c r="D154" s="1">
        <v>44956</v>
      </c>
      <c r="E154" s="1">
        <v>45404</v>
      </c>
      <c r="F154">
        <v>15842.699999999999</v>
      </c>
      <c r="G154">
        <v>1409.3999999999999</v>
      </c>
      <c r="H154">
        <v>330.59999999999997</v>
      </c>
      <c r="I154" s="6">
        <v>3176.4859999999999</v>
      </c>
      <c r="J154" s="7">
        <v>7117.1220000000003</v>
      </c>
      <c r="K154" t="s">
        <v>37</v>
      </c>
      <c r="L154" t="s">
        <v>30</v>
      </c>
      <c r="M154" t="s">
        <v>23</v>
      </c>
      <c r="N154" s="5">
        <f xml:space="preserve"> Campaign_Data[[#This Row],[Clicks]]/Campaign_Data[[#This Row],[Impressions]]</f>
        <v>8.8962108731466219E-2</v>
      </c>
      <c r="O154" s="5">
        <f xml:space="preserve"> Campaign_Data[[#This Row],[Conversions]]/Campaign_Data[[#This Row],[Clicks]]</f>
        <v>0.23456790123456789</v>
      </c>
      <c r="P154" s="7">
        <f>Campaign_Data[[#This Row],[Total_Spend]]/Campaign_Data[[#This Row],[Clicks]]</f>
        <v>2.2537860082304526</v>
      </c>
      <c r="Q154" s="6">
        <f>Campaign_Data[[#This Row],[Total_Spend]]/Campaign_Data[[#This Row],[Conversions]]</f>
        <v>9.6082456140350878</v>
      </c>
      <c r="R154" s="7">
        <f xml:space="preserve"> Campaign_Data[[#This Row],[Revenue_Generated]]/Campaign_Data[[#This Row],[Total_Spend]]</f>
        <v>2.2405645735570694</v>
      </c>
      <c r="S154" t="str">
        <f xml:space="preserve"> TEXT(Campaign_Data[[#This Row],[Start_Date]], "mmm-yyyy")</f>
        <v>Jan-2023</v>
      </c>
    </row>
    <row r="155" spans="1:19" x14ac:dyDescent="0.2">
      <c r="A155" t="s">
        <v>193</v>
      </c>
      <c r="B155" t="s">
        <v>33</v>
      </c>
      <c r="C155" t="s">
        <v>47</v>
      </c>
      <c r="D155" s="1">
        <v>45156</v>
      </c>
      <c r="E155" s="1">
        <v>45605</v>
      </c>
      <c r="F155">
        <v>86408.4</v>
      </c>
      <c r="G155">
        <v>66085.2</v>
      </c>
      <c r="H155">
        <v>51489.5</v>
      </c>
      <c r="I155" s="6">
        <v>13395.332</v>
      </c>
      <c r="J155" s="7">
        <v>45202.213000000003</v>
      </c>
      <c r="K155" t="s">
        <v>64</v>
      </c>
      <c r="L155" t="s">
        <v>43</v>
      </c>
      <c r="M155" t="s">
        <v>31</v>
      </c>
      <c r="N155" s="5">
        <f xml:space="preserve"> Campaign_Data[[#This Row],[Clicks]]/Campaign_Data[[#This Row],[Impressions]]</f>
        <v>0.76480064438179618</v>
      </c>
      <c r="O155" s="5">
        <f xml:space="preserve"> Campaign_Data[[#This Row],[Conversions]]/Campaign_Data[[#This Row],[Clicks]]</f>
        <v>0.77913814288221872</v>
      </c>
      <c r="P155" s="7">
        <f>Campaign_Data[[#This Row],[Total_Spend]]/Campaign_Data[[#This Row],[Clicks]]</f>
        <v>0.20269791118132352</v>
      </c>
      <c r="Q155" s="6">
        <f>Campaign_Data[[#This Row],[Total_Spend]]/Campaign_Data[[#This Row],[Conversions]]</f>
        <v>0.26015657561250355</v>
      </c>
      <c r="R155" s="7">
        <f xml:space="preserve"> Campaign_Data[[#This Row],[Revenue_Generated]]/Campaign_Data[[#This Row],[Total_Spend]]</f>
        <v>3.3744750036803866</v>
      </c>
      <c r="S155" t="str">
        <f xml:space="preserve"> TEXT(Campaign_Data[[#This Row],[Start_Date]], "mmm-yyyy")</f>
        <v>Aug-2023</v>
      </c>
    </row>
    <row r="156" spans="1:19" x14ac:dyDescent="0.2">
      <c r="A156" t="s">
        <v>194</v>
      </c>
      <c r="B156" t="s">
        <v>19</v>
      </c>
      <c r="C156" t="s">
        <v>28</v>
      </c>
      <c r="D156" s="1">
        <v>45124</v>
      </c>
      <c r="E156" s="1">
        <v>45562</v>
      </c>
      <c r="F156">
        <v>65627</v>
      </c>
      <c r="G156">
        <v>617.69999999999993</v>
      </c>
      <c r="H156">
        <v>449.5</v>
      </c>
      <c r="I156" s="6">
        <v>7487.5969999999998</v>
      </c>
      <c r="J156" s="7">
        <v>12043.960999999999</v>
      </c>
      <c r="K156" t="s">
        <v>37</v>
      </c>
      <c r="L156" t="s">
        <v>49</v>
      </c>
      <c r="M156" t="s">
        <v>23</v>
      </c>
      <c r="N156" s="5">
        <f xml:space="preserve"> Campaign_Data[[#This Row],[Clicks]]/Campaign_Data[[#This Row],[Impressions]]</f>
        <v>9.4122845779938125E-3</v>
      </c>
      <c r="O156" s="5">
        <f xml:space="preserve"> Campaign_Data[[#This Row],[Conversions]]/Campaign_Data[[#This Row],[Clicks]]</f>
        <v>0.72769953051643199</v>
      </c>
      <c r="P156" s="7">
        <f>Campaign_Data[[#This Row],[Total_Spend]]/Campaign_Data[[#This Row],[Clicks]]</f>
        <v>12.121737089201879</v>
      </c>
      <c r="Q156" s="6">
        <f>Campaign_Data[[#This Row],[Total_Spend]]/Campaign_Data[[#This Row],[Conversions]]</f>
        <v>16.657612903225807</v>
      </c>
      <c r="R156" s="7">
        <f xml:space="preserve"> Campaign_Data[[#This Row],[Revenue_Generated]]/Campaign_Data[[#This Row],[Total_Spend]]</f>
        <v>1.6085215323420852</v>
      </c>
      <c r="S156" t="str">
        <f xml:space="preserve"> TEXT(Campaign_Data[[#This Row],[Start_Date]], "mmm-yyyy")</f>
        <v>Jul-2023</v>
      </c>
    </row>
    <row r="157" spans="1:19" x14ac:dyDescent="0.2">
      <c r="A157" t="s">
        <v>195</v>
      </c>
      <c r="B157" t="s">
        <v>27</v>
      </c>
      <c r="C157" t="s">
        <v>20</v>
      </c>
      <c r="D157" s="1">
        <v>45039</v>
      </c>
      <c r="E157" s="1">
        <v>45500</v>
      </c>
      <c r="F157">
        <v>143483.29999999999</v>
      </c>
      <c r="G157">
        <v>90306</v>
      </c>
      <c r="H157">
        <v>39074.6</v>
      </c>
      <c r="I157" s="6">
        <v>3514.4810000000002</v>
      </c>
      <c r="J157" s="7">
        <v>9249.5789999999997</v>
      </c>
      <c r="K157" t="s">
        <v>29</v>
      </c>
      <c r="L157" t="s">
        <v>49</v>
      </c>
      <c r="M157" t="s">
        <v>31</v>
      </c>
      <c r="N157" s="5">
        <f xml:space="preserve"> Campaign_Data[[#This Row],[Clicks]]/Campaign_Data[[#This Row],[Impressions]]</f>
        <v>0.62938334983931932</v>
      </c>
      <c r="O157" s="5">
        <f xml:space="preserve"> Campaign_Data[[#This Row],[Conversions]]/Campaign_Data[[#This Row],[Clicks]]</f>
        <v>0.43269107257546563</v>
      </c>
      <c r="P157" s="7">
        <f>Campaign_Data[[#This Row],[Total_Spend]]/Campaign_Data[[#This Row],[Clicks]]</f>
        <v>3.8917469492614001E-2</v>
      </c>
      <c r="Q157" s="6">
        <f>Campaign_Data[[#This Row],[Total_Spend]]/Campaign_Data[[#This Row],[Conversions]]</f>
        <v>8.9942852901885126E-2</v>
      </c>
      <c r="R157" s="7">
        <f xml:space="preserve"> Campaign_Data[[#This Row],[Revenue_Generated]]/Campaign_Data[[#This Row],[Total_Spend]]</f>
        <v>2.6318477749630738</v>
      </c>
      <c r="S157" t="str">
        <f xml:space="preserve"> TEXT(Campaign_Data[[#This Row],[Start_Date]], "mmm-yyyy")</f>
        <v>Apr-2023</v>
      </c>
    </row>
    <row r="158" spans="1:19" x14ac:dyDescent="0.2">
      <c r="A158" t="s">
        <v>196</v>
      </c>
      <c r="B158" t="s">
        <v>25</v>
      </c>
      <c r="C158" t="s">
        <v>20</v>
      </c>
      <c r="D158" s="1">
        <v>45115</v>
      </c>
      <c r="E158" s="1">
        <v>45576</v>
      </c>
      <c r="F158">
        <v>87742.399999999994</v>
      </c>
      <c r="G158">
        <v>84291.4</v>
      </c>
      <c r="H158">
        <v>40623.199999999997</v>
      </c>
      <c r="I158" s="6">
        <v>1351.11</v>
      </c>
      <c r="J158" s="7">
        <v>5281.77</v>
      </c>
      <c r="K158" t="s">
        <v>37</v>
      </c>
      <c r="L158" t="s">
        <v>30</v>
      </c>
      <c r="M158" t="s">
        <v>23</v>
      </c>
      <c r="N158" s="5">
        <f xml:space="preserve"> Campaign_Data[[#This Row],[Clicks]]/Campaign_Data[[#This Row],[Impressions]]</f>
        <v>0.96066895822316234</v>
      </c>
      <c r="O158" s="5">
        <f xml:space="preserve"> Campaign_Data[[#This Row],[Conversions]]/Campaign_Data[[#This Row],[Clicks]]</f>
        <v>0.48193765912062203</v>
      </c>
      <c r="P158" s="7">
        <f>Campaign_Data[[#This Row],[Total_Spend]]/Campaign_Data[[#This Row],[Clicks]]</f>
        <v>1.6029037363242276E-2</v>
      </c>
      <c r="Q158" s="6">
        <f>Campaign_Data[[#This Row],[Total_Spend]]/Campaign_Data[[#This Row],[Conversions]]</f>
        <v>3.3259565962307253E-2</v>
      </c>
      <c r="R158" s="7">
        <f xml:space="preserve"> Campaign_Data[[#This Row],[Revenue_Generated]]/Campaign_Data[[#This Row],[Total_Spend]]</f>
        <v>3.9092079845460406</v>
      </c>
      <c r="S158" t="str">
        <f xml:space="preserve"> TEXT(Campaign_Data[[#This Row],[Start_Date]], "mmm-yyyy")</f>
        <v>Jul-2023</v>
      </c>
    </row>
    <row r="159" spans="1:19" x14ac:dyDescent="0.2">
      <c r="A159" t="s">
        <v>197</v>
      </c>
      <c r="B159" t="s">
        <v>39</v>
      </c>
      <c r="C159" t="s">
        <v>40</v>
      </c>
      <c r="D159" s="1">
        <v>45116</v>
      </c>
      <c r="E159" s="1">
        <v>45565</v>
      </c>
      <c r="F159">
        <v>136001.29999999999</v>
      </c>
      <c r="G159">
        <v>130891.5</v>
      </c>
      <c r="H159">
        <v>54508.4</v>
      </c>
      <c r="I159" s="6">
        <v>6640.3040000000001</v>
      </c>
      <c r="J159" s="7">
        <v>9740.4330000000009</v>
      </c>
      <c r="K159" t="s">
        <v>42</v>
      </c>
      <c r="L159" t="s">
        <v>34</v>
      </c>
      <c r="M159" t="s">
        <v>31</v>
      </c>
      <c r="N159" s="5">
        <f xml:space="preserve"> Campaign_Data[[#This Row],[Clicks]]/Campaign_Data[[#This Row],[Impressions]]</f>
        <v>0.96242830031771764</v>
      </c>
      <c r="O159" s="5">
        <f xml:space="preserve"> Campaign_Data[[#This Row],[Conversions]]/Campaign_Data[[#This Row],[Clicks]]</f>
        <v>0.41643957017835381</v>
      </c>
      <c r="P159" s="7">
        <f>Campaign_Data[[#This Row],[Total_Spend]]/Campaign_Data[[#This Row],[Clicks]]</f>
        <v>5.0731361471142128E-2</v>
      </c>
      <c r="Q159" s="6">
        <f>Campaign_Data[[#This Row],[Total_Spend]]/Campaign_Data[[#This Row],[Conversions]]</f>
        <v>0.1218216641838689</v>
      </c>
      <c r="R159" s="7">
        <f xml:space="preserve"> Campaign_Data[[#This Row],[Revenue_Generated]]/Campaign_Data[[#This Row],[Total_Spend]]</f>
        <v>1.4668655230242471</v>
      </c>
      <c r="S159" t="str">
        <f xml:space="preserve"> TEXT(Campaign_Data[[#This Row],[Start_Date]], "mmm-yyyy")</f>
        <v>Jul-2023</v>
      </c>
    </row>
    <row r="160" spans="1:19" x14ac:dyDescent="0.2">
      <c r="A160" t="s">
        <v>198</v>
      </c>
      <c r="B160" t="s">
        <v>27</v>
      </c>
      <c r="C160" t="s">
        <v>40</v>
      </c>
      <c r="D160" s="1">
        <v>45120</v>
      </c>
      <c r="E160" s="1">
        <v>45569</v>
      </c>
      <c r="F160">
        <v>37482.5</v>
      </c>
      <c r="G160">
        <v>29571.3</v>
      </c>
      <c r="H160">
        <v>1049.8</v>
      </c>
      <c r="I160" s="6">
        <v>2856.326</v>
      </c>
      <c r="J160" s="7">
        <v>7565.549</v>
      </c>
      <c r="K160" t="s">
        <v>37</v>
      </c>
      <c r="L160" t="s">
        <v>22</v>
      </c>
      <c r="M160" t="s">
        <v>23</v>
      </c>
      <c r="N160" s="5">
        <f xml:space="preserve"> Campaign_Data[[#This Row],[Clicks]]/Campaign_Data[[#This Row],[Impressions]]</f>
        <v>0.78893617021276596</v>
      </c>
      <c r="O160" s="5">
        <f xml:space="preserve"> Campaign_Data[[#This Row],[Conversions]]/Campaign_Data[[#This Row],[Clicks]]</f>
        <v>3.5500637442385012E-2</v>
      </c>
      <c r="P160" s="7">
        <f>Campaign_Data[[#This Row],[Total_Spend]]/Campaign_Data[[#This Row],[Clicks]]</f>
        <v>9.6591154261057174E-2</v>
      </c>
      <c r="Q160" s="6">
        <f>Campaign_Data[[#This Row],[Total_Spend]]/Campaign_Data[[#This Row],[Conversions]]</f>
        <v>2.7208287292817679</v>
      </c>
      <c r="R160" s="7">
        <f xml:space="preserve"> Campaign_Data[[#This Row],[Revenue_Generated]]/Campaign_Data[[#This Row],[Total_Spend]]</f>
        <v>2.6486994131622232</v>
      </c>
      <c r="S160" t="str">
        <f xml:space="preserve"> TEXT(Campaign_Data[[#This Row],[Start_Date]], "mmm-yyyy")</f>
        <v>Jul-2023</v>
      </c>
    </row>
    <row r="161" spans="1:19" x14ac:dyDescent="0.2">
      <c r="A161" t="s">
        <v>199</v>
      </c>
      <c r="B161" t="s">
        <v>25</v>
      </c>
      <c r="C161" t="s">
        <v>28</v>
      </c>
      <c r="D161" s="1">
        <v>44898</v>
      </c>
      <c r="E161" s="1">
        <v>45356</v>
      </c>
      <c r="F161">
        <v>3068.2</v>
      </c>
      <c r="G161">
        <v>2172.1</v>
      </c>
      <c r="H161">
        <v>1931.3999999999999</v>
      </c>
      <c r="I161" s="6">
        <v>8893.6329999999998</v>
      </c>
      <c r="J161" s="7">
        <v>16759.244999999999</v>
      </c>
      <c r="K161" t="s">
        <v>42</v>
      </c>
      <c r="L161" t="s">
        <v>49</v>
      </c>
      <c r="M161" t="s">
        <v>23</v>
      </c>
      <c r="N161" s="5">
        <f xml:space="preserve"> Campaign_Data[[#This Row],[Clicks]]/Campaign_Data[[#This Row],[Impressions]]</f>
        <v>0.70793950850661624</v>
      </c>
      <c r="O161" s="5">
        <f xml:space="preserve"> Campaign_Data[[#This Row],[Conversions]]/Campaign_Data[[#This Row],[Clicks]]</f>
        <v>0.88918558077436582</v>
      </c>
      <c r="P161" s="7">
        <f>Campaign_Data[[#This Row],[Total_Spend]]/Campaign_Data[[#This Row],[Clicks]]</f>
        <v>4.0944859813084111</v>
      </c>
      <c r="Q161" s="6">
        <f>Campaign_Data[[#This Row],[Total_Spend]]/Campaign_Data[[#This Row],[Conversions]]</f>
        <v>4.6047597597597596</v>
      </c>
      <c r="R161" s="7">
        <f xml:space="preserve"> Campaign_Data[[#This Row],[Revenue_Generated]]/Campaign_Data[[#This Row],[Total_Spend]]</f>
        <v>1.8844093296856301</v>
      </c>
      <c r="S161" t="str">
        <f xml:space="preserve"> TEXT(Campaign_Data[[#This Row],[Start_Date]], "mmm-yyyy")</f>
        <v>Dec-2022</v>
      </c>
    </row>
    <row r="162" spans="1:19" x14ac:dyDescent="0.2">
      <c r="A162" t="s">
        <v>200</v>
      </c>
      <c r="B162" t="s">
        <v>39</v>
      </c>
      <c r="C162" t="s">
        <v>28</v>
      </c>
      <c r="D162" s="1">
        <v>45134</v>
      </c>
      <c r="E162" s="1">
        <v>45590</v>
      </c>
      <c r="F162">
        <v>136822</v>
      </c>
      <c r="G162">
        <v>22794</v>
      </c>
      <c r="H162">
        <v>17400</v>
      </c>
      <c r="I162" s="6">
        <v>3801.3490000000002</v>
      </c>
      <c r="J162" s="7">
        <v>12813.592000000001</v>
      </c>
      <c r="K162" t="s">
        <v>37</v>
      </c>
      <c r="L162" t="s">
        <v>43</v>
      </c>
      <c r="M162" t="s">
        <v>23</v>
      </c>
      <c r="N162" s="5">
        <f xml:space="preserve"> Campaign_Data[[#This Row],[Clicks]]/Campaign_Data[[#This Row],[Impressions]]</f>
        <v>0.16659601526070369</v>
      </c>
      <c r="O162" s="5">
        <f xml:space="preserve"> Campaign_Data[[#This Row],[Conversions]]/Campaign_Data[[#This Row],[Clicks]]</f>
        <v>0.76335877862595425</v>
      </c>
      <c r="P162" s="7">
        <f>Campaign_Data[[#This Row],[Total_Spend]]/Campaign_Data[[#This Row],[Clicks]]</f>
        <v>0.16676972010178118</v>
      </c>
      <c r="Q162" s="6">
        <f>Campaign_Data[[#This Row],[Total_Spend]]/Campaign_Data[[#This Row],[Conversions]]</f>
        <v>0.21846833333333335</v>
      </c>
      <c r="R162" s="7">
        <f xml:space="preserve"> Campaign_Data[[#This Row],[Revenue_Generated]]/Campaign_Data[[#This Row],[Total_Spend]]</f>
        <v>3.3708012602894395</v>
      </c>
      <c r="S162" t="str">
        <f xml:space="preserve"> TEXT(Campaign_Data[[#This Row],[Start_Date]], "mmm-yyyy")</f>
        <v>Jul-2023</v>
      </c>
    </row>
    <row r="163" spans="1:19" x14ac:dyDescent="0.2">
      <c r="A163" t="s">
        <v>201</v>
      </c>
      <c r="B163" t="s">
        <v>39</v>
      </c>
      <c r="C163" t="s">
        <v>47</v>
      </c>
      <c r="D163" s="1">
        <v>44999</v>
      </c>
      <c r="E163" s="1">
        <v>45440</v>
      </c>
      <c r="F163">
        <v>25891.200000000001</v>
      </c>
      <c r="G163">
        <v>24064.2</v>
      </c>
      <c r="H163">
        <v>11895.8</v>
      </c>
      <c r="I163" s="6">
        <v>10355.986999999999</v>
      </c>
      <c r="J163" s="7">
        <v>25871.944</v>
      </c>
      <c r="K163" t="s">
        <v>42</v>
      </c>
      <c r="L163" t="s">
        <v>34</v>
      </c>
      <c r="M163" t="s">
        <v>23</v>
      </c>
      <c r="N163" s="5">
        <f xml:space="preserve"> Campaign_Data[[#This Row],[Clicks]]/Campaign_Data[[#This Row],[Impressions]]</f>
        <v>0.92943548387096775</v>
      </c>
      <c r="O163" s="5">
        <f xml:space="preserve"> Campaign_Data[[#This Row],[Conversions]]/Campaign_Data[[#This Row],[Clicks]]</f>
        <v>0.49433598457459627</v>
      </c>
      <c r="P163" s="7">
        <f>Campaign_Data[[#This Row],[Total_Spend]]/Campaign_Data[[#This Row],[Clicks]]</f>
        <v>0.43034827669317904</v>
      </c>
      <c r="Q163" s="6">
        <f>Campaign_Data[[#This Row],[Total_Spend]]/Campaign_Data[[#This Row],[Conversions]]</f>
        <v>0.87055826426133587</v>
      </c>
      <c r="R163" s="7">
        <f xml:space="preserve"> Campaign_Data[[#This Row],[Revenue_Generated]]/Campaign_Data[[#This Row],[Total_Spend]]</f>
        <v>2.4982596057720041</v>
      </c>
      <c r="S163" t="str">
        <f xml:space="preserve"> TEXT(Campaign_Data[[#This Row],[Start_Date]], "mmm-yyyy")</f>
        <v>Mar-2023</v>
      </c>
    </row>
    <row r="164" spans="1:19" x14ac:dyDescent="0.2">
      <c r="A164" t="s">
        <v>202</v>
      </c>
      <c r="B164" t="s">
        <v>46</v>
      </c>
      <c r="C164" t="s">
        <v>47</v>
      </c>
      <c r="D164" s="1">
        <v>44933</v>
      </c>
      <c r="E164" s="1">
        <v>45380</v>
      </c>
      <c r="F164">
        <v>47420.799999999996</v>
      </c>
      <c r="G164">
        <v>35145.1</v>
      </c>
      <c r="H164">
        <v>14917.6</v>
      </c>
      <c r="I164" s="6">
        <v>7968.0690000000004</v>
      </c>
      <c r="J164" s="7">
        <v>19200.088</v>
      </c>
      <c r="K164" t="s">
        <v>21</v>
      </c>
      <c r="L164" t="s">
        <v>34</v>
      </c>
      <c r="M164" t="s">
        <v>23</v>
      </c>
      <c r="N164" s="5">
        <f xml:space="preserve"> Campaign_Data[[#This Row],[Clicks]]/Campaign_Data[[#This Row],[Impressions]]</f>
        <v>0.74113258317025443</v>
      </c>
      <c r="O164" s="5">
        <f xml:space="preserve"> Campaign_Data[[#This Row],[Conversions]]/Campaign_Data[[#This Row],[Clicks]]</f>
        <v>0.42445746348708641</v>
      </c>
      <c r="P164" s="7">
        <f>Campaign_Data[[#This Row],[Total_Spend]]/Campaign_Data[[#This Row],[Clicks]]</f>
        <v>0.22671920125422892</v>
      </c>
      <c r="Q164" s="6">
        <f>Campaign_Data[[#This Row],[Total_Spend]]/Campaign_Data[[#This Row],[Conversions]]</f>
        <v>0.5341388024883359</v>
      </c>
      <c r="R164" s="7">
        <f xml:space="preserve"> Campaign_Data[[#This Row],[Revenue_Generated]]/Campaign_Data[[#This Row],[Total_Spend]]</f>
        <v>2.4096287318797063</v>
      </c>
      <c r="S164" t="str">
        <f xml:space="preserve"> TEXT(Campaign_Data[[#This Row],[Start_Date]], "mmm-yyyy")</f>
        <v>Jan-2023</v>
      </c>
    </row>
    <row r="165" spans="1:19" x14ac:dyDescent="0.2">
      <c r="A165" t="s">
        <v>203</v>
      </c>
      <c r="B165" t="s">
        <v>27</v>
      </c>
      <c r="C165" t="s">
        <v>28</v>
      </c>
      <c r="D165" s="1">
        <v>44979</v>
      </c>
      <c r="E165" s="1">
        <v>45431</v>
      </c>
      <c r="F165">
        <v>70229.3</v>
      </c>
      <c r="G165">
        <v>49334.799999999996</v>
      </c>
      <c r="H165">
        <v>47435.299999999996</v>
      </c>
      <c r="I165" s="6">
        <v>13204.976000000001</v>
      </c>
      <c r="J165" s="7">
        <v>43759.665999999997</v>
      </c>
      <c r="K165" t="s">
        <v>37</v>
      </c>
      <c r="L165" t="s">
        <v>22</v>
      </c>
      <c r="M165" t="s">
        <v>23</v>
      </c>
      <c r="N165" s="5">
        <f xml:space="preserve"> Campaign_Data[[#This Row],[Clicks]]/Campaign_Data[[#This Row],[Impressions]]</f>
        <v>0.70248172771193784</v>
      </c>
      <c r="O165" s="5">
        <f xml:space="preserve"> Campaign_Data[[#This Row],[Conversions]]/Campaign_Data[[#This Row],[Clicks]]</f>
        <v>0.96149776628262407</v>
      </c>
      <c r="P165" s="7">
        <f>Campaign_Data[[#This Row],[Total_Spend]]/Campaign_Data[[#This Row],[Clicks]]</f>
        <v>0.26766047495885259</v>
      </c>
      <c r="Q165" s="6">
        <f>Campaign_Data[[#This Row],[Total_Spend]]/Campaign_Data[[#This Row],[Conversions]]</f>
        <v>0.27837867579629522</v>
      </c>
      <c r="R165" s="7">
        <f xml:space="preserve"> Campaign_Data[[#This Row],[Revenue_Generated]]/Campaign_Data[[#This Row],[Total_Spend]]</f>
        <v>3.3138769809199196</v>
      </c>
      <c r="S165" t="str">
        <f xml:space="preserve"> TEXT(Campaign_Data[[#This Row],[Start_Date]], "mmm-yyyy")</f>
        <v>Feb-2023</v>
      </c>
    </row>
    <row r="166" spans="1:19" x14ac:dyDescent="0.2">
      <c r="A166" t="s">
        <v>204</v>
      </c>
      <c r="B166" t="s">
        <v>19</v>
      </c>
      <c r="C166" t="s">
        <v>20</v>
      </c>
      <c r="D166" s="1">
        <v>44920</v>
      </c>
      <c r="E166" s="1">
        <v>45381</v>
      </c>
      <c r="F166">
        <v>86098.099999999991</v>
      </c>
      <c r="G166">
        <v>47803.6</v>
      </c>
      <c r="H166">
        <v>15651.3</v>
      </c>
      <c r="I166" s="6">
        <v>13766.619000000001</v>
      </c>
      <c r="J166" s="7">
        <v>20831.743999999999</v>
      </c>
      <c r="K166" t="s">
        <v>29</v>
      </c>
      <c r="L166" t="s">
        <v>22</v>
      </c>
      <c r="M166" t="s">
        <v>31</v>
      </c>
      <c r="N166" s="5">
        <f xml:space="preserve"> Campaign_Data[[#This Row],[Clicks]]/Campaign_Data[[#This Row],[Impressions]]</f>
        <v>0.55522247296978688</v>
      </c>
      <c r="O166" s="5">
        <f xml:space="preserve"> Campaign_Data[[#This Row],[Conversions]]/Campaign_Data[[#This Row],[Clicks]]</f>
        <v>0.32740839602038341</v>
      </c>
      <c r="P166" s="7">
        <f>Campaign_Data[[#This Row],[Total_Spend]]/Campaign_Data[[#This Row],[Clicks]]</f>
        <v>0.28798289250181996</v>
      </c>
      <c r="Q166" s="6">
        <f>Campaign_Data[[#This Row],[Total_Spend]]/Campaign_Data[[#This Row],[Conversions]]</f>
        <v>0.87958310172317966</v>
      </c>
      <c r="R166" s="7">
        <f xml:space="preserve"> Campaign_Data[[#This Row],[Revenue_Generated]]/Campaign_Data[[#This Row],[Total_Spend]]</f>
        <v>1.5132069827747827</v>
      </c>
      <c r="S166" t="str">
        <f xml:space="preserve"> TEXT(Campaign_Data[[#This Row],[Start_Date]], "mmm-yyyy")</f>
        <v>Dec-2022</v>
      </c>
    </row>
    <row r="167" spans="1:19" x14ac:dyDescent="0.2">
      <c r="A167" t="s">
        <v>205</v>
      </c>
      <c r="B167" t="s">
        <v>39</v>
      </c>
      <c r="C167" t="s">
        <v>40</v>
      </c>
      <c r="D167" s="1">
        <v>44875</v>
      </c>
      <c r="E167" s="1">
        <v>45333</v>
      </c>
      <c r="F167">
        <v>57144.5</v>
      </c>
      <c r="G167">
        <v>26856.899999999998</v>
      </c>
      <c r="H167">
        <v>7525.5</v>
      </c>
      <c r="I167" s="6">
        <v>14141.618</v>
      </c>
      <c r="J167" s="7">
        <v>33301.076999999997</v>
      </c>
      <c r="K167" t="s">
        <v>29</v>
      </c>
      <c r="L167" t="s">
        <v>43</v>
      </c>
      <c r="M167" t="s">
        <v>23</v>
      </c>
      <c r="N167" s="5">
        <f xml:space="preserve"> Campaign_Data[[#This Row],[Clicks]]/Campaign_Data[[#This Row],[Impressions]]</f>
        <v>0.46998223801065714</v>
      </c>
      <c r="O167" s="5">
        <f xml:space="preserve"> Campaign_Data[[#This Row],[Conversions]]/Campaign_Data[[#This Row],[Clicks]]</f>
        <v>0.28020732102364759</v>
      </c>
      <c r="P167" s="7">
        <f>Campaign_Data[[#This Row],[Total_Spend]]/Campaign_Data[[#This Row],[Clicks]]</f>
        <v>0.52655436777885767</v>
      </c>
      <c r="Q167" s="6">
        <f>Campaign_Data[[#This Row],[Total_Spend]]/Campaign_Data[[#This Row],[Conversions]]</f>
        <v>1.879159922928709</v>
      </c>
      <c r="R167" s="7">
        <f xml:space="preserve"> Campaign_Data[[#This Row],[Revenue_Generated]]/Campaign_Data[[#This Row],[Total_Spend]]</f>
        <v>2.3548279270448402</v>
      </c>
      <c r="S167" t="str">
        <f xml:space="preserve"> TEXT(Campaign_Data[[#This Row],[Start_Date]], "mmm-yyyy")</f>
        <v>Nov-2022</v>
      </c>
    </row>
    <row r="168" spans="1:19" x14ac:dyDescent="0.2">
      <c r="A168" t="s">
        <v>206</v>
      </c>
      <c r="B168" t="s">
        <v>25</v>
      </c>
      <c r="C168" t="s">
        <v>40</v>
      </c>
      <c r="D168" s="1">
        <v>44951</v>
      </c>
      <c r="E168" s="1">
        <v>45413</v>
      </c>
      <c r="F168">
        <v>112235.8</v>
      </c>
      <c r="G168">
        <v>87002.9</v>
      </c>
      <c r="H168">
        <v>74979.5</v>
      </c>
      <c r="I168" s="6">
        <v>12837.575000000001</v>
      </c>
      <c r="J168" s="7">
        <v>26495.821</v>
      </c>
      <c r="K168" t="s">
        <v>29</v>
      </c>
      <c r="L168" t="s">
        <v>49</v>
      </c>
      <c r="M168" t="s">
        <v>23</v>
      </c>
      <c r="N168" s="5">
        <f xml:space="preserve"> Campaign_Data[[#This Row],[Clicks]]/Campaign_Data[[#This Row],[Impressions]]</f>
        <v>0.77517957728282771</v>
      </c>
      <c r="O168" s="5">
        <f xml:space="preserve"> Campaign_Data[[#This Row],[Conversions]]/Campaign_Data[[#This Row],[Clicks]]</f>
        <v>0.8618046065131163</v>
      </c>
      <c r="P168" s="7">
        <f>Campaign_Data[[#This Row],[Total_Spend]]/Campaign_Data[[#This Row],[Clicks]]</f>
        <v>0.14755341488617049</v>
      </c>
      <c r="Q168" s="6">
        <f>Campaign_Data[[#This Row],[Total_Spend]]/Campaign_Data[[#This Row],[Conversions]]</f>
        <v>0.17121446528717851</v>
      </c>
      <c r="R168" s="7">
        <f xml:space="preserve"> Campaign_Data[[#This Row],[Revenue_Generated]]/Campaign_Data[[#This Row],[Total_Spend]]</f>
        <v>2.0639272604054892</v>
      </c>
      <c r="S168" t="str">
        <f xml:space="preserve"> TEXT(Campaign_Data[[#This Row],[Start_Date]], "mmm-yyyy")</f>
        <v>Jan-2023</v>
      </c>
    </row>
    <row r="169" spans="1:19" x14ac:dyDescent="0.2">
      <c r="A169" t="s">
        <v>207</v>
      </c>
      <c r="B169" t="s">
        <v>33</v>
      </c>
      <c r="C169" t="s">
        <v>20</v>
      </c>
      <c r="D169" s="1">
        <v>44926</v>
      </c>
      <c r="E169" s="1">
        <v>45365</v>
      </c>
      <c r="F169">
        <v>15477.3</v>
      </c>
      <c r="G169">
        <v>6275.5999999999995</v>
      </c>
      <c r="H169">
        <v>5017</v>
      </c>
      <c r="I169" s="6">
        <v>646.43899999999996</v>
      </c>
      <c r="J169" s="7">
        <v>851.75900000000001</v>
      </c>
      <c r="K169" t="s">
        <v>29</v>
      </c>
      <c r="L169" t="s">
        <v>34</v>
      </c>
      <c r="M169" t="s">
        <v>23</v>
      </c>
      <c r="N169" s="5">
        <f xml:space="preserve"> Campaign_Data[[#This Row],[Clicks]]/Campaign_Data[[#This Row],[Impressions]]</f>
        <v>0.40547123852351508</v>
      </c>
      <c r="O169" s="5">
        <f xml:space="preserve"> Campaign_Data[[#This Row],[Conversions]]/Campaign_Data[[#This Row],[Clicks]]</f>
        <v>0.79944547134935307</v>
      </c>
      <c r="P169" s="7">
        <f>Campaign_Data[[#This Row],[Total_Spend]]/Campaign_Data[[#This Row],[Clicks]]</f>
        <v>0.1030083179297597</v>
      </c>
      <c r="Q169" s="6">
        <f>Campaign_Data[[#This Row],[Total_Spend]]/Campaign_Data[[#This Row],[Conversions]]</f>
        <v>0.12884971098265896</v>
      </c>
      <c r="R169" s="7">
        <f xml:space="preserve"> Campaign_Data[[#This Row],[Revenue_Generated]]/Campaign_Data[[#This Row],[Total_Spend]]</f>
        <v>1.3176169754609484</v>
      </c>
      <c r="S169" t="str">
        <f xml:space="preserve"> TEXT(Campaign_Data[[#This Row],[Start_Date]], "mmm-yyyy")</f>
        <v>Dec-2022</v>
      </c>
    </row>
    <row r="170" spans="1:19" x14ac:dyDescent="0.2">
      <c r="A170" t="s">
        <v>208</v>
      </c>
      <c r="B170" t="s">
        <v>39</v>
      </c>
      <c r="C170" t="s">
        <v>20</v>
      </c>
      <c r="D170" s="1">
        <v>45090</v>
      </c>
      <c r="E170" s="1">
        <v>45527</v>
      </c>
      <c r="F170">
        <v>97582.099999999991</v>
      </c>
      <c r="G170">
        <v>75063.599999999991</v>
      </c>
      <c r="H170">
        <v>35063.9</v>
      </c>
      <c r="I170" s="6">
        <v>5085.0339999999997</v>
      </c>
      <c r="J170" s="7">
        <v>13352.005999999999</v>
      </c>
      <c r="K170" t="s">
        <v>29</v>
      </c>
      <c r="L170" t="s">
        <v>43</v>
      </c>
      <c r="M170" t="s">
        <v>23</v>
      </c>
      <c r="N170" s="5">
        <f xml:space="preserve"> Campaign_Data[[#This Row],[Clicks]]/Campaign_Data[[#This Row],[Impressions]]</f>
        <v>0.7692353413177212</v>
      </c>
      <c r="O170" s="5">
        <f xml:space="preserve"> Campaign_Data[[#This Row],[Conversions]]/Campaign_Data[[#This Row],[Clicks]]</f>
        <v>0.46712254674702525</v>
      </c>
      <c r="P170" s="7">
        <f>Campaign_Data[[#This Row],[Total_Spend]]/Campaign_Data[[#This Row],[Clicks]]</f>
        <v>6.7743007263174171E-2</v>
      </c>
      <c r="Q170" s="6">
        <f>Campaign_Data[[#This Row],[Total_Spend]]/Campaign_Data[[#This Row],[Conversions]]</f>
        <v>0.14502191712844262</v>
      </c>
      <c r="R170" s="7">
        <f xml:space="preserve"> Campaign_Data[[#This Row],[Revenue_Generated]]/Campaign_Data[[#This Row],[Total_Spend]]</f>
        <v>2.625745668563868</v>
      </c>
      <c r="S170" t="str">
        <f xml:space="preserve"> TEXT(Campaign_Data[[#This Row],[Start_Date]], "mmm-yyyy")</f>
        <v>Jun-2023</v>
      </c>
    </row>
    <row r="171" spans="1:19" x14ac:dyDescent="0.2">
      <c r="A171" t="s">
        <v>209</v>
      </c>
      <c r="B171" t="s">
        <v>19</v>
      </c>
      <c r="C171" t="s">
        <v>20</v>
      </c>
      <c r="D171" s="1">
        <v>45049</v>
      </c>
      <c r="E171" s="1">
        <v>45503</v>
      </c>
      <c r="F171">
        <v>53003.299999999996</v>
      </c>
      <c r="G171">
        <v>44700.6</v>
      </c>
      <c r="H171">
        <v>9190.1</v>
      </c>
      <c r="I171" s="6">
        <v>8928.5779999999995</v>
      </c>
      <c r="J171" s="7">
        <v>18263.881000000001</v>
      </c>
      <c r="K171" t="s">
        <v>42</v>
      </c>
      <c r="L171" t="s">
        <v>34</v>
      </c>
      <c r="M171" t="s">
        <v>23</v>
      </c>
      <c r="N171" s="5">
        <f xml:space="preserve"> Campaign_Data[[#This Row],[Clicks]]/Campaign_Data[[#This Row],[Impressions]]</f>
        <v>0.84335503638452702</v>
      </c>
      <c r="O171" s="5">
        <f xml:space="preserve"> Campaign_Data[[#This Row],[Conversions]]/Campaign_Data[[#This Row],[Clicks]]</f>
        <v>0.20559231867133776</v>
      </c>
      <c r="P171" s="7">
        <f>Campaign_Data[[#This Row],[Total_Spend]]/Campaign_Data[[#This Row],[Clicks]]</f>
        <v>0.19974179317503568</v>
      </c>
      <c r="Q171" s="6">
        <f>Campaign_Data[[#This Row],[Total_Spend]]/Campaign_Data[[#This Row],[Conversions]]</f>
        <v>0.97154307352477109</v>
      </c>
      <c r="R171" s="7">
        <f xml:space="preserve"> Campaign_Data[[#This Row],[Revenue_Generated]]/Campaign_Data[[#This Row],[Total_Spend]]</f>
        <v>2.0455531664728697</v>
      </c>
      <c r="S171" t="str">
        <f xml:space="preserve"> TEXT(Campaign_Data[[#This Row],[Start_Date]], "mmm-yyyy")</f>
        <v>May-2023</v>
      </c>
    </row>
    <row r="172" spans="1:19" x14ac:dyDescent="0.2">
      <c r="A172" t="s">
        <v>210</v>
      </c>
      <c r="B172" t="s">
        <v>19</v>
      </c>
      <c r="C172" t="s">
        <v>20</v>
      </c>
      <c r="D172" s="1">
        <v>45121</v>
      </c>
      <c r="E172" s="1">
        <v>45558</v>
      </c>
      <c r="F172">
        <v>60267.799999999996</v>
      </c>
      <c r="G172">
        <v>4616.8</v>
      </c>
      <c r="H172">
        <v>1748.7</v>
      </c>
      <c r="I172" s="6">
        <v>11465.846</v>
      </c>
      <c r="J172" s="7">
        <v>16189.018</v>
      </c>
      <c r="K172" t="s">
        <v>21</v>
      </c>
      <c r="L172" t="s">
        <v>22</v>
      </c>
      <c r="M172" t="s">
        <v>31</v>
      </c>
      <c r="N172" s="5">
        <f xml:space="preserve"> Campaign_Data[[#This Row],[Clicks]]/Campaign_Data[[#This Row],[Impressions]]</f>
        <v>7.6604754114137238E-2</v>
      </c>
      <c r="O172" s="5">
        <f xml:space="preserve"> Campaign_Data[[#This Row],[Conversions]]/Campaign_Data[[#This Row],[Clicks]]</f>
        <v>0.37876884422110552</v>
      </c>
      <c r="P172" s="7">
        <f>Campaign_Data[[#This Row],[Total_Spend]]/Campaign_Data[[#This Row],[Clicks]]</f>
        <v>2.4835050251256279</v>
      </c>
      <c r="Q172" s="6">
        <f>Campaign_Data[[#This Row],[Total_Spend]]/Campaign_Data[[#This Row],[Conversions]]</f>
        <v>6.5567827529021558</v>
      </c>
      <c r="R172" s="7">
        <f xml:space="preserve"> Campaign_Data[[#This Row],[Revenue_Generated]]/Campaign_Data[[#This Row],[Total_Spend]]</f>
        <v>1.4119340169055123</v>
      </c>
      <c r="S172" t="str">
        <f xml:space="preserve"> TEXT(Campaign_Data[[#This Row],[Start_Date]], "mmm-yyyy")</f>
        <v>Jul-2023</v>
      </c>
    </row>
    <row r="173" spans="1:19" x14ac:dyDescent="0.2">
      <c r="A173" t="s">
        <v>211</v>
      </c>
      <c r="B173" t="s">
        <v>33</v>
      </c>
      <c r="C173" t="s">
        <v>28</v>
      </c>
      <c r="D173" s="1">
        <v>44863</v>
      </c>
      <c r="E173" s="1">
        <v>45322</v>
      </c>
      <c r="F173">
        <v>130224.5</v>
      </c>
      <c r="G173">
        <v>67027.7</v>
      </c>
      <c r="H173">
        <v>55590.1</v>
      </c>
      <c r="I173" s="6">
        <v>3769.1010000000001</v>
      </c>
      <c r="J173" s="7">
        <v>12238.434999999999</v>
      </c>
      <c r="K173" t="s">
        <v>29</v>
      </c>
      <c r="L173" t="s">
        <v>34</v>
      </c>
      <c r="M173" t="s">
        <v>31</v>
      </c>
      <c r="N173" s="5">
        <f xml:space="preserve"> Campaign_Data[[#This Row],[Clicks]]/Campaign_Data[[#This Row],[Impressions]]</f>
        <v>0.51470882975169796</v>
      </c>
      <c r="O173" s="5">
        <f xml:space="preserve"> Campaign_Data[[#This Row],[Conversions]]/Campaign_Data[[#This Row],[Clicks]]</f>
        <v>0.8293601003764115</v>
      </c>
      <c r="P173" s="7">
        <f>Campaign_Data[[#This Row],[Total_Spend]]/Campaign_Data[[#This Row],[Clicks]]</f>
        <v>5.6231990654609966E-2</v>
      </c>
      <c r="Q173" s="6">
        <f>Campaign_Data[[#This Row],[Total_Spend]]/Campaign_Data[[#This Row],[Conversions]]</f>
        <v>6.7801658928478281E-2</v>
      </c>
      <c r="R173" s="7">
        <f xml:space="preserve"> Campaign_Data[[#This Row],[Revenue_Generated]]/Campaign_Data[[#This Row],[Total_Spend]]</f>
        <v>3.2470435257638357</v>
      </c>
      <c r="S173" t="str">
        <f xml:space="preserve"> TEXT(Campaign_Data[[#This Row],[Start_Date]], "mmm-yyyy")</f>
        <v>Oct-2022</v>
      </c>
    </row>
    <row r="174" spans="1:19" x14ac:dyDescent="0.2">
      <c r="A174" t="s">
        <v>212</v>
      </c>
      <c r="B174" t="s">
        <v>25</v>
      </c>
      <c r="C174" t="s">
        <v>20</v>
      </c>
      <c r="D174" s="1">
        <v>45013</v>
      </c>
      <c r="E174" s="1">
        <v>45461</v>
      </c>
      <c r="F174">
        <v>128670.09999999999</v>
      </c>
      <c r="G174">
        <v>19308.2</v>
      </c>
      <c r="H174">
        <v>18934.099999999999</v>
      </c>
      <c r="I174" s="6">
        <v>4893.402</v>
      </c>
      <c r="J174" s="7">
        <v>6203.0709999999999</v>
      </c>
      <c r="K174" t="s">
        <v>37</v>
      </c>
      <c r="L174" t="s">
        <v>43</v>
      </c>
      <c r="M174" t="s">
        <v>23</v>
      </c>
      <c r="N174" s="5">
        <f xml:space="preserve"> Campaign_Data[[#This Row],[Clicks]]/Campaign_Data[[#This Row],[Impressions]]</f>
        <v>0.15005972638553947</v>
      </c>
      <c r="O174" s="5">
        <f xml:space="preserve"> Campaign_Data[[#This Row],[Conversions]]/Campaign_Data[[#This Row],[Clicks]]</f>
        <v>0.98062481225593257</v>
      </c>
      <c r="P174" s="7">
        <f>Campaign_Data[[#This Row],[Total_Spend]]/Campaign_Data[[#This Row],[Clicks]]</f>
        <v>0.25343646740762993</v>
      </c>
      <c r="Q174" s="6">
        <f>Campaign_Data[[#This Row],[Total_Spend]]/Campaign_Data[[#This Row],[Conversions]]</f>
        <v>0.25844386582937667</v>
      </c>
      <c r="R174" s="7">
        <f xml:space="preserve"> Campaign_Data[[#This Row],[Revenue_Generated]]/Campaign_Data[[#This Row],[Total_Spend]]</f>
        <v>1.2676397729023694</v>
      </c>
      <c r="S174" t="str">
        <f xml:space="preserve"> TEXT(Campaign_Data[[#This Row],[Start_Date]], "mmm-yyyy")</f>
        <v>Mar-2023</v>
      </c>
    </row>
    <row r="175" spans="1:19" x14ac:dyDescent="0.2">
      <c r="A175" t="s">
        <v>213</v>
      </c>
      <c r="B175" t="s">
        <v>33</v>
      </c>
      <c r="C175" t="s">
        <v>47</v>
      </c>
      <c r="D175" s="1">
        <v>45015</v>
      </c>
      <c r="E175" s="1">
        <v>45457</v>
      </c>
      <c r="F175">
        <v>11637.699999999999</v>
      </c>
      <c r="G175">
        <v>5875.4</v>
      </c>
      <c r="H175">
        <v>1792.2</v>
      </c>
      <c r="I175" s="6">
        <v>11107.116</v>
      </c>
      <c r="J175" s="7">
        <v>32154.33</v>
      </c>
      <c r="K175" t="s">
        <v>42</v>
      </c>
      <c r="L175" t="s">
        <v>49</v>
      </c>
      <c r="M175" t="s">
        <v>31</v>
      </c>
      <c r="N175" s="5">
        <f xml:space="preserve"> Campaign_Data[[#This Row],[Clicks]]/Campaign_Data[[#This Row],[Impressions]]</f>
        <v>0.50485920757538005</v>
      </c>
      <c r="O175" s="5">
        <f xml:space="preserve"> Campaign_Data[[#This Row],[Conversions]]/Campaign_Data[[#This Row],[Clicks]]</f>
        <v>0.30503455083909181</v>
      </c>
      <c r="P175" s="7">
        <f>Campaign_Data[[#This Row],[Total_Spend]]/Campaign_Data[[#This Row],[Clicks]]</f>
        <v>1.8904442250740376</v>
      </c>
      <c r="Q175" s="6">
        <f>Campaign_Data[[#This Row],[Total_Spend]]/Campaign_Data[[#This Row],[Conversions]]</f>
        <v>6.1974757281553394</v>
      </c>
      <c r="R175" s="7">
        <f xml:space="preserve"> Campaign_Data[[#This Row],[Revenue_Generated]]/Campaign_Data[[#This Row],[Total_Spend]]</f>
        <v>2.8949306012469846</v>
      </c>
      <c r="S175" t="str">
        <f xml:space="preserve"> TEXT(Campaign_Data[[#This Row],[Start_Date]], "mmm-yyyy")</f>
        <v>Mar-2023</v>
      </c>
    </row>
    <row r="176" spans="1:19" x14ac:dyDescent="0.2">
      <c r="A176" t="s">
        <v>214</v>
      </c>
      <c r="B176" t="s">
        <v>25</v>
      </c>
      <c r="C176" t="s">
        <v>28</v>
      </c>
      <c r="D176" s="1">
        <v>44863</v>
      </c>
      <c r="E176" s="1">
        <v>45297</v>
      </c>
      <c r="F176">
        <v>88914</v>
      </c>
      <c r="G176">
        <v>14813.199999999999</v>
      </c>
      <c r="H176">
        <v>6072.5999999999995</v>
      </c>
      <c r="I176" s="6">
        <v>6956.4040000000005</v>
      </c>
      <c r="J176" s="7">
        <v>24453.148000000001</v>
      </c>
      <c r="K176" t="s">
        <v>37</v>
      </c>
      <c r="L176" t="s">
        <v>34</v>
      </c>
      <c r="M176" t="s">
        <v>31</v>
      </c>
      <c r="N176" s="5">
        <f xml:space="preserve"> Campaign_Data[[#This Row],[Clicks]]/Campaign_Data[[#This Row],[Impressions]]</f>
        <v>0.16660143509458578</v>
      </c>
      <c r="O176" s="5">
        <f xml:space="preserve"> Campaign_Data[[#This Row],[Conversions]]/Campaign_Data[[#This Row],[Clicks]]</f>
        <v>0.40994518402505875</v>
      </c>
      <c r="P176" s="7">
        <f>Campaign_Data[[#This Row],[Total_Spend]]/Campaign_Data[[#This Row],[Clicks]]</f>
        <v>0.46960845732184814</v>
      </c>
      <c r="Q176" s="6">
        <f>Campaign_Data[[#This Row],[Total_Spend]]/Campaign_Data[[#This Row],[Conversions]]</f>
        <v>1.1455396370582618</v>
      </c>
      <c r="R176" s="7">
        <f xml:space="preserve"> Campaign_Data[[#This Row],[Revenue_Generated]]/Campaign_Data[[#This Row],[Total_Spend]]</f>
        <v>3.5151995197518717</v>
      </c>
      <c r="S176" t="str">
        <f xml:space="preserve"> TEXT(Campaign_Data[[#This Row],[Start_Date]], "mmm-yyyy")</f>
        <v>Oct-2022</v>
      </c>
    </row>
    <row r="177" spans="1:19" x14ac:dyDescent="0.2">
      <c r="A177" t="s">
        <v>215</v>
      </c>
      <c r="B177" t="s">
        <v>39</v>
      </c>
      <c r="C177" t="s">
        <v>28</v>
      </c>
      <c r="D177" s="1">
        <v>44939</v>
      </c>
      <c r="E177" s="1">
        <v>45376</v>
      </c>
      <c r="F177">
        <v>118789.8</v>
      </c>
      <c r="G177">
        <v>41884.699999999997</v>
      </c>
      <c r="H177">
        <v>40658</v>
      </c>
      <c r="I177" s="6">
        <v>4350.6379999999999</v>
      </c>
      <c r="J177" s="7">
        <v>12534.699000000001</v>
      </c>
      <c r="K177" t="s">
        <v>37</v>
      </c>
      <c r="L177" t="s">
        <v>43</v>
      </c>
      <c r="M177" t="s">
        <v>23</v>
      </c>
      <c r="N177" s="5">
        <f xml:space="preserve"> Campaign_Data[[#This Row],[Clicks]]/Campaign_Data[[#This Row],[Impressions]]</f>
        <v>0.35259508813046236</v>
      </c>
      <c r="O177" s="5">
        <f xml:space="preserve"> Campaign_Data[[#This Row],[Conversions]]/Campaign_Data[[#This Row],[Clicks]]</f>
        <v>0.97071245586097077</v>
      </c>
      <c r="P177" s="7">
        <f>Campaign_Data[[#This Row],[Total_Spend]]/Campaign_Data[[#This Row],[Clicks]]</f>
        <v>0.10387177179256388</v>
      </c>
      <c r="Q177" s="6">
        <f>Campaign_Data[[#This Row],[Total_Spend]]/Campaign_Data[[#This Row],[Conversions]]</f>
        <v>0.10700570613409414</v>
      </c>
      <c r="R177" s="7">
        <f xml:space="preserve"> Campaign_Data[[#This Row],[Revenue_Generated]]/Campaign_Data[[#This Row],[Total_Spend]]</f>
        <v>2.881117436109371</v>
      </c>
      <c r="S177" t="str">
        <f xml:space="preserve"> TEXT(Campaign_Data[[#This Row],[Start_Date]], "mmm-yyyy")</f>
        <v>Jan-2023</v>
      </c>
    </row>
    <row r="178" spans="1:19" x14ac:dyDescent="0.2">
      <c r="A178" t="s">
        <v>216</v>
      </c>
      <c r="B178" t="s">
        <v>33</v>
      </c>
      <c r="C178" t="s">
        <v>47</v>
      </c>
      <c r="D178" s="1">
        <v>44998</v>
      </c>
      <c r="E178" s="1">
        <v>45443</v>
      </c>
      <c r="F178">
        <v>22396.7</v>
      </c>
      <c r="G178">
        <v>5423</v>
      </c>
      <c r="H178">
        <v>1699.3999999999999</v>
      </c>
      <c r="I178" s="6">
        <v>14249.759</v>
      </c>
      <c r="J178" s="7">
        <v>55975.684000000001</v>
      </c>
      <c r="K178" t="s">
        <v>29</v>
      </c>
      <c r="L178" t="s">
        <v>49</v>
      </c>
      <c r="M178" t="s">
        <v>23</v>
      </c>
      <c r="N178" s="5">
        <f xml:space="preserve"> Campaign_Data[[#This Row],[Clicks]]/Campaign_Data[[#This Row],[Impressions]]</f>
        <v>0.24213388579567524</v>
      </c>
      <c r="O178" s="5">
        <f xml:space="preserve"> Campaign_Data[[#This Row],[Conversions]]/Campaign_Data[[#This Row],[Clicks]]</f>
        <v>0.31336898395721924</v>
      </c>
      <c r="P178" s="7">
        <f>Campaign_Data[[#This Row],[Total_Spend]]/Campaign_Data[[#This Row],[Clicks]]</f>
        <v>2.6276524064171123</v>
      </c>
      <c r="Q178" s="6">
        <f>Campaign_Data[[#This Row],[Total_Spend]]/Campaign_Data[[#This Row],[Conversions]]</f>
        <v>8.3851706484641646</v>
      </c>
      <c r="R178" s="7">
        <f xml:space="preserve"> Campaign_Data[[#This Row],[Revenue_Generated]]/Campaign_Data[[#This Row],[Total_Spend]]</f>
        <v>3.9281846099993691</v>
      </c>
      <c r="S178" t="str">
        <f xml:space="preserve"> TEXT(Campaign_Data[[#This Row],[Start_Date]], "mmm-yyyy")</f>
        <v>Mar-2023</v>
      </c>
    </row>
    <row r="179" spans="1:19" x14ac:dyDescent="0.2">
      <c r="A179" t="s">
        <v>217</v>
      </c>
      <c r="B179" t="s">
        <v>39</v>
      </c>
      <c r="C179" t="s">
        <v>40</v>
      </c>
      <c r="D179" s="1">
        <v>44881</v>
      </c>
      <c r="E179" s="1">
        <v>45327</v>
      </c>
      <c r="F179">
        <v>122063.9</v>
      </c>
      <c r="G179">
        <v>24870.399999999998</v>
      </c>
      <c r="H179">
        <v>24038.1</v>
      </c>
      <c r="I179" s="6">
        <v>5506.9840000000004</v>
      </c>
      <c r="J179" s="7">
        <v>10118.39</v>
      </c>
      <c r="K179" t="s">
        <v>42</v>
      </c>
      <c r="L179" t="s">
        <v>22</v>
      </c>
      <c r="M179" t="s">
        <v>23</v>
      </c>
      <c r="N179" s="5">
        <f xml:space="preserve"> Campaign_Data[[#This Row],[Clicks]]/Campaign_Data[[#This Row],[Impressions]]</f>
        <v>0.20374901998051839</v>
      </c>
      <c r="O179" s="5">
        <f xml:space="preserve"> Campaign_Data[[#This Row],[Conversions]]/Campaign_Data[[#This Row],[Clicks]]</f>
        <v>0.96653451492537312</v>
      </c>
      <c r="P179" s="7">
        <f>Campaign_Data[[#This Row],[Total_Spend]]/Campaign_Data[[#This Row],[Clicks]]</f>
        <v>0.22142723880597018</v>
      </c>
      <c r="Q179" s="6">
        <f>Campaign_Data[[#This Row],[Total_Spend]]/Campaign_Data[[#This Row],[Conversions]]</f>
        <v>0.22909397997345882</v>
      </c>
      <c r="R179" s="7">
        <f xml:space="preserve"> Campaign_Data[[#This Row],[Revenue_Generated]]/Campaign_Data[[#This Row],[Total_Spend]]</f>
        <v>1.8373741416354212</v>
      </c>
      <c r="S179" t="str">
        <f xml:space="preserve"> TEXT(Campaign_Data[[#This Row],[Start_Date]], "mmm-yyyy")</f>
        <v>Nov-2022</v>
      </c>
    </row>
    <row r="180" spans="1:19" x14ac:dyDescent="0.2">
      <c r="A180" t="s">
        <v>218</v>
      </c>
      <c r="B180" t="s">
        <v>27</v>
      </c>
      <c r="C180" t="s">
        <v>20</v>
      </c>
      <c r="D180" s="1">
        <v>44992</v>
      </c>
      <c r="E180" s="1">
        <v>45443</v>
      </c>
      <c r="F180">
        <v>23005.7</v>
      </c>
      <c r="G180">
        <v>5135.8999999999996</v>
      </c>
      <c r="H180">
        <v>1157.0999999999999</v>
      </c>
      <c r="I180" s="6">
        <v>7410.7470000000003</v>
      </c>
      <c r="J180" s="7">
        <v>11543.537</v>
      </c>
      <c r="K180" t="s">
        <v>37</v>
      </c>
      <c r="L180" t="s">
        <v>30</v>
      </c>
      <c r="M180" t="s">
        <v>23</v>
      </c>
      <c r="N180" s="5">
        <f xml:space="preserve"> Campaign_Data[[#This Row],[Clicks]]/Campaign_Data[[#This Row],[Impressions]]</f>
        <v>0.22324467414597249</v>
      </c>
      <c r="O180" s="5">
        <f xml:space="preserve"> Campaign_Data[[#This Row],[Conversions]]/Campaign_Data[[#This Row],[Clicks]]</f>
        <v>0.22529644268774704</v>
      </c>
      <c r="P180" s="7">
        <f>Campaign_Data[[#This Row],[Total_Spend]]/Campaign_Data[[#This Row],[Clicks]]</f>
        <v>1.4429305477131567</v>
      </c>
      <c r="Q180" s="6">
        <f>Campaign_Data[[#This Row],[Total_Spend]]/Campaign_Data[[#This Row],[Conversions]]</f>
        <v>6.4045864661654139</v>
      </c>
      <c r="R180" s="7">
        <f xml:space="preserve"> Campaign_Data[[#This Row],[Revenue_Generated]]/Campaign_Data[[#This Row],[Total_Spend]]</f>
        <v>1.557675224913224</v>
      </c>
      <c r="S180" t="str">
        <f xml:space="preserve"> TEXT(Campaign_Data[[#This Row],[Start_Date]], "mmm-yyyy")</f>
        <v>Mar-2023</v>
      </c>
    </row>
    <row r="181" spans="1:19" x14ac:dyDescent="0.2">
      <c r="A181" t="s">
        <v>219</v>
      </c>
      <c r="B181" t="s">
        <v>46</v>
      </c>
      <c r="C181" t="s">
        <v>40</v>
      </c>
      <c r="D181" s="1">
        <v>45064</v>
      </c>
      <c r="E181" s="1">
        <v>45520</v>
      </c>
      <c r="F181">
        <v>33387.699999999997</v>
      </c>
      <c r="G181">
        <v>20735</v>
      </c>
      <c r="H181">
        <v>6551.0999999999995</v>
      </c>
      <c r="I181" s="6">
        <v>8858.6880000000001</v>
      </c>
      <c r="J181" s="7">
        <v>22474.71</v>
      </c>
      <c r="K181" t="s">
        <v>64</v>
      </c>
      <c r="L181" t="s">
        <v>49</v>
      </c>
      <c r="M181" t="s">
        <v>23</v>
      </c>
      <c r="N181" s="5">
        <f xml:space="preserve"> Campaign_Data[[#This Row],[Clicks]]/Campaign_Data[[#This Row],[Impressions]]</f>
        <v>0.62103708850864248</v>
      </c>
      <c r="O181" s="5">
        <f xml:space="preserve"> Campaign_Data[[#This Row],[Conversions]]/Campaign_Data[[#This Row],[Clicks]]</f>
        <v>0.31594405594405589</v>
      </c>
      <c r="P181" s="7">
        <f>Campaign_Data[[#This Row],[Total_Spend]]/Campaign_Data[[#This Row],[Clicks]]</f>
        <v>0.42723356643356641</v>
      </c>
      <c r="Q181" s="6">
        <f>Campaign_Data[[#This Row],[Total_Spend]]/Campaign_Data[[#This Row],[Conversions]]</f>
        <v>1.3522443559096946</v>
      </c>
      <c r="R181" s="7">
        <f xml:space="preserve"> Campaign_Data[[#This Row],[Revenue_Generated]]/Campaign_Data[[#This Row],[Total_Spend]]</f>
        <v>2.5370246700188561</v>
      </c>
      <c r="S181" t="str">
        <f xml:space="preserve"> TEXT(Campaign_Data[[#This Row],[Start_Date]], "mmm-yyyy")</f>
        <v>May-2023</v>
      </c>
    </row>
    <row r="182" spans="1:19" x14ac:dyDescent="0.2">
      <c r="A182" t="s">
        <v>220</v>
      </c>
      <c r="B182" t="s">
        <v>19</v>
      </c>
      <c r="C182" t="s">
        <v>28</v>
      </c>
      <c r="D182" s="1">
        <v>45105</v>
      </c>
      <c r="E182" s="1">
        <v>45549</v>
      </c>
      <c r="F182">
        <v>17139</v>
      </c>
      <c r="G182">
        <v>9967.2999999999993</v>
      </c>
      <c r="H182">
        <v>640.9</v>
      </c>
      <c r="I182" s="6">
        <v>8335.8469999999998</v>
      </c>
      <c r="J182" s="7">
        <v>22439.069</v>
      </c>
      <c r="K182" t="s">
        <v>64</v>
      </c>
      <c r="L182" t="s">
        <v>22</v>
      </c>
      <c r="M182" t="s">
        <v>31</v>
      </c>
      <c r="N182" s="5">
        <f xml:space="preserve"> Campaign_Data[[#This Row],[Clicks]]/Campaign_Data[[#This Row],[Impressions]]</f>
        <v>0.58155668358714041</v>
      </c>
      <c r="O182" s="5">
        <f xml:space="preserve"> Campaign_Data[[#This Row],[Conversions]]/Campaign_Data[[#This Row],[Clicks]]</f>
        <v>6.4300261856270011E-2</v>
      </c>
      <c r="P182" s="7">
        <f>Campaign_Data[[#This Row],[Total_Spend]]/Campaign_Data[[#This Row],[Clicks]]</f>
        <v>0.83631946464940354</v>
      </c>
      <c r="Q182" s="6">
        <f>Campaign_Data[[#This Row],[Total_Spend]]/Campaign_Data[[#This Row],[Conversions]]</f>
        <v>13.006470588235294</v>
      </c>
      <c r="R182" s="7">
        <f xml:space="preserve"> Campaign_Data[[#This Row],[Revenue_Generated]]/Campaign_Data[[#This Row],[Total_Spend]]</f>
        <v>2.6918763024321346</v>
      </c>
      <c r="S182" t="str">
        <f xml:space="preserve"> TEXT(Campaign_Data[[#This Row],[Start_Date]], "mmm-yyyy")</f>
        <v>Jun-2023</v>
      </c>
    </row>
    <row r="183" spans="1:19" x14ac:dyDescent="0.2">
      <c r="A183" t="s">
        <v>221</v>
      </c>
      <c r="B183" t="s">
        <v>39</v>
      </c>
      <c r="C183" t="s">
        <v>40</v>
      </c>
      <c r="D183" s="1">
        <v>45155</v>
      </c>
      <c r="E183" s="1">
        <v>45617</v>
      </c>
      <c r="F183">
        <v>50654.299999999996</v>
      </c>
      <c r="G183">
        <v>8209.9</v>
      </c>
      <c r="H183">
        <v>2360.6</v>
      </c>
      <c r="I183" s="6">
        <v>6491.2730000000001</v>
      </c>
      <c r="J183" s="7">
        <v>8675.6689999999999</v>
      </c>
      <c r="K183" t="s">
        <v>64</v>
      </c>
      <c r="L183" t="s">
        <v>43</v>
      </c>
      <c r="M183" t="s">
        <v>31</v>
      </c>
      <c r="N183" s="5">
        <f xml:space="preserve"> Campaign_Data[[#This Row],[Clicks]]/Campaign_Data[[#This Row],[Impressions]]</f>
        <v>0.16207705959809929</v>
      </c>
      <c r="O183" s="5">
        <f xml:space="preserve"> Campaign_Data[[#This Row],[Conversions]]/Campaign_Data[[#This Row],[Clicks]]</f>
        <v>0.28753090780642881</v>
      </c>
      <c r="P183" s="7">
        <f>Campaign_Data[[#This Row],[Total_Spend]]/Campaign_Data[[#This Row],[Clicks]]</f>
        <v>0.79066407629812796</v>
      </c>
      <c r="Q183" s="6">
        <f>Campaign_Data[[#This Row],[Total_Spend]]/Campaign_Data[[#This Row],[Conversions]]</f>
        <v>2.7498402948402951</v>
      </c>
      <c r="R183" s="7">
        <f xml:space="preserve"> Campaign_Data[[#This Row],[Revenue_Generated]]/Campaign_Data[[#This Row],[Total_Spend]]</f>
        <v>1.3365127302456699</v>
      </c>
      <c r="S183" t="str">
        <f xml:space="preserve"> TEXT(Campaign_Data[[#This Row],[Start_Date]], "mmm-yyyy")</f>
        <v>Aug-2023</v>
      </c>
    </row>
    <row r="184" spans="1:19" x14ac:dyDescent="0.2">
      <c r="A184" t="s">
        <v>222</v>
      </c>
      <c r="B184" t="s">
        <v>19</v>
      </c>
      <c r="C184" t="s">
        <v>20</v>
      </c>
      <c r="D184" s="1">
        <v>45102</v>
      </c>
      <c r="E184" s="1">
        <v>45558</v>
      </c>
      <c r="F184">
        <v>46916.2</v>
      </c>
      <c r="G184">
        <v>22611.3</v>
      </c>
      <c r="H184">
        <v>20375.399999999998</v>
      </c>
      <c r="I184" s="6">
        <v>13512.173000000001</v>
      </c>
      <c r="J184" s="7">
        <v>25114.492999999999</v>
      </c>
      <c r="K184" t="s">
        <v>37</v>
      </c>
      <c r="L184" t="s">
        <v>22</v>
      </c>
      <c r="M184" t="s">
        <v>23</v>
      </c>
      <c r="N184" s="5">
        <f xml:space="preserve"> Campaign_Data[[#This Row],[Clicks]]/Campaign_Data[[#This Row],[Impressions]]</f>
        <v>0.48195079737915691</v>
      </c>
      <c r="O184" s="5">
        <f xml:space="preserve"> Campaign_Data[[#This Row],[Conversions]]/Campaign_Data[[#This Row],[Clicks]]</f>
        <v>0.90111581377452865</v>
      </c>
      <c r="P184" s="7">
        <f>Campaign_Data[[#This Row],[Total_Spend]]/Campaign_Data[[#This Row],[Clicks]]</f>
        <v>0.59758496857765808</v>
      </c>
      <c r="Q184" s="6">
        <f>Campaign_Data[[#This Row],[Total_Spend]]/Campaign_Data[[#This Row],[Conversions]]</f>
        <v>0.66316111585539439</v>
      </c>
      <c r="R184" s="7">
        <f xml:space="preserve"> Campaign_Data[[#This Row],[Revenue_Generated]]/Campaign_Data[[#This Row],[Total_Spend]]</f>
        <v>1.8586568570429047</v>
      </c>
      <c r="S184" t="str">
        <f xml:space="preserve"> TEXT(Campaign_Data[[#This Row],[Start_Date]], "mmm-yyyy")</f>
        <v>Jun-2023</v>
      </c>
    </row>
    <row r="185" spans="1:19" x14ac:dyDescent="0.2">
      <c r="A185" t="s">
        <v>223</v>
      </c>
      <c r="B185" t="s">
        <v>27</v>
      </c>
      <c r="C185" t="s">
        <v>28</v>
      </c>
      <c r="D185" s="1">
        <v>45001</v>
      </c>
      <c r="E185" s="1">
        <v>45454</v>
      </c>
      <c r="F185">
        <v>31166.3</v>
      </c>
      <c r="G185">
        <v>5736.2</v>
      </c>
      <c r="H185">
        <v>5617.3</v>
      </c>
      <c r="I185" s="6">
        <v>1978.6990000000001</v>
      </c>
      <c r="J185" s="7">
        <v>6169.2280000000001</v>
      </c>
      <c r="K185" t="s">
        <v>64</v>
      </c>
      <c r="L185" t="s">
        <v>30</v>
      </c>
      <c r="M185" t="s">
        <v>23</v>
      </c>
      <c r="N185" s="5">
        <f xml:space="preserve"> Campaign_Data[[#This Row],[Clicks]]/Campaign_Data[[#This Row],[Impressions]]</f>
        <v>0.18405136317111753</v>
      </c>
      <c r="O185" s="5">
        <f xml:space="preserve"> Campaign_Data[[#This Row],[Conversions]]/Campaign_Data[[#This Row],[Clicks]]</f>
        <v>0.97927199191102132</v>
      </c>
      <c r="P185" s="7">
        <f>Campaign_Data[[#This Row],[Total_Spend]]/Campaign_Data[[#This Row],[Clicks]]</f>
        <v>0.34494944388270982</v>
      </c>
      <c r="Q185" s="6">
        <f>Campaign_Data[[#This Row],[Total_Spend]]/Campaign_Data[[#This Row],[Conversions]]</f>
        <v>0.35225090345895715</v>
      </c>
      <c r="R185" s="7">
        <f xml:space="preserve"> Campaign_Data[[#This Row],[Revenue_Generated]]/Campaign_Data[[#This Row],[Total_Spend]]</f>
        <v>3.1178203455907139</v>
      </c>
      <c r="S185" t="str">
        <f xml:space="preserve"> TEXT(Campaign_Data[[#This Row],[Start_Date]], "mmm-yyyy")</f>
        <v>Mar-2023</v>
      </c>
    </row>
    <row r="186" spans="1:19" x14ac:dyDescent="0.2">
      <c r="A186" t="s">
        <v>224</v>
      </c>
      <c r="B186" t="s">
        <v>19</v>
      </c>
      <c r="C186" t="s">
        <v>40</v>
      </c>
      <c r="D186" s="1">
        <v>44886</v>
      </c>
      <c r="E186" s="1">
        <v>45339</v>
      </c>
      <c r="F186">
        <v>114497.8</v>
      </c>
      <c r="G186">
        <v>14410.1</v>
      </c>
      <c r="H186">
        <v>7940.2</v>
      </c>
      <c r="I186" s="6">
        <v>7884.0559999999996</v>
      </c>
      <c r="J186" s="7">
        <v>10012.163</v>
      </c>
      <c r="K186" t="s">
        <v>64</v>
      </c>
      <c r="L186" t="s">
        <v>34</v>
      </c>
      <c r="M186" t="s">
        <v>23</v>
      </c>
      <c r="N186" s="5">
        <f xml:space="preserve"> Campaign_Data[[#This Row],[Clicks]]/Campaign_Data[[#This Row],[Impressions]]</f>
        <v>0.12585481991793729</v>
      </c>
      <c r="O186" s="5">
        <f xml:space="preserve"> Campaign_Data[[#This Row],[Conversions]]/Campaign_Data[[#This Row],[Clicks]]</f>
        <v>0.55101630106661292</v>
      </c>
      <c r="P186" s="7">
        <f>Campaign_Data[[#This Row],[Total_Spend]]/Campaign_Data[[#This Row],[Clicks]]</f>
        <v>0.5471201448983698</v>
      </c>
      <c r="Q186" s="6">
        <f>Campaign_Data[[#This Row],[Total_Spend]]/Campaign_Data[[#This Row],[Conversions]]</f>
        <v>0.99292914536157773</v>
      </c>
      <c r="R186" s="7">
        <f xml:space="preserve"> Campaign_Data[[#This Row],[Revenue_Generated]]/Campaign_Data[[#This Row],[Total_Spend]]</f>
        <v>1.26992540387841</v>
      </c>
      <c r="S186" t="str">
        <f xml:space="preserve"> TEXT(Campaign_Data[[#This Row],[Start_Date]], "mmm-yyyy")</f>
        <v>Nov-2022</v>
      </c>
    </row>
    <row r="187" spans="1:19" x14ac:dyDescent="0.2">
      <c r="A187" t="s">
        <v>225</v>
      </c>
      <c r="B187" t="s">
        <v>39</v>
      </c>
      <c r="C187" t="s">
        <v>40</v>
      </c>
      <c r="D187" s="1">
        <v>45053</v>
      </c>
      <c r="E187" s="1">
        <v>45508</v>
      </c>
      <c r="F187">
        <v>122275.59999999999</v>
      </c>
      <c r="G187">
        <v>33489.199999999997</v>
      </c>
      <c r="H187">
        <v>14978.5</v>
      </c>
      <c r="I187" s="6">
        <v>5703.14</v>
      </c>
      <c r="J187" s="7">
        <v>15032.063</v>
      </c>
      <c r="K187" t="s">
        <v>64</v>
      </c>
      <c r="L187" t="s">
        <v>30</v>
      </c>
      <c r="M187" t="s">
        <v>23</v>
      </c>
      <c r="N187" s="5">
        <f xml:space="preserve"> Campaign_Data[[#This Row],[Clicks]]/Campaign_Data[[#This Row],[Impressions]]</f>
        <v>0.27388293330803526</v>
      </c>
      <c r="O187" s="5">
        <f xml:space="preserve"> Campaign_Data[[#This Row],[Conversions]]/Campaign_Data[[#This Row],[Clicks]]</f>
        <v>0.44726359542777971</v>
      </c>
      <c r="P187" s="7">
        <f>Campaign_Data[[#This Row],[Total_Spend]]/Campaign_Data[[#This Row],[Clicks]]</f>
        <v>0.17029788708001389</v>
      </c>
      <c r="Q187" s="6">
        <f>Campaign_Data[[#This Row],[Total_Spend]]/Campaign_Data[[#This Row],[Conversions]]</f>
        <v>0.38075508228460797</v>
      </c>
      <c r="R187" s="7">
        <f xml:space="preserve"> Campaign_Data[[#This Row],[Revenue_Generated]]/Campaign_Data[[#This Row],[Total_Spend]]</f>
        <v>2.6357520593918435</v>
      </c>
      <c r="S187" t="str">
        <f xml:space="preserve"> TEXT(Campaign_Data[[#This Row],[Start_Date]], "mmm-yyyy")</f>
        <v>May-2023</v>
      </c>
    </row>
    <row r="188" spans="1:19" x14ac:dyDescent="0.2">
      <c r="A188" t="s">
        <v>226</v>
      </c>
      <c r="B188" t="s">
        <v>33</v>
      </c>
      <c r="C188" t="s">
        <v>28</v>
      </c>
      <c r="D188" s="1">
        <v>44900</v>
      </c>
      <c r="E188" s="1">
        <v>45356</v>
      </c>
      <c r="F188">
        <v>112438.8</v>
      </c>
      <c r="G188">
        <v>5510</v>
      </c>
      <c r="H188">
        <v>3262.5</v>
      </c>
      <c r="I188" s="6">
        <v>4447.4399999999996</v>
      </c>
      <c r="J188" s="7">
        <v>7948.6679999999997</v>
      </c>
      <c r="K188" t="s">
        <v>29</v>
      </c>
      <c r="L188" t="s">
        <v>30</v>
      </c>
      <c r="M188" t="s">
        <v>23</v>
      </c>
      <c r="N188" s="5">
        <f xml:space="preserve"> Campaign_Data[[#This Row],[Clicks]]/Campaign_Data[[#This Row],[Impressions]]</f>
        <v>4.9004436191065717E-2</v>
      </c>
      <c r="O188" s="5">
        <f xml:space="preserve"> Campaign_Data[[#This Row],[Conversions]]/Campaign_Data[[#This Row],[Clicks]]</f>
        <v>0.59210526315789469</v>
      </c>
      <c r="P188" s="7">
        <f>Campaign_Data[[#This Row],[Total_Spend]]/Campaign_Data[[#This Row],[Clicks]]</f>
        <v>0.80715789473684207</v>
      </c>
      <c r="Q188" s="6">
        <f>Campaign_Data[[#This Row],[Total_Spend]]/Campaign_Data[[#This Row],[Conversions]]</f>
        <v>1.3632</v>
      </c>
      <c r="R188" s="7">
        <f xml:space="preserve"> Campaign_Data[[#This Row],[Revenue_Generated]]/Campaign_Data[[#This Row],[Total_Spend]]</f>
        <v>1.787245696400626</v>
      </c>
      <c r="S188" t="str">
        <f xml:space="preserve"> TEXT(Campaign_Data[[#This Row],[Start_Date]], "mmm-yyyy")</f>
        <v>Dec-2022</v>
      </c>
    </row>
    <row r="189" spans="1:19" x14ac:dyDescent="0.2">
      <c r="A189" t="s">
        <v>227</v>
      </c>
      <c r="B189" t="s">
        <v>27</v>
      </c>
      <c r="C189" t="s">
        <v>28</v>
      </c>
      <c r="D189" s="1">
        <v>45131</v>
      </c>
      <c r="E189" s="1">
        <v>45588</v>
      </c>
      <c r="F189">
        <v>115370.7</v>
      </c>
      <c r="G189">
        <v>99461.3</v>
      </c>
      <c r="H189">
        <v>59479</v>
      </c>
      <c r="I189" s="6">
        <v>5067.924</v>
      </c>
      <c r="J189" s="7">
        <v>12098.887000000001</v>
      </c>
      <c r="K189" t="s">
        <v>29</v>
      </c>
      <c r="L189" t="s">
        <v>30</v>
      </c>
      <c r="M189" t="s">
        <v>23</v>
      </c>
      <c r="N189" s="5">
        <f xml:space="preserve"> Campaign_Data[[#This Row],[Clicks]]/Campaign_Data[[#This Row],[Impressions]]</f>
        <v>0.86210190282281385</v>
      </c>
      <c r="O189" s="5">
        <f xml:space="preserve"> Campaign_Data[[#This Row],[Conversions]]/Campaign_Data[[#This Row],[Clicks]]</f>
        <v>0.59801148788523772</v>
      </c>
      <c r="P189" s="7">
        <f>Campaign_Data[[#This Row],[Total_Spend]]/Campaign_Data[[#This Row],[Clicks]]</f>
        <v>5.0953727731288451E-2</v>
      </c>
      <c r="Q189" s="6">
        <f>Campaign_Data[[#This Row],[Total_Spend]]/Campaign_Data[[#This Row],[Conversions]]</f>
        <v>8.5205265724037055E-2</v>
      </c>
      <c r="R189" s="7">
        <f xml:space="preserve"> Campaign_Data[[#This Row],[Revenue_Generated]]/Campaign_Data[[#This Row],[Total_Spend]]</f>
        <v>2.3873457849802011</v>
      </c>
      <c r="S189" t="str">
        <f xml:space="preserve"> TEXT(Campaign_Data[[#This Row],[Start_Date]], "mmm-yyyy")</f>
        <v>Jul-2023</v>
      </c>
    </row>
    <row r="190" spans="1:19" x14ac:dyDescent="0.2">
      <c r="A190" t="s">
        <v>228</v>
      </c>
      <c r="B190" t="s">
        <v>33</v>
      </c>
      <c r="C190" t="s">
        <v>47</v>
      </c>
      <c r="D190" s="1">
        <v>44942</v>
      </c>
      <c r="E190" s="1">
        <v>45383</v>
      </c>
      <c r="F190">
        <v>89641.9</v>
      </c>
      <c r="G190">
        <v>87211.7</v>
      </c>
      <c r="H190">
        <v>58519.1</v>
      </c>
      <c r="I190" s="6">
        <v>11867.38</v>
      </c>
      <c r="J190" s="7">
        <v>26087.124</v>
      </c>
      <c r="K190" t="s">
        <v>21</v>
      </c>
      <c r="L190" t="s">
        <v>30</v>
      </c>
      <c r="M190" t="s">
        <v>23</v>
      </c>
      <c r="N190" s="5">
        <f xml:space="preserve"> Campaign_Data[[#This Row],[Clicks]]/Campaign_Data[[#This Row],[Impressions]]</f>
        <v>0.97288990974086897</v>
      </c>
      <c r="O190" s="5">
        <f xml:space="preserve"> Campaign_Data[[#This Row],[Conversions]]/Campaign_Data[[#This Row],[Clicks]]</f>
        <v>0.67100056529112495</v>
      </c>
      <c r="P190" s="7">
        <f>Campaign_Data[[#This Row],[Total_Spend]]/Campaign_Data[[#This Row],[Clicks]]</f>
        <v>0.13607554949622586</v>
      </c>
      <c r="Q190" s="6">
        <f>Campaign_Data[[#This Row],[Total_Spend]]/Campaign_Data[[#This Row],[Conversions]]</f>
        <v>0.20279498488527675</v>
      </c>
      <c r="R190" s="7">
        <f xml:space="preserve"> Campaign_Data[[#This Row],[Revenue_Generated]]/Campaign_Data[[#This Row],[Total_Spend]]</f>
        <v>2.1982210058159426</v>
      </c>
      <c r="S190" t="str">
        <f xml:space="preserve"> TEXT(Campaign_Data[[#This Row],[Start_Date]], "mmm-yyyy")</f>
        <v>Jan-2023</v>
      </c>
    </row>
    <row r="191" spans="1:19" x14ac:dyDescent="0.2">
      <c r="A191" t="s">
        <v>229</v>
      </c>
      <c r="B191" t="s">
        <v>46</v>
      </c>
      <c r="C191" t="s">
        <v>47</v>
      </c>
      <c r="D191" s="1">
        <v>44926</v>
      </c>
      <c r="E191" s="1">
        <v>45366</v>
      </c>
      <c r="F191">
        <v>46701.599999999999</v>
      </c>
      <c r="G191">
        <v>40846.5</v>
      </c>
      <c r="H191">
        <v>4086.1</v>
      </c>
      <c r="I191" s="6">
        <v>1789.3869999999999</v>
      </c>
      <c r="J191" s="7">
        <v>3921.4960000000001</v>
      </c>
      <c r="K191" t="s">
        <v>42</v>
      </c>
      <c r="L191" t="s">
        <v>30</v>
      </c>
      <c r="M191" t="s">
        <v>31</v>
      </c>
      <c r="N191" s="5">
        <f xml:space="preserve"> Campaign_Data[[#This Row],[Clicks]]/Campaign_Data[[#This Row],[Impressions]]</f>
        <v>0.87462742175856933</v>
      </c>
      <c r="O191" s="5">
        <f xml:space="preserve"> Campaign_Data[[#This Row],[Conversions]]/Campaign_Data[[#This Row],[Clicks]]</f>
        <v>0.10003549875754349</v>
      </c>
      <c r="P191" s="7">
        <f>Campaign_Data[[#This Row],[Total_Spend]]/Campaign_Data[[#This Row],[Clicks]]</f>
        <v>4.3807596734114301E-2</v>
      </c>
      <c r="Q191" s="6">
        <f>Campaign_Data[[#This Row],[Total_Spend]]/Campaign_Data[[#This Row],[Conversions]]</f>
        <v>0.43792051100070972</v>
      </c>
      <c r="R191" s="7">
        <f xml:space="preserve"> Campaign_Data[[#This Row],[Revenue_Generated]]/Campaign_Data[[#This Row],[Total_Spend]]</f>
        <v>2.1915303956047518</v>
      </c>
      <c r="S191" t="str">
        <f xml:space="preserve"> TEXT(Campaign_Data[[#This Row],[Start_Date]], "mmm-yyyy")</f>
        <v>Dec-2022</v>
      </c>
    </row>
    <row r="192" spans="1:19" x14ac:dyDescent="0.2">
      <c r="A192" t="s">
        <v>230</v>
      </c>
      <c r="B192" t="s">
        <v>27</v>
      </c>
      <c r="C192" t="s">
        <v>20</v>
      </c>
      <c r="D192" s="1">
        <v>45068</v>
      </c>
      <c r="E192" s="1">
        <v>45525</v>
      </c>
      <c r="F192">
        <v>87249.4</v>
      </c>
      <c r="G192">
        <v>62608.1</v>
      </c>
      <c r="H192">
        <v>16982.399999999998</v>
      </c>
      <c r="I192" s="6">
        <v>8811.7950000000001</v>
      </c>
      <c r="J192" s="7">
        <v>20591.624</v>
      </c>
      <c r="K192" t="s">
        <v>42</v>
      </c>
      <c r="L192" t="s">
        <v>22</v>
      </c>
      <c r="M192" t="s">
        <v>23</v>
      </c>
      <c r="N192" s="5">
        <f xml:space="preserve"> Campaign_Data[[#This Row],[Clicks]]/Campaign_Data[[#This Row],[Impressions]]</f>
        <v>0.71757628132686302</v>
      </c>
      <c r="O192" s="5">
        <f xml:space="preserve"> Campaign_Data[[#This Row],[Conversions]]/Campaign_Data[[#This Row],[Clicks]]</f>
        <v>0.27124924730186667</v>
      </c>
      <c r="P192" s="7">
        <f>Campaign_Data[[#This Row],[Total_Spend]]/Campaign_Data[[#This Row],[Clicks]]</f>
        <v>0.14074528695168836</v>
      </c>
      <c r="Q192" s="6">
        <f>Campaign_Data[[#This Row],[Total_Spend]]/Campaign_Data[[#This Row],[Conversions]]</f>
        <v>0.51887807377049189</v>
      </c>
      <c r="R192" s="7">
        <f xml:space="preserve"> Campaign_Data[[#This Row],[Revenue_Generated]]/Campaign_Data[[#This Row],[Total_Spend]]</f>
        <v>2.3368251304075955</v>
      </c>
      <c r="S192" t="str">
        <f xml:space="preserve"> TEXT(Campaign_Data[[#This Row],[Start_Date]], "mmm-yyyy")</f>
        <v>May-2023</v>
      </c>
    </row>
    <row r="193" spans="1:19" x14ac:dyDescent="0.2">
      <c r="A193" t="s">
        <v>231</v>
      </c>
      <c r="B193" t="s">
        <v>46</v>
      </c>
      <c r="C193" t="s">
        <v>20</v>
      </c>
      <c r="D193" s="1">
        <v>44921</v>
      </c>
      <c r="E193" s="1">
        <v>45374</v>
      </c>
      <c r="F193">
        <v>110069.5</v>
      </c>
      <c r="G193">
        <v>70922.399999999994</v>
      </c>
      <c r="H193">
        <v>26430.6</v>
      </c>
      <c r="I193" s="6">
        <v>13496.165000000001</v>
      </c>
      <c r="J193" s="7">
        <v>33205.608999999997</v>
      </c>
      <c r="K193" t="s">
        <v>64</v>
      </c>
      <c r="L193" t="s">
        <v>49</v>
      </c>
      <c r="M193" t="s">
        <v>23</v>
      </c>
      <c r="N193" s="5">
        <f xml:space="preserve"> Campaign_Data[[#This Row],[Clicks]]/Campaign_Data[[#This Row],[Impressions]]</f>
        <v>0.64434198392833608</v>
      </c>
      <c r="O193" s="5">
        <f xml:space="preserve"> Campaign_Data[[#This Row],[Conversions]]/Campaign_Data[[#This Row],[Clicks]]</f>
        <v>0.37266928361138374</v>
      </c>
      <c r="P193" s="7">
        <f>Campaign_Data[[#This Row],[Total_Spend]]/Campaign_Data[[#This Row],[Clicks]]</f>
        <v>0.1902948151782794</v>
      </c>
      <c r="Q193" s="6">
        <f>Campaign_Data[[#This Row],[Total_Spend]]/Campaign_Data[[#This Row],[Conversions]]</f>
        <v>0.51062650866798343</v>
      </c>
      <c r="R193" s="7">
        <f xml:space="preserve"> Campaign_Data[[#This Row],[Revenue_Generated]]/Campaign_Data[[#This Row],[Total_Spend]]</f>
        <v>2.4603736691126699</v>
      </c>
      <c r="S193" t="str">
        <f xml:space="preserve"> TEXT(Campaign_Data[[#This Row],[Start_Date]], "mmm-yyyy")</f>
        <v>Dec-2022</v>
      </c>
    </row>
    <row r="194" spans="1:19" x14ac:dyDescent="0.2">
      <c r="A194" t="s">
        <v>232</v>
      </c>
      <c r="B194" t="s">
        <v>25</v>
      </c>
      <c r="C194" t="s">
        <v>20</v>
      </c>
      <c r="D194" s="1">
        <v>44968</v>
      </c>
      <c r="E194" s="1">
        <v>45421</v>
      </c>
      <c r="F194">
        <v>117044</v>
      </c>
      <c r="G194">
        <v>88658.8</v>
      </c>
      <c r="H194">
        <v>1374.6</v>
      </c>
      <c r="I194" s="6">
        <v>13127.459000000001</v>
      </c>
      <c r="J194" s="7">
        <v>44591.733999999997</v>
      </c>
      <c r="K194" t="s">
        <v>21</v>
      </c>
      <c r="L194" t="s">
        <v>43</v>
      </c>
      <c r="M194" t="s">
        <v>23</v>
      </c>
      <c r="N194" s="5">
        <f xml:space="preserve"> Campaign_Data[[#This Row],[Clicks]]/Campaign_Data[[#This Row],[Impressions]]</f>
        <v>0.75748265609514376</v>
      </c>
      <c r="O194" s="5">
        <f xml:space="preserve"> Campaign_Data[[#This Row],[Conversions]]/Campaign_Data[[#This Row],[Clicks]]</f>
        <v>1.550438309564307E-2</v>
      </c>
      <c r="P194" s="7">
        <f>Campaign_Data[[#This Row],[Total_Spend]]/Campaign_Data[[#This Row],[Clicks]]</f>
        <v>0.14806718566008112</v>
      </c>
      <c r="Q194" s="6">
        <f>Campaign_Data[[#This Row],[Total_Spend]]/Campaign_Data[[#This Row],[Conversions]]</f>
        <v>9.5500210970464146</v>
      </c>
      <c r="R194" s="7">
        <f xml:space="preserve"> Campaign_Data[[#This Row],[Revenue_Generated]]/Campaign_Data[[#This Row],[Total_Spend]]</f>
        <v>3.3968290436100386</v>
      </c>
      <c r="S194" t="str">
        <f xml:space="preserve"> TEXT(Campaign_Data[[#This Row],[Start_Date]], "mmm-yyyy")</f>
        <v>Feb-2023</v>
      </c>
    </row>
    <row r="195" spans="1:19" x14ac:dyDescent="0.2">
      <c r="A195" t="s">
        <v>233</v>
      </c>
      <c r="B195" t="s">
        <v>33</v>
      </c>
      <c r="C195" t="s">
        <v>40</v>
      </c>
      <c r="D195" s="1">
        <v>45033</v>
      </c>
      <c r="E195" s="1">
        <v>45494</v>
      </c>
      <c r="F195">
        <v>32770</v>
      </c>
      <c r="G195">
        <v>12362.699999999999</v>
      </c>
      <c r="H195">
        <v>7632.8</v>
      </c>
      <c r="I195" s="6">
        <v>654.44299999999998</v>
      </c>
      <c r="J195" s="7">
        <v>880.61400000000003</v>
      </c>
      <c r="K195" t="s">
        <v>64</v>
      </c>
      <c r="L195" t="s">
        <v>34</v>
      </c>
      <c r="M195" t="s">
        <v>23</v>
      </c>
      <c r="N195" s="5">
        <f xml:space="preserve"> Campaign_Data[[#This Row],[Clicks]]/Campaign_Data[[#This Row],[Impressions]]</f>
        <v>0.37725663716814156</v>
      </c>
      <c r="O195" s="5">
        <f xml:space="preserve"> Campaign_Data[[#This Row],[Conversions]]/Campaign_Data[[#This Row],[Clicks]]</f>
        <v>0.61740558292282433</v>
      </c>
      <c r="P195" s="7">
        <f>Campaign_Data[[#This Row],[Total_Spend]]/Campaign_Data[[#This Row],[Clicks]]</f>
        <v>5.2936898897490037E-2</v>
      </c>
      <c r="Q195" s="6">
        <f>Campaign_Data[[#This Row],[Total_Spend]]/Campaign_Data[[#This Row],[Conversions]]</f>
        <v>8.5740881458966564E-2</v>
      </c>
      <c r="R195" s="7">
        <f xml:space="preserve"> Campaign_Data[[#This Row],[Revenue_Generated]]/Campaign_Data[[#This Row],[Total_Spend]]</f>
        <v>1.3455931227012896</v>
      </c>
      <c r="S195" t="str">
        <f xml:space="preserve"> TEXT(Campaign_Data[[#This Row],[Start_Date]], "mmm-yyyy")</f>
        <v>Apr-2023</v>
      </c>
    </row>
    <row r="196" spans="1:19" x14ac:dyDescent="0.2">
      <c r="A196" t="s">
        <v>234</v>
      </c>
      <c r="B196" t="s">
        <v>19</v>
      </c>
      <c r="C196" t="s">
        <v>47</v>
      </c>
      <c r="D196" s="1">
        <v>44867</v>
      </c>
      <c r="E196" s="1">
        <v>45323</v>
      </c>
      <c r="F196">
        <v>100511.09999999999</v>
      </c>
      <c r="G196">
        <v>74071.8</v>
      </c>
      <c r="H196">
        <v>46527.6</v>
      </c>
      <c r="I196" s="6">
        <v>8870.9259999999995</v>
      </c>
      <c r="J196" s="7">
        <v>15875.847</v>
      </c>
      <c r="K196" t="s">
        <v>64</v>
      </c>
      <c r="L196" t="s">
        <v>49</v>
      </c>
      <c r="M196" t="s">
        <v>31</v>
      </c>
      <c r="N196" s="5">
        <f xml:space="preserve"> Campaign_Data[[#This Row],[Clicks]]/Campaign_Data[[#This Row],[Impressions]]</f>
        <v>0.73695144118410816</v>
      </c>
      <c r="O196" s="5">
        <f xml:space="preserve"> Campaign_Data[[#This Row],[Conversions]]/Campaign_Data[[#This Row],[Clicks]]</f>
        <v>0.62814188395583737</v>
      </c>
      <c r="P196" s="7">
        <f>Campaign_Data[[#This Row],[Total_Spend]]/Campaign_Data[[#This Row],[Clicks]]</f>
        <v>0.1197611776681544</v>
      </c>
      <c r="Q196" s="6">
        <f>Campaign_Data[[#This Row],[Total_Spend]]/Campaign_Data[[#This Row],[Conversions]]</f>
        <v>0.19065943654948889</v>
      </c>
      <c r="R196" s="7">
        <f xml:space="preserve"> Campaign_Data[[#This Row],[Revenue_Generated]]/Campaign_Data[[#This Row],[Total_Spend]]</f>
        <v>1.78964935565915</v>
      </c>
      <c r="S196" t="str">
        <f xml:space="preserve"> TEXT(Campaign_Data[[#This Row],[Start_Date]], "mmm-yyyy")</f>
        <v>Nov-2022</v>
      </c>
    </row>
    <row r="197" spans="1:19" x14ac:dyDescent="0.2">
      <c r="A197" t="s">
        <v>235</v>
      </c>
      <c r="B197" t="s">
        <v>46</v>
      </c>
      <c r="C197" t="s">
        <v>47</v>
      </c>
      <c r="D197" s="1">
        <v>45116</v>
      </c>
      <c r="E197" s="1">
        <v>45567</v>
      </c>
      <c r="F197">
        <v>17545</v>
      </c>
      <c r="G197">
        <v>4236.8999999999996</v>
      </c>
      <c r="H197">
        <v>959.9</v>
      </c>
      <c r="I197" s="6">
        <v>665.02800000000002</v>
      </c>
      <c r="J197" s="7">
        <v>1684.32</v>
      </c>
      <c r="K197" t="s">
        <v>37</v>
      </c>
      <c r="L197" t="s">
        <v>22</v>
      </c>
      <c r="M197" t="s">
        <v>23</v>
      </c>
      <c r="N197" s="5">
        <f xml:space="preserve"> Campaign_Data[[#This Row],[Clicks]]/Campaign_Data[[#This Row],[Impressions]]</f>
        <v>0.24148760330578511</v>
      </c>
      <c r="O197" s="5">
        <f xml:space="preserve"> Campaign_Data[[#This Row],[Conversions]]/Campaign_Data[[#This Row],[Clicks]]</f>
        <v>0.22655715263518139</v>
      </c>
      <c r="P197" s="7">
        <f>Campaign_Data[[#This Row],[Total_Spend]]/Campaign_Data[[#This Row],[Clicks]]</f>
        <v>0.15696098562628338</v>
      </c>
      <c r="Q197" s="6">
        <f>Campaign_Data[[#This Row],[Total_Spend]]/Campaign_Data[[#This Row],[Conversions]]</f>
        <v>0.6928096676737161</v>
      </c>
      <c r="R197" s="7">
        <f xml:space="preserve"> Campaign_Data[[#This Row],[Revenue_Generated]]/Campaign_Data[[#This Row],[Total_Spend]]</f>
        <v>2.532705389848247</v>
      </c>
      <c r="S197" t="str">
        <f xml:space="preserve"> TEXT(Campaign_Data[[#This Row],[Start_Date]], "mmm-yyyy")</f>
        <v>Jul-2023</v>
      </c>
    </row>
    <row r="198" spans="1:19" x14ac:dyDescent="0.2">
      <c r="A198" t="s">
        <v>236</v>
      </c>
      <c r="B198" t="s">
        <v>46</v>
      </c>
      <c r="C198" t="s">
        <v>28</v>
      </c>
      <c r="D198" s="1">
        <v>45127</v>
      </c>
      <c r="E198" s="1">
        <v>45577</v>
      </c>
      <c r="F198">
        <v>76800.7</v>
      </c>
      <c r="G198">
        <v>68915.599999999991</v>
      </c>
      <c r="H198">
        <v>29455.3</v>
      </c>
      <c r="I198" s="6">
        <v>10711.962</v>
      </c>
      <c r="J198" s="7">
        <v>29348.696</v>
      </c>
      <c r="K198" t="s">
        <v>64</v>
      </c>
      <c r="L198" t="s">
        <v>34</v>
      </c>
      <c r="M198" t="s">
        <v>31</v>
      </c>
      <c r="N198" s="5">
        <f xml:space="preserve"> Campaign_Data[[#This Row],[Clicks]]/Campaign_Data[[#This Row],[Impressions]]</f>
        <v>0.89733036287429668</v>
      </c>
      <c r="O198" s="5">
        <f xml:space="preserve"> Campaign_Data[[#This Row],[Conversions]]/Campaign_Data[[#This Row],[Clicks]]</f>
        <v>0.42741121023396739</v>
      </c>
      <c r="P198" s="7">
        <f>Campaign_Data[[#This Row],[Total_Spend]]/Campaign_Data[[#This Row],[Clicks]]</f>
        <v>0.15543595354317458</v>
      </c>
      <c r="Q198" s="6">
        <f>Campaign_Data[[#This Row],[Total_Spend]]/Campaign_Data[[#This Row],[Conversions]]</f>
        <v>0.36366840602540118</v>
      </c>
      <c r="R198" s="7">
        <f xml:space="preserve"> Campaign_Data[[#This Row],[Revenue_Generated]]/Campaign_Data[[#This Row],[Total_Spend]]</f>
        <v>2.7398058357563255</v>
      </c>
      <c r="S198" t="str">
        <f xml:space="preserve"> TEXT(Campaign_Data[[#This Row],[Start_Date]], "mmm-yyyy")</f>
        <v>Jul-2023</v>
      </c>
    </row>
    <row r="199" spans="1:19" x14ac:dyDescent="0.2">
      <c r="A199" t="s">
        <v>237</v>
      </c>
      <c r="B199" t="s">
        <v>39</v>
      </c>
      <c r="C199" t="s">
        <v>28</v>
      </c>
      <c r="D199" s="1">
        <v>44958</v>
      </c>
      <c r="E199" s="1">
        <v>45402</v>
      </c>
      <c r="F199">
        <v>134661.5</v>
      </c>
      <c r="G199">
        <v>109527.2</v>
      </c>
      <c r="H199">
        <v>32126.2</v>
      </c>
      <c r="I199" s="6">
        <v>5426.8280000000004</v>
      </c>
      <c r="J199" s="7">
        <v>6913.0780000000004</v>
      </c>
      <c r="K199" t="s">
        <v>21</v>
      </c>
      <c r="L199" t="s">
        <v>22</v>
      </c>
      <c r="M199" t="s">
        <v>31</v>
      </c>
      <c r="N199" s="5">
        <f xml:space="preserve"> Campaign_Data[[#This Row],[Clicks]]/Campaign_Data[[#This Row],[Impressions]]</f>
        <v>0.81335199741574238</v>
      </c>
      <c r="O199" s="5">
        <f xml:space="preserve"> Campaign_Data[[#This Row],[Conversions]]/Campaign_Data[[#This Row],[Clicks]]</f>
        <v>0.2933170938360517</v>
      </c>
      <c r="P199" s="7">
        <f>Campaign_Data[[#This Row],[Total_Spend]]/Campaign_Data[[#This Row],[Clicks]]</f>
        <v>4.9547765303961031E-2</v>
      </c>
      <c r="Q199" s="6">
        <f>Campaign_Data[[#This Row],[Total_Spend]]/Campaign_Data[[#This Row],[Conversions]]</f>
        <v>0.16892218812059939</v>
      </c>
      <c r="R199" s="7">
        <f xml:space="preserve"> Campaign_Data[[#This Row],[Revenue_Generated]]/Campaign_Data[[#This Row],[Total_Spend]]</f>
        <v>1.2738708505226257</v>
      </c>
      <c r="S199" t="str">
        <f xml:space="preserve"> TEXT(Campaign_Data[[#This Row],[Start_Date]], "mmm-yyyy")</f>
        <v>Feb-2023</v>
      </c>
    </row>
    <row r="200" spans="1:19" x14ac:dyDescent="0.2">
      <c r="A200" t="s">
        <v>238</v>
      </c>
      <c r="B200" t="s">
        <v>25</v>
      </c>
      <c r="C200" t="s">
        <v>28</v>
      </c>
      <c r="D200" s="1">
        <v>45043</v>
      </c>
      <c r="E200" s="1">
        <v>45481</v>
      </c>
      <c r="F200">
        <v>56152.7</v>
      </c>
      <c r="G200">
        <v>46359.4</v>
      </c>
      <c r="H200">
        <v>14172.3</v>
      </c>
      <c r="I200" s="6">
        <v>12774.616</v>
      </c>
      <c r="J200" s="7">
        <v>27853.108</v>
      </c>
      <c r="K200" t="s">
        <v>64</v>
      </c>
      <c r="L200" t="s">
        <v>22</v>
      </c>
      <c r="M200" t="s">
        <v>23</v>
      </c>
      <c r="N200" s="5">
        <f xml:space="preserve"> Campaign_Data[[#This Row],[Clicks]]/Campaign_Data[[#This Row],[Impressions]]</f>
        <v>0.82559520735423242</v>
      </c>
      <c r="O200" s="5">
        <f xml:space="preserve"> Campaign_Data[[#This Row],[Conversions]]/Campaign_Data[[#This Row],[Clicks]]</f>
        <v>0.30570499186788436</v>
      </c>
      <c r="P200" s="7">
        <f>Campaign_Data[[#This Row],[Total_Spend]]/Campaign_Data[[#This Row],[Clicks]]</f>
        <v>0.27555611159764792</v>
      </c>
      <c r="Q200" s="6">
        <f>Campaign_Data[[#This Row],[Total_Spend]]/Campaign_Data[[#This Row],[Conversions]]</f>
        <v>0.90137916922447314</v>
      </c>
      <c r="R200" s="7">
        <f xml:space="preserve"> Campaign_Data[[#This Row],[Revenue_Generated]]/Campaign_Data[[#This Row],[Total_Spend]]</f>
        <v>2.1803479650582061</v>
      </c>
      <c r="S200" t="str">
        <f xml:space="preserve"> TEXT(Campaign_Data[[#This Row],[Start_Date]], "mmm-yyyy")</f>
        <v>Apr-2023</v>
      </c>
    </row>
    <row r="201" spans="1:19" x14ac:dyDescent="0.2">
      <c r="A201" t="s">
        <v>239</v>
      </c>
      <c r="B201" t="s">
        <v>39</v>
      </c>
      <c r="C201" t="s">
        <v>20</v>
      </c>
      <c r="D201" s="1">
        <v>45106</v>
      </c>
      <c r="E201" s="1">
        <v>45545</v>
      </c>
      <c r="F201">
        <v>6235</v>
      </c>
      <c r="G201">
        <v>2395.4</v>
      </c>
      <c r="H201">
        <v>52.199999999999996</v>
      </c>
      <c r="I201" s="6">
        <v>1356.069</v>
      </c>
      <c r="J201" s="7">
        <v>2920.6190000000001</v>
      </c>
      <c r="K201" t="s">
        <v>37</v>
      </c>
      <c r="L201" t="s">
        <v>43</v>
      </c>
      <c r="M201" t="s">
        <v>23</v>
      </c>
      <c r="N201" s="5">
        <f xml:space="preserve"> Campaign_Data[[#This Row],[Clicks]]/Campaign_Data[[#This Row],[Impressions]]</f>
        <v>0.38418604651162791</v>
      </c>
      <c r="O201" s="5">
        <f xml:space="preserve"> Campaign_Data[[#This Row],[Conversions]]/Campaign_Data[[#This Row],[Clicks]]</f>
        <v>2.1791767554479417E-2</v>
      </c>
      <c r="P201" s="7">
        <f>Campaign_Data[[#This Row],[Total_Spend]]/Campaign_Data[[#This Row],[Clicks]]</f>
        <v>0.56611380145278445</v>
      </c>
      <c r="Q201" s="6">
        <f>Campaign_Data[[#This Row],[Total_Spend]]/Campaign_Data[[#This Row],[Conversions]]</f>
        <v>25.978333333333335</v>
      </c>
      <c r="R201" s="7">
        <f xml:space="preserve"> Campaign_Data[[#This Row],[Revenue_Generated]]/Campaign_Data[[#This Row],[Total_Spend]]</f>
        <v>2.1537392271337228</v>
      </c>
      <c r="S201" t="str">
        <f xml:space="preserve"> TEXT(Campaign_Data[[#This Row],[Start_Date]], "mmm-yyyy")</f>
        <v>Jun-2023</v>
      </c>
    </row>
    <row r="202" spans="1:19" x14ac:dyDescent="0.2">
      <c r="A202" t="s">
        <v>240</v>
      </c>
      <c r="B202" t="s">
        <v>25</v>
      </c>
      <c r="C202" t="s">
        <v>40</v>
      </c>
      <c r="D202" s="1">
        <v>45059</v>
      </c>
      <c r="E202" s="1">
        <v>45513</v>
      </c>
      <c r="F202">
        <v>73932.599999999991</v>
      </c>
      <c r="G202">
        <v>64783.1</v>
      </c>
      <c r="H202">
        <v>11025.8</v>
      </c>
      <c r="I202" s="6">
        <v>12328.277</v>
      </c>
      <c r="J202" s="7">
        <v>16128.93</v>
      </c>
      <c r="K202" t="s">
        <v>42</v>
      </c>
      <c r="L202" t="s">
        <v>43</v>
      </c>
      <c r="M202" t="s">
        <v>31</v>
      </c>
      <c r="N202" s="5">
        <f xml:space="preserve"> Campaign_Data[[#This Row],[Clicks]]/Campaign_Data[[#This Row],[Impressions]]</f>
        <v>0.87624539107240929</v>
      </c>
      <c r="O202" s="5">
        <f xml:space="preserve"> Campaign_Data[[#This Row],[Conversions]]/Campaign_Data[[#This Row],[Clicks]]</f>
        <v>0.1701956220063566</v>
      </c>
      <c r="P202" s="7">
        <f>Campaign_Data[[#This Row],[Total_Spend]]/Campaign_Data[[#This Row],[Clicks]]</f>
        <v>0.19030081919512959</v>
      </c>
      <c r="Q202" s="6">
        <f>Campaign_Data[[#This Row],[Total_Spend]]/Campaign_Data[[#This Row],[Conversions]]</f>
        <v>1.1181299316149396</v>
      </c>
      <c r="R202" s="7">
        <f xml:space="preserve"> Campaign_Data[[#This Row],[Revenue_Generated]]/Campaign_Data[[#This Row],[Total_Spend]]</f>
        <v>1.3082874435738263</v>
      </c>
      <c r="S202" t="str">
        <f xml:space="preserve"> TEXT(Campaign_Data[[#This Row],[Start_Date]], "mmm-yyyy")</f>
        <v>May-2023</v>
      </c>
    </row>
    <row r="203" spans="1:19" x14ac:dyDescent="0.2">
      <c r="A203" t="s">
        <v>241</v>
      </c>
      <c r="B203" t="s">
        <v>39</v>
      </c>
      <c r="C203" t="s">
        <v>40</v>
      </c>
      <c r="D203" s="1">
        <v>45094</v>
      </c>
      <c r="E203" s="1">
        <v>45542</v>
      </c>
      <c r="F203">
        <v>127991.5</v>
      </c>
      <c r="G203">
        <v>81756.800000000003</v>
      </c>
      <c r="H203">
        <v>65673.399999999994</v>
      </c>
      <c r="I203" s="6">
        <v>7533.7939999999999</v>
      </c>
      <c r="J203" s="7">
        <v>29246.413</v>
      </c>
      <c r="K203" t="s">
        <v>37</v>
      </c>
      <c r="L203" t="s">
        <v>49</v>
      </c>
      <c r="M203" t="s">
        <v>31</v>
      </c>
      <c r="N203" s="5">
        <f xml:space="preserve"> Campaign_Data[[#This Row],[Clicks]]/Campaign_Data[[#This Row],[Impressions]]</f>
        <v>0.63876741814886151</v>
      </c>
      <c r="O203" s="5">
        <f xml:space="preserve"> Campaign_Data[[#This Row],[Conversions]]/Campaign_Data[[#This Row],[Clicks]]</f>
        <v>0.80327752553915999</v>
      </c>
      <c r="P203" s="7">
        <f>Campaign_Data[[#This Row],[Total_Spend]]/Campaign_Data[[#This Row],[Clicks]]</f>
        <v>9.2148836549375709E-2</v>
      </c>
      <c r="Q203" s="6">
        <f>Campaign_Data[[#This Row],[Total_Spend]]/Campaign_Data[[#This Row],[Conversions]]</f>
        <v>0.11471606464717832</v>
      </c>
      <c r="R203" s="7">
        <f xml:space="preserve"> Campaign_Data[[#This Row],[Revenue_Generated]]/Campaign_Data[[#This Row],[Total_Spend]]</f>
        <v>3.8820298245478972</v>
      </c>
      <c r="S203" t="str">
        <f xml:space="preserve"> TEXT(Campaign_Data[[#This Row],[Start_Date]], "mmm-yyyy")</f>
        <v>Jun-2023</v>
      </c>
    </row>
    <row r="204" spans="1:19" x14ac:dyDescent="0.2">
      <c r="A204" t="s">
        <v>242</v>
      </c>
      <c r="B204" t="s">
        <v>46</v>
      </c>
      <c r="C204" t="s">
        <v>20</v>
      </c>
      <c r="D204" s="1">
        <v>45143</v>
      </c>
      <c r="E204" s="1">
        <v>45590</v>
      </c>
      <c r="F204">
        <v>143808.1</v>
      </c>
      <c r="G204">
        <v>14444.9</v>
      </c>
      <c r="H204">
        <v>5875.4</v>
      </c>
      <c r="I204" s="6">
        <v>5517.3370000000004</v>
      </c>
      <c r="J204" s="7">
        <v>13381.035</v>
      </c>
      <c r="K204" t="s">
        <v>29</v>
      </c>
      <c r="L204" t="s">
        <v>30</v>
      </c>
      <c r="M204" t="s">
        <v>23</v>
      </c>
      <c r="N204" s="5">
        <f xml:space="preserve"> Campaign_Data[[#This Row],[Clicks]]/Campaign_Data[[#This Row],[Impressions]]</f>
        <v>0.10044566335275967</v>
      </c>
      <c r="O204" s="5">
        <f xml:space="preserve"> Campaign_Data[[#This Row],[Conversions]]/Campaign_Data[[#This Row],[Clicks]]</f>
        <v>0.40674563340694636</v>
      </c>
      <c r="P204" s="7">
        <f>Campaign_Data[[#This Row],[Total_Spend]]/Campaign_Data[[#This Row],[Clicks]]</f>
        <v>0.38195743826540857</v>
      </c>
      <c r="Q204" s="6">
        <f>Campaign_Data[[#This Row],[Total_Spend]]/Campaign_Data[[#This Row],[Conversions]]</f>
        <v>0.93905725567620946</v>
      </c>
      <c r="R204" s="7">
        <f xml:space="preserve"> Campaign_Data[[#This Row],[Revenue_Generated]]/Campaign_Data[[#This Row],[Total_Spend]]</f>
        <v>2.4252705607795932</v>
      </c>
      <c r="S204" t="str">
        <f xml:space="preserve"> TEXT(Campaign_Data[[#This Row],[Start_Date]], "mmm-yyyy")</f>
        <v>Aug-2023</v>
      </c>
    </row>
    <row r="205" spans="1:19" x14ac:dyDescent="0.2">
      <c r="A205" t="s">
        <v>243</v>
      </c>
      <c r="B205" t="s">
        <v>33</v>
      </c>
      <c r="C205" t="s">
        <v>47</v>
      </c>
      <c r="D205" s="1">
        <v>45132</v>
      </c>
      <c r="E205" s="1">
        <v>45584</v>
      </c>
      <c r="F205">
        <v>86623</v>
      </c>
      <c r="G205">
        <v>24215</v>
      </c>
      <c r="H205">
        <v>22089.3</v>
      </c>
      <c r="I205" s="6">
        <v>911.32500000000005</v>
      </c>
      <c r="J205" s="7">
        <v>3202.0059999999999</v>
      </c>
      <c r="K205" t="s">
        <v>64</v>
      </c>
      <c r="L205" t="s">
        <v>34</v>
      </c>
      <c r="M205" t="s">
        <v>23</v>
      </c>
      <c r="N205" s="5">
        <f xml:space="preserve"> Campaign_Data[[#This Row],[Clicks]]/Campaign_Data[[#This Row],[Impressions]]</f>
        <v>0.27954469367258117</v>
      </c>
      <c r="O205" s="5">
        <f xml:space="preserve"> Campaign_Data[[#This Row],[Conversions]]/Campaign_Data[[#This Row],[Clicks]]</f>
        <v>0.91221556886227539</v>
      </c>
      <c r="P205" s="7">
        <f>Campaign_Data[[#This Row],[Total_Spend]]/Campaign_Data[[#This Row],[Clicks]]</f>
        <v>3.7634730538922155E-2</v>
      </c>
      <c r="Q205" s="6">
        <f>Campaign_Data[[#This Row],[Total_Spend]]/Campaign_Data[[#This Row],[Conversions]]</f>
        <v>4.1256400157542346E-2</v>
      </c>
      <c r="R205" s="7">
        <f xml:space="preserve"> Campaign_Data[[#This Row],[Revenue_Generated]]/Campaign_Data[[#This Row],[Total_Spend]]</f>
        <v>3.5135719968178201</v>
      </c>
      <c r="S205" t="str">
        <f xml:space="preserve"> TEXT(Campaign_Data[[#This Row],[Start_Date]], "mmm-yyyy")</f>
        <v>Jul-2023</v>
      </c>
    </row>
    <row r="206" spans="1:19" x14ac:dyDescent="0.2">
      <c r="A206" t="s">
        <v>244</v>
      </c>
      <c r="B206" t="s">
        <v>46</v>
      </c>
      <c r="C206" t="s">
        <v>47</v>
      </c>
      <c r="D206" s="1">
        <v>45096</v>
      </c>
      <c r="E206" s="1">
        <v>45547</v>
      </c>
      <c r="F206">
        <v>110811.9</v>
      </c>
      <c r="G206">
        <v>100171.8</v>
      </c>
      <c r="H206">
        <v>55375.5</v>
      </c>
      <c r="I206" s="6">
        <v>1363.58</v>
      </c>
      <c r="J206" s="7">
        <v>2565.7750000000001</v>
      </c>
      <c r="K206" t="s">
        <v>64</v>
      </c>
      <c r="L206" t="s">
        <v>34</v>
      </c>
      <c r="M206" t="s">
        <v>23</v>
      </c>
      <c r="N206" s="5">
        <f xml:space="preserve"> Campaign_Data[[#This Row],[Clicks]]/Campaign_Data[[#This Row],[Impressions]]</f>
        <v>0.9039805291669939</v>
      </c>
      <c r="O206" s="5">
        <f xml:space="preserve"> Campaign_Data[[#This Row],[Conversions]]/Campaign_Data[[#This Row],[Clicks]]</f>
        <v>0.55280528052805278</v>
      </c>
      <c r="P206" s="7">
        <f>Campaign_Data[[#This Row],[Total_Spend]]/Campaign_Data[[#This Row],[Clicks]]</f>
        <v>1.3612413872966243E-2</v>
      </c>
      <c r="Q206" s="6">
        <f>Campaign_Data[[#This Row],[Total_Spend]]/Campaign_Data[[#This Row],[Conversions]]</f>
        <v>2.4624247185126995E-2</v>
      </c>
      <c r="R206" s="7">
        <f xml:space="preserve"> Campaign_Data[[#This Row],[Revenue_Generated]]/Campaign_Data[[#This Row],[Total_Spend]]</f>
        <v>1.8816461080391325</v>
      </c>
      <c r="S206" t="str">
        <f xml:space="preserve"> TEXT(Campaign_Data[[#This Row],[Start_Date]], "mmm-yyyy")</f>
        <v>Jun-2023</v>
      </c>
    </row>
    <row r="207" spans="1:19" x14ac:dyDescent="0.2">
      <c r="A207" t="s">
        <v>245</v>
      </c>
      <c r="B207" t="s">
        <v>19</v>
      </c>
      <c r="C207" t="s">
        <v>47</v>
      </c>
      <c r="D207" s="1">
        <v>45034</v>
      </c>
      <c r="E207" s="1">
        <v>45474</v>
      </c>
      <c r="F207">
        <v>27616.7</v>
      </c>
      <c r="G207">
        <v>2067.6999999999998</v>
      </c>
      <c r="H207">
        <v>469.8</v>
      </c>
      <c r="I207" s="6">
        <v>6828.2240000000002</v>
      </c>
      <c r="J207" s="7">
        <v>19500.876</v>
      </c>
      <c r="K207" t="s">
        <v>21</v>
      </c>
      <c r="L207" t="s">
        <v>22</v>
      </c>
      <c r="M207" t="s">
        <v>23</v>
      </c>
      <c r="N207" s="5">
        <f xml:space="preserve"> Campaign_Data[[#This Row],[Clicks]]/Campaign_Data[[#This Row],[Impressions]]</f>
        <v>7.4871364065945592E-2</v>
      </c>
      <c r="O207" s="5">
        <f xml:space="preserve"> Campaign_Data[[#This Row],[Conversions]]/Campaign_Data[[#This Row],[Clicks]]</f>
        <v>0.22720897615708277</v>
      </c>
      <c r="P207" s="7">
        <f>Campaign_Data[[#This Row],[Total_Spend]]/Campaign_Data[[#This Row],[Clicks]]</f>
        <v>3.3023281907433382</v>
      </c>
      <c r="Q207" s="6">
        <f>Campaign_Data[[#This Row],[Total_Spend]]/Campaign_Data[[#This Row],[Conversions]]</f>
        <v>14.53432098765432</v>
      </c>
      <c r="R207" s="7">
        <f xml:space="preserve"> Campaign_Data[[#This Row],[Revenue_Generated]]/Campaign_Data[[#This Row],[Total_Spend]]</f>
        <v>2.8559221255776026</v>
      </c>
      <c r="S207" t="str">
        <f xml:space="preserve"> TEXT(Campaign_Data[[#This Row],[Start_Date]], "mmm-yyyy")</f>
        <v>Apr-2023</v>
      </c>
    </row>
    <row r="208" spans="1:19" x14ac:dyDescent="0.2">
      <c r="A208" t="s">
        <v>246</v>
      </c>
      <c r="B208" t="s">
        <v>46</v>
      </c>
      <c r="C208" t="s">
        <v>47</v>
      </c>
      <c r="D208" s="1">
        <v>45131</v>
      </c>
      <c r="E208" s="1">
        <v>45593</v>
      </c>
      <c r="F208">
        <v>39759</v>
      </c>
      <c r="G208">
        <v>34408.5</v>
      </c>
      <c r="H208">
        <v>34104</v>
      </c>
      <c r="I208" s="6">
        <v>6942.89</v>
      </c>
      <c r="J208" s="7">
        <v>22393.307000000001</v>
      </c>
      <c r="K208" t="s">
        <v>37</v>
      </c>
      <c r="L208" t="s">
        <v>43</v>
      </c>
      <c r="M208" t="s">
        <v>31</v>
      </c>
      <c r="N208" s="5">
        <f xml:space="preserve"> Campaign_Data[[#This Row],[Clicks]]/Campaign_Data[[#This Row],[Impressions]]</f>
        <v>0.8654266958424508</v>
      </c>
      <c r="O208" s="5">
        <f xml:space="preserve"> Campaign_Data[[#This Row],[Conversions]]/Campaign_Data[[#This Row],[Clicks]]</f>
        <v>0.99115044247787609</v>
      </c>
      <c r="P208" s="7">
        <f>Campaign_Data[[#This Row],[Total_Spend]]/Campaign_Data[[#This Row],[Clicks]]</f>
        <v>0.20177833965444586</v>
      </c>
      <c r="Q208" s="6">
        <f>Campaign_Data[[#This Row],[Total_Spend]]/Campaign_Data[[#This Row],[Conversions]]</f>
        <v>0.20357993197278912</v>
      </c>
      <c r="R208" s="7">
        <f xml:space="preserve"> Campaign_Data[[#This Row],[Revenue_Generated]]/Campaign_Data[[#This Row],[Total_Spend]]</f>
        <v>3.2253581721732592</v>
      </c>
      <c r="S208" t="str">
        <f xml:space="preserve"> TEXT(Campaign_Data[[#This Row],[Start_Date]], "mmm-yyyy")</f>
        <v>Jul-2023</v>
      </c>
    </row>
    <row r="209" spans="1:19" x14ac:dyDescent="0.2">
      <c r="A209" t="s">
        <v>247</v>
      </c>
      <c r="B209" t="s">
        <v>33</v>
      </c>
      <c r="C209" t="s">
        <v>40</v>
      </c>
      <c r="D209" s="1">
        <v>45054</v>
      </c>
      <c r="E209" s="1">
        <v>45513</v>
      </c>
      <c r="F209">
        <v>115457.7</v>
      </c>
      <c r="G209">
        <v>33727</v>
      </c>
      <c r="H209">
        <v>7342.8</v>
      </c>
      <c r="I209" s="6">
        <v>6546.7209999999995</v>
      </c>
      <c r="J209" s="7">
        <v>25835.897000000001</v>
      </c>
      <c r="K209" t="s">
        <v>37</v>
      </c>
      <c r="L209" t="s">
        <v>34</v>
      </c>
      <c r="M209" t="s">
        <v>31</v>
      </c>
      <c r="N209" s="5">
        <f xml:space="preserve"> Campaign_Data[[#This Row],[Clicks]]/Campaign_Data[[#This Row],[Impressions]]</f>
        <v>0.29211564061989803</v>
      </c>
      <c r="O209" s="5">
        <f xml:space="preserve"> Campaign_Data[[#This Row],[Conversions]]/Campaign_Data[[#This Row],[Clicks]]</f>
        <v>0.21771281169389511</v>
      </c>
      <c r="P209" s="7">
        <f>Campaign_Data[[#This Row],[Total_Spend]]/Campaign_Data[[#This Row],[Clicks]]</f>
        <v>0.19410920034393808</v>
      </c>
      <c r="Q209" s="6">
        <f>Campaign_Data[[#This Row],[Total_Spend]]/Campaign_Data[[#This Row],[Conversions]]</f>
        <v>0.891583728278041</v>
      </c>
      <c r="R209" s="7">
        <f xml:space="preserve"> Campaign_Data[[#This Row],[Revenue_Generated]]/Campaign_Data[[#This Row],[Total_Spend]]</f>
        <v>3.9463873594124452</v>
      </c>
      <c r="S209" t="str">
        <f xml:space="preserve"> TEXT(Campaign_Data[[#This Row],[Start_Date]], "mmm-yyyy")</f>
        <v>May-2023</v>
      </c>
    </row>
    <row r="210" spans="1:19" x14ac:dyDescent="0.2">
      <c r="A210" t="s">
        <v>248</v>
      </c>
      <c r="B210" t="s">
        <v>25</v>
      </c>
      <c r="C210" t="s">
        <v>47</v>
      </c>
      <c r="D210" s="1">
        <v>44966</v>
      </c>
      <c r="E210" s="1">
        <v>45428</v>
      </c>
      <c r="F210">
        <v>122733.8</v>
      </c>
      <c r="G210">
        <v>25424.3</v>
      </c>
      <c r="H210">
        <v>5220</v>
      </c>
      <c r="I210" s="6">
        <v>8052.6329999999998</v>
      </c>
      <c r="J210" s="7">
        <v>23146.843000000001</v>
      </c>
      <c r="K210" t="s">
        <v>42</v>
      </c>
      <c r="L210" t="s">
        <v>43</v>
      </c>
      <c r="M210" t="s">
        <v>23</v>
      </c>
      <c r="N210" s="5">
        <f xml:space="preserve"> Campaign_Data[[#This Row],[Clicks]]/Campaign_Data[[#This Row],[Impressions]]</f>
        <v>0.20714994565474221</v>
      </c>
      <c r="O210" s="5">
        <f xml:space="preserve"> Campaign_Data[[#This Row],[Conversions]]/Campaign_Data[[#This Row],[Clicks]]</f>
        <v>0.20531538724763318</v>
      </c>
      <c r="P210" s="7">
        <f>Campaign_Data[[#This Row],[Total_Spend]]/Campaign_Data[[#This Row],[Clicks]]</f>
        <v>0.31672978213756131</v>
      </c>
      <c r="Q210" s="6">
        <f>Campaign_Data[[#This Row],[Total_Spend]]/Campaign_Data[[#This Row],[Conversions]]</f>
        <v>1.5426499999999999</v>
      </c>
      <c r="R210" s="7">
        <f xml:space="preserve"> Campaign_Data[[#This Row],[Revenue_Generated]]/Campaign_Data[[#This Row],[Total_Spend]]</f>
        <v>2.8744440483007239</v>
      </c>
      <c r="S210" t="str">
        <f xml:space="preserve"> TEXT(Campaign_Data[[#This Row],[Start_Date]], "mmm-yyyy")</f>
        <v>Feb-2023</v>
      </c>
    </row>
    <row r="211" spans="1:19" x14ac:dyDescent="0.2">
      <c r="A211" t="s">
        <v>249</v>
      </c>
      <c r="B211" t="s">
        <v>46</v>
      </c>
      <c r="C211" t="s">
        <v>40</v>
      </c>
      <c r="D211" s="1">
        <v>45121</v>
      </c>
      <c r="E211" s="1">
        <v>45557</v>
      </c>
      <c r="F211">
        <v>86109.7</v>
      </c>
      <c r="G211">
        <v>59139.7</v>
      </c>
      <c r="H211">
        <v>43732</v>
      </c>
      <c r="I211" s="6">
        <v>11637.555</v>
      </c>
      <c r="J211" s="7">
        <v>45596.004000000001</v>
      </c>
      <c r="K211" t="s">
        <v>64</v>
      </c>
      <c r="L211" t="s">
        <v>34</v>
      </c>
      <c r="M211" t="s">
        <v>23</v>
      </c>
      <c r="N211" s="5">
        <f xml:space="preserve"> Campaign_Data[[#This Row],[Clicks]]/Campaign_Data[[#This Row],[Impressions]]</f>
        <v>0.68679486747718321</v>
      </c>
      <c r="O211" s="5">
        <f xml:space="preserve"> Campaign_Data[[#This Row],[Conversions]]/Campaign_Data[[#This Row],[Clicks]]</f>
        <v>0.73946942578335706</v>
      </c>
      <c r="P211" s="7">
        <f>Campaign_Data[[#This Row],[Total_Spend]]/Campaign_Data[[#This Row],[Clicks]]</f>
        <v>0.19678075810327075</v>
      </c>
      <c r="Q211" s="6">
        <f>Campaign_Data[[#This Row],[Total_Spend]]/Campaign_Data[[#This Row],[Conversions]]</f>
        <v>0.26611074270557028</v>
      </c>
      <c r="R211" s="7">
        <f xml:space="preserve"> Campaign_Data[[#This Row],[Revenue_Generated]]/Campaign_Data[[#This Row],[Total_Spend]]</f>
        <v>3.9180054573318879</v>
      </c>
      <c r="S211" t="str">
        <f xml:space="preserve"> TEXT(Campaign_Data[[#This Row],[Start_Date]], "mmm-yyyy")</f>
        <v>Jul-2023</v>
      </c>
    </row>
    <row r="212" spans="1:19" x14ac:dyDescent="0.2">
      <c r="A212" t="s">
        <v>250</v>
      </c>
      <c r="B212" t="s">
        <v>27</v>
      </c>
      <c r="C212" t="s">
        <v>20</v>
      </c>
      <c r="D212" s="1">
        <v>44895</v>
      </c>
      <c r="E212" s="1">
        <v>45349</v>
      </c>
      <c r="F212">
        <v>8079.4</v>
      </c>
      <c r="G212">
        <v>6588.8</v>
      </c>
      <c r="H212">
        <v>1510.8999999999999</v>
      </c>
      <c r="I212" s="6">
        <v>1643.575</v>
      </c>
      <c r="J212" s="7">
        <v>3063.386</v>
      </c>
      <c r="K212" t="s">
        <v>21</v>
      </c>
      <c r="L212" t="s">
        <v>30</v>
      </c>
      <c r="M212" t="s">
        <v>31</v>
      </c>
      <c r="N212" s="5">
        <f xml:space="preserve"> Campaign_Data[[#This Row],[Clicks]]/Campaign_Data[[#This Row],[Impressions]]</f>
        <v>0.81550610193826278</v>
      </c>
      <c r="O212" s="5">
        <f xml:space="preserve"> Campaign_Data[[#This Row],[Conversions]]/Campaign_Data[[#This Row],[Clicks]]</f>
        <v>0.22931338028169013</v>
      </c>
      <c r="P212" s="7">
        <f>Campaign_Data[[#This Row],[Total_Spend]]/Campaign_Data[[#This Row],[Clicks]]</f>
        <v>0.24944982394366197</v>
      </c>
      <c r="Q212" s="6">
        <f>Campaign_Data[[#This Row],[Total_Spend]]/Campaign_Data[[#This Row],[Conversions]]</f>
        <v>1.0878119001919386</v>
      </c>
      <c r="R212" s="7">
        <f xml:space="preserve"> Campaign_Data[[#This Row],[Revenue_Generated]]/Campaign_Data[[#This Row],[Total_Spend]]</f>
        <v>1.8638553153947948</v>
      </c>
      <c r="S212" t="str">
        <f xml:space="preserve"> TEXT(Campaign_Data[[#This Row],[Start_Date]], "mmm-yyyy")</f>
        <v>Nov-2022</v>
      </c>
    </row>
    <row r="213" spans="1:19" x14ac:dyDescent="0.2">
      <c r="A213" t="s">
        <v>251</v>
      </c>
      <c r="B213" t="s">
        <v>39</v>
      </c>
      <c r="C213" t="s">
        <v>47</v>
      </c>
      <c r="D213" s="1">
        <v>44896</v>
      </c>
      <c r="E213" s="1">
        <v>45354</v>
      </c>
      <c r="F213">
        <v>43094</v>
      </c>
      <c r="G213">
        <v>43073.7</v>
      </c>
      <c r="H213">
        <v>7084.7</v>
      </c>
      <c r="I213" s="6">
        <v>4464.3180000000002</v>
      </c>
      <c r="J213" s="7">
        <v>17074.417000000001</v>
      </c>
      <c r="K213" t="s">
        <v>29</v>
      </c>
      <c r="L213" t="s">
        <v>43</v>
      </c>
      <c r="M213" t="s">
        <v>23</v>
      </c>
      <c r="N213" s="5">
        <f xml:space="preserve"> Campaign_Data[[#This Row],[Clicks]]/Campaign_Data[[#This Row],[Impressions]]</f>
        <v>0.99952893674293397</v>
      </c>
      <c r="O213" s="5">
        <f xml:space="preserve"> Campaign_Data[[#This Row],[Conversions]]/Campaign_Data[[#This Row],[Clicks]]</f>
        <v>0.16447855652056825</v>
      </c>
      <c r="P213" s="7">
        <f>Campaign_Data[[#This Row],[Total_Spend]]/Campaign_Data[[#This Row],[Clicks]]</f>
        <v>0.10364370834174916</v>
      </c>
      <c r="Q213" s="6">
        <f>Campaign_Data[[#This Row],[Total_Spend]]/Campaign_Data[[#This Row],[Conversions]]</f>
        <v>0.63013507981989358</v>
      </c>
      <c r="R213" s="7">
        <f xml:space="preserve"> Campaign_Data[[#This Row],[Revenue_Generated]]/Campaign_Data[[#This Row],[Total_Spend]]</f>
        <v>3.824641748190877</v>
      </c>
      <c r="S213" t="str">
        <f xml:space="preserve"> TEXT(Campaign_Data[[#This Row],[Start_Date]], "mmm-yyyy")</f>
        <v>Dec-2022</v>
      </c>
    </row>
    <row r="214" spans="1:19" x14ac:dyDescent="0.2">
      <c r="A214" t="s">
        <v>252</v>
      </c>
      <c r="B214" t="s">
        <v>19</v>
      </c>
      <c r="C214" t="s">
        <v>47</v>
      </c>
      <c r="D214" s="1">
        <v>45143</v>
      </c>
      <c r="E214" s="1">
        <v>45596</v>
      </c>
      <c r="F214">
        <v>83348.899999999994</v>
      </c>
      <c r="G214">
        <v>32978.799999999996</v>
      </c>
      <c r="H214">
        <v>12093</v>
      </c>
      <c r="I214" s="6">
        <v>12894.299000000001</v>
      </c>
      <c r="J214" s="7">
        <v>34341.394</v>
      </c>
      <c r="K214" t="s">
        <v>37</v>
      </c>
      <c r="L214" t="s">
        <v>43</v>
      </c>
      <c r="M214" t="s">
        <v>23</v>
      </c>
      <c r="N214" s="5">
        <f xml:space="preserve"> Campaign_Data[[#This Row],[Clicks]]/Campaign_Data[[#This Row],[Impressions]]</f>
        <v>0.39567168852858281</v>
      </c>
      <c r="O214" s="5">
        <f xml:space="preserve"> Campaign_Data[[#This Row],[Conversions]]/Campaign_Data[[#This Row],[Clicks]]</f>
        <v>0.36669011607456914</v>
      </c>
      <c r="P214" s="7">
        <f>Campaign_Data[[#This Row],[Total_Spend]]/Campaign_Data[[#This Row],[Clicks]]</f>
        <v>0.39098751319029201</v>
      </c>
      <c r="Q214" s="6">
        <f>Campaign_Data[[#This Row],[Total_Spend]]/Campaign_Data[[#This Row],[Conversions]]</f>
        <v>1.0662613908872902</v>
      </c>
      <c r="R214" s="7">
        <f xml:space="preserve"> Campaign_Data[[#This Row],[Revenue_Generated]]/Campaign_Data[[#This Row],[Total_Spend]]</f>
        <v>2.6633005795817204</v>
      </c>
      <c r="S214" t="str">
        <f xml:space="preserve"> TEXT(Campaign_Data[[#This Row],[Start_Date]], "mmm-yyyy")</f>
        <v>Aug-2023</v>
      </c>
    </row>
    <row r="215" spans="1:19" x14ac:dyDescent="0.2">
      <c r="A215" t="s">
        <v>253</v>
      </c>
      <c r="B215" t="s">
        <v>39</v>
      </c>
      <c r="C215" t="s">
        <v>47</v>
      </c>
      <c r="D215" s="1">
        <v>44966</v>
      </c>
      <c r="E215" s="1">
        <v>45408</v>
      </c>
      <c r="F215">
        <v>91268.800000000003</v>
      </c>
      <c r="G215">
        <v>2682.5</v>
      </c>
      <c r="H215">
        <v>1032.3999999999999</v>
      </c>
      <c r="I215" s="6">
        <v>3855.1439999999998</v>
      </c>
      <c r="J215" s="7">
        <v>9019.8989999999994</v>
      </c>
      <c r="K215" t="s">
        <v>21</v>
      </c>
      <c r="L215" t="s">
        <v>34</v>
      </c>
      <c r="M215" t="s">
        <v>23</v>
      </c>
      <c r="N215" s="5">
        <f xml:space="preserve"> Campaign_Data[[#This Row],[Clicks]]/Campaign_Data[[#This Row],[Impressions]]</f>
        <v>2.9391204880528723E-2</v>
      </c>
      <c r="O215" s="5">
        <f xml:space="preserve"> Campaign_Data[[#This Row],[Conversions]]/Campaign_Data[[#This Row],[Clicks]]</f>
        <v>0.38486486486486482</v>
      </c>
      <c r="P215" s="7">
        <f>Campaign_Data[[#This Row],[Total_Spend]]/Campaign_Data[[#This Row],[Clicks]]</f>
        <v>1.4371459459459459</v>
      </c>
      <c r="Q215" s="6">
        <f>Campaign_Data[[#This Row],[Total_Spend]]/Campaign_Data[[#This Row],[Conversions]]</f>
        <v>3.7341573033707869</v>
      </c>
      <c r="R215" s="7">
        <f xml:space="preserve"> Campaign_Data[[#This Row],[Revenue_Generated]]/Campaign_Data[[#This Row],[Total_Spend]]</f>
        <v>2.3397048203646866</v>
      </c>
      <c r="S215" t="str">
        <f xml:space="preserve"> TEXT(Campaign_Data[[#This Row],[Start_Date]], "mmm-yyyy")</f>
        <v>Feb-2023</v>
      </c>
    </row>
    <row r="216" spans="1:19" x14ac:dyDescent="0.2">
      <c r="A216" t="s">
        <v>254</v>
      </c>
      <c r="B216" t="s">
        <v>27</v>
      </c>
      <c r="C216" t="s">
        <v>28</v>
      </c>
      <c r="D216" s="1">
        <v>44978</v>
      </c>
      <c r="E216" s="1">
        <v>45420</v>
      </c>
      <c r="F216">
        <v>113555.3</v>
      </c>
      <c r="G216">
        <v>19606.899999999998</v>
      </c>
      <c r="H216">
        <v>2035.8</v>
      </c>
      <c r="I216" s="6">
        <v>6738.933</v>
      </c>
      <c r="J216" s="7">
        <v>14456.616</v>
      </c>
      <c r="K216" t="s">
        <v>29</v>
      </c>
      <c r="L216" t="s">
        <v>30</v>
      </c>
      <c r="M216" t="s">
        <v>23</v>
      </c>
      <c r="N216" s="5">
        <f xml:space="preserve"> Campaign_Data[[#This Row],[Clicks]]/Campaign_Data[[#This Row],[Impressions]]</f>
        <v>0.17266389151365016</v>
      </c>
      <c r="O216" s="5">
        <f xml:space="preserve"> Campaign_Data[[#This Row],[Conversions]]/Campaign_Data[[#This Row],[Clicks]]</f>
        <v>0.10383079426120398</v>
      </c>
      <c r="P216" s="7">
        <f>Campaign_Data[[#This Row],[Total_Spend]]/Campaign_Data[[#This Row],[Clicks]]</f>
        <v>0.34370211507173498</v>
      </c>
      <c r="Q216" s="6">
        <f>Campaign_Data[[#This Row],[Total_Spend]]/Campaign_Data[[#This Row],[Conversions]]</f>
        <v>3.3102136752136753</v>
      </c>
      <c r="R216" s="7">
        <f xml:space="preserve"> Campaign_Data[[#This Row],[Revenue_Generated]]/Campaign_Data[[#This Row],[Total_Spend]]</f>
        <v>2.1452381259763231</v>
      </c>
      <c r="S216" t="str">
        <f xml:space="preserve"> TEXT(Campaign_Data[[#This Row],[Start_Date]], "mmm-yyyy")</f>
        <v>Feb-2023</v>
      </c>
    </row>
    <row r="217" spans="1:19" x14ac:dyDescent="0.2">
      <c r="A217" t="s">
        <v>255</v>
      </c>
      <c r="B217" t="s">
        <v>33</v>
      </c>
      <c r="C217" t="s">
        <v>20</v>
      </c>
      <c r="D217" s="1">
        <v>45076</v>
      </c>
      <c r="E217" s="1">
        <v>45533</v>
      </c>
      <c r="F217">
        <v>90410.4</v>
      </c>
      <c r="G217">
        <v>9349.6</v>
      </c>
      <c r="H217">
        <v>1276</v>
      </c>
      <c r="I217" s="6">
        <v>14020.485000000001</v>
      </c>
      <c r="J217" s="7">
        <v>28651.796999999999</v>
      </c>
      <c r="K217" t="s">
        <v>64</v>
      </c>
      <c r="L217" t="s">
        <v>22</v>
      </c>
      <c r="M217" t="s">
        <v>23</v>
      </c>
      <c r="N217" s="5">
        <f xml:space="preserve"> Campaign_Data[[#This Row],[Clicks]]/Campaign_Data[[#This Row],[Impressions]]</f>
        <v>0.10341288170387479</v>
      </c>
      <c r="O217" s="5">
        <f xml:space="preserve"> Campaign_Data[[#This Row],[Conversions]]/Campaign_Data[[#This Row],[Clicks]]</f>
        <v>0.13647642679900743</v>
      </c>
      <c r="P217" s="7">
        <f>Campaign_Data[[#This Row],[Total_Spend]]/Campaign_Data[[#This Row],[Clicks]]</f>
        <v>1.4995812655086849</v>
      </c>
      <c r="Q217" s="6">
        <f>Campaign_Data[[#This Row],[Total_Spend]]/Campaign_Data[[#This Row],[Conversions]]</f>
        <v>10.987840909090909</v>
      </c>
      <c r="R217" s="7">
        <f xml:space="preserve"> Campaign_Data[[#This Row],[Revenue_Generated]]/Campaign_Data[[#This Row],[Total_Spend]]</f>
        <v>2.043566752505352</v>
      </c>
      <c r="S217" t="str">
        <f xml:space="preserve"> TEXT(Campaign_Data[[#This Row],[Start_Date]], "mmm-yyyy")</f>
        <v>May-2023</v>
      </c>
    </row>
    <row r="218" spans="1:19" x14ac:dyDescent="0.2">
      <c r="A218" t="s">
        <v>256</v>
      </c>
      <c r="B218" t="s">
        <v>33</v>
      </c>
      <c r="C218" t="s">
        <v>40</v>
      </c>
      <c r="D218" s="1">
        <v>45092</v>
      </c>
      <c r="E218" s="1">
        <v>45552</v>
      </c>
      <c r="F218">
        <v>90219</v>
      </c>
      <c r="G218">
        <v>40257.799999999996</v>
      </c>
      <c r="H218">
        <v>39471.9</v>
      </c>
      <c r="I218" s="6">
        <v>9518.7569999999996</v>
      </c>
      <c r="J218" s="7">
        <v>33661.633999999998</v>
      </c>
      <c r="K218" t="s">
        <v>29</v>
      </c>
      <c r="L218" t="s">
        <v>22</v>
      </c>
      <c r="M218" t="s">
        <v>31</v>
      </c>
      <c r="N218" s="5">
        <f xml:space="preserve"> Campaign_Data[[#This Row],[Clicks]]/Campaign_Data[[#This Row],[Impressions]]</f>
        <v>0.44622307939569267</v>
      </c>
      <c r="O218" s="5">
        <f xml:space="preserve"> Campaign_Data[[#This Row],[Conversions]]/Campaign_Data[[#This Row],[Clicks]]</f>
        <v>0.98047831724535384</v>
      </c>
      <c r="P218" s="7">
        <f>Campaign_Data[[#This Row],[Total_Spend]]/Campaign_Data[[#This Row],[Clicks]]</f>
        <v>0.23644503673822218</v>
      </c>
      <c r="Q218" s="6">
        <f>Campaign_Data[[#This Row],[Total_Spend]]/Campaign_Data[[#This Row],[Conversions]]</f>
        <v>0.24115274410403348</v>
      </c>
      <c r="R218" s="7">
        <f xml:space="preserve"> Campaign_Data[[#This Row],[Revenue_Generated]]/Campaign_Data[[#This Row],[Total_Spend]]</f>
        <v>3.5363476554764453</v>
      </c>
      <c r="S218" t="str">
        <f xml:space="preserve"> TEXT(Campaign_Data[[#This Row],[Start_Date]], "mmm-yyyy")</f>
        <v>Jun-2023</v>
      </c>
    </row>
    <row r="219" spans="1:19" x14ac:dyDescent="0.2">
      <c r="A219" t="s">
        <v>257</v>
      </c>
      <c r="B219" t="s">
        <v>19</v>
      </c>
      <c r="C219" t="s">
        <v>40</v>
      </c>
      <c r="D219" s="1">
        <v>44863</v>
      </c>
      <c r="E219" s="1">
        <v>45312</v>
      </c>
      <c r="F219">
        <v>52832.2</v>
      </c>
      <c r="G219">
        <v>52449.4</v>
      </c>
      <c r="H219">
        <v>39773.5</v>
      </c>
      <c r="I219" s="6">
        <v>14406.156000000001</v>
      </c>
      <c r="J219" s="7">
        <v>53484.874000000003</v>
      </c>
      <c r="K219" t="s">
        <v>29</v>
      </c>
      <c r="L219" t="s">
        <v>22</v>
      </c>
      <c r="M219" t="s">
        <v>23</v>
      </c>
      <c r="N219" s="5">
        <f xml:space="preserve"> Campaign_Data[[#This Row],[Clicks]]/Campaign_Data[[#This Row],[Impressions]]</f>
        <v>0.99275441870677361</v>
      </c>
      <c r="O219" s="5">
        <f xml:space="preserve"> Campaign_Data[[#This Row],[Conversions]]/Campaign_Data[[#This Row],[Clicks]]</f>
        <v>0.75832135353311947</v>
      </c>
      <c r="P219" s="7">
        <f>Campaign_Data[[#This Row],[Total_Spend]]/Campaign_Data[[#This Row],[Clicks]]</f>
        <v>0.27466769877253122</v>
      </c>
      <c r="Q219" s="6">
        <f>Campaign_Data[[#This Row],[Total_Spend]]/Campaign_Data[[#This Row],[Conversions]]</f>
        <v>0.36220488516223115</v>
      </c>
      <c r="R219" s="7">
        <f xml:space="preserve"> Campaign_Data[[#This Row],[Revenue_Generated]]/Campaign_Data[[#This Row],[Total_Spend]]</f>
        <v>3.7126402074224378</v>
      </c>
      <c r="S219" t="str">
        <f xml:space="preserve"> TEXT(Campaign_Data[[#This Row],[Start_Date]], "mmm-yyyy")</f>
        <v>Oct-2022</v>
      </c>
    </row>
    <row r="220" spans="1:19" x14ac:dyDescent="0.2">
      <c r="A220" t="s">
        <v>258</v>
      </c>
      <c r="B220" t="s">
        <v>39</v>
      </c>
      <c r="C220" t="s">
        <v>47</v>
      </c>
      <c r="D220" s="1">
        <v>44885</v>
      </c>
      <c r="E220" s="1">
        <v>45322</v>
      </c>
      <c r="F220">
        <v>104249.2</v>
      </c>
      <c r="G220">
        <v>63478.1</v>
      </c>
      <c r="H220">
        <v>797.5</v>
      </c>
      <c r="I220" s="6">
        <v>8896.5619999999999</v>
      </c>
      <c r="J220" s="7">
        <v>32918.334999999999</v>
      </c>
      <c r="K220" t="s">
        <v>37</v>
      </c>
      <c r="L220" t="s">
        <v>49</v>
      </c>
      <c r="M220" t="s">
        <v>31</v>
      </c>
      <c r="N220" s="5">
        <f xml:space="preserve"> Campaign_Data[[#This Row],[Clicks]]/Campaign_Data[[#This Row],[Impressions]]</f>
        <v>0.60890731055969738</v>
      </c>
      <c r="O220" s="5">
        <f xml:space="preserve"> Campaign_Data[[#This Row],[Conversions]]/Campaign_Data[[#This Row],[Clicks]]</f>
        <v>1.2563388003106583E-2</v>
      </c>
      <c r="P220" s="7">
        <f>Campaign_Data[[#This Row],[Total_Spend]]/Campaign_Data[[#This Row],[Clicks]]</f>
        <v>0.14015167435698297</v>
      </c>
      <c r="Q220" s="6">
        <f>Campaign_Data[[#This Row],[Total_Spend]]/Campaign_Data[[#This Row],[Conversions]]</f>
        <v>11.155563636363636</v>
      </c>
      <c r="R220" s="7">
        <f xml:space="preserve"> Campaign_Data[[#This Row],[Revenue_Generated]]/Campaign_Data[[#This Row],[Total_Spend]]</f>
        <v>3.7001186525761298</v>
      </c>
      <c r="S220" t="str">
        <f xml:space="preserve"> TEXT(Campaign_Data[[#This Row],[Start_Date]], "mmm-yyyy")</f>
        <v>Nov-2022</v>
      </c>
    </row>
    <row r="221" spans="1:19" x14ac:dyDescent="0.2">
      <c r="A221" t="s">
        <v>259</v>
      </c>
      <c r="B221" t="s">
        <v>33</v>
      </c>
      <c r="C221" t="s">
        <v>40</v>
      </c>
      <c r="D221" s="1">
        <v>45138</v>
      </c>
      <c r="E221" s="1">
        <v>45599</v>
      </c>
      <c r="F221">
        <v>16451.7</v>
      </c>
      <c r="G221">
        <v>1638.5</v>
      </c>
      <c r="H221">
        <v>34.799999999999997</v>
      </c>
      <c r="I221" s="6">
        <v>2801.3130000000001</v>
      </c>
      <c r="J221" s="7">
        <v>7475.2719999999999</v>
      </c>
      <c r="K221" t="s">
        <v>37</v>
      </c>
      <c r="L221" t="s">
        <v>22</v>
      </c>
      <c r="M221" t="s">
        <v>23</v>
      </c>
      <c r="N221" s="5">
        <f xml:space="preserve"> Campaign_Data[[#This Row],[Clicks]]/Campaign_Data[[#This Row],[Impressions]]</f>
        <v>9.9594570773840999E-2</v>
      </c>
      <c r="O221" s="5">
        <f xml:space="preserve"> Campaign_Data[[#This Row],[Conversions]]/Campaign_Data[[#This Row],[Clicks]]</f>
        <v>2.1238938053097345E-2</v>
      </c>
      <c r="P221" s="7">
        <f>Campaign_Data[[#This Row],[Total_Spend]]/Campaign_Data[[#This Row],[Clicks]]</f>
        <v>1.7096814159292035</v>
      </c>
      <c r="Q221" s="6">
        <f>Campaign_Data[[#This Row],[Total_Spend]]/Campaign_Data[[#This Row],[Conversions]]</f>
        <v>80.497500000000016</v>
      </c>
      <c r="R221" s="7">
        <f xml:space="preserve"> Campaign_Data[[#This Row],[Revenue_Generated]]/Campaign_Data[[#This Row],[Total_Spend]]</f>
        <v>2.6684886694203751</v>
      </c>
      <c r="S221" t="str">
        <f xml:space="preserve"> TEXT(Campaign_Data[[#This Row],[Start_Date]], "mmm-yyyy")</f>
        <v>Jul-2023</v>
      </c>
    </row>
    <row r="222" spans="1:19" x14ac:dyDescent="0.2">
      <c r="A222" t="s">
        <v>260</v>
      </c>
      <c r="B222" t="s">
        <v>39</v>
      </c>
      <c r="C222" t="s">
        <v>47</v>
      </c>
      <c r="D222" s="1">
        <v>45118</v>
      </c>
      <c r="E222" s="1">
        <v>45555</v>
      </c>
      <c r="F222">
        <v>34878.299999999996</v>
      </c>
      <c r="G222">
        <v>15839.8</v>
      </c>
      <c r="H222">
        <v>10709.699999999999</v>
      </c>
      <c r="I222" s="6">
        <v>12946.673000000001</v>
      </c>
      <c r="J222" s="7">
        <v>44725.076000000001</v>
      </c>
      <c r="K222" t="s">
        <v>37</v>
      </c>
      <c r="L222" t="s">
        <v>43</v>
      </c>
      <c r="M222" t="s">
        <v>23</v>
      </c>
      <c r="N222" s="5">
        <f xml:space="preserve"> Campaign_Data[[#This Row],[Clicks]]/Campaign_Data[[#This Row],[Impressions]]</f>
        <v>0.45414484077492312</v>
      </c>
      <c r="O222" s="5">
        <f xml:space="preserve"> Campaign_Data[[#This Row],[Conversions]]/Campaign_Data[[#This Row],[Clicks]]</f>
        <v>0.67612596118637858</v>
      </c>
      <c r="P222" s="7">
        <f>Campaign_Data[[#This Row],[Total_Spend]]/Campaign_Data[[#This Row],[Clicks]]</f>
        <v>0.81735078725741495</v>
      </c>
      <c r="Q222" s="6">
        <f>Campaign_Data[[#This Row],[Total_Spend]]/Campaign_Data[[#This Row],[Conversions]]</f>
        <v>1.2088735445437315</v>
      </c>
      <c r="R222" s="7">
        <f xml:space="preserve"> Campaign_Data[[#This Row],[Revenue_Generated]]/Campaign_Data[[#This Row],[Total_Spend]]</f>
        <v>3.4545613378819406</v>
      </c>
      <c r="S222" t="str">
        <f xml:space="preserve"> TEXT(Campaign_Data[[#This Row],[Start_Date]], "mmm-yyyy")</f>
        <v>Jul-2023</v>
      </c>
    </row>
    <row r="223" spans="1:19" x14ac:dyDescent="0.2">
      <c r="A223" t="s">
        <v>261</v>
      </c>
      <c r="B223" t="s">
        <v>46</v>
      </c>
      <c r="C223" t="s">
        <v>47</v>
      </c>
      <c r="D223" s="1">
        <v>44958</v>
      </c>
      <c r="E223" s="1">
        <v>45414</v>
      </c>
      <c r="F223">
        <v>99823.8</v>
      </c>
      <c r="G223">
        <v>13864.9</v>
      </c>
      <c r="H223">
        <v>7102.0999999999995</v>
      </c>
      <c r="I223" s="6">
        <v>3335.058</v>
      </c>
      <c r="J223" s="7">
        <v>8894.0390000000007</v>
      </c>
      <c r="K223" t="s">
        <v>42</v>
      </c>
      <c r="L223" t="s">
        <v>49</v>
      </c>
      <c r="M223" t="s">
        <v>23</v>
      </c>
      <c r="N223" s="5">
        <f xml:space="preserve"> Campaign_Data[[#This Row],[Clicks]]/Campaign_Data[[#This Row],[Impressions]]</f>
        <v>0.13889373075358782</v>
      </c>
      <c r="O223" s="5">
        <f xml:space="preserve"> Campaign_Data[[#This Row],[Conversions]]/Campaign_Data[[#This Row],[Clicks]]</f>
        <v>0.51223593390504074</v>
      </c>
      <c r="P223" s="7">
        <f>Campaign_Data[[#This Row],[Total_Spend]]/Campaign_Data[[#This Row],[Clicks]]</f>
        <v>0.24053963605940182</v>
      </c>
      <c r="Q223" s="6">
        <f>Campaign_Data[[#This Row],[Total_Spend]]/Campaign_Data[[#This Row],[Conversions]]</f>
        <v>0.46958758677011031</v>
      </c>
      <c r="R223" s="7">
        <f xml:space="preserve"> Campaign_Data[[#This Row],[Revenue_Generated]]/Campaign_Data[[#This Row],[Total_Spend]]</f>
        <v>2.6668318811846752</v>
      </c>
      <c r="S223" t="str">
        <f xml:space="preserve"> TEXT(Campaign_Data[[#This Row],[Start_Date]], "mmm-yyyy")</f>
        <v>Feb-2023</v>
      </c>
    </row>
    <row r="224" spans="1:19" x14ac:dyDescent="0.2">
      <c r="A224" t="s">
        <v>262</v>
      </c>
      <c r="B224" t="s">
        <v>39</v>
      </c>
      <c r="C224" t="s">
        <v>20</v>
      </c>
      <c r="D224" s="1">
        <v>45110</v>
      </c>
      <c r="E224" s="1">
        <v>45556</v>
      </c>
      <c r="F224">
        <v>50851.5</v>
      </c>
      <c r="G224">
        <v>12107.5</v>
      </c>
      <c r="H224">
        <v>5614.4</v>
      </c>
      <c r="I224" s="6">
        <v>2688.1840000000002</v>
      </c>
      <c r="J224" s="7">
        <v>7080.2920000000004</v>
      </c>
      <c r="K224" t="s">
        <v>64</v>
      </c>
      <c r="L224" t="s">
        <v>22</v>
      </c>
      <c r="M224" t="s">
        <v>23</v>
      </c>
      <c r="N224" s="5">
        <f xml:space="preserve"> Campaign_Data[[#This Row],[Clicks]]/Campaign_Data[[#This Row],[Impressions]]</f>
        <v>0.23809523809523808</v>
      </c>
      <c r="O224" s="5">
        <f xml:space="preserve"> Campaign_Data[[#This Row],[Conversions]]/Campaign_Data[[#This Row],[Clicks]]</f>
        <v>0.46371257485029937</v>
      </c>
      <c r="P224" s="7">
        <f>Campaign_Data[[#This Row],[Total_Spend]]/Campaign_Data[[#This Row],[Clicks]]</f>
        <v>0.22202634730538923</v>
      </c>
      <c r="Q224" s="6">
        <f>Campaign_Data[[#This Row],[Total_Spend]]/Campaign_Data[[#This Row],[Conversions]]</f>
        <v>0.47880165289256205</v>
      </c>
      <c r="R224" s="7">
        <f xml:space="preserve"> Campaign_Data[[#This Row],[Revenue_Generated]]/Campaign_Data[[#This Row],[Total_Spend]]</f>
        <v>2.6338569086044705</v>
      </c>
      <c r="S224" t="str">
        <f xml:space="preserve"> TEXT(Campaign_Data[[#This Row],[Start_Date]], "mmm-yyyy")</f>
        <v>Jul-2023</v>
      </c>
    </row>
    <row r="225" spans="1:19" x14ac:dyDescent="0.2">
      <c r="A225" t="s">
        <v>263</v>
      </c>
      <c r="B225" t="s">
        <v>25</v>
      </c>
      <c r="C225" t="s">
        <v>40</v>
      </c>
      <c r="D225" s="1">
        <v>44997</v>
      </c>
      <c r="E225" s="1">
        <v>45437</v>
      </c>
      <c r="F225">
        <v>28338.799999999999</v>
      </c>
      <c r="G225">
        <v>6774.4</v>
      </c>
      <c r="H225">
        <v>2380.9</v>
      </c>
      <c r="I225" s="6">
        <v>4966.5690000000004</v>
      </c>
      <c r="J225" s="7">
        <v>19646.949000000001</v>
      </c>
      <c r="K225" t="s">
        <v>42</v>
      </c>
      <c r="L225" t="s">
        <v>43</v>
      </c>
      <c r="M225" t="s">
        <v>23</v>
      </c>
      <c r="N225" s="5">
        <f xml:space="preserve"> Campaign_Data[[#This Row],[Clicks]]/Campaign_Data[[#This Row],[Impressions]]</f>
        <v>0.23905034793286942</v>
      </c>
      <c r="O225" s="5">
        <f xml:space="preserve"> Campaign_Data[[#This Row],[Conversions]]/Campaign_Data[[#This Row],[Clicks]]</f>
        <v>0.35145547945205485</v>
      </c>
      <c r="P225" s="7">
        <f>Campaign_Data[[#This Row],[Total_Spend]]/Campaign_Data[[#This Row],[Clicks]]</f>
        <v>0.73313784246575353</v>
      </c>
      <c r="Q225" s="6">
        <f>Campaign_Data[[#This Row],[Total_Spend]]/Campaign_Data[[#This Row],[Conversions]]</f>
        <v>2.0860048721071864</v>
      </c>
      <c r="R225" s="7">
        <f xml:space="preserve"> Campaign_Data[[#This Row],[Revenue_Generated]]/Campaign_Data[[#This Row],[Total_Spend]]</f>
        <v>3.9558393329479564</v>
      </c>
      <c r="S225" t="str">
        <f xml:space="preserve"> TEXT(Campaign_Data[[#This Row],[Start_Date]], "mmm-yyyy")</f>
        <v>Mar-2023</v>
      </c>
    </row>
    <row r="226" spans="1:19" x14ac:dyDescent="0.2">
      <c r="A226" t="s">
        <v>264</v>
      </c>
      <c r="B226" t="s">
        <v>33</v>
      </c>
      <c r="C226" t="s">
        <v>47</v>
      </c>
      <c r="D226" s="1">
        <v>45096</v>
      </c>
      <c r="E226" s="1">
        <v>45537</v>
      </c>
      <c r="F226">
        <v>20604.5</v>
      </c>
      <c r="G226">
        <v>7986.5999999999995</v>
      </c>
      <c r="H226">
        <v>6110.3</v>
      </c>
      <c r="I226" s="6">
        <v>5721.6710000000003</v>
      </c>
      <c r="J226" s="7">
        <v>18560.87</v>
      </c>
      <c r="K226" t="s">
        <v>37</v>
      </c>
      <c r="L226" t="s">
        <v>22</v>
      </c>
      <c r="M226" t="s">
        <v>23</v>
      </c>
      <c r="N226" s="5">
        <f xml:space="preserve"> Campaign_Data[[#This Row],[Clicks]]/Campaign_Data[[#This Row],[Impressions]]</f>
        <v>0.38761435608726247</v>
      </c>
      <c r="O226" s="5">
        <f xml:space="preserve"> Campaign_Data[[#This Row],[Conversions]]/Campaign_Data[[#This Row],[Clicks]]</f>
        <v>0.76506899055918676</v>
      </c>
      <c r="P226" s="7">
        <f>Campaign_Data[[#This Row],[Total_Spend]]/Campaign_Data[[#This Row],[Clicks]]</f>
        <v>0.7164088598402325</v>
      </c>
      <c r="Q226" s="6">
        <f>Campaign_Data[[#This Row],[Total_Spend]]/Campaign_Data[[#This Row],[Conversions]]</f>
        <v>0.93639772187944947</v>
      </c>
      <c r="R226" s="7">
        <f xml:space="preserve"> Campaign_Data[[#This Row],[Revenue_Generated]]/Campaign_Data[[#This Row],[Total_Spend]]</f>
        <v>3.2439596754164994</v>
      </c>
      <c r="S226" t="str">
        <f xml:space="preserve"> TEXT(Campaign_Data[[#This Row],[Start_Date]], "mmm-yyyy")</f>
        <v>Jun-2023</v>
      </c>
    </row>
    <row r="227" spans="1:19" x14ac:dyDescent="0.2">
      <c r="A227" t="s">
        <v>265</v>
      </c>
      <c r="B227" t="s">
        <v>19</v>
      </c>
      <c r="C227" t="s">
        <v>20</v>
      </c>
      <c r="D227" s="1">
        <v>45048</v>
      </c>
      <c r="E227" s="1">
        <v>45502</v>
      </c>
      <c r="F227">
        <v>8372.2999999999993</v>
      </c>
      <c r="G227">
        <v>8085.2</v>
      </c>
      <c r="H227">
        <v>4413.8</v>
      </c>
      <c r="I227" s="6">
        <v>13679.503000000001</v>
      </c>
      <c r="J227" s="7">
        <v>25308.386999999999</v>
      </c>
      <c r="K227" t="s">
        <v>37</v>
      </c>
      <c r="L227" t="s">
        <v>30</v>
      </c>
      <c r="M227" t="s">
        <v>23</v>
      </c>
      <c r="N227" s="5">
        <f xml:space="preserve"> Campaign_Data[[#This Row],[Clicks]]/Campaign_Data[[#This Row],[Impressions]]</f>
        <v>0.96570834776584691</v>
      </c>
      <c r="O227" s="5">
        <f xml:space="preserve"> Campaign_Data[[#This Row],[Conversions]]/Campaign_Data[[#This Row],[Clicks]]</f>
        <v>0.54591104734576756</v>
      </c>
      <c r="P227" s="7">
        <f>Campaign_Data[[#This Row],[Total_Spend]]/Campaign_Data[[#This Row],[Clicks]]</f>
        <v>1.6919189383070303</v>
      </c>
      <c r="Q227" s="6">
        <f>Campaign_Data[[#This Row],[Total_Spend]]/Campaign_Data[[#This Row],[Conversions]]</f>
        <v>3.099257555847569</v>
      </c>
      <c r="R227" s="7">
        <f xml:space="preserve"> Campaign_Data[[#This Row],[Revenue_Generated]]/Campaign_Data[[#This Row],[Total_Spend]]</f>
        <v>1.8500955042007008</v>
      </c>
      <c r="S227" t="str">
        <f xml:space="preserve"> TEXT(Campaign_Data[[#This Row],[Start_Date]], "mmm-yyyy")</f>
        <v>May-2023</v>
      </c>
    </row>
    <row r="228" spans="1:19" x14ac:dyDescent="0.2">
      <c r="A228" t="s">
        <v>266</v>
      </c>
      <c r="B228" t="s">
        <v>46</v>
      </c>
      <c r="C228" t="s">
        <v>28</v>
      </c>
      <c r="D228" s="1">
        <v>45054</v>
      </c>
      <c r="E228" s="1">
        <v>45516</v>
      </c>
      <c r="F228">
        <v>96195.9</v>
      </c>
      <c r="G228">
        <v>48807</v>
      </c>
      <c r="H228">
        <v>4709.5999999999995</v>
      </c>
      <c r="I228" s="6">
        <v>13924.118</v>
      </c>
      <c r="J228" s="7">
        <v>19283.666000000001</v>
      </c>
      <c r="K228" t="s">
        <v>64</v>
      </c>
      <c r="L228" t="s">
        <v>43</v>
      </c>
      <c r="M228" t="s">
        <v>23</v>
      </c>
      <c r="N228" s="5">
        <f xml:space="preserve"> Campaign_Data[[#This Row],[Clicks]]/Campaign_Data[[#This Row],[Impressions]]</f>
        <v>0.50737089626480969</v>
      </c>
      <c r="O228" s="5">
        <f xml:space="preserve"> Campaign_Data[[#This Row],[Conversions]]/Campaign_Data[[#This Row],[Clicks]]</f>
        <v>9.6494355317884722E-2</v>
      </c>
      <c r="P228" s="7">
        <f>Campaign_Data[[#This Row],[Total_Spend]]/Campaign_Data[[#This Row],[Clicks]]</f>
        <v>0.28528936423054069</v>
      </c>
      <c r="Q228" s="6">
        <f>Campaign_Data[[#This Row],[Total_Spend]]/Campaign_Data[[#This Row],[Conversions]]</f>
        <v>2.9565394088669956</v>
      </c>
      <c r="R228" s="7">
        <f xml:space="preserve"> Campaign_Data[[#This Row],[Revenue_Generated]]/Campaign_Data[[#This Row],[Total_Spend]]</f>
        <v>1.3849111304572397</v>
      </c>
      <c r="S228" t="str">
        <f xml:space="preserve"> TEXT(Campaign_Data[[#This Row],[Start_Date]], "mmm-yyyy")</f>
        <v>May-2023</v>
      </c>
    </row>
    <row r="229" spans="1:19" x14ac:dyDescent="0.2">
      <c r="A229" t="s">
        <v>267</v>
      </c>
      <c r="B229" t="s">
        <v>33</v>
      </c>
      <c r="C229" t="s">
        <v>20</v>
      </c>
      <c r="D229" s="1">
        <v>45061</v>
      </c>
      <c r="E229" s="1">
        <v>45513</v>
      </c>
      <c r="F229">
        <v>122043.59999999999</v>
      </c>
      <c r="G229">
        <v>22457.599999999999</v>
      </c>
      <c r="H229">
        <v>12719.4</v>
      </c>
      <c r="I229" s="6">
        <v>8155.8440000000001</v>
      </c>
      <c r="J229" s="7">
        <v>27120.51</v>
      </c>
      <c r="K229" t="s">
        <v>37</v>
      </c>
      <c r="L229" t="s">
        <v>22</v>
      </c>
      <c r="M229" t="s">
        <v>23</v>
      </c>
      <c r="N229" s="5">
        <f xml:space="preserve"> Campaign_Data[[#This Row],[Clicks]]/Campaign_Data[[#This Row],[Impressions]]</f>
        <v>0.18401292652789658</v>
      </c>
      <c r="O229" s="5">
        <f xml:space="preserve"> Campaign_Data[[#This Row],[Conversions]]/Campaign_Data[[#This Row],[Clicks]]</f>
        <v>0.56637396694214881</v>
      </c>
      <c r="P229" s="7">
        <f>Campaign_Data[[#This Row],[Total_Spend]]/Campaign_Data[[#This Row],[Clicks]]</f>
        <v>0.36316632231404961</v>
      </c>
      <c r="Q229" s="6">
        <f>Campaign_Data[[#This Row],[Total_Spend]]/Campaign_Data[[#This Row],[Conversions]]</f>
        <v>0.64121295029639769</v>
      </c>
      <c r="R229" s="7">
        <f xml:space="preserve"> Campaign_Data[[#This Row],[Revenue_Generated]]/Campaign_Data[[#This Row],[Total_Spend]]</f>
        <v>3.3252855253239271</v>
      </c>
      <c r="S229" t="str">
        <f xml:space="preserve"> TEXT(Campaign_Data[[#This Row],[Start_Date]], "mmm-yyyy")</f>
        <v>May-2023</v>
      </c>
    </row>
    <row r="230" spans="1:19" x14ac:dyDescent="0.2">
      <c r="A230" t="s">
        <v>268</v>
      </c>
      <c r="B230" t="s">
        <v>33</v>
      </c>
      <c r="C230" t="s">
        <v>40</v>
      </c>
      <c r="D230" s="1">
        <v>44873</v>
      </c>
      <c r="E230" s="1">
        <v>45333</v>
      </c>
      <c r="F230">
        <v>124421.59999999999</v>
      </c>
      <c r="G230">
        <v>2836.2</v>
      </c>
      <c r="H230">
        <v>1716.8</v>
      </c>
      <c r="I230" s="6">
        <v>2067.6709999999998</v>
      </c>
      <c r="J230" s="7">
        <v>5449.68</v>
      </c>
      <c r="K230" t="s">
        <v>29</v>
      </c>
      <c r="L230" t="s">
        <v>34</v>
      </c>
      <c r="M230" t="s">
        <v>23</v>
      </c>
      <c r="N230" s="5">
        <f xml:space="preserve"> Campaign_Data[[#This Row],[Clicks]]/Campaign_Data[[#This Row],[Impressions]]</f>
        <v>2.2795077382062278E-2</v>
      </c>
      <c r="O230" s="5">
        <f xml:space="preserve"> Campaign_Data[[#This Row],[Conversions]]/Campaign_Data[[#This Row],[Clicks]]</f>
        <v>0.60531697341513291</v>
      </c>
      <c r="P230" s="7">
        <f>Campaign_Data[[#This Row],[Total_Spend]]/Campaign_Data[[#This Row],[Clicks]]</f>
        <v>0.72902862985685069</v>
      </c>
      <c r="Q230" s="6">
        <f>Campaign_Data[[#This Row],[Total_Spend]]/Campaign_Data[[#This Row],[Conversions]]</f>
        <v>1.204375</v>
      </c>
      <c r="R230" s="7">
        <f xml:space="preserve"> Campaign_Data[[#This Row],[Revenue_Generated]]/Campaign_Data[[#This Row],[Total_Spend]]</f>
        <v>2.6356610892158381</v>
      </c>
      <c r="S230" t="str">
        <f xml:space="preserve"> TEXT(Campaign_Data[[#This Row],[Start_Date]], "mmm-yyyy")</f>
        <v>Nov-2022</v>
      </c>
    </row>
    <row r="231" spans="1:19" x14ac:dyDescent="0.2">
      <c r="A231" t="s">
        <v>269</v>
      </c>
      <c r="B231" t="s">
        <v>19</v>
      </c>
      <c r="C231" t="s">
        <v>20</v>
      </c>
      <c r="D231" s="1">
        <v>45097</v>
      </c>
      <c r="E231" s="1">
        <v>45532</v>
      </c>
      <c r="F231">
        <v>114840</v>
      </c>
      <c r="G231">
        <v>20584.2</v>
      </c>
      <c r="H231">
        <v>9990.5</v>
      </c>
      <c r="I231" s="6">
        <v>12425.108</v>
      </c>
      <c r="J231" s="7">
        <v>46926.669000000002</v>
      </c>
      <c r="K231" t="s">
        <v>29</v>
      </c>
      <c r="L231" t="s">
        <v>30</v>
      </c>
      <c r="M231" t="s">
        <v>23</v>
      </c>
      <c r="N231" s="5">
        <f xml:space="preserve"> Campaign_Data[[#This Row],[Clicks]]/Campaign_Data[[#This Row],[Impressions]]</f>
        <v>0.17924242424242426</v>
      </c>
      <c r="O231" s="5">
        <f xml:space="preserve"> Campaign_Data[[#This Row],[Conversions]]/Campaign_Data[[#This Row],[Clicks]]</f>
        <v>0.48534798534798534</v>
      </c>
      <c r="P231" s="7">
        <f>Campaign_Data[[#This Row],[Total_Spend]]/Campaign_Data[[#This Row],[Clicks]]</f>
        <v>0.60362355593124828</v>
      </c>
      <c r="Q231" s="6">
        <f>Campaign_Data[[#This Row],[Total_Spend]]/Campaign_Data[[#This Row],[Conversions]]</f>
        <v>1.2436923076923077</v>
      </c>
      <c r="R231" s="7">
        <f xml:space="preserve"> Campaign_Data[[#This Row],[Revenue_Generated]]/Campaign_Data[[#This Row],[Total_Spend]]</f>
        <v>3.7767614575261641</v>
      </c>
      <c r="S231" t="str">
        <f xml:space="preserve"> TEXT(Campaign_Data[[#This Row],[Start_Date]], "mmm-yyyy")</f>
        <v>Jun-2023</v>
      </c>
    </row>
    <row r="232" spans="1:19" x14ac:dyDescent="0.2">
      <c r="A232" t="s">
        <v>270</v>
      </c>
      <c r="B232" t="s">
        <v>19</v>
      </c>
      <c r="C232" t="s">
        <v>47</v>
      </c>
      <c r="D232" s="1">
        <v>45104</v>
      </c>
      <c r="E232" s="1">
        <v>45547</v>
      </c>
      <c r="F232">
        <v>56610.9</v>
      </c>
      <c r="G232">
        <v>7656</v>
      </c>
      <c r="H232">
        <v>5913.0999999999995</v>
      </c>
      <c r="I232" s="6">
        <v>10986.040999999999</v>
      </c>
      <c r="J232" s="7">
        <v>39141.125999999997</v>
      </c>
      <c r="K232" t="s">
        <v>37</v>
      </c>
      <c r="L232" t="s">
        <v>22</v>
      </c>
      <c r="M232" t="s">
        <v>23</v>
      </c>
      <c r="N232" s="5">
        <f xml:space="preserve"> Campaign_Data[[#This Row],[Clicks]]/Campaign_Data[[#This Row],[Impressions]]</f>
        <v>0.13523897341324728</v>
      </c>
      <c r="O232" s="5">
        <f xml:space="preserve"> Campaign_Data[[#This Row],[Conversions]]/Campaign_Data[[#This Row],[Clicks]]</f>
        <v>0.77234848484848473</v>
      </c>
      <c r="P232" s="7">
        <f>Campaign_Data[[#This Row],[Total_Spend]]/Campaign_Data[[#This Row],[Clicks]]</f>
        <v>1.4349583333333333</v>
      </c>
      <c r="Q232" s="6">
        <f>Campaign_Data[[#This Row],[Total_Spend]]/Campaign_Data[[#This Row],[Conversions]]</f>
        <v>1.8579156449239824</v>
      </c>
      <c r="R232" s="7">
        <f xml:space="preserve"> Campaign_Data[[#This Row],[Revenue_Generated]]/Campaign_Data[[#This Row],[Total_Spend]]</f>
        <v>3.5628053818477468</v>
      </c>
      <c r="S232" t="str">
        <f xml:space="preserve"> TEXT(Campaign_Data[[#This Row],[Start_Date]], "mmm-yyyy")</f>
        <v>Jun-2023</v>
      </c>
    </row>
    <row r="233" spans="1:19" x14ac:dyDescent="0.2">
      <c r="A233" t="s">
        <v>271</v>
      </c>
      <c r="B233" t="s">
        <v>27</v>
      </c>
      <c r="C233" t="s">
        <v>28</v>
      </c>
      <c r="D233" s="1">
        <v>44944</v>
      </c>
      <c r="E233" s="1">
        <v>45399</v>
      </c>
      <c r="F233">
        <v>88307.9</v>
      </c>
      <c r="G233">
        <v>61337.9</v>
      </c>
      <c r="H233">
        <v>2369.2999999999997</v>
      </c>
      <c r="I233" s="6">
        <v>4790.5969999999998</v>
      </c>
      <c r="J233" s="7">
        <v>14590.857</v>
      </c>
      <c r="K233" t="s">
        <v>21</v>
      </c>
      <c r="L233" t="s">
        <v>43</v>
      </c>
      <c r="M233" t="s">
        <v>23</v>
      </c>
      <c r="N233" s="5">
        <f xml:space="preserve"> Campaign_Data[[#This Row],[Clicks]]/Campaign_Data[[#This Row],[Impressions]]</f>
        <v>0.69459131063019286</v>
      </c>
      <c r="O233" s="5">
        <f xml:space="preserve"> Campaign_Data[[#This Row],[Conversions]]/Campaign_Data[[#This Row],[Clicks]]</f>
        <v>3.8627015271145565E-2</v>
      </c>
      <c r="P233" s="7">
        <f>Campaign_Data[[#This Row],[Total_Spend]]/Campaign_Data[[#This Row],[Clicks]]</f>
        <v>7.8101744598364137E-2</v>
      </c>
      <c r="Q233" s="6">
        <f>Campaign_Data[[#This Row],[Total_Spend]]/Campaign_Data[[#This Row],[Conversions]]</f>
        <v>2.0219461444308449</v>
      </c>
      <c r="R233" s="7">
        <f xml:space="preserve"> Campaign_Data[[#This Row],[Revenue_Generated]]/Campaign_Data[[#This Row],[Total_Spend]]</f>
        <v>3.0457283298929134</v>
      </c>
      <c r="S233" t="str">
        <f xml:space="preserve"> TEXT(Campaign_Data[[#This Row],[Start_Date]], "mmm-yyyy")</f>
        <v>Jan-2023</v>
      </c>
    </row>
    <row r="234" spans="1:19" x14ac:dyDescent="0.2">
      <c r="A234" t="s">
        <v>272</v>
      </c>
      <c r="B234" t="s">
        <v>46</v>
      </c>
      <c r="C234" t="s">
        <v>28</v>
      </c>
      <c r="D234" s="1">
        <v>45149</v>
      </c>
      <c r="E234" s="1">
        <v>45587</v>
      </c>
      <c r="F234">
        <v>43729.1</v>
      </c>
      <c r="G234">
        <v>29577.1</v>
      </c>
      <c r="H234">
        <v>15871.699999999999</v>
      </c>
      <c r="I234" s="6">
        <v>10202.403</v>
      </c>
      <c r="J234" s="7">
        <v>17449.735000000001</v>
      </c>
      <c r="K234" t="s">
        <v>29</v>
      </c>
      <c r="L234" t="s">
        <v>34</v>
      </c>
      <c r="M234" t="s">
        <v>31</v>
      </c>
      <c r="N234" s="5">
        <f xml:space="preserve"> Campaign_Data[[#This Row],[Clicks]]/Campaign_Data[[#This Row],[Impressions]]</f>
        <v>0.67637111214271506</v>
      </c>
      <c r="O234" s="5">
        <f xml:space="preserve"> Campaign_Data[[#This Row],[Conversions]]/Campaign_Data[[#This Row],[Clicks]]</f>
        <v>0.53662123737621337</v>
      </c>
      <c r="P234" s="7">
        <f>Campaign_Data[[#This Row],[Total_Spend]]/Campaign_Data[[#This Row],[Clicks]]</f>
        <v>0.34494264143543485</v>
      </c>
      <c r="Q234" s="6">
        <f>Campaign_Data[[#This Row],[Total_Spend]]/Campaign_Data[[#This Row],[Conversions]]</f>
        <v>0.64280467750776549</v>
      </c>
      <c r="R234" s="7">
        <f xml:space="preserve"> Campaign_Data[[#This Row],[Revenue_Generated]]/Campaign_Data[[#This Row],[Total_Spend]]</f>
        <v>1.7103553937244</v>
      </c>
      <c r="S234" t="str">
        <f xml:space="preserve"> TEXT(Campaign_Data[[#This Row],[Start_Date]], "mmm-yyyy")</f>
        <v>Aug-2023</v>
      </c>
    </row>
    <row r="235" spans="1:19" x14ac:dyDescent="0.2">
      <c r="A235" t="s">
        <v>273</v>
      </c>
      <c r="B235" t="s">
        <v>33</v>
      </c>
      <c r="C235" t="s">
        <v>47</v>
      </c>
      <c r="D235" s="1">
        <v>45039</v>
      </c>
      <c r="E235" s="1">
        <v>45487</v>
      </c>
      <c r="F235">
        <v>42308.1</v>
      </c>
      <c r="G235">
        <v>14520.3</v>
      </c>
      <c r="H235">
        <v>9433.6999999999989</v>
      </c>
      <c r="I235" s="6">
        <v>13813.802</v>
      </c>
      <c r="J235" s="7">
        <v>23151.656999999999</v>
      </c>
      <c r="K235" t="s">
        <v>29</v>
      </c>
      <c r="L235" t="s">
        <v>30</v>
      </c>
      <c r="M235" t="s">
        <v>23</v>
      </c>
      <c r="N235" s="5">
        <f xml:space="preserve"> Campaign_Data[[#This Row],[Clicks]]/Campaign_Data[[#This Row],[Impressions]]</f>
        <v>0.34320378367263005</v>
      </c>
      <c r="O235" s="5">
        <f xml:space="preserve"> Campaign_Data[[#This Row],[Conversions]]/Campaign_Data[[#This Row],[Clicks]]</f>
        <v>0.64969043339324939</v>
      </c>
      <c r="P235" s="7">
        <f>Campaign_Data[[#This Row],[Total_Spend]]/Campaign_Data[[#This Row],[Clicks]]</f>
        <v>0.95134411823447174</v>
      </c>
      <c r="Q235" s="6">
        <f>Campaign_Data[[#This Row],[Total_Spend]]/Campaign_Data[[#This Row],[Conversions]]</f>
        <v>1.4643037196434063</v>
      </c>
      <c r="R235" s="7">
        <f xml:space="preserve"> Campaign_Data[[#This Row],[Revenue_Generated]]/Campaign_Data[[#This Row],[Total_Spend]]</f>
        <v>1.6759800813707912</v>
      </c>
      <c r="S235" t="str">
        <f xml:space="preserve"> TEXT(Campaign_Data[[#This Row],[Start_Date]], "mmm-yyyy")</f>
        <v>Apr-2023</v>
      </c>
    </row>
    <row r="236" spans="1:19" x14ac:dyDescent="0.2">
      <c r="A236" t="s">
        <v>274</v>
      </c>
      <c r="B236" t="s">
        <v>19</v>
      </c>
      <c r="C236" t="s">
        <v>28</v>
      </c>
      <c r="D236" s="1">
        <v>44907</v>
      </c>
      <c r="E236" s="1">
        <v>45357</v>
      </c>
      <c r="F236">
        <v>52611.799999999996</v>
      </c>
      <c r="G236">
        <v>1858.8999999999999</v>
      </c>
      <c r="H236">
        <v>556.79999999999995</v>
      </c>
      <c r="I236" s="6">
        <v>8364.18</v>
      </c>
      <c r="J236" s="7">
        <v>25684.633000000002</v>
      </c>
      <c r="K236" t="s">
        <v>37</v>
      </c>
      <c r="L236" t="s">
        <v>43</v>
      </c>
      <c r="M236" t="s">
        <v>23</v>
      </c>
      <c r="N236" s="5">
        <f xml:space="preserve"> Campaign_Data[[#This Row],[Clicks]]/Campaign_Data[[#This Row],[Impressions]]</f>
        <v>3.5332377907617681E-2</v>
      </c>
      <c r="O236" s="5">
        <f xml:space="preserve"> Campaign_Data[[#This Row],[Conversions]]/Campaign_Data[[#This Row],[Clicks]]</f>
        <v>0.29953198127925118</v>
      </c>
      <c r="P236" s="7">
        <f>Campaign_Data[[#This Row],[Total_Spend]]/Campaign_Data[[#This Row],[Clicks]]</f>
        <v>4.4995319812792518</v>
      </c>
      <c r="Q236" s="6">
        <f>Campaign_Data[[#This Row],[Total_Spend]]/Campaign_Data[[#This Row],[Conversions]]</f>
        <v>15.021875000000001</v>
      </c>
      <c r="R236" s="7">
        <f xml:space="preserve"> Campaign_Data[[#This Row],[Revenue_Generated]]/Campaign_Data[[#This Row],[Total_Spend]]</f>
        <v>3.0707891269676169</v>
      </c>
      <c r="S236" t="str">
        <f xml:space="preserve"> TEXT(Campaign_Data[[#This Row],[Start_Date]], "mmm-yyyy")</f>
        <v>Dec-2022</v>
      </c>
    </row>
    <row r="237" spans="1:19" x14ac:dyDescent="0.2">
      <c r="A237" t="s">
        <v>275</v>
      </c>
      <c r="B237" t="s">
        <v>33</v>
      </c>
      <c r="C237" t="s">
        <v>28</v>
      </c>
      <c r="D237" s="1">
        <v>44883</v>
      </c>
      <c r="E237" s="1">
        <v>45335</v>
      </c>
      <c r="F237">
        <v>98576.8</v>
      </c>
      <c r="G237">
        <v>50001.799999999996</v>
      </c>
      <c r="H237">
        <v>21924</v>
      </c>
      <c r="I237" s="6">
        <v>4434.3900000000003</v>
      </c>
      <c r="J237" s="7">
        <v>16268.333000000001</v>
      </c>
      <c r="K237" t="s">
        <v>21</v>
      </c>
      <c r="L237" t="s">
        <v>49</v>
      </c>
      <c r="M237" t="s">
        <v>31</v>
      </c>
      <c r="N237" s="5">
        <f xml:space="preserve"> Campaign_Data[[#This Row],[Clicks]]/Campaign_Data[[#This Row],[Impressions]]</f>
        <v>0.50723699694045654</v>
      </c>
      <c r="O237" s="5">
        <f xml:space="preserve"> Campaign_Data[[#This Row],[Conversions]]/Campaign_Data[[#This Row],[Clicks]]</f>
        <v>0.43846421528824964</v>
      </c>
      <c r="P237" s="7">
        <f>Campaign_Data[[#This Row],[Total_Spend]]/Campaign_Data[[#This Row],[Clicks]]</f>
        <v>8.8684607354135261E-2</v>
      </c>
      <c r="Q237" s="6">
        <f>Campaign_Data[[#This Row],[Total_Spend]]/Campaign_Data[[#This Row],[Conversions]]</f>
        <v>0.20226190476190478</v>
      </c>
      <c r="R237" s="7">
        <f xml:space="preserve"> Campaign_Data[[#This Row],[Revenue_Generated]]/Campaign_Data[[#This Row],[Total_Spend]]</f>
        <v>3.6686743836243538</v>
      </c>
      <c r="S237" t="str">
        <f xml:space="preserve"> TEXT(Campaign_Data[[#This Row],[Start_Date]], "mmm-yyyy")</f>
        <v>Nov-2022</v>
      </c>
    </row>
    <row r="238" spans="1:19" x14ac:dyDescent="0.2">
      <c r="A238" t="s">
        <v>276</v>
      </c>
      <c r="B238" t="s">
        <v>33</v>
      </c>
      <c r="C238" t="s">
        <v>20</v>
      </c>
      <c r="D238" s="1">
        <v>44912</v>
      </c>
      <c r="E238" s="1">
        <v>45362</v>
      </c>
      <c r="F238">
        <v>73610.7</v>
      </c>
      <c r="G238">
        <v>9245.1999999999989</v>
      </c>
      <c r="H238">
        <v>3129.1</v>
      </c>
      <c r="I238" s="6">
        <v>6943.4409999999998</v>
      </c>
      <c r="J238" s="7">
        <v>26108.351999999999</v>
      </c>
      <c r="K238" t="s">
        <v>37</v>
      </c>
      <c r="L238" t="s">
        <v>43</v>
      </c>
      <c r="M238" t="s">
        <v>23</v>
      </c>
      <c r="N238" s="5">
        <f xml:space="preserve"> Campaign_Data[[#This Row],[Clicks]]/Campaign_Data[[#This Row],[Impressions]]</f>
        <v>0.12559587125241303</v>
      </c>
      <c r="O238" s="5">
        <f xml:space="preserve"> Campaign_Data[[#This Row],[Conversions]]/Campaign_Data[[#This Row],[Clicks]]</f>
        <v>0.33845671267252198</v>
      </c>
      <c r="P238" s="7">
        <f>Campaign_Data[[#This Row],[Total_Spend]]/Campaign_Data[[#This Row],[Clicks]]</f>
        <v>0.75103199498117945</v>
      </c>
      <c r="Q238" s="6">
        <f>Campaign_Data[[#This Row],[Total_Spend]]/Campaign_Data[[#This Row],[Conversions]]</f>
        <v>2.2189898053753474</v>
      </c>
      <c r="R238" s="7">
        <f xml:space="preserve"> Campaign_Data[[#This Row],[Revenue_Generated]]/Campaign_Data[[#This Row],[Total_Spend]]</f>
        <v>3.7601460140584475</v>
      </c>
      <c r="S238" t="str">
        <f xml:space="preserve"> TEXT(Campaign_Data[[#This Row],[Start_Date]], "mmm-yyyy")</f>
        <v>Dec-2022</v>
      </c>
    </row>
    <row r="239" spans="1:19" x14ac:dyDescent="0.2">
      <c r="A239" t="s">
        <v>277</v>
      </c>
      <c r="B239" t="s">
        <v>46</v>
      </c>
      <c r="C239" t="s">
        <v>20</v>
      </c>
      <c r="D239" s="1">
        <v>44999</v>
      </c>
      <c r="E239" s="1">
        <v>45438</v>
      </c>
      <c r="F239">
        <v>64133.5</v>
      </c>
      <c r="G239">
        <v>15776</v>
      </c>
      <c r="H239">
        <v>3117.5</v>
      </c>
      <c r="I239" s="6">
        <v>4807.098</v>
      </c>
      <c r="J239" s="7">
        <v>9698.6440000000002</v>
      </c>
      <c r="K239" t="s">
        <v>37</v>
      </c>
      <c r="L239" t="s">
        <v>43</v>
      </c>
      <c r="M239" t="s">
        <v>23</v>
      </c>
      <c r="N239" s="5">
        <f xml:space="preserve"> Campaign_Data[[#This Row],[Clicks]]/Campaign_Data[[#This Row],[Impressions]]</f>
        <v>0.24598688672846483</v>
      </c>
      <c r="O239" s="5">
        <f xml:space="preserve"> Campaign_Data[[#This Row],[Conversions]]/Campaign_Data[[#This Row],[Clicks]]</f>
        <v>0.19761029411764705</v>
      </c>
      <c r="P239" s="7">
        <f>Campaign_Data[[#This Row],[Total_Spend]]/Campaign_Data[[#This Row],[Clicks]]</f>
        <v>0.3047095588235294</v>
      </c>
      <c r="Q239" s="6">
        <f>Campaign_Data[[#This Row],[Total_Spend]]/Campaign_Data[[#This Row],[Conversions]]</f>
        <v>1.5419720930232559</v>
      </c>
      <c r="R239" s="7">
        <f xml:space="preserve"> Campaign_Data[[#This Row],[Revenue_Generated]]/Campaign_Data[[#This Row],[Total_Spend]]</f>
        <v>2.0175673556062308</v>
      </c>
      <c r="S239" t="str">
        <f xml:space="preserve"> TEXT(Campaign_Data[[#This Row],[Start_Date]], "mmm-yyyy")</f>
        <v>Mar-2023</v>
      </c>
    </row>
    <row r="240" spans="1:19" x14ac:dyDescent="0.2">
      <c r="A240" t="s">
        <v>278</v>
      </c>
      <c r="B240" t="s">
        <v>33</v>
      </c>
      <c r="C240" t="s">
        <v>47</v>
      </c>
      <c r="D240" s="1">
        <v>44991</v>
      </c>
      <c r="E240" s="1">
        <v>45443</v>
      </c>
      <c r="F240">
        <v>30249.899999999998</v>
      </c>
      <c r="G240">
        <v>16695.3</v>
      </c>
      <c r="H240">
        <v>11745</v>
      </c>
      <c r="I240" s="6">
        <v>13453.448</v>
      </c>
      <c r="J240" s="7">
        <v>40267.862999999998</v>
      </c>
      <c r="K240" t="s">
        <v>64</v>
      </c>
      <c r="L240" t="s">
        <v>22</v>
      </c>
      <c r="M240" t="s">
        <v>31</v>
      </c>
      <c r="N240" s="5">
        <f xml:space="preserve"> Campaign_Data[[#This Row],[Clicks]]/Campaign_Data[[#This Row],[Impressions]]</f>
        <v>0.55191256830601099</v>
      </c>
      <c r="O240" s="5">
        <f xml:space="preserve"> Campaign_Data[[#This Row],[Conversions]]/Campaign_Data[[#This Row],[Clicks]]</f>
        <v>0.70349140177175618</v>
      </c>
      <c r="P240" s="7">
        <f>Campaign_Data[[#This Row],[Total_Spend]]/Campaign_Data[[#This Row],[Clicks]]</f>
        <v>0.80582247698454057</v>
      </c>
      <c r="Q240" s="6">
        <f>Campaign_Data[[#This Row],[Total_Spend]]/Campaign_Data[[#This Row],[Conversions]]</f>
        <v>1.1454617283950617</v>
      </c>
      <c r="R240" s="7">
        <f xml:space="preserve"> Campaign_Data[[#This Row],[Revenue_Generated]]/Campaign_Data[[#This Row],[Total_Spend]]</f>
        <v>2.993125851454586</v>
      </c>
      <c r="S240" t="str">
        <f xml:space="preserve"> TEXT(Campaign_Data[[#This Row],[Start_Date]], "mmm-yyyy")</f>
        <v>Mar-2023</v>
      </c>
    </row>
    <row r="241" spans="1:19" x14ac:dyDescent="0.2">
      <c r="A241" t="s">
        <v>279</v>
      </c>
      <c r="B241" t="s">
        <v>46</v>
      </c>
      <c r="C241" t="s">
        <v>47</v>
      </c>
      <c r="D241" s="1">
        <v>45110</v>
      </c>
      <c r="E241" s="1">
        <v>45553</v>
      </c>
      <c r="F241">
        <v>97846</v>
      </c>
      <c r="G241">
        <v>97825.7</v>
      </c>
      <c r="H241">
        <v>53194.7</v>
      </c>
      <c r="I241" s="6">
        <v>12846.797</v>
      </c>
      <c r="J241" s="7">
        <v>16873.475999999999</v>
      </c>
      <c r="K241" t="s">
        <v>42</v>
      </c>
      <c r="L241" t="s">
        <v>22</v>
      </c>
      <c r="M241" t="s">
        <v>23</v>
      </c>
      <c r="N241" s="5">
        <f xml:space="preserve"> Campaign_Data[[#This Row],[Clicks]]/Campaign_Data[[#This Row],[Impressions]]</f>
        <v>0.99979253112033195</v>
      </c>
      <c r="O241" s="5">
        <f xml:space="preserve"> Campaign_Data[[#This Row],[Conversions]]/Campaign_Data[[#This Row],[Clicks]]</f>
        <v>0.54377019535766158</v>
      </c>
      <c r="P241" s="7">
        <f>Campaign_Data[[#This Row],[Total_Spend]]/Campaign_Data[[#This Row],[Clicks]]</f>
        <v>0.13132333323451814</v>
      </c>
      <c r="Q241" s="6">
        <f>Campaign_Data[[#This Row],[Total_Spend]]/Campaign_Data[[#This Row],[Conversions]]</f>
        <v>0.24150520634574499</v>
      </c>
      <c r="R241" s="7">
        <f xml:space="preserve"> Campaign_Data[[#This Row],[Revenue_Generated]]/Campaign_Data[[#This Row],[Total_Spend]]</f>
        <v>1.3134383613285083</v>
      </c>
      <c r="S241" t="str">
        <f xml:space="preserve"> TEXT(Campaign_Data[[#This Row],[Start_Date]], "mmm-yyyy")</f>
        <v>Jul-2023</v>
      </c>
    </row>
    <row r="242" spans="1:19" x14ac:dyDescent="0.2">
      <c r="A242" t="s">
        <v>280</v>
      </c>
      <c r="B242" t="s">
        <v>39</v>
      </c>
      <c r="C242" t="s">
        <v>40</v>
      </c>
      <c r="D242" s="1">
        <v>45069</v>
      </c>
      <c r="E242" s="1">
        <v>45531</v>
      </c>
      <c r="F242">
        <v>89804.3</v>
      </c>
      <c r="G242">
        <v>77479.3</v>
      </c>
      <c r="H242">
        <v>71821.399999999994</v>
      </c>
      <c r="I242" s="6">
        <v>2882.89</v>
      </c>
      <c r="J242" s="7">
        <v>5157.1279999999997</v>
      </c>
      <c r="K242" t="s">
        <v>29</v>
      </c>
      <c r="L242" t="s">
        <v>34</v>
      </c>
      <c r="M242" t="s">
        <v>31</v>
      </c>
      <c r="N242" s="5">
        <f xml:space="preserve"> Campaign_Data[[#This Row],[Clicks]]/Campaign_Data[[#This Row],[Impressions]]</f>
        <v>0.86275712855620501</v>
      </c>
      <c r="O242" s="5">
        <f xml:space="preserve"> Campaign_Data[[#This Row],[Conversions]]/Campaign_Data[[#This Row],[Clicks]]</f>
        <v>0.92697533405696741</v>
      </c>
      <c r="P242" s="7">
        <f>Campaign_Data[[#This Row],[Total_Spend]]/Campaign_Data[[#This Row],[Clicks]]</f>
        <v>3.7208518920537482E-2</v>
      </c>
      <c r="Q242" s="6">
        <f>Campaign_Data[[#This Row],[Total_Spend]]/Campaign_Data[[#This Row],[Conversions]]</f>
        <v>4.0139707663732538E-2</v>
      </c>
      <c r="R242" s="7">
        <f xml:space="preserve"> Campaign_Data[[#This Row],[Revenue_Generated]]/Campaign_Data[[#This Row],[Total_Spend]]</f>
        <v>1.7888743587164269</v>
      </c>
      <c r="S242" t="str">
        <f xml:space="preserve"> TEXT(Campaign_Data[[#This Row],[Start_Date]], "mmm-yyyy")</f>
        <v>May-2023</v>
      </c>
    </row>
    <row r="243" spans="1:19" x14ac:dyDescent="0.2">
      <c r="A243" t="s">
        <v>281</v>
      </c>
      <c r="B243" t="s">
        <v>33</v>
      </c>
      <c r="C243" t="s">
        <v>28</v>
      </c>
      <c r="D243" s="1">
        <v>45078</v>
      </c>
      <c r="E243" s="1">
        <v>45516</v>
      </c>
      <c r="F243">
        <v>129105.09999999999</v>
      </c>
      <c r="G243">
        <v>47475.9</v>
      </c>
      <c r="H243">
        <v>38030.6</v>
      </c>
      <c r="I243" s="6">
        <v>3606.585</v>
      </c>
      <c r="J243" s="7">
        <v>14271.625</v>
      </c>
      <c r="K243" t="s">
        <v>21</v>
      </c>
      <c r="L243" t="s">
        <v>49</v>
      </c>
      <c r="M243" t="s">
        <v>23</v>
      </c>
      <c r="N243" s="5">
        <f xml:space="preserve"> Campaign_Data[[#This Row],[Clicks]]/Campaign_Data[[#This Row],[Impressions]]</f>
        <v>0.3677306318650464</v>
      </c>
      <c r="O243" s="5">
        <f xml:space="preserve"> Campaign_Data[[#This Row],[Conversions]]/Campaign_Data[[#This Row],[Clicks]]</f>
        <v>0.80105063832386536</v>
      </c>
      <c r="P243" s="7">
        <f>Campaign_Data[[#This Row],[Total_Spend]]/Campaign_Data[[#This Row],[Clicks]]</f>
        <v>7.5966648341579623E-2</v>
      </c>
      <c r="Q243" s="6">
        <f>Campaign_Data[[#This Row],[Total_Spend]]/Campaign_Data[[#This Row],[Conversions]]</f>
        <v>9.4833765441512896E-2</v>
      </c>
      <c r="R243" s="7">
        <f xml:space="preserve"> Campaign_Data[[#This Row],[Revenue_Generated]]/Campaign_Data[[#This Row],[Total_Spend]]</f>
        <v>3.95710207855908</v>
      </c>
      <c r="S243" t="str">
        <f xml:space="preserve"> TEXT(Campaign_Data[[#This Row],[Start_Date]], "mmm-yyyy")</f>
        <v>Jun-2023</v>
      </c>
    </row>
    <row r="244" spans="1:19" x14ac:dyDescent="0.2">
      <c r="A244" t="s">
        <v>282</v>
      </c>
      <c r="B244" t="s">
        <v>25</v>
      </c>
      <c r="C244" t="s">
        <v>28</v>
      </c>
      <c r="D244" s="1">
        <v>44970</v>
      </c>
      <c r="E244" s="1">
        <v>45430</v>
      </c>
      <c r="F244">
        <v>77983.899999999994</v>
      </c>
      <c r="G244">
        <v>70823.8</v>
      </c>
      <c r="H244">
        <v>1363</v>
      </c>
      <c r="I244" s="6">
        <v>10420.483</v>
      </c>
      <c r="J244" s="7">
        <v>18234.155999999999</v>
      </c>
      <c r="K244" t="s">
        <v>29</v>
      </c>
      <c r="L244" t="s">
        <v>30</v>
      </c>
      <c r="M244" t="s">
        <v>23</v>
      </c>
      <c r="N244" s="5">
        <f xml:space="preserve"> Campaign_Data[[#This Row],[Clicks]]/Campaign_Data[[#This Row],[Impressions]]</f>
        <v>0.908184894574393</v>
      </c>
      <c r="O244" s="5">
        <f xml:space="preserve"> Campaign_Data[[#This Row],[Conversions]]/Campaign_Data[[#This Row],[Clicks]]</f>
        <v>1.9244943084104495E-2</v>
      </c>
      <c r="P244" s="7">
        <f>Campaign_Data[[#This Row],[Total_Spend]]/Campaign_Data[[#This Row],[Clicks]]</f>
        <v>0.14713250348046841</v>
      </c>
      <c r="Q244" s="6">
        <f>Campaign_Data[[#This Row],[Total_Spend]]/Campaign_Data[[#This Row],[Conversions]]</f>
        <v>7.6452553191489363</v>
      </c>
      <c r="R244" s="7">
        <f xml:space="preserve"> Campaign_Data[[#This Row],[Revenue_Generated]]/Campaign_Data[[#This Row],[Total_Spend]]</f>
        <v>1.7498378913914066</v>
      </c>
      <c r="S244" t="str">
        <f xml:space="preserve"> TEXT(Campaign_Data[[#This Row],[Start_Date]], "mmm-yyyy")</f>
        <v>Feb-2023</v>
      </c>
    </row>
    <row r="245" spans="1:19" x14ac:dyDescent="0.2">
      <c r="A245" t="s">
        <v>283</v>
      </c>
      <c r="B245" t="s">
        <v>33</v>
      </c>
      <c r="C245" t="s">
        <v>40</v>
      </c>
      <c r="D245" s="1">
        <v>45153</v>
      </c>
      <c r="E245" s="1">
        <v>45610</v>
      </c>
      <c r="F245">
        <v>83760.7</v>
      </c>
      <c r="G245">
        <v>77627.199999999997</v>
      </c>
      <c r="H245">
        <v>64034.9</v>
      </c>
      <c r="I245" s="6">
        <v>14240.16</v>
      </c>
      <c r="J245" s="7">
        <v>40297.211000000003</v>
      </c>
      <c r="K245" t="s">
        <v>37</v>
      </c>
      <c r="L245" t="s">
        <v>30</v>
      </c>
      <c r="M245" t="s">
        <v>31</v>
      </c>
      <c r="N245" s="5">
        <f xml:space="preserve"> Campaign_Data[[#This Row],[Clicks]]/Campaign_Data[[#This Row],[Impressions]]</f>
        <v>0.92677353460513101</v>
      </c>
      <c r="O245" s="5">
        <f xml:space="preserve"> Campaign_Data[[#This Row],[Conversions]]/Campaign_Data[[#This Row],[Clicks]]</f>
        <v>0.82490286909742983</v>
      </c>
      <c r="P245" s="7">
        <f>Campaign_Data[[#This Row],[Total_Spend]]/Campaign_Data[[#This Row],[Clicks]]</f>
        <v>0.18344291691572026</v>
      </c>
      <c r="Q245" s="6">
        <f>Campaign_Data[[#This Row],[Total_Spend]]/Campaign_Data[[#This Row],[Conversions]]</f>
        <v>0.22238123273402471</v>
      </c>
      <c r="R245" s="7">
        <f xml:space="preserve"> Campaign_Data[[#This Row],[Revenue_Generated]]/Campaign_Data[[#This Row],[Total_Spend]]</f>
        <v>2.8298285272075598</v>
      </c>
      <c r="S245" t="str">
        <f xml:space="preserve"> TEXT(Campaign_Data[[#This Row],[Start_Date]], "mmm-yyyy")</f>
        <v>Aug-2023</v>
      </c>
    </row>
    <row r="246" spans="1:19" x14ac:dyDescent="0.2">
      <c r="A246" t="s">
        <v>284</v>
      </c>
      <c r="B246" t="s">
        <v>25</v>
      </c>
      <c r="C246" t="s">
        <v>20</v>
      </c>
      <c r="D246" s="1">
        <v>45063</v>
      </c>
      <c r="E246" s="1">
        <v>45524</v>
      </c>
      <c r="F246">
        <v>46310.1</v>
      </c>
      <c r="G246">
        <v>40054.799999999996</v>
      </c>
      <c r="H246">
        <v>2070.6</v>
      </c>
      <c r="I246" s="6">
        <v>7097.3149999999996</v>
      </c>
      <c r="J246" s="7">
        <v>17710.503000000001</v>
      </c>
      <c r="K246" t="s">
        <v>29</v>
      </c>
      <c r="L246" t="s">
        <v>34</v>
      </c>
      <c r="M246" t="s">
        <v>31</v>
      </c>
      <c r="N246" s="5">
        <f xml:space="preserve"> Campaign_Data[[#This Row],[Clicks]]/Campaign_Data[[#This Row],[Impressions]]</f>
        <v>0.86492579372534284</v>
      </c>
      <c r="O246" s="5">
        <f xml:space="preserve"> Campaign_Data[[#This Row],[Conversions]]/Campaign_Data[[#This Row],[Clicks]]</f>
        <v>5.1694178974804522E-2</v>
      </c>
      <c r="P246" s="7">
        <f>Campaign_Data[[#This Row],[Total_Spend]]/Campaign_Data[[#This Row],[Clicks]]</f>
        <v>0.17719012452939473</v>
      </c>
      <c r="Q246" s="6">
        <f>Campaign_Data[[#This Row],[Total_Spend]]/Campaign_Data[[#This Row],[Conversions]]</f>
        <v>3.4276610644257701</v>
      </c>
      <c r="R246" s="7">
        <f xml:space="preserve"> Campaign_Data[[#This Row],[Revenue_Generated]]/Campaign_Data[[#This Row],[Total_Spend]]</f>
        <v>2.4953807179193825</v>
      </c>
      <c r="S246" t="str">
        <f xml:space="preserve"> TEXT(Campaign_Data[[#This Row],[Start_Date]], "mmm-yyyy")</f>
        <v>May-2023</v>
      </c>
    </row>
    <row r="247" spans="1:19" x14ac:dyDescent="0.2">
      <c r="A247" t="s">
        <v>285</v>
      </c>
      <c r="B247" t="s">
        <v>33</v>
      </c>
      <c r="C247" t="s">
        <v>40</v>
      </c>
      <c r="D247" s="1">
        <v>45157</v>
      </c>
      <c r="E247" s="1">
        <v>45593</v>
      </c>
      <c r="F247">
        <v>68527</v>
      </c>
      <c r="G247">
        <v>67326.399999999994</v>
      </c>
      <c r="H247">
        <v>63179.4</v>
      </c>
      <c r="I247" s="6">
        <v>7214.9970000000003</v>
      </c>
      <c r="J247" s="7">
        <v>19304.024000000001</v>
      </c>
      <c r="K247" t="s">
        <v>29</v>
      </c>
      <c r="L247" t="s">
        <v>49</v>
      </c>
      <c r="M247" t="s">
        <v>31</v>
      </c>
      <c r="N247" s="5">
        <f xml:space="preserve"> Campaign_Data[[#This Row],[Clicks]]/Campaign_Data[[#This Row],[Impressions]]</f>
        <v>0.9824798984341937</v>
      </c>
      <c r="O247" s="5">
        <f xml:space="preserve"> Campaign_Data[[#This Row],[Conversions]]/Campaign_Data[[#This Row],[Clicks]]</f>
        <v>0.93840454858718136</v>
      </c>
      <c r="P247" s="7">
        <f>Campaign_Data[[#This Row],[Total_Spend]]/Campaign_Data[[#This Row],[Clicks]]</f>
        <v>0.10716445554789801</v>
      </c>
      <c r="Q247" s="6">
        <f>Campaign_Data[[#This Row],[Total_Spend]]/Campaign_Data[[#This Row],[Conversions]]</f>
        <v>0.11419856788763426</v>
      </c>
      <c r="R247" s="7">
        <f xml:space="preserve"> Campaign_Data[[#This Row],[Revenue_Generated]]/Campaign_Data[[#This Row],[Total_Spend]]</f>
        <v>2.6755415144316763</v>
      </c>
      <c r="S247" t="str">
        <f xml:space="preserve"> TEXT(Campaign_Data[[#This Row],[Start_Date]], "mmm-yyyy")</f>
        <v>Aug-2023</v>
      </c>
    </row>
    <row r="248" spans="1:19" x14ac:dyDescent="0.2">
      <c r="A248" t="s">
        <v>286</v>
      </c>
      <c r="B248" t="s">
        <v>39</v>
      </c>
      <c r="C248" t="s">
        <v>28</v>
      </c>
      <c r="D248" s="1">
        <v>45074</v>
      </c>
      <c r="E248" s="1">
        <v>45527</v>
      </c>
      <c r="F248">
        <v>3552.5</v>
      </c>
      <c r="G248">
        <v>1554.3999999999999</v>
      </c>
      <c r="H248">
        <v>730.8</v>
      </c>
      <c r="I248" s="6">
        <v>1013.985</v>
      </c>
      <c r="J248" s="7">
        <v>2884.5140000000001</v>
      </c>
      <c r="K248" t="s">
        <v>21</v>
      </c>
      <c r="L248" t="s">
        <v>34</v>
      </c>
      <c r="M248" t="s">
        <v>23</v>
      </c>
      <c r="N248" s="5">
        <f xml:space="preserve"> Campaign_Data[[#This Row],[Clicks]]/Campaign_Data[[#This Row],[Impressions]]</f>
        <v>0.43755102040816324</v>
      </c>
      <c r="O248" s="5">
        <f xml:space="preserve"> Campaign_Data[[#This Row],[Conversions]]/Campaign_Data[[#This Row],[Clicks]]</f>
        <v>0.47014925373134331</v>
      </c>
      <c r="P248" s="7">
        <f>Campaign_Data[[#This Row],[Total_Spend]]/Campaign_Data[[#This Row],[Clicks]]</f>
        <v>0.65233208955223887</v>
      </c>
      <c r="Q248" s="6">
        <f>Campaign_Data[[#This Row],[Total_Spend]]/Campaign_Data[[#This Row],[Conversions]]</f>
        <v>1.3875000000000002</v>
      </c>
      <c r="R248" s="7">
        <f xml:space="preserve"> Campaign_Data[[#This Row],[Revenue_Generated]]/Campaign_Data[[#This Row],[Total_Spend]]</f>
        <v>2.8447304447304447</v>
      </c>
      <c r="S248" t="str">
        <f xml:space="preserve"> TEXT(Campaign_Data[[#This Row],[Start_Date]], "mmm-yyyy")</f>
        <v>May-2023</v>
      </c>
    </row>
    <row r="249" spans="1:19" x14ac:dyDescent="0.2">
      <c r="A249" t="s">
        <v>287</v>
      </c>
      <c r="B249" t="s">
        <v>27</v>
      </c>
      <c r="C249" t="s">
        <v>47</v>
      </c>
      <c r="D249" s="1">
        <v>44959</v>
      </c>
      <c r="E249" s="1">
        <v>45420</v>
      </c>
      <c r="F249">
        <v>92228.7</v>
      </c>
      <c r="G249">
        <v>51782.400000000001</v>
      </c>
      <c r="H249">
        <v>14082.4</v>
      </c>
      <c r="I249" s="6">
        <v>461.01299999999998</v>
      </c>
      <c r="J249" s="7">
        <v>616.97500000000002</v>
      </c>
      <c r="K249" t="s">
        <v>42</v>
      </c>
      <c r="L249" t="s">
        <v>22</v>
      </c>
      <c r="M249" t="s">
        <v>23</v>
      </c>
      <c r="N249" s="5">
        <f xml:space="preserve"> Campaign_Data[[#This Row],[Clicks]]/Campaign_Data[[#This Row],[Impressions]]</f>
        <v>0.56145646637109714</v>
      </c>
      <c r="O249" s="5">
        <f xml:space="preserve"> Campaign_Data[[#This Row],[Conversions]]/Campaign_Data[[#This Row],[Clicks]]</f>
        <v>0.27195340501792115</v>
      </c>
      <c r="P249" s="7">
        <f>Campaign_Data[[#This Row],[Total_Spend]]/Campaign_Data[[#This Row],[Clicks]]</f>
        <v>8.9028897849462354E-3</v>
      </c>
      <c r="Q249" s="6">
        <f>Campaign_Data[[#This Row],[Total_Spend]]/Campaign_Data[[#This Row],[Conversions]]</f>
        <v>3.2736820428336082E-2</v>
      </c>
      <c r="R249" s="7">
        <f xml:space="preserve"> Campaign_Data[[#This Row],[Revenue_Generated]]/Campaign_Data[[#This Row],[Total_Spend]]</f>
        <v>1.338302824432283</v>
      </c>
      <c r="S249" t="str">
        <f xml:space="preserve"> TEXT(Campaign_Data[[#This Row],[Start_Date]], "mmm-yyyy")</f>
        <v>Feb-2023</v>
      </c>
    </row>
    <row r="250" spans="1:19" x14ac:dyDescent="0.2">
      <c r="A250" t="s">
        <v>288</v>
      </c>
      <c r="B250" t="s">
        <v>19</v>
      </c>
      <c r="C250" t="s">
        <v>47</v>
      </c>
      <c r="D250" s="1">
        <v>44865</v>
      </c>
      <c r="E250" s="1">
        <v>45325</v>
      </c>
      <c r="F250">
        <v>14433.3</v>
      </c>
      <c r="G250">
        <v>10089.1</v>
      </c>
      <c r="H250">
        <v>5985.5999999999995</v>
      </c>
      <c r="I250" s="6">
        <v>962.07500000000005</v>
      </c>
      <c r="J250" s="7">
        <v>2666.7240000000002</v>
      </c>
      <c r="K250" t="s">
        <v>21</v>
      </c>
      <c r="L250" t="s">
        <v>49</v>
      </c>
      <c r="M250" t="s">
        <v>23</v>
      </c>
      <c r="N250" s="5">
        <f xml:space="preserve"> Campaign_Data[[#This Row],[Clicks]]/Campaign_Data[[#This Row],[Impressions]]</f>
        <v>0.69901547116736995</v>
      </c>
      <c r="O250" s="5">
        <f xml:space="preserve"> Campaign_Data[[#This Row],[Conversions]]/Campaign_Data[[#This Row],[Clicks]]</f>
        <v>0.59327392929002576</v>
      </c>
      <c r="P250" s="7">
        <f>Campaign_Data[[#This Row],[Total_Spend]]/Campaign_Data[[#This Row],[Clicks]]</f>
        <v>9.5357861454440931E-2</v>
      </c>
      <c r="Q250" s="6">
        <f>Campaign_Data[[#This Row],[Total_Spend]]/Campaign_Data[[#This Row],[Conversions]]</f>
        <v>0.16073158914728686</v>
      </c>
      <c r="R250" s="7">
        <f xml:space="preserve"> Campaign_Data[[#This Row],[Revenue_Generated]]/Campaign_Data[[#This Row],[Total_Spend]]</f>
        <v>2.7718462697814621</v>
      </c>
      <c r="S250" t="str">
        <f xml:space="preserve"> TEXT(Campaign_Data[[#This Row],[Start_Date]], "mmm-yyyy")</f>
        <v>Oct-2022</v>
      </c>
    </row>
    <row r="251" spans="1:19" x14ac:dyDescent="0.2">
      <c r="A251" t="s">
        <v>289</v>
      </c>
      <c r="B251" t="s">
        <v>19</v>
      </c>
      <c r="C251" t="s">
        <v>47</v>
      </c>
      <c r="D251" s="1">
        <v>44941</v>
      </c>
      <c r="E251" s="1">
        <v>45376</v>
      </c>
      <c r="F251">
        <v>66079.399999999994</v>
      </c>
      <c r="G251">
        <v>58368.299999999996</v>
      </c>
      <c r="H251">
        <v>7618.3</v>
      </c>
      <c r="I251" s="6">
        <v>12101.932000000001</v>
      </c>
      <c r="J251" s="7">
        <v>30464.587</v>
      </c>
      <c r="K251" t="s">
        <v>29</v>
      </c>
      <c r="L251" t="s">
        <v>22</v>
      </c>
      <c r="M251" t="s">
        <v>31</v>
      </c>
      <c r="N251" s="5">
        <f xml:space="preserve"> Campaign_Data[[#This Row],[Clicks]]/Campaign_Data[[#This Row],[Impressions]]</f>
        <v>0.88330553848854565</v>
      </c>
      <c r="O251" s="5">
        <f xml:space="preserve"> Campaign_Data[[#This Row],[Conversions]]/Campaign_Data[[#This Row],[Clicks]]</f>
        <v>0.13052119044070157</v>
      </c>
      <c r="P251" s="7">
        <f>Campaign_Data[[#This Row],[Total_Spend]]/Campaign_Data[[#This Row],[Clicks]]</f>
        <v>0.20733740746261245</v>
      </c>
      <c r="Q251" s="6">
        <f>Campaign_Data[[#This Row],[Total_Spend]]/Campaign_Data[[#This Row],[Conversions]]</f>
        <v>1.5885344499429006</v>
      </c>
      <c r="R251" s="7">
        <f xml:space="preserve"> Campaign_Data[[#This Row],[Revenue_Generated]]/Campaign_Data[[#This Row],[Total_Spend]]</f>
        <v>2.517332521782472</v>
      </c>
      <c r="S251" t="str">
        <f xml:space="preserve"> TEXT(Campaign_Data[[#This Row],[Start_Date]], "mmm-yyyy")</f>
        <v>Jan-2023</v>
      </c>
    </row>
    <row r="252" spans="1:19" x14ac:dyDescent="0.2">
      <c r="A252" t="s">
        <v>290</v>
      </c>
      <c r="B252" t="s">
        <v>27</v>
      </c>
      <c r="C252" t="s">
        <v>47</v>
      </c>
      <c r="D252" s="1">
        <v>45101</v>
      </c>
      <c r="E252" s="1">
        <v>45557</v>
      </c>
      <c r="F252">
        <v>127863.9</v>
      </c>
      <c r="G252">
        <v>17687.099999999999</v>
      </c>
      <c r="H252">
        <v>2346.1</v>
      </c>
      <c r="I252" s="6">
        <v>1233.8340000000001</v>
      </c>
      <c r="J252" s="7">
        <v>4058.3760000000002</v>
      </c>
      <c r="K252" t="s">
        <v>64</v>
      </c>
      <c r="L252" t="s">
        <v>22</v>
      </c>
      <c r="M252" t="s">
        <v>23</v>
      </c>
      <c r="N252" s="5">
        <f xml:space="preserve"> Campaign_Data[[#This Row],[Clicks]]/Campaign_Data[[#This Row],[Impressions]]</f>
        <v>0.13832754984010343</v>
      </c>
      <c r="O252" s="5">
        <f xml:space="preserve"> Campaign_Data[[#This Row],[Conversions]]/Campaign_Data[[#This Row],[Clicks]]</f>
        <v>0.13264469585177899</v>
      </c>
      <c r="P252" s="7">
        <f>Campaign_Data[[#This Row],[Total_Spend]]/Campaign_Data[[#This Row],[Clicks]]</f>
        <v>6.9758976881455992E-2</v>
      </c>
      <c r="Q252" s="6">
        <f>Campaign_Data[[#This Row],[Total_Spend]]/Campaign_Data[[#This Row],[Conversions]]</f>
        <v>0.52590852904820773</v>
      </c>
      <c r="R252" s="7">
        <f xml:space="preserve"> Campaign_Data[[#This Row],[Revenue_Generated]]/Campaign_Data[[#This Row],[Total_Spend]]</f>
        <v>3.2892398815399804</v>
      </c>
      <c r="S252" t="str">
        <f xml:space="preserve"> TEXT(Campaign_Data[[#This Row],[Start_Date]], "mmm-yyyy")</f>
        <v>Jun-2023</v>
      </c>
    </row>
    <row r="253" spans="1:19" x14ac:dyDescent="0.2">
      <c r="A253" t="s">
        <v>291</v>
      </c>
      <c r="B253" t="s">
        <v>25</v>
      </c>
      <c r="C253" t="s">
        <v>20</v>
      </c>
      <c r="D253" s="1">
        <v>45025</v>
      </c>
      <c r="E253" s="1">
        <v>45460</v>
      </c>
      <c r="F253">
        <v>87498.8</v>
      </c>
      <c r="G253">
        <v>57979.7</v>
      </c>
      <c r="H253">
        <v>20120.2</v>
      </c>
      <c r="I253" s="6">
        <v>2240.6849999999999</v>
      </c>
      <c r="J253" s="7">
        <v>7849.1109999999999</v>
      </c>
      <c r="K253" t="s">
        <v>42</v>
      </c>
      <c r="L253" t="s">
        <v>22</v>
      </c>
      <c r="M253" t="s">
        <v>31</v>
      </c>
      <c r="N253" s="5">
        <f xml:space="preserve"> Campaign_Data[[#This Row],[Clicks]]/Campaign_Data[[#This Row],[Impressions]]</f>
        <v>0.66263423041230274</v>
      </c>
      <c r="O253" s="5">
        <f xml:space="preserve"> Campaign_Data[[#This Row],[Conversions]]/Campaign_Data[[#This Row],[Clicks]]</f>
        <v>0.34702145751012858</v>
      </c>
      <c r="P253" s="7">
        <f>Campaign_Data[[#This Row],[Total_Spend]]/Campaign_Data[[#This Row],[Clicks]]</f>
        <v>3.8646026109138198E-2</v>
      </c>
      <c r="Q253" s="6">
        <f>Campaign_Data[[#This Row],[Total_Spend]]/Campaign_Data[[#This Row],[Conversions]]</f>
        <v>0.11136494667051022</v>
      </c>
      <c r="R253" s="7">
        <f xml:space="preserve"> Campaign_Data[[#This Row],[Revenue_Generated]]/Campaign_Data[[#This Row],[Total_Spend]]</f>
        <v>3.5029961819711382</v>
      </c>
      <c r="S253" t="str">
        <f xml:space="preserve"> TEXT(Campaign_Data[[#This Row],[Start_Date]], "mmm-yyyy")</f>
        <v>Apr-2023</v>
      </c>
    </row>
    <row r="254" spans="1:19" x14ac:dyDescent="0.2">
      <c r="A254" t="s">
        <v>292</v>
      </c>
      <c r="B254" t="s">
        <v>46</v>
      </c>
      <c r="C254" t="s">
        <v>28</v>
      </c>
      <c r="D254" s="1">
        <v>45068</v>
      </c>
      <c r="E254" s="1">
        <v>45523</v>
      </c>
      <c r="F254">
        <v>96741.099999999991</v>
      </c>
      <c r="G254">
        <v>14062.1</v>
      </c>
      <c r="H254">
        <v>945.4</v>
      </c>
      <c r="I254" s="6">
        <v>3356.0830000000001</v>
      </c>
      <c r="J254" s="7">
        <v>5144.4840000000004</v>
      </c>
      <c r="K254" t="s">
        <v>21</v>
      </c>
      <c r="L254" t="s">
        <v>49</v>
      </c>
      <c r="M254" t="s">
        <v>23</v>
      </c>
      <c r="N254" s="5">
        <f xml:space="preserve"> Campaign_Data[[#This Row],[Clicks]]/Campaign_Data[[#This Row],[Impressions]]</f>
        <v>0.14535807428280226</v>
      </c>
      <c r="O254" s="5">
        <f xml:space="preserve"> Campaign_Data[[#This Row],[Conversions]]/Campaign_Data[[#This Row],[Clicks]]</f>
        <v>6.7230356774592701E-2</v>
      </c>
      <c r="P254" s="7">
        <f>Campaign_Data[[#This Row],[Total_Spend]]/Campaign_Data[[#This Row],[Clicks]]</f>
        <v>0.23866157970715612</v>
      </c>
      <c r="Q254" s="6">
        <f>Campaign_Data[[#This Row],[Total_Spend]]/Campaign_Data[[#This Row],[Conversions]]</f>
        <v>3.549907975460123</v>
      </c>
      <c r="R254" s="7">
        <f xml:space="preserve"> Campaign_Data[[#This Row],[Revenue_Generated]]/Campaign_Data[[#This Row],[Total_Spend]]</f>
        <v>1.5328834239200879</v>
      </c>
      <c r="S254" t="str">
        <f xml:space="preserve"> TEXT(Campaign_Data[[#This Row],[Start_Date]], "mmm-yyyy")</f>
        <v>May-2023</v>
      </c>
    </row>
    <row r="255" spans="1:19" x14ac:dyDescent="0.2">
      <c r="A255" t="s">
        <v>293</v>
      </c>
      <c r="B255" t="s">
        <v>33</v>
      </c>
      <c r="C255" t="s">
        <v>47</v>
      </c>
      <c r="D255" s="1">
        <v>45150</v>
      </c>
      <c r="E255" s="1">
        <v>45597</v>
      </c>
      <c r="F255">
        <v>70368.5</v>
      </c>
      <c r="G255">
        <v>67364.099999999991</v>
      </c>
      <c r="H255">
        <v>55004.299999999996</v>
      </c>
      <c r="I255" s="6">
        <v>7149.3990000000003</v>
      </c>
      <c r="J255" s="7">
        <v>21353.279999999999</v>
      </c>
      <c r="K255" t="s">
        <v>64</v>
      </c>
      <c r="L255" t="s">
        <v>22</v>
      </c>
      <c r="M255" t="s">
        <v>23</v>
      </c>
      <c r="N255" s="5">
        <f xml:space="preserve"> Campaign_Data[[#This Row],[Clicks]]/Campaign_Data[[#This Row],[Impressions]]</f>
        <v>0.95730475994230357</v>
      </c>
      <c r="O255" s="5">
        <f xml:space="preserve"> Campaign_Data[[#This Row],[Conversions]]/Campaign_Data[[#This Row],[Clicks]]</f>
        <v>0.81652245038529425</v>
      </c>
      <c r="P255" s="7">
        <f>Campaign_Data[[#This Row],[Total_Spend]]/Campaign_Data[[#This Row],[Clicks]]</f>
        <v>0.10613069869559603</v>
      </c>
      <c r="Q255" s="6">
        <f>Campaign_Data[[#This Row],[Total_Spend]]/Campaign_Data[[#This Row],[Conversions]]</f>
        <v>0.12997891073970583</v>
      </c>
      <c r="R255" s="7">
        <f xml:space="preserve"> Campaign_Data[[#This Row],[Revenue_Generated]]/Campaign_Data[[#This Row],[Total_Spend]]</f>
        <v>2.9867237791596186</v>
      </c>
      <c r="S255" t="str">
        <f xml:space="preserve"> TEXT(Campaign_Data[[#This Row],[Start_Date]], "mmm-yyyy")</f>
        <v>Aug-2023</v>
      </c>
    </row>
    <row r="256" spans="1:19" x14ac:dyDescent="0.2">
      <c r="A256" t="s">
        <v>294</v>
      </c>
      <c r="B256" t="s">
        <v>19</v>
      </c>
      <c r="C256" t="s">
        <v>40</v>
      </c>
      <c r="D256" s="1">
        <v>45155</v>
      </c>
      <c r="E256" s="1">
        <v>45597</v>
      </c>
      <c r="F256">
        <v>124131.59999999999</v>
      </c>
      <c r="G256">
        <v>79483.199999999997</v>
      </c>
      <c r="H256">
        <v>28750.6</v>
      </c>
      <c r="I256" s="6">
        <v>9996.2129999999997</v>
      </c>
      <c r="J256" s="7">
        <v>29781.115000000002</v>
      </c>
      <c r="K256" t="s">
        <v>42</v>
      </c>
      <c r="L256" t="s">
        <v>22</v>
      </c>
      <c r="M256" t="s">
        <v>23</v>
      </c>
      <c r="N256" s="5">
        <f xml:space="preserve"> Campaign_Data[[#This Row],[Clicks]]/Campaign_Data[[#This Row],[Impressions]]</f>
        <v>0.64031398934679007</v>
      </c>
      <c r="O256" s="5">
        <f xml:space="preserve"> Campaign_Data[[#This Row],[Conversions]]/Campaign_Data[[#This Row],[Clicks]]</f>
        <v>0.3617192060712201</v>
      </c>
      <c r="P256" s="7">
        <f>Campaign_Data[[#This Row],[Total_Spend]]/Campaign_Data[[#This Row],[Clicks]]</f>
        <v>0.12576510507880911</v>
      </c>
      <c r="Q256" s="6">
        <f>Campaign_Data[[#This Row],[Total_Spend]]/Campaign_Data[[#This Row],[Conversions]]</f>
        <v>0.34768710913859191</v>
      </c>
      <c r="R256" s="7">
        <f xml:space="preserve"> Campaign_Data[[#This Row],[Revenue_Generated]]/Campaign_Data[[#This Row],[Total_Spend]]</f>
        <v>2.9792397380888143</v>
      </c>
      <c r="S256" t="str">
        <f xml:space="preserve"> TEXT(Campaign_Data[[#This Row],[Start_Date]], "mmm-yyyy")</f>
        <v>Aug-2023</v>
      </c>
    </row>
    <row r="257" spans="1:19" x14ac:dyDescent="0.2">
      <c r="A257" t="s">
        <v>295</v>
      </c>
      <c r="B257" t="s">
        <v>33</v>
      </c>
      <c r="C257" t="s">
        <v>28</v>
      </c>
      <c r="D257" s="1">
        <v>45026</v>
      </c>
      <c r="E257" s="1">
        <v>45461</v>
      </c>
      <c r="F257">
        <v>64788.9</v>
      </c>
      <c r="G257">
        <v>39495.1</v>
      </c>
      <c r="H257">
        <v>30644.3</v>
      </c>
      <c r="I257" s="6">
        <v>7665.0479999999998</v>
      </c>
      <c r="J257" s="7">
        <v>25616.251</v>
      </c>
      <c r="K257" t="s">
        <v>42</v>
      </c>
      <c r="L257" t="s">
        <v>34</v>
      </c>
      <c r="M257" t="s">
        <v>31</v>
      </c>
      <c r="N257" s="5">
        <f xml:space="preserve"> Campaign_Data[[#This Row],[Clicks]]/Campaign_Data[[#This Row],[Impressions]]</f>
        <v>0.60959670560852242</v>
      </c>
      <c r="O257" s="5">
        <f xml:space="preserve"> Campaign_Data[[#This Row],[Conversions]]/Campaign_Data[[#This Row],[Clicks]]</f>
        <v>0.77590131434026</v>
      </c>
      <c r="P257" s="7">
        <f>Campaign_Data[[#This Row],[Total_Spend]]/Campaign_Data[[#This Row],[Clicks]]</f>
        <v>0.19407592334238932</v>
      </c>
      <c r="Q257" s="6">
        <f>Campaign_Data[[#This Row],[Total_Spend]]/Campaign_Data[[#This Row],[Conversions]]</f>
        <v>0.25012964890697453</v>
      </c>
      <c r="R257" s="7">
        <f xml:space="preserve"> Campaign_Data[[#This Row],[Revenue_Generated]]/Campaign_Data[[#This Row],[Total_Spend]]</f>
        <v>3.3419557189987592</v>
      </c>
      <c r="S257" t="str">
        <f xml:space="preserve"> TEXT(Campaign_Data[[#This Row],[Start_Date]], "mmm-yyyy")</f>
        <v>Apr-2023</v>
      </c>
    </row>
    <row r="258" spans="1:19" x14ac:dyDescent="0.2">
      <c r="A258" t="s">
        <v>296</v>
      </c>
      <c r="B258" t="s">
        <v>25</v>
      </c>
      <c r="C258" t="s">
        <v>28</v>
      </c>
      <c r="D258" s="1">
        <v>44876</v>
      </c>
      <c r="E258" s="1">
        <v>45337</v>
      </c>
      <c r="F258">
        <v>85799.4</v>
      </c>
      <c r="G258">
        <v>54563.5</v>
      </c>
      <c r="H258">
        <v>32978.799999999996</v>
      </c>
      <c r="I258" s="6">
        <v>6291.2020000000002</v>
      </c>
      <c r="J258" s="7">
        <v>17157.183000000001</v>
      </c>
      <c r="K258" t="s">
        <v>42</v>
      </c>
      <c r="L258" t="s">
        <v>34</v>
      </c>
      <c r="M258" t="s">
        <v>23</v>
      </c>
      <c r="N258" s="5">
        <f xml:space="preserve"> Campaign_Data[[#This Row],[Clicks]]/Campaign_Data[[#This Row],[Impressions]]</f>
        <v>0.63594267558980599</v>
      </c>
      <c r="O258" s="5">
        <f xml:space="preserve"> Campaign_Data[[#This Row],[Conversions]]/Campaign_Data[[#This Row],[Clicks]]</f>
        <v>0.60441137390380006</v>
      </c>
      <c r="P258" s="7">
        <f>Campaign_Data[[#This Row],[Total_Spend]]/Campaign_Data[[#This Row],[Clicks]]</f>
        <v>0.11530055806537337</v>
      </c>
      <c r="Q258" s="6">
        <f>Campaign_Data[[#This Row],[Total_Spend]]/Campaign_Data[[#This Row],[Conversions]]</f>
        <v>0.19076503693281749</v>
      </c>
      <c r="R258" s="7">
        <f xml:space="preserve"> Campaign_Data[[#This Row],[Revenue_Generated]]/Campaign_Data[[#This Row],[Total_Spend]]</f>
        <v>2.7271708967539112</v>
      </c>
      <c r="S258" t="str">
        <f xml:space="preserve"> TEXT(Campaign_Data[[#This Row],[Start_Date]], "mmm-yyyy")</f>
        <v>Nov-2022</v>
      </c>
    </row>
    <row r="259" spans="1:19" x14ac:dyDescent="0.2">
      <c r="A259" t="s">
        <v>297</v>
      </c>
      <c r="B259" t="s">
        <v>33</v>
      </c>
      <c r="C259" t="s">
        <v>28</v>
      </c>
      <c r="D259" s="1">
        <v>44954</v>
      </c>
      <c r="E259" s="1">
        <v>45410</v>
      </c>
      <c r="F259">
        <v>25021.200000000001</v>
      </c>
      <c r="G259">
        <v>7748.8</v>
      </c>
      <c r="H259">
        <v>3018.9</v>
      </c>
      <c r="I259" s="6">
        <v>12115.648999999999</v>
      </c>
      <c r="J259" s="7">
        <v>22195.526999999998</v>
      </c>
      <c r="K259" t="s">
        <v>64</v>
      </c>
      <c r="L259" t="s">
        <v>22</v>
      </c>
      <c r="M259" t="s">
        <v>23</v>
      </c>
      <c r="N259" s="5">
        <f xml:space="preserve"> Campaign_Data[[#This Row],[Clicks]]/Campaign_Data[[#This Row],[Impressions]]</f>
        <v>0.30968938340287439</v>
      </c>
      <c r="O259" s="5">
        <f xml:space="preserve"> Campaign_Data[[#This Row],[Conversions]]/Campaign_Data[[#This Row],[Clicks]]</f>
        <v>0.38959580838323354</v>
      </c>
      <c r="P259" s="7">
        <f>Campaign_Data[[#This Row],[Total_Spend]]/Campaign_Data[[#This Row],[Clicks]]</f>
        <v>1.5635516467065866</v>
      </c>
      <c r="Q259" s="6">
        <f>Campaign_Data[[#This Row],[Total_Spend]]/Campaign_Data[[#This Row],[Conversions]]</f>
        <v>4.0132660902977904</v>
      </c>
      <c r="R259" s="7">
        <f xml:space="preserve"> Campaign_Data[[#This Row],[Revenue_Generated]]/Campaign_Data[[#This Row],[Total_Spend]]</f>
        <v>1.8319717746857802</v>
      </c>
      <c r="S259" t="str">
        <f xml:space="preserve"> TEXT(Campaign_Data[[#This Row],[Start_Date]], "mmm-yyyy")</f>
        <v>Jan-2023</v>
      </c>
    </row>
    <row r="260" spans="1:19" x14ac:dyDescent="0.2">
      <c r="A260" t="s">
        <v>298</v>
      </c>
      <c r="B260" t="s">
        <v>33</v>
      </c>
      <c r="C260" t="s">
        <v>40</v>
      </c>
      <c r="D260" s="1">
        <v>44883</v>
      </c>
      <c r="E260" s="1">
        <v>45340</v>
      </c>
      <c r="F260">
        <v>137393.29999999999</v>
      </c>
      <c r="G260">
        <v>130978.5</v>
      </c>
      <c r="H260">
        <v>47084.4</v>
      </c>
      <c r="I260" s="6">
        <v>5403.4250000000002</v>
      </c>
      <c r="J260" s="7">
        <v>20837.224999999999</v>
      </c>
      <c r="K260" t="s">
        <v>42</v>
      </c>
      <c r="L260" t="s">
        <v>43</v>
      </c>
      <c r="M260" t="s">
        <v>23</v>
      </c>
      <c r="N260" s="5">
        <f xml:space="preserve"> Campaign_Data[[#This Row],[Clicks]]/Campaign_Data[[#This Row],[Impressions]]</f>
        <v>0.95331067817717463</v>
      </c>
      <c r="O260" s="5">
        <f xml:space="preserve"> Campaign_Data[[#This Row],[Conversions]]/Campaign_Data[[#This Row],[Clicks]]</f>
        <v>0.35948189970109601</v>
      </c>
      <c r="P260" s="7">
        <f>Campaign_Data[[#This Row],[Total_Spend]]/Campaign_Data[[#This Row],[Clicks]]</f>
        <v>4.125428982619285E-2</v>
      </c>
      <c r="Q260" s="6">
        <f>Campaign_Data[[#This Row],[Total_Spend]]/Campaign_Data[[#This Row],[Conversions]]</f>
        <v>0.11476040896772605</v>
      </c>
      <c r="R260" s="7">
        <f xml:space="preserve"> Campaign_Data[[#This Row],[Revenue_Generated]]/Campaign_Data[[#This Row],[Total_Spend]]</f>
        <v>3.8562994767207832</v>
      </c>
      <c r="S260" t="str">
        <f xml:space="preserve"> TEXT(Campaign_Data[[#This Row],[Start_Date]], "mmm-yyyy")</f>
        <v>Nov-2022</v>
      </c>
    </row>
    <row r="261" spans="1:19" x14ac:dyDescent="0.2">
      <c r="A261" t="s">
        <v>299</v>
      </c>
      <c r="B261" t="s">
        <v>19</v>
      </c>
      <c r="C261" t="s">
        <v>20</v>
      </c>
      <c r="D261" s="1">
        <v>44889</v>
      </c>
      <c r="E261" s="1">
        <v>45341</v>
      </c>
      <c r="F261">
        <v>105719.5</v>
      </c>
      <c r="G261">
        <v>80646.099999999991</v>
      </c>
      <c r="H261">
        <v>13931.6</v>
      </c>
      <c r="I261" s="6">
        <v>3677.6060000000002</v>
      </c>
      <c r="J261" s="7">
        <v>11482.956</v>
      </c>
      <c r="K261" t="s">
        <v>64</v>
      </c>
      <c r="L261" t="s">
        <v>49</v>
      </c>
      <c r="M261" t="s">
        <v>23</v>
      </c>
      <c r="N261" s="5">
        <f xml:space="preserve"> Campaign_Data[[#This Row],[Clicks]]/Campaign_Data[[#This Row],[Impressions]]</f>
        <v>0.76283088739541893</v>
      </c>
      <c r="O261" s="5">
        <f xml:space="preserve"> Campaign_Data[[#This Row],[Conversions]]/Campaign_Data[[#This Row],[Clicks]]</f>
        <v>0.17274982919198822</v>
      </c>
      <c r="P261" s="7">
        <f>Campaign_Data[[#This Row],[Total_Spend]]/Campaign_Data[[#This Row],[Clicks]]</f>
        <v>4.5601783595238962E-2</v>
      </c>
      <c r="Q261" s="6">
        <f>Campaign_Data[[#This Row],[Total_Spend]]/Campaign_Data[[#This Row],[Conversions]]</f>
        <v>0.26397585345545382</v>
      </c>
      <c r="R261" s="7">
        <f xml:space="preserve"> Campaign_Data[[#This Row],[Revenue_Generated]]/Campaign_Data[[#This Row],[Total_Spend]]</f>
        <v>3.1223997350450263</v>
      </c>
      <c r="S261" t="str">
        <f xml:space="preserve"> TEXT(Campaign_Data[[#This Row],[Start_Date]], "mmm-yyyy")</f>
        <v>Nov-2022</v>
      </c>
    </row>
    <row r="262" spans="1:19" x14ac:dyDescent="0.2">
      <c r="A262" t="s">
        <v>300</v>
      </c>
      <c r="B262" t="s">
        <v>39</v>
      </c>
      <c r="C262" t="s">
        <v>47</v>
      </c>
      <c r="D262" s="1">
        <v>44972</v>
      </c>
      <c r="E262" s="1">
        <v>45413</v>
      </c>
      <c r="F262">
        <v>115234.4</v>
      </c>
      <c r="G262">
        <v>13032.6</v>
      </c>
      <c r="H262">
        <v>10155.799999999999</v>
      </c>
      <c r="I262" s="6">
        <v>8841.23</v>
      </c>
      <c r="J262" s="7">
        <v>12268.014999999999</v>
      </c>
      <c r="K262" t="s">
        <v>29</v>
      </c>
      <c r="L262" t="s">
        <v>49</v>
      </c>
      <c r="M262" t="s">
        <v>23</v>
      </c>
      <c r="N262" s="5">
        <f xml:space="preserve"> Campaign_Data[[#This Row],[Clicks]]/Campaign_Data[[#This Row],[Impressions]]</f>
        <v>0.11309643648077311</v>
      </c>
      <c r="O262" s="5">
        <f xml:space="preserve"> Campaign_Data[[#This Row],[Conversions]]/Campaign_Data[[#This Row],[Clicks]]</f>
        <v>0.77926123720516238</v>
      </c>
      <c r="P262" s="7">
        <f>Campaign_Data[[#This Row],[Total_Spend]]/Campaign_Data[[#This Row],[Clicks]]</f>
        <v>0.67839341344014237</v>
      </c>
      <c r="Q262" s="6">
        <f>Campaign_Data[[#This Row],[Total_Spend]]/Campaign_Data[[#This Row],[Conversions]]</f>
        <v>0.87055968018275276</v>
      </c>
      <c r="R262" s="7">
        <f xml:space="preserve"> Campaign_Data[[#This Row],[Revenue_Generated]]/Campaign_Data[[#This Row],[Total_Spend]]</f>
        <v>1.3875914324138157</v>
      </c>
      <c r="S262" t="str">
        <f xml:space="preserve"> TEXT(Campaign_Data[[#This Row],[Start_Date]], "mmm-yyyy")</f>
        <v>Feb-2023</v>
      </c>
    </row>
    <row r="263" spans="1:19" x14ac:dyDescent="0.2">
      <c r="A263" t="s">
        <v>301</v>
      </c>
      <c r="B263" t="s">
        <v>33</v>
      </c>
      <c r="C263" t="s">
        <v>28</v>
      </c>
      <c r="D263" s="1">
        <v>44884</v>
      </c>
      <c r="E263" s="1">
        <v>45335</v>
      </c>
      <c r="F263">
        <v>110745.2</v>
      </c>
      <c r="G263">
        <v>5997.2</v>
      </c>
      <c r="H263">
        <v>843.9</v>
      </c>
      <c r="I263" s="6">
        <v>5235.6310000000003</v>
      </c>
      <c r="J263" s="7">
        <v>18424.830999999998</v>
      </c>
      <c r="K263" t="s">
        <v>21</v>
      </c>
      <c r="L263" t="s">
        <v>34</v>
      </c>
      <c r="M263" t="s">
        <v>23</v>
      </c>
      <c r="N263" s="5">
        <f xml:space="preserve"> Campaign_Data[[#This Row],[Clicks]]/Campaign_Data[[#This Row],[Impressions]]</f>
        <v>5.415313711113439E-2</v>
      </c>
      <c r="O263" s="5">
        <f xml:space="preserve"> Campaign_Data[[#This Row],[Conversions]]/Campaign_Data[[#This Row],[Clicks]]</f>
        <v>0.140715667311412</v>
      </c>
      <c r="P263" s="7">
        <f>Campaign_Data[[#This Row],[Total_Spend]]/Campaign_Data[[#This Row],[Clicks]]</f>
        <v>0.87301257253384923</v>
      </c>
      <c r="Q263" s="6">
        <f>Campaign_Data[[#This Row],[Total_Spend]]/Campaign_Data[[#This Row],[Conversions]]</f>
        <v>6.2040893470790381</v>
      </c>
      <c r="R263" s="7">
        <f xml:space="preserve"> Campaign_Data[[#This Row],[Revenue_Generated]]/Campaign_Data[[#This Row],[Total_Spend]]</f>
        <v>3.5191232919203048</v>
      </c>
      <c r="S263" t="str">
        <f xml:space="preserve"> TEXT(Campaign_Data[[#This Row],[Start_Date]], "mmm-yyyy")</f>
        <v>Nov-2022</v>
      </c>
    </row>
    <row r="264" spans="1:19" x14ac:dyDescent="0.2">
      <c r="A264" t="s">
        <v>302</v>
      </c>
      <c r="B264" t="s">
        <v>46</v>
      </c>
      <c r="C264" t="s">
        <v>40</v>
      </c>
      <c r="D264" s="1">
        <v>45045</v>
      </c>
      <c r="E264" s="1">
        <v>45497</v>
      </c>
      <c r="F264">
        <v>23434.899999999998</v>
      </c>
      <c r="G264">
        <v>16756.2</v>
      </c>
      <c r="H264">
        <v>1829.8999999999999</v>
      </c>
      <c r="I264" s="6">
        <v>9000.0630000000001</v>
      </c>
      <c r="J264" s="7">
        <v>13979.189</v>
      </c>
      <c r="K264" t="s">
        <v>42</v>
      </c>
      <c r="L264" t="s">
        <v>34</v>
      </c>
      <c r="M264" t="s">
        <v>23</v>
      </c>
      <c r="N264" s="5">
        <f xml:space="preserve"> Campaign_Data[[#This Row],[Clicks]]/Campaign_Data[[#This Row],[Impressions]]</f>
        <v>0.71501051850018571</v>
      </c>
      <c r="O264" s="5">
        <f xml:space="preserve"> Campaign_Data[[#This Row],[Conversions]]/Campaign_Data[[#This Row],[Clicks]]</f>
        <v>0.10920733817930078</v>
      </c>
      <c r="P264" s="7">
        <f>Campaign_Data[[#This Row],[Total_Spend]]/Campaign_Data[[#This Row],[Clicks]]</f>
        <v>0.53711838006230528</v>
      </c>
      <c r="Q264" s="6">
        <f>Campaign_Data[[#This Row],[Total_Spend]]/Campaign_Data[[#This Row],[Conversions]]</f>
        <v>4.9183359746434236</v>
      </c>
      <c r="R264" s="7">
        <f xml:space="preserve"> Campaign_Data[[#This Row],[Revenue_Generated]]/Campaign_Data[[#This Row],[Total_Spend]]</f>
        <v>1.5532323495957752</v>
      </c>
      <c r="S264" t="str">
        <f xml:space="preserve"> TEXT(Campaign_Data[[#This Row],[Start_Date]], "mmm-yyyy")</f>
        <v>Apr-2023</v>
      </c>
    </row>
    <row r="265" spans="1:19" x14ac:dyDescent="0.2">
      <c r="A265" t="s">
        <v>303</v>
      </c>
      <c r="B265" t="s">
        <v>33</v>
      </c>
      <c r="C265" t="s">
        <v>40</v>
      </c>
      <c r="D265" s="1">
        <v>45134</v>
      </c>
      <c r="E265" s="1">
        <v>45594</v>
      </c>
      <c r="F265">
        <v>44129.299999999996</v>
      </c>
      <c r="G265">
        <v>1331.1</v>
      </c>
      <c r="H265">
        <v>954.1</v>
      </c>
      <c r="I265" s="6">
        <v>527.39400000000001</v>
      </c>
      <c r="J265" s="7">
        <v>1120.9079999999999</v>
      </c>
      <c r="K265" t="s">
        <v>42</v>
      </c>
      <c r="L265" t="s">
        <v>22</v>
      </c>
      <c r="M265" t="s">
        <v>31</v>
      </c>
      <c r="N265" s="5">
        <f xml:space="preserve"> Campaign_Data[[#This Row],[Clicks]]/Campaign_Data[[#This Row],[Impressions]]</f>
        <v>3.0163632779128608E-2</v>
      </c>
      <c r="O265" s="5">
        <f xml:space="preserve"> Campaign_Data[[#This Row],[Conversions]]/Campaign_Data[[#This Row],[Clicks]]</f>
        <v>0.71677559912854039</v>
      </c>
      <c r="P265" s="7">
        <f>Campaign_Data[[#This Row],[Total_Spend]]/Campaign_Data[[#This Row],[Clicks]]</f>
        <v>0.39620915032679743</v>
      </c>
      <c r="Q265" s="6">
        <f>Campaign_Data[[#This Row],[Total_Spend]]/Campaign_Data[[#This Row],[Conversions]]</f>
        <v>0.55276595744680845</v>
      </c>
      <c r="R265" s="7">
        <f xml:space="preserve"> Campaign_Data[[#This Row],[Revenue_Generated]]/Campaign_Data[[#This Row],[Total_Spend]]</f>
        <v>2.1253711646321345</v>
      </c>
      <c r="S265" t="str">
        <f xml:space="preserve"> TEXT(Campaign_Data[[#This Row],[Start_Date]], "mmm-yyyy")</f>
        <v>Jul-2023</v>
      </c>
    </row>
    <row r="266" spans="1:19" x14ac:dyDescent="0.2">
      <c r="A266" t="s">
        <v>304</v>
      </c>
      <c r="B266" t="s">
        <v>27</v>
      </c>
      <c r="C266" t="s">
        <v>20</v>
      </c>
      <c r="D266" s="1">
        <v>44925</v>
      </c>
      <c r="E266" s="1">
        <v>45373</v>
      </c>
      <c r="F266">
        <v>101273.8</v>
      </c>
      <c r="G266">
        <v>24635.5</v>
      </c>
      <c r="H266">
        <v>2064.7999999999997</v>
      </c>
      <c r="I266" s="6">
        <v>6059.1440000000002</v>
      </c>
      <c r="J266" s="7">
        <v>23730.728999999999</v>
      </c>
      <c r="K266" t="s">
        <v>42</v>
      </c>
      <c r="L266" t="s">
        <v>22</v>
      </c>
      <c r="M266" t="s">
        <v>31</v>
      </c>
      <c r="N266" s="5">
        <f xml:space="preserve"> Campaign_Data[[#This Row],[Clicks]]/Campaign_Data[[#This Row],[Impressions]]</f>
        <v>0.24325639997709181</v>
      </c>
      <c r="O266" s="5">
        <f xml:space="preserve"> Campaign_Data[[#This Row],[Conversions]]/Campaign_Data[[#This Row],[Clicks]]</f>
        <v>8.381400824014125E-2</v>
      </c>
      <c r="P266" s="7">
        <f>Campaign_Data[[#This Row],[Total_Spend]]/Campaign_Data[[#This Row],[Clicks]]</f>
        <v>0.2459517363154797</v>
      </c>
      <c r="Q266" s="6">
        <f>Campaign_Data[[#This Row],[Total_Spend]]/Campaign_Data[[#This Row],[Conversions]]</f>
        <v>2.9344943820224723</v>
      </c>
      <c r="R266" s="7">
        <f xml:space="preserve"> Campaign_Data[[#This Row],[Revenue_Generated]]/Campaign_Data[[#This Row],[Total_Spend]]</f>
        <v>3.9165151051039548</v>
      </c>
      <c r="S266" t="str">
        <f xml:space="preserve"> TEXT(Campaign_Data[[#This Row],[Start_Date]], "mmm-yyyy")</f>
        <v>Dec-2022</v>
      </c>
    </row>
    <row r="267" spans="1:19" x14ac:dyDescent="0.2">
      <c r="A267" t="s">
        <v>305</v>
      </c>
      <c r="B267" t="s">
        <v>25</v>
      </c>
      <c r="C267" t="s">
        <v>40</v>
      </c>
      <c r="D267" s="1">
        <v>45034</v>
      </c>
      <c r="E267" s="1">
        <v>45479</v>
      </c>
      <c r="F267">
        <v>81835.099999999991</v>
      </c>
      <c r="G267">
        <v>6980.3</v>
      </c>
      <c r="H267">
        <v>3366.9</v>
      </c>
      <c r="I267" s="6">
        <v>11065.008</v>
      </c>
      <c r="J267" s="7">
        <v>14280.093000000001</v>
      </c>
      <c r="K267" t="s">
        <v>37</v>
      </c>
      <c r="L267" t="s">
        <v>22</v>
      </c>
      <c r="M267" t="s">
        <v>23</v>
      </c>
      <c r="N267" s="5">
        <f xml:space="preserve"> Campaign_Data[[#This Row],[Clicks]]/Campaign_Data[[#This Row],[Impressions]]</f>
        <v>8.5297140224671331E-2</v>
      </c>
      <c r="O267" s="5">
        <f xml:space="preserve"> Campaign_Data[[#This Row],[Conversions]]/Campaign_Data[[#This Row],[Clicks]]</f>
        <v>0.48234316576651431</v>
      </c>
      <c r="P267" s="7">
        <f>Campaign_Data[[#This Row],[Total_Spend]]/Campaign_Data[[#This Row],[Clicks]]</f>
        <v>1.5851765683423349</v>
      </c>
      <c r="Q267" s="6">
        <f>Campaign_Data[[#This Row],[Total_Spend]]/Campaign_Data[[#This Row],[Conversions]]</f>
        <v>3.2864082687338501</v>
      </c>
      <c r="R267" s="7">
        <f xml:space="preserve"> Campaign_Data[[#This Row],[Revenue_Generated]]/Campaign_Data[[#This Row],[Total_Spend]]</f>
        <v>1.2905632783997989</v>
      </c>
      <c r="S267" t="str">
        <f xml:space="preserve"> TEXT(Campaign_Data[[#This Row],[Start_Date]], "mmm-yyyy")</f>
        <v>Apr-2023</v>
      </c>
    </row>
    <row r="268" spans="1:19" x14ac:dyDescent="0.2">
      <c r="A268" t="s">
        <v>306</v>
      </c>
      <c r="B268" t="s">
        <v>19</v>
      </c>
      <c r="C268" t="s">
        <v>28</v>
      </c>
      <c r="D268" s="1">
        <v>45109</v>
      </c>
      <c r="E268" s="1">
        <v>45572</v>
      </c>
      <c r="F268">
        <v>122029.09999999999</v>
      </c>
      <c r="G268">
        <v>24565.899999999998</v>
      </c>
      <c r="H268">
        <v>1658.8</v>
      </c>
      <c r="I268" s="6">
        <v>12154.450999999999</v>
      </c>
      <c r="J268" s="7">
        <v>22137.237000000001</v>
      </c>
      <c r="K268" t="s">
        <v>21</v>
      </c>
      <c r="L268" t="s">
        <v>30</v>
      </c>
      <c r="M268" t="s">
        <v>31</v>
      </c>
      <c r="N268" s="5">
        <f xml:space="preserve"> Campaign_Data[[#This Row],[Clicks]]/Campaign_Data[[#This Row],[Impressions]]</f>
        <v>0.20131181824663133</v>
      </c>
      <c r="O268" s="5">
        <f xml:space="preserve"> Campaign_Data[[#This Row],[Conversions]]/Campaign_Data[[#This Row],[Clicks]]</f>
        <v>6.7524495337032225E-2</v>
      </c>
      <c r="P268" s="7">
        <f>Campaign_Data[[#This Row],[Total_Spend]]/Campaign_Data[[#This Row],[Clicks]]</f>
        <v>0.49476921260772044</v>
      </c>
      <c r="Q268" s="6">
        <f>Campaign_Data[[#This Row],[Total_Spend]]/Campaign_Data[[#This Row],[Conversions]]</f>
        <v>7.3272552447552446</v>
      </c>
      <c r="R268" s="7">
        <f xml:space="preserve"> Campaign_Data[[#This Row],[Revenue_Generated]]/Campaign_Data[[#This Row],[Total_Spend]]</f>
        <v>1.8213275943109239</v>
      </c>
      <c r="S268" t="str">
        <f xml:space="preserve"> TEXT(Campaign_Data[[#This Row],[Start_Date]], "mmm-yyyy")</f>
        <v>Jul-2023</v>
      </c>
    </row>
    <row r="269" spans="1:19" x14ac:dyDescent="0.2">
      <c r="A269" t="s">
        <v>307</v>
      </c>
      <c r="B269" t="s">
        <v>19</v>
      </c>
      <c r="C269" t="s">
        <v>20</v>
      </c>
      <c r="D269" s="1">
        <v>45001</v>
      </c>
      <c r="E269" s="1">
        <v>45449</v>
      </c>
      <c r="F269">
        <v>138617.1</v>
      </c>
      <c r="G269">
        <v>33779.199999999997</v>
      </c>
      <c r="H269">
        <v>5420.0999999999995</v>
      </c>
      <c r="I269" s="6">
        <v>13440.513999999999</v>
      </c>
      <c r="J269" s="7">
        <v>33192.442999999999</v>
      </c>
      <c r="K269" t="s">
        <v>42</v>
      </c>
      <c r="L269" t="s">
        <v>34</v>
      </c>
      <c r="M269" t="s">
        <v>23</v>
      </c>
      <c r="N269" s="5">
        <f xml:space="preserve"> Campaign_Data[[#This Row],[Clicks]]/Campaign_Data[[#This Row],[Impressions]]</f>
        <v>0.24368710642482058</v>
      </c>
      <c r="O269" s="5">
        <f xml:space="preserve"> Campaign_Data[[#This Row],[Conversions]]/Campaign_Data[[#This Row],[Clicks]]</f>
        <v>0.16045673076923075</v>
      </c>
      <c r="P269" s="7">
        <f>Campaign_Data[[#This Row],[Total_Spend]]/Campaign_Data[[#This Row],[Clicks]]</f>
        <v>0.39789320054945054</v>
      </c>
      <c r="Q269" s="6">
        <f>Campaign_Data[[#This Row],[Total_Spend]]/Campaign_Data[[#This Row],[Conversions]]</f>
        <v>2.479753879079722</v>
      </c>
      <c r="R269" s="7">
        <f xml:space="preserve"> Campaign_Data[[#This Row],[Revenue_Generated]]/Campaign_Data[[#This Row],[Total_Spend]]</f>
        <v>2.4695813716648041</v>
      </c>
      <c r="S269" t="str">
        <f xml:space="preserve"> TEXT(Campaign_Data[[#This Row],[Start_Date]], "mmm-yyyy")</f>
        <v>Mar-2023</v>
      </c>
    </row>
    <row r="270" spans="1:19" x14ac:dyDescent="0.2">
      <c r="A270" t="s">
        <v>308</v>
      </c>
      <c r="B270" t="s">
        <v>27</v>
      </c>
      <c r="C270" t="s">
        <v>40</v>
      </c>
      <c r="D270" s="1">
        <v>44983</v>
      </c>
      <c r="E270" s="1">
        <v>45418</v>
      </c>
      <c r="F270">
        <v>136198.5</v>
      </c>
      <c r="G270">
        <v>71980.899999999994</v>
      </c>
      <c r="H270">
        <v>35475.699999999997</v>
      </c>
      <c r="I270" s="6">
        <v>6554.348</v>
      </c>
      <c r="J270" s="7">
        <v>7915.7529999999997</v>
      </c>
      <c r="K270" t="s">
        <v>29</v>
      </c>
      <c r="L270" t="s">
        <v>43</v>
      </c>
      <c r="M270" t="s">
        <v>31</v>
      </c>
      <c r="N270" s="5">
        <f xml:space="preserve"> Campaign_Data[[#This Row],[Clicks]]/Campaign_Data[[#This Row],[Impressions]]</f>
        <v>0.52849994676887035</v>
      </c>
      <c r="O270" s="5">
        <f xml:space="preserve"> Campaign_Data[[#This Row],[Conversions]]/Campaign_Data[[#This Row],[Clicks]]</f>
        <v>0.49284879738930742</v>
      </c>
      <c r="P270" s="7">
        <f>Campaign_Data[[#This Row],[Total_Spend]]/Campaign_Data[[#This Row],[Clicks]]</f>
        <v>9.1056766447766016E-2</v>
      </c>
      <c r="Q270" s="6">
        <f>Campaign_Data[[#This Row],[Total_Spend]]/Campaign_Data[[#This Row],[Conversions]]</f>
        <v>0.18475598790157771</v>
      </c>
      <c r="R270" s="7">
        <f xml:space="preserve"> Campaign_Data[[#This Row],[Revenue_Generated]]/Campaign_Data[[#This Row],[Total_Spend]]</f>
        <v>1.2077102100773409</v>
      </c>
      <c r="S270" t="str">
        <f xml:space="preserve"> TEXT(Campaign_Data[[#This Row],[Start_Date]], "mmm-yyyy")</f>
        <v>Feb-2023</v>
      </c>
    </row>
    <row r="271" spans="1:19" x14ac:dyDescent="0.2">
      <c r="A271" t="s">
        <v>309</v>
      </c>
      <c r="B271" t="s">
        <v>33</v>
      </c>
      <c r="C271" t="s">
        <v>40</v>
      </c>
      <c r="D271" s="1">
        <v>44893</v>
      </c>
      <c r="E271" s="1">
        <v>45327</v>
      </c>
      <c r="F271">
        <v>45999.799999999996</v>
      </c>
      <c r="G271">
        <v>16150.1</v>
      </c>
      <c r="H271">
        <v>12313.4</v>
      </c>
      <c r="I271" s="6">
        <v>4207.0879999999997</v>
      </c>
      <c r="J271" s="7">
        <v>16751.096000000001</v>
      </c>
      <c r="K271" t="s">
        <v>37</v>
      </c>
      <c r="L271" t="s">
        <v>43</v>
      </c>
      <c r="M271" t="s">
        <v>23</v>
      </c>
      <c r="N271" s="5">
        <f xml:space="preserve"> Campaign_Data[[#This Row],[Clicks]]/Campaign_Data[[#This Row],[Impressions]]</f>
        <v>0.35109065691589969</v>
      </c>
      <c r="O271" s="5">
        <f xml:space="preserve"> Campaign_Data[[#This Row],[Conversions]]/Campaign_Data[[#This Row],[Clicks]]</f>
        <v>0.76243490752379239</v>
      </c>
      <c r="P271" s="7">
        <f>Campaign_Data[[#This Row],[Total_Spend]]/Campaign_Data[[#This Row],[Clicks]]</f>
        <v>0.26049919195546772</v>
      </c>
      <c r="Q271" s="6">
        <f>Campaign_Data[[#This Row],[Total_Spend]]/Campaign_Data[[#This Row],[Conversions]]</f>
        <v>0.34166745171926516</v>
      </c>
      <c r="R271" s="7">
        <f xml:space="preserve"> Campaign_Data[[#This Row],[Revenue_Generated]]/Campaign_Data[[#This Row],[Total_Spend]]</f>
        <v>3.9816367045329222</v>
      </c>
      <c r="S271" t="str">
        <f xml:space="preserve"> TEXT(Campaign_Data[[#This Row],[Start_Date]], "mmm-yyyy")</f>
        <v>Nov-2022</v>
      </c>
    </row>
    <row r="272" spans="1:19" x14ac:dyDescent="0.2">
      <c r="A272" t="s">
        <v>310</v>
      </c>
      <c r="B272" t="s">
        <v>33</v>
      </c>
      <c r="C272" t="s">
        <v>40</v>
      </c>
      <c r="D272" s="1">
        <v>44945</v>
      </c>
      <c r="E272" s="1">
        <v>45408</v>
      </c>
      <c r="F272">
        <v>94609.599999999991</v>
      </c>
      <c r="G272">
        <v>55465.4</v>
      </c>
      <c r="H272">
        <v>40745</v>
      </c>
      <c r="I272" s="6">
        <v>2590.8020000000001</v>
      </c>
      <c r="J272" s="7">
        <v>5185.78</v>
      </c>
      <c r="K272" t="s">
        <v>21</v>
      </c>
      <c r="L272" t="s">
        <v>43</v>
      </c>
      <c r="M272" t="s">
        <v>23</v>
      </c>
      <c r="N272" s="5">
        <f xml:space="preserve"> Campaign_Data[[#This Row],[Clicks]]/Campaign_Data[[#This Row],[Impressions]]</f>
        <v>0.58625551741049542</v>
      </c>
      <c r="O272" s="5">
        <f xml:space="preserve"> Campaign_Data[[#This Row],[Conversions]]/Campaign_Data[[#This Row],[Clicks]]</f>
        <v>0.73460211230785322</v>
      </c>
      <c r="P272" s="7">
        <f>Campaign_Data[[#This Row],[Total_Spend]]/Campaign_Data[[#This Row],[Clicks]]</f>
        <v>4.6710237373209243E-2</v>
      </c>
      <c r="Q272" s="6">
        <f>Campaign_Data[[#This Row],[Total_Spend]]/Campaign_Data[[#This Row],[Conversions]]</f>
        <v>6.358576512455516E-2</v>
      </c>
      <c r="R272" s="7">
        <f xml:space="preserve"> Campaign_Data[[#This Row],[Revenue_Generated]]/Campaign_Data[[#This Row],[Total_Spend]]</f>
        <v>2.0016118560970693</v>
      </c>
      <c r="S272" t="str">
        <f xml:space="preserve"> TEXT(Campaign_Data[[#This Row],[Start_Date]], "mmm-yyyy")</f>
        <v>Jan-2023</v>
      </c>
    </row>
    <row r="273" spans="1:19" x14ac:dyDescent="0.2">
      <c r="A273" t="s">
        <v>311</v>
      </c>
      <c r="B273" t="s">
        <v>27</v>
      </c>
      <c r="C273" t="s">
        <v>40</v>
      </c>
      <c r="D273" s="1">
        <v>45073</v>
      </c>
      <c r="E273" s="1">
        <v>45511</v>
      </c>
      <c r="F273">
        <v>55912</v>
      </c>
      <c r="G273">
        <v>17991.599999999999</v>
      </c>
      <c r="H273">
        <v>17278.2</v>
      </c>
      <c r="I273" s="6">
        <v>13657.463</v>
      </c>
      <c r="J273" s="7">
        <v>29098.252</v>
      </c>
      <c r="K273" t="s">
        <v>64</v>
      </c>
      <c r="L273" t="s">
        <v>30</v>
      </c>
      <c r="M273" t="s">
        <v>31</v>
      </c>
      <c r="N273" s="5">
        <f xml:space="preserve"> Campaign_Data[[#This Row],[Clicks]]/Campaign_Data[[#This Row],[Impressions]]</f>
        <v>0.3217842323651452</v>
      </c>
      <c r="O273" s="5">
        <f xml:space="preserve"> Campaign_Data[[#This Row],[Conversions]]/Campaign_Data[[#This Row],[Clicks]]</f>
        <v>0.96034816247582222</v>
      </c>
      <c r="P273" s="7">
        <f>Campaign_Data[[#This Row],[Total_Spend]]/Campaign_Data[[#This Row],[Clicks]]</f>
        <v>0.75910219213410712</v>
      </c>
      <c r="Q273" s="6">
        <f>Campaign_Data[[#This Row],[Total_Spend]]/Campaign_Data[[#This Row],[Conversions]]</f>
        <v>0.79044478012755959</v>
      </c>
      <c r="R273" s="7">
        <f xml:space="preserve"> Campaign_Data[[#This Row],[Revenue_Generated]]/Campaign_Data[[#This Row],[Total_Spend]]</f>
        <v>2.130575202729819</v>
      </c>
      <c r="S273" t="str">
        <f xml:space="preserve"> TEXT(Campaign_Data[[#This Row],[Start_Date]], "mmm-yyyy")</f>
        <v>May-2023</v>
      </c>
    </row>
    <row r="274" spans="1:19" x14ac:dyDescent="0.2">
      <c r="A274" t="s">
        <v>312</v>
      </c>
      <c r="B274" t="s">
        <v>39</v>
      </c>
      <c r="C274" t="s">
        <v>40</v>
      </c>
      <c r="D274" s="1">
        <v>44952</v>
      </c>
      <c r="E274" s="1">
        <v>45407</v>
      </c>
      <c r="F274">
        <v>60633.2</v>
      </c>
      <c r="G274">
        <v>30713.899999999998</v>
      </c>
      <c r="H274">
        <v>18113.399999999998</v>
      </c>
      <c r="I274" s="6">
        <v>1012.7670000000001</v>
      </c>
      <c r="J274" s="7">
        <v>3757.6460000000002</v>
      </c>
      <c r="K274" t="s">
        <v>29</v>
      </c>
      <c r="L274" t="s">
        <v>34</v>
      </c>
      <c r="M274" t="s">
        <v>31</v>
      </c>
      <c r="N274" s="5">
        <f xml:space="preserve"> Campaign_Data[[#This Row],[Clicks]]/Campaign_Data[[#This Row],[Impressions]]</f>
        <v>0.50655251578343219</v>
      </c>
      <c r="O274" s="5">
        <f xml:space="preserve"> Campaign_Data[[#This Row],[Conversions]]/Campaign_Data[[#This Row],[Clicks]]</f>
        <v>0.58974601076385602</v>
      </c>
      <c r="P274" s="7">
        <f>Campaign_Data[[#This Row],[Total_Spend]]/Campaign_Data[[#This Row],[Clicks]]</f>
        <v>3.2974223397224063E-2</v>
      </c>
      <c r="Q274" s="6">
        <f>Campaign_Data[[#This Row],[Total_Spend]]/Campaign_Data[[#This Row],[Conversions]]</f>
        <v>5.5912584053794435E-2</v>
      </c>
      <c r="R274" s="7">
        <f xml:space="preserve"> Campaign_Data[[#This Row],[Revenue_Generated]]/Campaign_Data[[#This Row],[Total_Spend]]</f>
        <v>3.7102768948830285</v>
      </c>
      <c r="S274" t="str">
        <f xml:space="preserve"> TEXT(Campaign_Data[[#This Row],[Start_Date]], "mmm-yyyy")</f>
        <v>Jan-2023</v>
      </c>
    </row>
    <row r="275" spans="1:19" x14ac:dyDescent="0.2">
      <c r="A275" t="s">
        <v>313</v>
      </c>
      <c r="B275" t="s">
        <v>39</v>
      </c>
      <c r="C275" t="s">
        <v>20</v>
      </c>
      <c r="D275" s="1">
        <v>44935</v>
      </c>
      <c r="E275" s="1">
        <v>45382</v>
      </c>
      <c r="F275">
        <v>28196.7</v>
      </c>
      <c r="G275">
        <v>5043.0999999999995</v>
      </c>
      <c r="H275">
        <v>475.59999999999997</v>
      </c>
      <c r="I275" s="6">
        <v>1204.0219999999999</v>
      </c>
      <c r="J275" s="7">
        <v>1868.2380000000001</v>
      </c>
      <c r="K275" t="s">
        <v>21</v>
      </c>
      <c r="L275" t="s">
        <v>22</v>
      </c>
      <c r="M275" t="s">
        <v>23</v>
      </c>
      <c r="N275" s="5">
        <f xml:space="preserve"> Campaign_Data[[#This Row],[Clicks]]/Campaign_Data[[#This Row],[Impressions]]</f>
        <v>0.17885426308752439</v>
      </c>
      <c r="O275" s="5">
        <f xml:space="preserve"> Campaign_Data[[#This Row],[Conversions]]/Campaign_Data[[#This Row],[Clicks]]</f>
        <v>9.4307073030477293E-2</v>
      </c>
      <c r="P275" s="7">
        <f>Campaign_Data[[#This Row],[Total_Spend]]/Campaign_Data[[#This Row],[Clicks]]</f>
        <v>0.23874640598044855</v>
      </c>
      <c r="Q275" s="6">
        <f>Campaign_Data[[#This Row],[Total_Spend]]/Campaign_Data[[#This Row],[Conversions]]</f>
        <v>2.5315853658536587</v>
      </c>
      <c r="R275" s="7">
        <f xml:space="preserve"> Campaign_Data[[#This Row],[Revenue_Generated]]/Campaign_Data[[#This Row],[Total_Spend]]</f>
        <v>1.5516643383592661</v>
      </c>
      <c r="S275" t="str">
        <f xml:space="preserve"> TEXT(Campaign_Data[[#This Row],[Start_Date]], "mmm-yyyy")</f>
        <v>Jan-2023</v>
      </c>
    </row>
    <row r="276" spans="1:19" x14ac:dyDescent="0.2">
      <c r="A276" t="s">
        <v>314</v>
      </c>
      <c r="B276" t="s">
        <v>39</v>
      </c>
      <c r="C276" t="s">
        <v>20</v>
      </c>
      <c r="D276" s="1">
        <v>45149</v>
      </c>
      <c r="E276" s="1">
        <v>45608</v>
      </c>
      <c r="F276">
        <v>40202.699999999997</v>
      </c>
      <c r="G276">
        <v>10637.199999999999</v>
      </c>
      <c r="H276">
        <v>5092.3999999999996</v>
      </c>
      <c r="I276" s="6">
        <v>6134.6310000000003</v>
      </c>
      <c r="J276" s="7">
        <v>19058.452000000001</v>
      </c>
      <c r="K276" t="s">
        <v>29</v>
      </c>
      <c r="L276" t="s">
        <v>49</v>
      </c>
      <c r="M276" t="s">
        <v>31</v>
      </c>
      <c r="N276" s="5">
        <f xml:space="preserve"> Campaign_Data[[#This Row],[Clicks]]/Campaign_Data[[#This Row],[Impressions]]</f>
        <v>0.26458919425809707</v>
      </c>
      <c r="O276" s="5">
        <f xml:space="preserve"> Campaign_Data[[#This Row],[Conversions]]/Campaign_Data[[#This Row],[Clicks]]</f>
        <v>0.4787350054525627</v>
      </c>
      <c r="P276" s="7">
        <f>Campaign_Data[[#This Row],[Total_Spend]]/Campaign_Data[[#This Row],[Clicks]]</f>
        <v>0.5767148309705562</v>
      </c>
      <c r="Q276" s="6">
        <f>Campaign_Data[[#This Row],[Total_Spend]]/Campaign_Data[[#This Row],[Conversions]]</f>
        <v>1.2046640091116174</v>
      </c>
      <c r="R276" s="7">
        <f xml:space="preserve"> Campaign_Data[[#This Row],[Revenue_Generated]]/Campaign_Data[[#This Row],[Total_Spend]]</f>
        <v>3.1066990011298152</v>
      </c>
      <c r="S276" t="str">
        <f xml:space="preserve"> TEXT(Campaign_Data[[#This Row],[Start_Date]], "mmm-yyyy")</f>
        <v>Aug-2023</v>
      </c>
    </row>
    <row r="277" spans="1:19" x14ac:dyDescent="0.2">
      <c r="A277" t="s">
        <v>315</v>
      </c>
      <c r="B277" t="s">
        <v>25</v>
      </c>
      <c r="C277" t="s">
        <v>47</v>
      </c>
      <c r="D277" s="1">
        <v>45012</v>
      </c>
      <c r="E277" s="1">
        <v>45456</v>
      </c>
      <c r="F277">
        <v>35458.299999999996</v>
      </c>
      <c r="G277">
        <v>4538.5</v>
      </c>
      <c r="H277">
        <v>1516.7</v>
      </c>
      <c r="I277" s="6">
        <v>5054.0910000000003</v>
      </c>
      <c r="J277" s="7">
        <v>8062.8990000000003</v>
      </c>
      <c r="K277" t="s">
        <v>21</v>
      </c>
      <c r="L277" t="s">
        <v>34</v>
      </c>
      <c r="M277" t="s">
        <v>31</v>
      </c>
      <c r="N277" s="5">
        <f xml:space="preserve"> Campaign_Data[[#This Row],[Clicks]]/Campaign_Data[[#This Row],[Impressions]]</f>
        <v>0.12799541997219271</v>
      </c>
      <c r="O277" s="5">
        <f xml:space="preserve"> Campaign_Data[[#This Row],[Conversions]]/Campaign_Data[[#This Row],[Clicks]]</f>
        <v>0.33418530351437703</v>
      </c>
      <c r="P277" s="7">
        <f>Campaign_Data[[#This Row],[Total_Spend]]/Campaign_Data[[#This Row],[Clicks]]</f>
        <v>1.1136038338658147</v>
      </c>
      <c r="Q277" s="6">
        <f>Campaign_Data[[#This Row],[Total_Spend]]/Campaign_Data[[#This Row],[Conversions]]</f>
        <v>3.3322944550669216</v>
      </c>
      <c r="R277" s="7">
        <f xml:space="preserve"> Campaign_Data[[#This Row],[Revenue_Generated]]/Campaign_Data[[#This Row],[Total_Spend]]</f>
        <v>1.5953212951646498</v>
      </c>
      <c r="S277" t="str">
        <f xml:space="preserve"> TEXT(Campaign_Data[[#This Row],[Start_Date]], "mmm-yyyy")</f>
        <v>Mar-2023</v>
      </c>
    </row>
    <row r="278" spans="1:19" x14ac:dyDescent="0.2">
      <c r="A278" t="s">
        <v>316</v>
      </c>
      <c r="B278" t="s">
        <v>19</v>
      </c>
      <c r="C278" t="s">
        <v>28</v>
      </c>
      <c r="D278" s="1">
        <v>45110</v>
      </c>
      <c r="E278" s="1">
        <v>45544</v>
      </c>
      <c r="F278">
        <v>118041.59999999999</v>
      </c>
      <c r="G278">
        <v>34283.799999999996</v>
      </c>
      <c r="H278">
        <v>28074.899999999998</v>
      </c>
      <c r="I278" s="6">
        <v>9044.9840000000004</v>
      </c>
      <c r="J278" s="7">
        <v>21128.646000000001</v>
      </c>
      <c r="K278" t="s">
        <v>29</v>
      </c>
      <c r="L278" t="s">
        <v>49</v>
      </c>
      <c r="M278" t="s">
        <v>31</v>
      </c>
      <c r="N278" s="5">
        <f xml:space="preserve"> Campaign_Data[[#This Row],[Clicks]]/Campaign_Data[[#This Row],[Impressions]]</f>
        <v>0.29043828616352202</v>
      </c>
      <c r="O278" s="5">
        <f xml:space="preserve"> Campaign_Data[[#This Row],[Conversions]]/Campaign_Data[[#This Row],[Clicks]]</f>
        <v>0.81889697174758924</v>
      </c>
      <c r="P278" s="7">
        <f>Campaign_Data[[#This Row],[Total_Spend]]/Campaign_Data[[#This Row],[Clicks]]</f>
        <v>0.26382676366097113</v>
      </c>
      <c r="Q278" s="6">
        <f>Campaign_Data[[#This Row],[Total_Spend]]/Campaign_Data[[#This Row],[Conversions]]</f>
        <v>0.3221733292015288</v>
      </c>
      <c r="R278" s="7">
        <f xml:space="preserve"> Campaign_Data[[#This Row],[Revenue_Generated]]/Campaign_Data[[#This Row],[Total_Spend]]</f>
        <v>2.3359517274989097</v>
      </c>
      <c r="S278" t="str">
        <f xml:space="preserve"> TEXT(Campaign_Data[[#This Row],[Start_Date]], "mmm-yyyy")</f>
        <v>Jul-2023</v>
      </c>
    </row>
    <row r="279" spans="1:19" x14ac:dyDescent="0.2">
      <c r="A279" t="s">
        <v>317</v>
      </c>
      <c r="B279" t="s">
        <v>19</v>
      </c>
      <c r="C279" t="s">
        <v>40</v>
      </c>
      <c r="D279" s="1">
        <v>44918</v>
      </c>
      <c r="E279" s="1">
        <v>45368</v>
      </c>
      <c r="F279">
        <v>139194.19999999998</v>
      </c>
      <c r="G279">
        <v>92080.8</v>
      </c>
      <c r="H279">
        <v>46672.6</v>
      </c>
      <c r="I279" s="6">
        <v>9638.1209999999992</v>
      </c>
      <c r="J279" s="7">
        <v>21871.133000000002</v>
      </c>
      <c r="K279" t="s">
        <v>42</v>
      </c>
      <c r="L279" t="s">
        <v>49</v>
      </c>
      <c r="M279" t="s">
        <v>23</v>
      </c>
      <c r="N279" s="5">
        <f xml:space="preserve"> Campaign_Data[[#This Row],[Clicks]]/Campaign_Data[[#This Row],[Impressions]]</f>
        <v>0.66152756364848542</v>
      </c>
      <c r="O279" s="5">
        <f xml:space="preserve"> Campaign_Data[[#This Row],[Conversions]]/Campaign_Data[[#This Row],[Clicks]]</f>
        <v>0.50686570924666163</v>
      </c>
      <c r="P279" s="7">
        <f>Campaign_Data[[#This Row],[Total_Spend]]/Campaign_Data[[#This Row],[Clicks]]</f>
        <v>0.10467025699168556</v>
      </c>
      <c r="Q279" s="6">
        <f>Campaign_Data[[#This Row],[Total_Spend]]/Campaign_Data[[#This Row],[Conversions]]</f>
        <v>0.206504908661613</v>
      </c>
      <c r="R279" s="7">
        <f xml:space="preserve"> Campaign_Data[[#This Row],[Revenue_Generated]]/Campaign_Data[[#This Row],[Total_Spend]]</f>
        <v>2.2692320422206782</v>
      </c>
      <c r="S279" t="str">
        <f xml:space="preserve"> TEXT(Campaign_Data[[#This Row],[Start_Date]], "mmm-yyyy")</f>
        <v>Dec-2022</v>
      </c>
    </row>
    <row r="280" spans="1:19" x14ac:dyDescent="0.2">
      <c r="A280" t="s">
        <v>318</v>
      </c>
      <c r="B280" t="s">
        <v>19</v>
      </c>
      <c r="C280" t="s">
        <v>40</v>
      </c>
      <c r="D280" s="1">
        <v>44931</v>
      </c>
      <c r="E280" s="1">
        <v>45384</v>
      </c>
      <c r="F280">
        <v>102022</v>
      </c>
      <c r="G280">
        <v>91062.9</v>
      </c>
      <c r="H280">
        <v>56840</v>
      </c>
      <c r="I280" s="6">
        <v>11224.624</v>
      </c>
      <c r="J280" s="7">
        <v>43857.976000000002</v>
      </c>
      <c r="K280" t="s">
        <v>64</v>
      </c>
      <c r="L280" t="s">
        <v>43</v>
      </c>
      <c r="M280" t="s">
        <v>23</v>
      </c>
      <c r="N280" s="5">
        <f xml:space="preserve"> Campaign_Data[[#This Row],[Clicks]]/Campaign_Data[[#This Row],[Impressions]]</f>
        <v>0.8925810119386014</v>
      </c>
      <c r="O280" s="5">
        <f xml:space="preserve"> Campaign_Data[[#This Row],[Conversions]]/Campaign_Data[[#This Row],[Clicks]]</f>
        <v>0.62418394318652282</v>
      </c>
      <c r="P280" s="7">
        <f>Campaign_Data[[#This Row],[Total_Spend]]/Campaign_Data[[#This Row],[Clicks]]</f>
        <v>0.12326231648673609</v>
      </c>
      <c r="Q280" s="6">
        <f>Campaign_Data[[#This Row],[Total_Spend]]/Campaign_Data[[#This Row],[Conversions]]</f>
        <v>0.19747755102040815</v>
      </c>
      <c r="R280" s="7">
        <f xml:space="preserve"> Campaign_Data[[#This Row],[Revenue_Generated]]/Campaign_Data[[#This Row],[Total_Spend]]</f>
        <v>3.9073002356248194</v>
      </c>
      <c r="S280" t="str">
        <f xml:space="preserve"> TEXT(Campaign_Data[[#This Row],[Start_Date]], "mmm-yyyy")</f>
        <v>Jan-2023</v>
      </c>
    </row>
    <row r="281" spans="1:19" x14ac:dyDescent="0.2">
      <c r="A281" t="s">
        <v>319</v>
      </c>
      <c r="B281" t="s">
        <v>46</v>
      </c>
      <c r="C281" t="s">
        <v>20</v>
      </c>
      <c r="D281" s="1">
        <v>45078</v>
      </c>
      <c r="E281" s="1">
        <v>45532</v>
      </c>
      <c r="F281">
        <v>135612.69999999998</v>
      </c>
      <c r="G281">
        <v>105939.9</v>
      </c>
      <c r="H281">
        <v>40536.199999999997</v>
      </c>
      <c r="I281" s="6">
        <v>11965.777</v>
      </c>
      <c r="J281" s="7">
        <v>41200.241999999998</v>
      </c>
      <c r="K281" t="s">
        <v>42</v>
      </c>
      <c r="L281" t="s">
        <v>49</v>
      </c>
      <c r="M281" t="s">
        <v>23</v>
      </c>
      <c r="N281" s="5">
        <f xml:space="preserve"> Campaign_Data[[#This Row],[Clicks]]/Campaign_Data[[#This Row],[Impressions]]</f>
        <v>0.78119453414023909</v>
      </c>
      <c r="O281" s="5">
        <f xml:space="preserve"> Campaign_Data[[#This Row],[Conversions]]/Campaign_Data[[#This Row],[Clicks]]</f>
        <v>0.38263392734937451</v>
      </c>
      <c r="P281" s="7">
        <f>Campaign_Data[[#This Row],[Total_Spend]]/Campaign_Data[[#This Row],[Clicks]]</f>
        <v>0.11294872847718376</v>
      </c>
      <c r="Q281" s="6">
        <f>Campaign_Data[[#This Row],[Total_Spend]]/Campaign_Data[[#This Row],[Conversions]]</f>
        <v>0.29518743740163117</v>
      </c>
      <c r="R281" s="7">
        <f xml:space="preserve"> Campaign_Data[[#This Row],[Revenue_Generated]]/Campaign_Data[[#This Row],[Total_Spend]]</f>
        <v>3.4431731428723764</v>
      </c>
      <c r="S281" t="str">
        <f xml:space="preserve"> TEXT(Campaign_Data[[#This Row],[Start_Date]], "mmm-yyyy")</f>
        <v>Jun-2023</v>
      </c>
    </row>
    <row r="282" spans="1:19" x14ac:dyDescent="0.2">
      <c r="A282" t="s">
        <v>320</v>
      </c>
      <c r="B282" t="s">
        <v>19</v>
      </c>
      <c r="C282" t="s">
        <v>28</v>
      </c>
      <c r="D282" s="1">
        <v>44978</v>
      </c>
      <c r="E282" s="1">
        <v>45437</v>
      </c>
      <c r="F282">
        <v>67575.8</v>
      </c>
      <c r="G282">
        <v>6861.4</v>
      </c>
      <c r="H282">
        <v>2372.1999999999998</v>
      </c>
      <c r="I282" s="6">
        <v>3285.6709999999998</v>
      </c>
      <c r="J282" s="7">
        <v>6304.9480000000003</v>
      </c>
      <c r="K282" t="s">
        <v>42</v>
      </c>
      <c r="L282" t="s">
        <v>22</v>
      </c>
      <c r="M282" t="s">
        <v>23</v>
      </c>
      <c r="N282" s="5">
        <f xml:space="preserve"> Campaign_Data[[#This Row],[Clicks]]/Campaign_Data[[#This Row],[Impressions]]</f>
        <v>0.10153634881126082</v>
      </c>
      <c r="O282" s="5">
        <f xml:space="preserve"> Campaign_Data[[#This Row],[Conversions]]/Campaign_Data[[#This Row],[Clicks]]</f>
        <v>0.34573119188503804</v>
      </c>
      <c r="P282" s="7">
        <f>Campaign_Data[[#This Row],[Total_Spend]]/Campaign_Data[[#This Row],[Clicks]]</f>
        <v>0.47886306001690615</v>
      </c>
      <c r="Q282" s="6">
        <f>Campaign_Data[[#This Row],[Total_Spend]]/Campaign_Data[[#This Row],[Conversions]]</f>
        <v>1.3850733496332519</v>
      </c>
      <c r="R282" s="7">
        <f xml:space="preserve"> Campaign_Data[[#This Row],[Revenue_Generated]]/Campaign_Data[[#This Row],[Total_Spend]]</f>
        <v>1.9189224971094185</v>
      </c>
      <c r="S282" t="str">
        <f xml:space="preserve"> TEXT(Campaign_Data[[#This Row],[Start_Date]], "mmm-yyyy")</f>
        <v>Feb-2023</v>
      </c>
    </row>
    <row r="283" spans="1:19" x14ac:dyDescent="0.2">
      <c r="A283" t="s">
        <v>321</v>
      </c>
      <c r="B283" t="s">
        <v>39</v>
      </c>
      <c r="C283" t="s">
        <v>47</v>
      </c>
      <c r="D283" s="1">
        <v>44889</v>
      </c>
      <c r="E283" s="1">
        <v>45347</v>
      </c>
      <c r="F283">
        <v>17750.899999999998</v>
      </c>
      <c r="G283">
        <v>8288.1999999999989</v>
      </c>
      <c r="H283">
        <v>3764.2</v>
      </c>
      <c r="I283" s="6">
        <v>5622.7520000000004</v>
      </c>
      <c r="J283" s="7">
        <v>15262.642</v>
      </c>
      <c r="K283" t="s">
        <v>29</v>
      </c>
      <c r="L283" t="s">
        <v>49</v>
      </c>
      <c r="M283" t="s">
        <v>23</v>
      </c>
      <c r="N283" s="5">
        <f xml:space="preserve"> Campaign_Data[[#This Row],[Clicks]]/Campaign_Data[[#This Row],[Impressions]]</f>
        <v>0.46691717039699393</v>
      </c>
      <c r="O283" s="5">
        <f xml:space="preserve"> Campaign_Data[[#This Row],[Conversions]]/Campaign_Data[[#This Row],[Clicks]]</f>
        <v>0.45416375087473759</v>
      </c>
      <c r="P283" s="7">
        <f>Campaign_Data[[#This Row],[Total_Spend]]/Campaign_Data[[#This Row],[Clicks]]</f>
        <v>0.67840447865640319</v>
      </c>
      <c r="Q283" s="6">
        <f>Campaign_Data[[#This Row],[Total_Spend]]/Campaign_Data[[#This Row],[Conversions]]</f>
        <v>1.4937442218798154</v>
      </c>
      <c r="R283" s="7">
        <f xml:space="preserve"> Campaign_Data[[#This Row],[Revenue_Generated]]/Campaign_Data[[#This Row],[Total_Spend]]</f>
        <v>2.7144433899983493</v>
      </c>
      <c r="S283" t="str">
        <f xml:space="preserve"> TEXT(Campaign_Data[[#This Row],[Start_Date]], "mmm-yyyy")</f>
        <v>Nov-2022</v>
      </c>
    </row>
    <row r="284" spans="1:19" x14ac:dyDescent="0.2">
      <c r="A284" t="s">
        <v>322</v>
      </c>
      <c r="B284" t="s">
        <v>19</v>
      </c>
      <c r="C284" t="s">
        <v>28</v>
      </c>
      <c r="D284" s="1">
        <v>45117</v>
      </c>
      <c r="E284" s="1">
        <v>45577</v>
      </c>
      <c r="F284">
        <v>3958.5</v>
      </c>
      <c r="G284">
        <v>2433.1</v>
      </c>
      <c r="H284">
        <v>759.8</v>
      </c>
      <c r="I284" s="6">
        <v>13590.009</v>
      </c>
      <c r="J284" s="7">
        <v>23257.013999999999</v>
      </c>
      <c r="K284" t="s">
        <v>64</v>
      </c>
      <c r="L284" t="s">
        <v>34</v>
      </c>
      <c r="M284" t="s">
        <v>23</v>
      </c>
      <c r="N284" s="5">
        <f xml:space="preserve"> Campaign_Data[[#This Row],[Clicks]]/Campaign_Data[[#This Row],[Impressions]]</f>
        <v>0.61465201465201458</v>
      </c>
      <c r="O284" s="5">
        <f xml:space="preserve"> Campaign_Data[[#This Row],[Conversions]]/Campaign_Data[[#This Row],[Clicks]]</f>
        <v>0.31227651966626935</v>
      </c>
      <c r="P284" s="7">
        <f>Campaign_Data[[#This Row],[Total_Spend]]/Campaign_Data[[#This Row],[Clicks]]</f>
        <v>5.5854707985697258</v>
      </c>
      <c r="Q284" s="6">
        <f>Campaign_Data[[#This Row],[Total_Spend]]/Campaign_Data[[#This Row],[Conversions]]</f>
        <v>17.886297709923664</v>
      </c>
      <c r="R284" s="7">
        <f xml:space="preserve"> Campaign_Data[[#This Row],[Revenue_Generated]]/Campaign_Data[[#This Row],[Total_Spend]]</f>
        <v>1.711331758499939</v>
      </c>
      <c r="S284" t="str">
        <f xml:space="preserve"> TEXT(Campaign_Data[[#This Row],[Start_Date]], "mmm-yyyy")</f>
        <v>Jul-2023</v>
      </c>
    </row>
    <row r="285" spans="1:19" x14ac:dyDescent="0.2">
      <c r="A285" t="s">
        <v>323</v>
      </c>
      <c r="B285" t="s">
        <v>19</v>
      </c>
      <c r="C285" t="s">
        <v>20</v>
      </c>
      <c r="D285" s="1">
        <v>44898</v>
      </c>
      <c r="E285" s="1">
        <v>45332</v>
      </c>
      <c r="F285">
        <v>25427.200000000001</v>
      </c>
      <c r="G285">
        <v>4460.2</v>
      </c>
      <c r="H285">
        <v>49.3</v>
      </c>
      <c r="I285" s="6">
        <v>11332.764999999999</v>
      </c>
      <c r="J285" s="7">
        <v>17015.257000000001</v>
      </c>
      <c r="K285" t="s">
        <v>42</v>
      </c>
      <c r="L285" t="s">
        <v>30</v>
      </c>
      <c r="M285" t="s">
        <v>23</v>
      </c>
      <c r="N285" s="5">
        <f xml:space="preserve"> Campaign_Data[[#This Row],[Clicks]]/Campaign_Data[[#This Row],[Impressions]]</f>
        <v>0.17541058394160583</v>
      </c>
      <c r="O285" s="5">
        <f xml:space="preserve"> Campaign_Data[[#This Row],[Conversions]]/Campaign_Data[[#This Row],[Clicks]]</f>
        <v>1.1053315994798439E-2</v>
      </c>
      <c r="P285" s="7">
        <f>Campaign_Data[[#This Row],[Total_Spend]]/Campaign_Data[[#This Row],[Clicks]]</f>
        <v>2.5408647594278282</v>
      </c>
      <c r="Q285" s="6">
        <f>Campaign_Data[[#This Row],[Total_Spend]]/Campaign_Data[[#This Row],[Conversions]]</f>
        <v>229.87352941176471</v>
      </c>
      <c r="R285" s="7">
        <f xml:space="preserve"> Campaign_Data[[#This Row],[Revenue_Generated]]/Campaign_Data[[#This Row],[Total_Spend]]</f>
        <v>1.5014214977545199</v>
      </c>
      <c r="S285" t="str">
        <f xml:space="preserve"> TEXT(Campaign_Data[[#This Row],[Start_Date]], "mmm-yyyy")</f>
        <v>Dec-2022</v>
      </c>
    </row>
    <row r="286" spans="1:19" x14ac:dyDescent="0.2">
      <c r="A286" t="s">
        <v>324</v>
      </c>
      <c r="B286" t="s">
        <v>39</v>
      </c>
      <c r="C286" t="s">
        <v>40</v>
      </c>
      <c r="D286" s="1">
        <v>45093</v>
      </c>
      <c r="E286" s="1">
        <v>45536</v>
      </c>
      <c r="F286">
        <v>106606.9</v>
      </c>
      <c r="G286">
        <v>100833</v>
      </c>
      <c r="H286">
        <v>18287.399999999998</v>
      </c>
      <c r="I286" s="6">
        <v>1000.297</v>
      </c>
      <c r="J286" s="7">
        <v>2384.38</v>
      </c>
      <c r="K286" t="s">
        <v>29</v>
      </c>
      <c r="L286" t="s">
        <v>30</v>
      </c>
      <c r="M286" t="s">
        <v>23</v>
      </c>
      <c r="N286" s="5">
        <f xml:space="preserve"> Campaign_Data[[#This Row],[Clicks]]/Campaign_Data[[#This Row],[Impressions]]</f>
        <v>0.9458393406055331</v>
      </c>
      <c r="O286" s="5">
        <f xml:space="preserve"> Campaign_Data[[#This Row],[Conversions]]/Campaign_Data[[#This Row],[Clicks]]</f>
        <v>0.18136324417601379</v>
      </c>
      <c r="P286" s="7">
        <f>Campaign_Data[[#This Row],[Total_Spend]]/Campaign_Data[[#This Row],[Clicks]]</f>
        <v>9.9203336209375895E-3</v>
      </c>
      <c r="Q286" s="6">
        <f>Campaign_Data[[#This Row],[Total_Spend]]/Campaign_Data[[#This Row],[Conversions]]</f>
        <v>5.469869965112592E-2</v>
      </c>
      <c r="R286" s="7">
        <f xml:space="preserve"> Campaign_Data[[#This Row],[Revenue_Generated]]/Campaign_Data[[#This Row],[Total_Spend]]</f>
        <v>2.3836720494013277</v>
      </c>
      <c r="S286" t="str">
        <f xml:space="preserve"> TEXT(Campaign_Data[[#This Row],[Start_Date]], "mmm-yyyy")</f>
        <v>Jun-2023</v>
      </c>
    </row>
    <row r="287" spans="1:19" x14ac:dyDescent="0.2">
      <c r="A287" t="s">
        <v>325</v>
      </c>
      <c r="B287" t="s">
        <v>25</v>
      </c>
      <c r="C287" t="s">
        <v>20</v>
      </c>
      <c r="D287" s="1">
        <v>45146</v>
      </c>
      <c r="E287" s="1">
        <v>45604</v>
      </c>
      <c r="F287">
        <v>105722.4</v>
      </c>
      <c r="G287">
        <v>83270.599999999991</v>
      </c>
      <c r="H287">
        <v>44912.299999999996</v>
      </c>
      <c r="I287" s="6">
        <v>10733.450999999999</v>
      </c>
      <c r="J287" s="7">
        <v>28879.766</v>
      </c>
      <c r="K287" t="s">
        <v>42</v>
      </c>
      <c r="L287" t="s">
        <v>49</v>
      </c>
      <c r="M287" t="s">
        <v>23</v>
      </c>
      <c r="N287" s="5">
        <f xml:space="preserve"> Campaign_Data[[#This Row],[Clicks]]/Campaign_Data[[#This Row],[Impressions]]</f>
        <v>0.7876344086021505</v>
      </c>
      <c r="O287" s="5">
        <f xml:space="preserve"> Campaign_Data[[#This Row],[Conversions]]/Campaign_Data[[#This Row],[Clicks]]</f>
        <v>0.53935362540920806</v>
      </c>
      <c r="P287" s="7">
        <f>Campaign_Data[[#This Row],[Total_Spend]]/Campaign_Data[[#This Row],[Clicks]]</f>
        <v>0.12889844675071394</v>
      </c>
      <c r="Q287" s="6">
        <f>Campaign_Data[[#This Row],[Total_Spend]]/Campaign_Data[[#This Row],[Conversions]]</f>
        <v>0.23898689223219474</v>
      </c>
      <c r="R287" s="7">
        <f xml:space="preserve"> Campaign_Data[[#This Row],[Revenue_Generated]]/Campaign_Data[[#This Row],[Total_Spend]]</f>
        <v>2.6906319318921752</v>
      </c>
      <c r="S287" t="str">
        <f xml:space="preserve"> TEXT(Campaign_Data[[#This Row],[Start_Date]], "mmm-yyyy")</f>
        <v>Aug-2023</v>
      </c>
    </row>
    <row r="288" spans="1:19" x14ac:dyDescent="0.2">
      <c r="A288" t="s">
        <v>326</v>
      </c>
      <c r="B288" t="s">
        <v>19</v>
      </c>
      <c r="C288" t="s">
        <v>28</v>
      </c>
      <c r="D288" s="1">
        <v>45124</v>
      </c>
      <c r="E288" s="1">
        <v>45585</v>
      </c>
      <c r="F288">
        <v>74155.899999999994</v>
      </c>
      <c r="G288">
        <v>6719.3</v>
      </c>
      <c r="H288">
        <v>258.09999999999997</v>
      </c>
      <c r="I288" s="6">
        <v>13694.293</v>
      </c>
      <c r="J288" s="7">
        <v>31498.726999999999</v>
      </c>
      <c r="K288" t="s">
        <v>21</v>
      </c>
      <c r="L288" t="s">
        <v>30</v>
      </c>
      <c r="M288" t="s">
        <v>23</v>
      </c>
      <c r="N288" s="5">
        <f xml:space="preserve"> Campaign_Data[[#This Row],[Clicks]]/Campaign_Data[[#This Row],[Impressions]]</f>
        <v>9.0610457158499871E-2</v>
      </c>
      <c r="O288" s="5">
        <f xml:space="preserve"> Campaign_Data[[#This Row],[Conversions]]/Campaign_Data[[#This Row],[Clicks]]</f>
        <v>3.8411739318083719E-2</v>
      </c>
      <c r="P288" s="7">
        <f>Campaign_Data[[#This Row],[Total_Spend]]/Campaign_Data[[#This Row],[Clicks]]</f>
        <v>2.0380535174794994</v>
      </c>
      <c r="Q288" s="6">
        <f>Campaign_Data[[#This Row],[Total_Spend]]/Campaign_Data[[#This Row],[Conversions]]</f>
        <v>53.058089887640456</v>
      </c>
      <c r="R288" s="7">
        <f xml:space="preserve"> Campaign_Data[[#This Row],[Revenue_Generated]]/Campaign_Data[[#This Row],[Total_Spend]]</f>
        <v>2.3001353191435294</v>
      </c>
      <c r="S288" t="str">
        <f xml:space="preserve"> TEXT(Campaign_Data[[#This Row],[Start_Date]], "mmm-yyyy")</f>
        <v>Jul-2023</v>
      </c>
    </row>
    <row r="289" spans="1:19" x14ac:dyDescent="0.2">
      <c r="A289" t="s">
        <v>327</v>
      </c>
      <c r="B289" t="s">
        <v>33</v>
      </c>
      <c r="C289" t="s">
        <v>40</v>
      </c>
      <c r="D289" s="1">
        <v>45117</v>
      </c>
      <c r="E289" s="1">
        <v>45566</v>
      </c>
      <c r="F289">
        <v>125509.09999999999</v>
      </c>
      <c r="G289">
        <v>73410.599999999991</v>
      </c>
      <c r="H289">
        <v>70588.899999999994</v>
      </c>
      <c r="I289" s="6">
        <v>12570.717000000001</v>
      </c>
      <c r="J289" s="7">
        <v>28694.34</v>
      </c>
      <c r="K289" t="s">
        <v>64</v>
      </c>
      <c r="L289" t="s">
        <v>22</v>
      </c>
      <c r="M289" t="s">
        <v>23</v>
      </c>
      <c r="N289" s="5">
        <f xml:space="preserve"> Campaign_Data[[#This Row],[Clicks]]/Campaign_Data[[#This Row],[Impressions]]</f>
        <v>0.58490260865546795</v>
      </c>
      <c r="O289" s="5">
        <f xml:space="preserve"> Campaign_Data[[#This Row],[Conversions]]/Campaign_Data[[#This Row],[Clicks]]</f>
        <v>0.96156277158884418</v>
      </c>
      <c r="P289" s="7">
        <f>Campaign_Data[[#This Row],[Total_Spend]]/Campaign_Data[[#This Row],[Clicks]]</f>
        <v>0.17123844512917755</v>
      </c>
      <c r="Q289" s="6">
        <f>Campaign_Data[[#This Row],[Total_Spend]]/Campaign_Data[[#This Row],[Conversions]]</f>
        <v>0.17808348054722486</v>
      </c>
      <c r="R289" s="7">
        <f xml:space="preserve"> Campaign_Data[[#This Row],[Revenue_Generated]]/Campaign_Data[[#This Row],[Total_Spend]]</f>
        <v>2.2826335204268777</v>
      </c>
      <c r="S289" t="str">
        <f xml:space="preserve"> TEXT(Campaign_Data[[#This Row],[Start_Date]], "mmm-yyyy")</f>
        <v>Jul-2023</v>
      </c>
    </row>
    <row r="290" spans="1:19" x14ac:dyDescent="0.2">
      <c r="A290" t="s">
        <v>328</v>
      </c>
      <c r="B290" t="s">
        <v>46</v>
      </c>
      <c r="C290" t="s">
        <v>28</v>
      </c>
      <c r="D290" s="1">
        <v>45047</v>
      </c>
      <c r="E290" s="1">
        <v>45504</v>
      </c>
      <c r="F290">
        <v>91506.599999999991</v>
      </c>
      <c r="G290">
        <v>54450.400000000001</v>
      </c>
      <c r="H290">
        <v>49813.299999999996</v>
      </c>
      <c r="I290" s="6">
        <v>2276.442</v>
      </c>
      <c r="J290" s="7">
        <v>8624.3970000000008</v>
      </c>
      <c r="K290" t="s">
        <v>29</v>
      </c>
      <c r="L290" t="s">
        <v>34</v>
      </c>
      <c r="M290" t="s">
        <v>23</v>
      </c>
      <c r="N290" s="5">
        <f xml:space="preserve"> Campaign_Data[[#This Row],[Clicks]]/Campaign_Data[[#This Row],[Impressions]]</f>
        <v>0.59504341763326374</v>
      </c>
      <c r="O290" s="5">
        <f xml:space="preserve"> Campaign_Data[[#This Row],[Conversions]]/Campaign_Data[[#This Row],[Clicks]]</f>
        <v>0.91483809118022996</v>
      </c>
      <c r="P290" s="7">
        <f>Campaign_Data[[#This Row],[Total_Spend]]/Campaign_Data[[#This Row],[Clicks]]</f>
        <v>4.1807626757562846E-2</v>
      </c>
      <c r="Q290" s="6">
        <f>Campaign_Data[[#This Row],[Total_Spend]]/Campaign_Data[[#This Row],[Conversions]]</f>
        <v>4.5699481865284976E-2</v>
      </c>
      <c r="R290" s="7">
        <f xml:space="preserve"> Campaign_Data[[#This Row],[Revenue_Generated]]/Campaign_Data[[#This Row],[Total_Spend]]</f>
        <v>3.7885423832454332</v>
      </c>
      <c r="S290" t="str">
        <f xml:space="preserve"> TEXT(Campaign_Data[[#This Row],[Start_Date]], "mmm-yyyy")</f>
        <v>May-2023</v>
      </c>
    </row>
    <row r="291" spans="1:19" x14ac:dyDescent="0.2">
      <c r="A291" t="s">
        <v>329</v>
      </c>
      <c r="B291" t="s">
        <v>25</v>
      </c>
      <c r="C291" t="s">
        <v>47</v>
      </c>
      <c r="D291" s="1">
        <v>45041</v>
      </c>
      <c r="E291" s="1">
        <v>45490</v>
      </c>
      <c r="F291">
        <v>71740.2</v>
      </c>
      <c r="G291">
        <v>66885.599999999991</v>
      </c>
      <c r="H291">
        <v>32964.299999999996</v>
      </c>
      <c r="I291" s="6">
        <v>10015.179</v>
      </c>
      <c r="J291" s="7">
        <v>32380.82</v>
      </c>
      <c r="K291" t="s">
        <v>37</v>
      </c>
      <c r="L291" t="s">
        <v>49</v>
      </c>
      <c r="M291" t="s">
        <v>23</v>
      </c>
      <c r="N291" s="5">
        <f xml:space="preserve"> Campaign_Data[[#This Row],[Clicks]]/Campaign_Data[[#This Row],[Impressions]]</f>
        <v>0.93233082706766912</v>
      </c>
      <c r="O291" s="5">
        <f xml:space="preserve"> Campaign_Data[[#This Row],[Conversions]]/Campaign_Data[[#This Row],[Clicks]]</f>
        <v>0.49284599375650362</v>
      </c>
      <c r="P291" s="7">
        <f>Campaign_Data[[#This Row],[Total_Spend]]/Campaign_Data[[#This Row],[Clicks]]</f>
        <v>0.1497359521331946</v>
      </c>
      <c r="Q291" s="6">
        <f>Campaign_Data[[#This Row],[Total_Spend]]/Campaign_Data[[#This Row],[Conversions]]</f>
        <v>0.30381894959092115</v>
      </c>
      <c r="R291" s="7">
        <f xml:space="preserve"> Campaign_Data[[#This Row],[Revenue_Generated]]/Campaign_Data[[#This Row],[Total_Spend]]</f>
        <v>3.2331743646319251</v>
      </c>
      <c r="S291" t="str">
        <f xml:space="preserve"> TEXT(Campaign_Data[[#This Row],[Start_Date]], "mmm-yyyy")</f>
        <v>Apr-2023</v>
      </c>
    </row>
    <row r="292" spans="1:19" x14ac:dyDescent="0.2">
      <c r="A292" t="s">
        <v>330</v>
      </c>
      <c r="B292" t="s">
        <v>27</v>
      </c>
      <c r="C292" t="s">
        <v>28</v>
      </c>
      <c r="D292" s="1">
        <v>45080</v>
      </c>
      <c r="E292" s="1">
        <v>45521</v>
      </c>
      <c r="F292">
        <v>107044.8</v>
      </c>
      <c r="G292">
        <v>74840.3</v>
      </c>
      <c r="H292">
        <v>22208.2</v>
      </c>
      <c r="I292" s="6">
        <v>7373.2209999999995</v>
      </c>
      <c r="J292" s="7">
        <v>25987.857</v>
      </c>
      <c r="K292" t="s">
        <v>64</v>
      </c>
      <c r="L292" t="s">
        <v>30</v>
      </c>
      <c r="M292" t="s">
        <v>23</v>
      </c>
      <c r="N292" s="5">
        <f xml:space="preserve"> Campaign_Data[[#This Row],[Clicks]]/Campaign_Data[[#This Row],[Impressions]]</f>
        <v>0.69914932813177288</v>
      </c>
      <c r="O292" s="5">
        <f xml:space="preserve"> Campaign_Data[[#This Row],[Conversions]]/Campaign_Data[[#This Row],[Clicks]]</f>
        <v>0.2967411942496222</v>
      </c>
      <c r="P292" s="7">
        <f>Campaign_Data[[#This Row],[Total_Spend]]/Campaign_Data[[#This Row],[Clicks]]</f>
        <v>9.8519393962878274E-2</v>
      </c>
      <c r="Q292" s="6">
        <f>Campaign_Data[[#This Row],[Total_Spend]]/Campaign_Data[[#This Row],[Conversions]]</f>
        <v>0.33200443980151473</v>
      </c>
      <c r="R292" s="7">
        <f xml:space="preserve"> Campaign_Data[[#This Row],[Revenue_Generated]]/Campaign_Data[[#This Row],[Total_Spend]]</f>
        <v>3.5246274321629585</v>
      </c>
      <c r="S292" t="str">
        <f xml:space="preserve"> TEXT(Campaign_Data[[#This Row],[Start_Date]], "mmm-yyyy")</f>
        <v>Jun-2023</v>
      </c>
    </row>
    <row r="293" spans="1:19" x14ac:dyDescent="0.2">
      <c r="A293" t="s">
        <v>331</v>
      </c>
      <c r="B293" t="s">
        <v>19</v>
      </c>
      <c r="C293" t="s">
        <v>28</v>
      </c>
      <c r="D293" s="1">
        <v>45087</v>
      </c>
      <c r="E293" s="1">
        <v>45541</v>
      </c>
      <c r="F293">
        <v>66067.8</v>
      </c>
      <c r="G293">
        <v>48238.6</v>
      </c>
      <c r="H293">
        <v>12499</v>
      </c>
      <c r="I293" s="6">
        <v>1334.5509999999999</v>
      </c>
      <c r="J293" s="7">
        <v>2148.1170000000002</v>
      </c>
      <c r="K293" t="s">
        <v>42</v>
      </c>
      <c r="L293" t="s">
        <v>49</v>
      </c>
      <c r="M293" t="s">
        <v>23</v>
      </c>
      <c r="N293" s="5">
        <f xml:space="preserve"> Campaign_Data[[#This Row],[Clicks]]/Campaign_Data[[#This Row],[Impressions]]</f>
        <v>0.73013782810991124</v>
      </c>
      <c r="O293" s="5">
        <f xml:space="preserve"> Campaign_Data[[#This Row],[Conversions]]/Campaign_Data[[#This Row],[Clicks]]</f>
        <v>0.25910785138872189</v>
      </c>
      <c r="P293" s="7">
        <f>Campaign_Data[[#This Row],[Total_Spend]]/Campaign_Data[[#This Row],[Clicks]]</f>
        <v>2.7665624624263557E-2</v>
      </c>
      <c r="Q293" s="6">
        <f>Campaign_Data[[#This Row],[Total_Spend]]/Campaign_Data[[#This Row],[Conversions]]</f>
        <v>0.10677262180974477</v>
      </c>
      <c r="R293" s="7">
        <f xml:space="preserve"> Campaign_Data[[#This Row],[Revenue_Generated]]/Campaign_Data[[#This Row],[Total_Spend]]</f>
        <v>1.6096177665746758</v>
      </c>
      <c r="S293" t="str">
        <f xml:space="preserve"> TEXT(Campaign_Data[[#This Row],[Start_Date]], "mmm-yyyy")</f>
        <v>Jun-2023</v>
      </c>
    </row>
    <row r="294" spans="1:19" x14ac:dyDescent="0.2">
      <c r="A294" t="s">
        <v>332</v>
      </c>
      <c r="B294" t="s">
        <v>19</v>
      </c>
      <c r="C294" t="s">
        <v>20</v>
      </c>
      <c r="D294" s="1">
        <v>45137</v>
      </c>
      <c r="E294" s="1">
        <v>45585</v>
      </c>
      <c r="F294">
        <v>62495</v>
      </c>
      <c r="G294">
        <v>59858.9</v>
      </c>
      <c r="H294">
        <v>51187.9</v>
      </c>
      <c r="I294" s="6">
        <v>8330.8009999999995</v>
      </c>
      <c r="J294" s="7">
        <v>17004.671999999999</v>
      </c>
      <c r="K294" t="s">
        <v>21</v>
      </c>
      <c r="L294" t="s">
        <v>34</v>
      </c>
      <c r="M294" t="s">
        <v>31</v>
      </c>
      <c r="N294" s="5">
        <f xml:space="preserve"> Campaign_Data[[#This Row],[Clicks]]/Campaign_Data[[#This Row],[Impressions]]</f>
        <v>0.95781902552204179</v>
      </c>
      <c r="O294" s="5">
        <f xml:space="preserve"> Campaign_Data[[#This Row],[Conversions]]/Campaign_Data[[#This Row],[Clicks]]</f>
        <v>0.85514267719587234</v>
      </c>
      <c r="P294" s="7">
        <f>Campaign_Data[[#This Row],[Total_Spend]]/Campaign_Data[[#This Row],[Clicks]]</f>
        <v>0.13917397412916041</v>
      </c>
      <c r="Q294" s="6">
        <f>Campaign_Data[[#This Row],[Total_Spend]]/Campaign_Data[[#This Row],[Conversions]]</f>
        <v>0.16274941929635714</v>
      </c>
      <c r="R294" s="7">
        <f xml:space="preserve"> Campaign_Data[[#This Row],[Revenue_Generated]]/Campaign_Data[[#This Row],[Total_Spend]]</f>
        <v>2.0411809140561634</v>
      </c>
      <c r="S294" t="str">
        <f xml:space="preserve"> TEXT(Campaign_Data[[#This Row],[Start_Date]], "mmm-yyyy")</f>
        <v>Jul-2023</v>
      </c>
    </row>
    <row r="295" spans="1:19" x14ac:dyDescent="0.2">
      <c r="A295" t="s">
        <v>333</v>
      </c>
      <c r="B295" t="s">
        <v>25</v>
      </c>
      <c r="C295" t="s">
        <v>28</v>
      </c>
      <c r="D295" s="1">
        <v>44983</v>
      </c>
      <c r="E295" s="1">
        <v>45418</v>
      </c>
      <c r="F295">
        <v>73596.2</v>
      </c>
      <c r="G295">
        <v>3729.4</v>
      </c>
      <c r="H295">
        <v>2557.7999999999997</v>
      </c>
      <c r="I295" s="6">
        <v>8931.3619999999992</v>
      </c>
      <c r="J295" s="7">
        <v>33385.902000000002</v>
      </c>
      <c r="K295" t="s">
        <v>37</v>
      </c>
      <c r="L295" t="s">
        <v>34</v>
      </c>
      <c r="M295" t="s">
        <v>23</v>
      </c>
      <c r="N295" s="5">
        <f xml:space="preserve"> Campaign_Data[[#This Row],[Clicks]]/Campaign_Data[[#This Row],[Impressions]]</f>
        <v>5.0673811963117661E-2</v>
      </c>
      <c r="O295" s="5">
        <f xml:space="preserve"> Campaign_Data[[#This Row],[Conversions]]/Campaign_Data[[#This Row],[Clicks]]</f>
        <v>0.68584758942457225</v>
      </c>
      <c r="P295" s="7">
        <f>Campaign_Data[[#This Row],[Total_Spend]]/Campaign_Data[[#This Row],[Clicks]]</f>
        <v>2.394852255054432</v>
      </c>
      <c r="Q295" s="6">
        <f>Campaign_Data[[#This Row],[Total_Spend]]/Campaign_Data[[#This Row],[Conversions]]</f>
        <v>3.491814058956916</v>
      </c>
      <c r="R295" s="7">
        <f xml:space="preserve"> Campaign_Data[[#This Row],[Revenue_Generated]]/Campaign_Data[[#This Row],[Total_Spend]]</f>
        <v>3.7380527180512901</v>
      </c>
      <c r="S295" t="str">
        <f xml:space="preserve"> TEXT(Campaign_Data[[#This Row],[Start_Date]], "mmm-yyyy")</f>
        <v>Feb-2023</v>
      </c>
    </row>
    <row r="296" spans="1:19" x14ac:dyDescent="0.2">
      <c r="A296" t="s">
        <v>334</v>
      </c>
      <c r="B296" t="s">
        <v>33</v>
      </c>
      <c r="C296" t="s">
        <v>47</v>
      </c>
      <c r="D296" s="1">
        <v>44987</v>
      </c>
      <c r="E296" s="1">
        <v>45433</v>
      </c>
      <c r="F296">
        <v>46191.199999999997</v>
      </c>
      <c r="G296">
        <v>3187.1</v>
      </c>
      <c r="H296">
        <v>739.5</v>
      </c>
      <c r="I296" s="6">
        <v>5035.2700000000004</v>
      </c>
      <c r="J296" s="7">
        <v>20007.795999999998</v>
      </c>
      <c r="K296" t="s">
        <v>64</v>
      </c>
      <c r="L296" t="s">
        <v>43</v>
      </c>
      <c r="M296" t="s">
        <v>31</v>
      </c>
      <c r="N296" s="5">
        <f xml:space="preserve"> Campaign_Data[[#This Row],[Clicks]]/Campaign_Data[[#This Row],[Impressions]]</f>
        <v>6.8997990959316927E-2</v>
      </c>
      <c r="O296" s="5">
        <f xml:space="preserve"> Campaign_Data[[#This Row],[Conversions]]/Campaign_Data[[#This Row],[Clicks]]</f>
        <v>0.23202911737943585</v>
      </c>
      <c r="P296" s="7">
        <f>Campaign_Data[[#This Row],[Total_Spend]]/Campaign_Data[[#This Row],[Clicks]]</f>
        <v>1.5798908098271158</v>
      </c>
      <c r="Q296" s="6">
        <f>Campaign_Data[[#This Row],[Total_Spend]]/Campaign_Data[[#This Row],[Conversions]]</f>
        <v>6.8090196078431378</v>
      </c>
      <c r="R296" s="7">
        <f xml:space="preserve"> Campaign_Data[[#This Row],[Revenue_Generated]]/Campaign_Data[[#This Row],[Total_Spend]]</f>
        <v>3.9735299199447094</v>
      </c>
      <c r="S296" t="str">
        <f xml:space="preserve"> TEXT(Campaign_Data[[#This Row],[Start_Date]], "mmm-yyyy")</f>
        <v>Mar-2023</v>
      </c>
    </row>
    <row r="297" spans="1:19" x14ac:dyDescent="0.2">
      <c r="A297" t="s">
        <v>335</v>
      </c>
      <c r="B297" t="s">
        <v>19</v>
      </c>
      <c r="C297" t="s">
        <v>40</v>
      </c>
      <c r="D297" s="1">
        <v>45125</v>
      </c>
      <c r="E297" s="1">
        <v>45582</v>
      </c>
      <c r="F297">
        <v>14117.199999999999</v>
      </c>
      <c r="G297">
        <v>9781.6999999999989</v>
      </c>
      <c r="H297">
        <v>9019</v>
      </c>
      <c r="I297" s="6">
        <v>6361.643</v>
      </c>
      <c r="J297" s="7">
        <v>14210.029</v>
      </c>
      <c r="K297" t="s">
        <v>42</v>
      </c>
      <c r="L297" t="s">
        <v>49</v>
      </c>
      <c r="M297" t="s">
        <v>23</v>
      </c>
      <c r="N297" s="5">
        <f xml:space="preserve"> Campaign_Data[[#This Row],[Clicks]]/Campaign_Data[[#This Row],[Impressions]]</f>
        <v>0.69289235825801143</v>
      </c>
      <c r="O297" s="5">
        <f xml:space="preserve"> Campaign_Data[[#This Row],[Conversions]]/Campaign_Data[[#This Row],[Clicks]]</f>
        <v>0.92202786836643946</v>
      </c>
      <c r="P297" s="7">
        <f>Campaign_Data[[#This Row],[Total_Spend]]/Campaign_Data[[#This Row],[Clicks]]</f>
        <v>0.65036169581974512</v>
      </c>
      <c r="Q297" s="6">
        <f>Campaign_Data[[#This Row],[Total_Spend]]/Campaign_Data[[#This Row],[Conversions]]</f>
        <v>0.7053601286173633</v>
      </c>
      <c r="R297" s="7">
        <f xml:space="preserve"> Campaign_Data[[#This Row],[Revenue_Generated]]/Campaign_Data[[#This Row],[Total_Spend]]</f>
        <v>2.2337042490438397</v>
      </c>
      <c r="S297" t="str">
        <f xml:space="preserve"> TEXT(Campaign_Data[[#This Row],[Start_Date]], "mmm-yyyy")</f>
        <v>Jul-2023</v>
      </c>
    </row>
    <row r="298" spans="1:19" x14ac:dyDescent="0.2">
      <c r="A298" t="s">
        <v>336</v>
      </c>
      <c r="B298" t="s">
        <v>25</v>
      </c>
      <c r="C298" t="s">
        <v>40</v>
      </c>
      <c r="D298" s="1">
        <v>45051</v>
      </c>
      <c r="E298" s="1">
        <v>45508</v>
      </c>
      <c r="F298">
        <v>95488.3</v>
      </c>
      <c r="G298">
        <v>87568.4</v>
      </c>
      <c r="H298">
        <v>28692.6</v>
      </c>
      <c r="I298" s="6">
        <v>3917.5810000000001</v>
      </c>
      <c r="J298" s="7">
        <v>10308.137000000001</v>
      </c>
      <c r="K298" t="s">
        <v>42</v>
      </c>
      <c r="L298" t="s">
        <v>49</v>
      </c>
      <c r="M298" t="s">
        <v>23</v>
      </c>
      <c r="N298" s="5">
        <f xml:space="preserve"> Campaign_Data[[#This Row],[Clicks]]/Campaign_Data[[#This Row],[Impressions]]</f>
        <v>0.91705894858322945</v>
      </c>
      <c r="O298" s="5">
        <f xml:space="preserve"> Campaign_Data[[#This Row],[Conversions]]/Campaign_Data[[#This Row],[Clicks]]</f>
        <v>0.32765929262153926</v>
      </c>
      <c r="P298" s="7">
        <f>Campaign_Data[[#This Row],[Total_Spend]]/Campaign_Data[[#This Row],[Clicks]]</f>
        <v>4.4737382434759575E-2</v>
      </c>
      <c r="Q298" s="6">
        <f>Campaign_Data[[#This Row],[Total_Spend]]/Campaign_Data[[#This Row],[Conversions]]</f>
        <v>0.13653628461693956</v>
      </c>
      <c r="R298" s="7">
        <f xml:space="preserve"> Campaign_Data[[#This Row],[Revenue_Generated]]/Campaign_Data[[#This Row],[Total_Spend]]</f>
        <v>2.6312505089237468</v>
      </c>
      <c r="S298" t="str">
        <f xml:space="preserve"> TEXT(Campaign_Data[[#This Row],[Start_Date]], "mmm-yyyy")</f>
        <v>May-2023</v>
      </c>
    </row>
    <row r="299" spans="1:19" x14ac:dyDescent="0.2">
      <c r="A299" t="s">
        <v>337</v>
      </c>
      <c r="B299" t="s">
        <v>46</v>
      </c>
      <c r="C299" t="s">
        <v>47</v>
      </c>
      <c r="D299" s="1">
        <v>44862</v>
      </c>
      <c r="E299" s="1">
        <v>45305</v>
      </c>
      <c r="F299">
        <v>30012.1</v>
      </c>
      <c r="G299">
        <v>8746.4</v>
      </c>
      <c r="H299">
        <v>5869.5999999999995</v>
      </c>
      <c r="I299" s="6">
        <v>5375.4690000000001</v>
      </c>
      <c r="J299" s="7">
        <v>8493.81</v>
      </c>
      <c r="K299" t="s">
        <v>21</v>
      </c>
      <c r="L299" t="s">
        <v>34</v>
      </c>
      <c r="M299" t="s">
        <v>23</v>
      </c>
      <c r="N299" s="5">
        <f xml:space="preserve"> Campaign_Data[[#This Row],[Clicks]]/Campaign_Data[[#This Row],[Impressions]]</f>
        <v>0.29142912358681999</v>
      </c>
      <c r="O299" s="5">
        <f xml:space="preserve"> Campaign_Data[[#This Row],[Conversions]]/Campaign_Data[[#This Row],[Clicks]]</f>
        <v>0.67108753315649861</v>
      </c>
      <c r="P299" s="7">
        <f>Campaign_Data[[#This Row],[Total_Spend]]/Campaign_Data[[#This Row],[Clicks]]</f>
        <v>0.61459217506631303</v>
      </c>
      <c r="Q299" s="6">
        <f>Campaign_Data[[#This Row],[Total_Spend]]/Campaign_Data[[#This Row],[Conversions]]</f>
        <v>0.91581521739130445</v>
      </c>
      <c r="R299" s="7">
        <f xml:space="preserve"> Campaign_Data[[#This Row],[Revenue_Generated]]/Campaign_Data[[#This Row],[Total_Spend]]</f>
        <v>1.5801058475083753</v>
      </c>
      <c r="S299" t="str">
        <f xml:space="preserve"> TEXT(Campaign_Data[[#This Row],[Start_Date]], "mmm-yyyy")</f>
        <v>Oct-2022</v>
      </c>
    </row>
    <row r="300" spans="1:19" x14ac:dyDescent="0.2">
      <c r="A300" t="s">
        <v>338</v>
      </c>
      <c r="B300" t="s">
        <v>25</v>
      </c>
      <c r="C300" t="s">
        <v>47</v>
      </c>
      <c r="D300" s="1">
        <v>44897</v>
      </c>
      <c r="E300" s="1">
        <v>45359</v>
      </c>
      <c r="F300">
        <v>33442.799999999996</v>
      </c>
      <c r="G300">
        <v>24444.1</v>
      </c>
      <c r="H300">
        <v>8468</v>
      </c>
      <c r="I300" s="6">
        <v>14094.058000000001</v>
      </c>
      <c r="J300" s="7">
        <v>32125.881000000001</v>
      </c>
      <c r="K300" t="s">
        <v>42</v>
      </c>
      <c r="L300" t="s">
        <v>22</v>
      </c>
      <c r="M300" t="s">
        <v>23</v>
      </c>
      <c r="N300" s="5">
        <f xml:space="preserve"> Campaign_Data[[#This Row],[Clicks]]/Campaign_Data[[#This Row],[Impressions]]</f>
        <v>0.73092265001734313</v>
      </c>
      <c r="O300" s="5">
        <f xml:space="preserve"> Campaign_Data[[#This Row],[Conversions]]/Campaign_Data[[#This Row],[Clicks]]</f>
        <v>0.34642306323407285</v>
      </c>
      <c r="P300" s="7">
        <f>Campaign_Data[[#This Row],[Total_Spend]]/Campaign_Data[[#This Row],[Clicks]]</f>
        <v>0.576583224581801</v>
      </c>
      <c r="Q300" s="6">
        <f>Campaign_Data[[#This Row],[Total_Spend]]/Campaign_Data[[#This Row],[Conversions]]</f>
        <v>1.6643904109589043</v>
      </c>
      <c r="R300" s="7">
        <f xml:space="preserve"> Campaign_Data[[#This Row],[Revenue_Generated]]/Campaign_Data[[#This Row],[Total_Spend]]</f>
        <v>2.2793918543545089</v>
      </c>
      <c r="S300" t="str">
        <f xml:space="preserve"> TEXT(Campaign_Data[[#This Row],[Start_Date]], "mmm-yyyy")</f>
        <v>Dec-2022</v>
      </c>
    </row>
    <row r="301" spans="1:19" x14ac:dyDescent="0.2">
      <c r="A301" t="s">
        <v>339</v>
      </c>
      <c r="B301" t="s">
        <v>25</v>
      </c>
      <c r="C301" t="s">
        <v>47</v>
      </c>
      <c r="D301" s="1">
        <v>44933</v>
      </c>
      <c r="E301" s="1">
        <v>45385</v>
      </c>
      <c r="F301">
        <v>91219.5</v>
      </c>
      <c r="G301">
        <v>15506.3</v>
      </c>
      <c r="H301">
        <v>6728</v>
      </c>
      <c r="I301" s="6">
        <v>7471.4440000000004</v>
      </c>
      <c r="J301" s="7">
        <v>18254.543000000001</v>
      </c>
      <c r="K301" t="s">
        <v>37</v>
      </c>
      <c r="L301" t="s">
        <v>49</v>
      </c>
      <c r="M301" t="s">
        <v>31</v>
      </c>
      <c r="N301" s="5">
        <f xml:space="preserve"> Campaign_Data[[#This Row],[Clicks]]/Campaign_Data[[#This Row],[Impressions]]</f>
        <v>0.16998887299316484</v>
      </c>
      <c r="O301" s="5">
        <f xml:space="preserve"> Campaign_Data[[#This Row],[Conversions]]/Campaign_Data[[#This Row],[Clicks]]</f>
        <v>0.43388816158593607</v>
      </c>
      <c r="P301" s="7">
        <f>Campaign_Data[[#This Row],[Total_Spend]]/Campaign_Data[[#This Row],[Clicks]]</f>
        <v>0.48183280344118201</v>
      </c>
      <c r="Q301" s="6">
        <f>Campaign_Data[[#This Row],[Total_Spend]]/Campaign_Data[[#This Row],[Conversions]]</f>
        <v>1.1105</v>
      </c>
      <c r="R301" s="7">
        <f xml:space="preserve"> Campaign_Data[[#This Row],[Revenue_Generated]]/Campaign_Data[[#This Row],[Total_Spend]]</f>
        <v>2.4432416277228337</v>
      </c>
      <c r="S301" t="str">
        <f xml:space="preserve"> TEXT(Campaign_Data[[#This Row],[Start_Date]], "mmm-yyyy")</f>
        <v>Jan-2023</v>
      </c>
    </row>
    <row r="302" spans="1:19" x14ac:dyDescent="0.2">
      <c r="A302" t="s">
        <v>340</v>
      </c>
      <c r="B302" t="s">
        <v>25</v>
      </c>
      <c r="C302" t="s">
        <v>40</v>
      </c>
      <c r="D302" s="1">
        <v>45133</v>
      </c>
      <c r="E302" s="1">
        <v>45595</v>
      </c>
      <c r="F302">
        <v>67454</v>
      </c>
      <c r="G302">
        <v>51132.799999999996</v>
      </c>
      <c r="H302">
        <v>20387</v>
      </c>
      <c r="I302" s="6">
        <v>8494.3610000000008</v>
      </c>
      <c r="J302" s="7">
        <v>28054.280999999999</v>
      </c>
      <c r="K302" t="s">
        <v>42</v>
      </c>
      <c r="L302" t="s">
        <v>34</v>
      </c>
      <c r="M302" t="s">
        <v>31</v>
      </c>
      <c r="N302" s="5">
        <f xml:space="preserve"> Campaign_Data[[#This Row],[Clicks]]/Campaign_Data[[#This Row],[Impressions]]</f>
        <v>0.75803955288048142</v>
      </c>
      <c r="O302" s="5">
        <f xml:space="preserve"> Campaign_Data[[#This Row],[Conversions]]/Campaign_Data[[#This Row],[Clicks]]</f>
        <v>0.3987068965517242</v>
      </c>
      <c r="P302" s="7">
        <f>Campaign_Data[[#This Row],[Total_Spend]]/Campaign_Data[[#This Row],[Clicks]]</f>
        <v>0.16612352540834849</v>
      </c>
      <c r="Q302" s="6">
        <f>Campaign_Data[[#This Row],[Total_Spend]]/Campaign_Data[[#This Row],[Conversions]]</f>
        <v>0.41665576102418211</v>
      </c>
      <c r="R302" s="7">
        <f xml:space="preserve"> Campaign_Data[[#This Row],[Revenue_Generated]]/Campaign_Data[[#This Row],[Total_Spend]]</f>
        <v>3.3026946935737715</v>
      </c>
      <c r="S302" t="str">
        <f xml:space="preserve"> TEXT(Campaign_Data[[#This Row],[Start_Date]], "mmm-yyyy")</f>
        <v>Jul-2023</v>
      </c>
    </row>
    <row r="303" spans="1:19" x14ac:dyDescent="0.2">
      <c r="A303" t="s">
        <v>341</v>
      </c>
      <c r="B303" t="s">
        <v>46</v>
      </c>
      <c r="C303" t="s">
        <v>40</v>
      </c>
      <c r="D303" s="1">
        <v>45114</v>
      </c>
      <c r="E303" s="1">
        <v>45560</v>
      </c>
      <c r="F303">
        <v>4396.3999999999996</v>
      </c>
      <c r="G303">
        <v>2093.7999999999997</v>
      </c>
      <c r="H303">
        <v>2053.1999999999998</v>
      </c>
      <c r="I303" s="6">
        <v>7533.1850000000004</v>
      </c>
      <c r="J303" s="7">
        <v>29496.538</v>
      </c>
      <c r="K303" t="s">
        <v>21</v>
      </c>
      <c r="L303" t="s">
        <v>30</v>
      </c>
      <c r="M303" t="s">
        <v>23</v>
      </c>
      <c r="N303" s="5">
        <f xml:space="preserve"> Campaign_Data[[#This Row],[Clicks]]/Campaign_Data[[#This Row],[Impressions]]</f>
        <v>0.4762532981530343</v>
      </c>
      <c r="O303" s="5">
        <f xml:space="preserve"> Campaign_Data[[#This Row],[Conversions]]/Campaign_Data[[#This Row],[Clicks]]</f>
        <v>0.98060941828254855</v>
      </c>
      <c r="P303" s="7">
        <f>Campaign_Data[[#This Row],[Total_Spend]]/Campaign_Data[[#This Row],[Clicks]]</f>
        <v>3.5978531855955684</v>
      </c>
      <c r="Q303" s="6">
        <f>Campaign_Data[[#This Row],[Total_Spend]]/Campaign_Data[[#This Row],[Conversions]]</f>
        <v>3.6689971751412433</v>
      </c>
      <c r="R303" s="7">
        <f xml:space="preserve"> Campaign_Data[[#This Row],[Revenue_Generated]]/Campaign_Data[[#This Row],[Total_Spend]]</f>
        <v>3.9155467441726173</v>
      </c>
      <c r="S303" t="str">
        <f xml:space="preserve"> TEXT(Campaign_Data[[#This Row],[Start_Date]], "mmm-yyyy")</f>
        <v>Jul-2023</v>
      </c>
    </row>
    <row r="304" spans="1:19" x14ac:dyDescent="0.2">
      <c r="A304" t="s">
        <v>342</v>
      </c>
      <c r="B304" t="s">
        <v>19</v>
      </c>
      <c r="C304" t="s">
        <v>40</v>
      </c>
      <c r="D304" s="1">
        <v>44967</v>
      </c>
      <c r="E304" s="1">
        <v>45419</v>
      </c>
      <c r="F304">
        <v>129116.7</v>
      </c>
      <c r="G304">
        <v>91410.9</v>
      </c>
      <c r="H304">
        <v>23185.5</v>
      </c>
      <c r="I304" s="6">
        <v>3443.605</v>
      </c>
      <c r="J304" s="7">
        <v>11537.592000000001</v>
      </c>
      <c r="K304" t="s">
        <v>29</v>
      </c>
      <c r="L304" t="s">
        <v>30</v>
      </c>
      <c r="M304" t="s">
        <v>23</v>
      </c>
      <c r="N304" s="5">
        <f xml:space="preserve"> Campaign_Data[[#This Row],[Clicks]]/Campaign_Data[[#This Row],[Impressions]]</f>
        <v>0.70797116097298018</v>
      </c>
      <c r="O304" s="5">
        <f xml:space="preserve"> Campaign_Data[[#This Row],[Conversions]]/Campaign_Data[[#This Row],[Clicks]]</f>
        <v>0.25364043018939758</v>
      </c>
      <c r="P304" s="7">
        <f>Campaign_Data[[#This Row],[Total_Spend]]/Campaign_Data[[#This Row],[Clicks]]</f>
        <v>3.7671710922876814E-2</v>
      </c>
      <c r="Q304" s="6">
        <f>Campaign_Data[[#This Row],[Total_Spend]]/Campaign_Data[[#This Row],[Conversions]]</f>
        <v>0.1485240775484678</v>
      </c>
      <c r="R304" s="7">
        <f xml:space="preserve"> Campaign_Data[[#This Row],[Revenue_Generated]]/Campaign_Data[[#This Row],[Total_Spend]]</f>
        <v>3.3504400185270962</v>
      </c>
      <c r="S304" t="str">
        <f xml:space="preserve"> TEXT(Campaign_Data[[#This Row],[Start_Date]], "mmm-yyyy")</f>
        <v>Feb-2023</v>
      </c>
    </row>
    <row r="305" spans="1:19" x14ac:dyDescent="0.2">
      <c r="A305" t="s">
        <v>343</v>
      </c>
      <c r="B305" t="s">
        <v>39</v>
      </c>
      <c r="C305" t="s">
        <v>20</v>
      </c>
      <c r="D305" s="1">
        <v>45016</v>
      </c>
      <c r="E305" s="1">
        <v>45466</v>
      </c>
      <c r="F305">
        <v>12069.8</v>
      </c>
      <c r="G305">
        <v>5222.8999999999996</v>
      </c>
      <c r="H305">
        <v>2343.1999999999998</v>
      </c>
      <c r="I305" s="6">
        <v>9875.6890000000003</v>
      </c>
      <c r="J305" s="7">
        <v>22446.319</v>
      </c>
      <c r="K305" t="s">
        <v>29</v>
      </c>
      <c r="L305" t="s">
        <v>34</v>
      </c>
      <c r="M305" t="s">
        <v>31</v>
      </c>
      <c r="N305" s="5">
        <f xml:space="preserve"> Campaign_Data[[#This Row],[Clicks]]/Campaign_Data[[#This Row],[Impressions]]</f>
        <v>0.432724651609803</v>
      </c>
      <c r="O305" s="5">
        <f xml:space="preserve"> Campaign_Data[[#This Row],[Conversions]]/Campaign_Data[[#This Row],[Clicks]]</f>
        <v>0.44863964464186562</v>
      </c>
      <c r="P305" s="7">
        <f>Campaign_Data[[#This Row],[Total_Spend]]/Campaign_Data[[#This Row],[Clicks]]</f>
        <v>1.8908439755691284</v>
      </c>
      <c r="Q305" s="6">
        <f>Campaign_Data[[#This Row],[Total_Spend]]/Campaign_Data[[#This Row],[Conversions]]</f>
        <v>4.2146163366336635</v>
      </c>
      <c r="R305" s="7">
        <f xml:space="preserve"> Campaign_Data[[#This Row],[Revenue_Generated]]/Campaign_Data[[#This Row],[Total_Spend]]</f>
        <v>2.2728863778517123</v>
      </c>
      <c r="S305" t="str">
        <f xml:space="preserve"> TEXT(Campaign_Data[[#This Row],[Start_Date]], "mmm-yyyy")</f>
        <v>Mar-2023</v>
      </c>
    </row>
    <row r="306" spans="1:19" x14ac:dyDescent="0.2">
      <c r="A306" t="s">
        <v>344</v>
      </c>
      <c r="B306" t="s">
        <v>39</v>
      </c>
      <c r="C306" t="s">
        <v>28</v>
      </c>
      <c r="D306" s="1">
        <v>45145</v>
      </c>
      <c r="E306" s="1">
        <v>45582</v>
      </c>
      <c r="F306">
        <v>70931.099999999991</v>
      </c>
      <c r="G306">
        <v>2407</v>
      </c>
      <c r="H306">
        <v>1650.1</v>
      </c>
      <c r="I306" s="6">
        <v>13428.856</v>
      </c>
      <c r="J306" s="7">
        <v>43524.94</v>
      </c>
      <c r="K306" t="s">
        <v>42</v>
      </c>
      <c r="L306" t="s">
        <v>43</v>
      </c>
      <c r="M306" t="s">
        <v>23</v>
      </c>
      <c r="N306" s="5">
        <f xml:space="preserve"> Campaign_Data[[#This Row],[Clicks]]/Campaign_Data[[#This Row],[Impressions]]</f>
        <v>3.3934339098082508E-2</v>
      </c>
      <c r="O306" s="5">
        <f xml:space="preserve"> Campaign_Data[[#This Row],[Conversions]]/Campaign_Data[[#This Row],[Clicks]]</f>
        <v>0.68554216867469875</v>
      </c>
      <c r="P306" s="7">
        <f>Campaign_Data[[#This Row],[Total_Spend]]/Campaign_Data[[#This Row],[Clicks]]</f>
        <v>5.5790843373493972</v>
      </c>
      <c r="Q306" s="6">
        <f>Campaign_Data[[#This Row],[Total_Spend]]/Campaign_Data[[#This Row],[Conversions]]</f>
        <v>8.138207381370826</v>
      </c>
      <c r="R306" s="7">
        <f xml:space="preserve"> Campaign_Data[[#This Row],[Revenue_Generated]]/Campaign_Data[[#This Row],[Total_Spend]]</f>
        <v>3.2411502513691413</v>
      </c>
      <c r="S306" t="str">
        <f xml:space="preserve"> TEXT(Campaign_Data[[#This Row],[Start_Date]], "mmm-yyyy")</f>
        <v>Aug-2023</v>
      </c>
    </row>
    <row r="307" spans="1:19" x14ac:dyDescent="0.2">
      <c r="A307" t="s">
        <v>345</v>
      </c>
      <c r="B307" t="s">
        <v>39</v>
      </c>
      <c r="C307" t="s">
        <v>47</v>
      </c>
      <c r="D307" s="1">
        <v>45102</v>
      </c>
      <c r="E307" s="1">
        <v>45539</v>
      </c>
      <c r="F307">
        <v>66647.8</v>
      </c>
      <c r="G307">
        <v>48899.799999999996</v>
      </c>
      <c r="H307">
        <v>14082.4</v>
      </c>
      <c r="I307" s="6">
        <v>11759.007</v>
      </c>
      <c r="J307" s="7">
        <v>33276.832999999999</v>
      </c>
      <c r="K307" t="s">
        <v>64</v>
      </c>
      <c r="L307" t="s">
        <v>22</v>
      </c>
      <c r="M307" t="s">
        <v>31</v>
      </c>
      <c r="N307" s="5">
        <f xml:space="preserve"> Campaign_Data[[#This Row],[Clicks]]/Campaign_Data[[#This Row],[Impressions]]</f>
        <v>0.73370463841267064</v>
      </c>
      <c r="O307" s="5">
        <f xml:space="preserve"> Campaign_Data[[#This Row],[Conversions]]/Campaign_Data[[#This Row],[Clicks]]</f>
        <v>0.2879848179338157</v>
      </c>
      <c r="P307" s="7">
        <f>Campaign_Data[[#This Row],[Total_Spend]]/Campaign_Data[[#This Row],[Clicks]]</f>
        <v>0.24047147432095839</v>
      </c>
      <c r="Q307" s="6">
        <f>Campaign_Data[[#This Row],[Total_Spend]]/Campaign_Data[[#This Row],[Conversions]]</f>
        <v>0.83501441515650743</v>
      </c>
      <c r="R307" s="7">
        <f xml:space="preserve"> Campaign_Data[[#This Row],[Revenue_Generated]]/Campaign_Data[[#This Row],[Total_Spend]]</f>
        <v>2.8299016234959296</v>
      </c>
      <c r="S307" t="str">
        <f xml:space="preserve"> TEXT(Campaign_Data[[#This Row],[Start_Date]], "mmm-yyyy")</f>
        <v>Jun-2023</v>
      </c>
    </row>
    <row r="308" spans="1:19" x14ac:dyDescent="0.2">
      <c r="A308" t="s">
        <v>346</v>
      </c>
      <c r="B308" t="s">
        <v>25</v>
      </c>
      <c r="C308" t="s">
        <v>20</v>
      </c>
      <c r="D308" s="1">
        <v>44870</v>
      </c>
      <c r="E308" s="1">
        <v>45307</v>
      </c>
      <c r="F308">
        <v>68144.2</v>
      </c>
      <c r="G308">
        <v>49723.4</v>
      </c>
      <c r="H308">
        <v>19140</v>
      </c>
      <c r="I308" s="6">
        <v>9673.8490000000002</v>
      </c>
      <c r="J308" s="7">
        <v>12263.694</v>
      </c>
      <c r="K308" t="s">
        <v>64</v>
      </c>
      <c r="L308" t="s">
        <v>43</v>
      </c>
      <c r="M308" t="s">
        <v>23</v>
      </c>
      <c r="N308" s="5">
        <f xml:space="preserve"> Campaign_Data[[#This Row],[Clicks]]/Campaign_Data[[#This Row],[Impressions]]</f>
        <v>0.72967912162737258</v>
      </c>
      <c r="O308" s="5">
        <f xml:space="preserve"> Campaign_Data[[#This Row],[Conversions]]/Campaign_Data[[#This Row],[Clicks]]</f>
        <v>0.38492942960457249</v>
      </c>
      <c r="P308" s="7">
        <f>Campaign_Data[[#This Row],[Total_Spend]]/Campaign_Data[[#This Row],[Clicks]]</f>
        <v>0.19455324857109529</v>
      </c>
      <c r="Q308" s="6">
        <f>Campaign_Data[[#This Row],[Total_Spend]]/Campaign_Data[[#This Row],[Conversions]]</f>
        <v>0.50542575757575758</v>
      </c>
      <c r="R308" s="7">
        <f xml:space="preserve"> Campaign_Data[[#This Row],[Revenue_Generated]]/Campaign_Data[[#This Row],[Total_Spend]]</f>
        <v>1.267716086947398</v>
      </c>
      <c r="S308" t="str">
        <f xml:space="preserve"> TEXT(Campaign_Data[[#This Row],[Start_Date]], "mmm-yyyy")</f>
        <v>Nov-2022</v>
      </c>
    </row>
    <row r="309" spans="1:19" x14ac:dyDescent="0.2">
      <c r="A309" t="s">
        <v>347</v>
      </c>
      <c r="B309" t="s">
        <v>27</v>
      </c>
      <c r="C309" t="s">
        <v>20</v>
      </c>
      <c r="D309" s="1">
        <v>45030</v>
      </c>
      <c r="E309" s="1">
        <v>45477</v>
      </c>
      <c r="F309">
        <v>52284.1</v>
      </c>
      <c r="G309">
        <v>1281.8</v>
      </c>
      <c r="H309">
        <v>829.4</v>
      </c>
      <c r="I309" s="6">
        <v>3948.06</v>
      </c>
      <c r="J309" s="7">
        <v>5695.4549999999999</v>
      </c>
      <c r="K309" t="s">
        <v>42</v>
      </c>
      <c r="L309" t="s">
        <v>43</v>
      </c>
      <c r="M309" t="s">
        <v>23</v>
      </c>
      <c r="N309" s="5">
        <f xml:space="preserve"> Campaign_Data[[#This Row],[Clicks]]/Campaign_Data[[#This Row],[Impressions]]</f>
        <v>2.4516057462976314E-2</v>
      </c>
      <c r="O309" s="5">
        <f xml:space="preserve"> Campaign_Data[[#This Row],[Conversions]]/Campaign_Data[[#This Row],[Clicks]]</f>
        <v>0.6470588235294118</v>
      </c>
      <c r="P309" s="7">
        <f>Campaign_Data[[#This Row],[Total_Spend]]/Campaign_Data[[#This Row],[Clicks]]</f>
        <v>3.0800904977375567</v>
      </c>
      <c r="Q309" s="6">
        <f>Campaign_Data[[#This Row],[Total_Spend]]/Campaign_Data[[#This Row],[Conversions]]</f>
        <v>4.7601398601398603</v>
      </c>
      <c r="R309" s="7">
        <f xml:space="preserve"> Campaign_Data[[#This Row],[Revenue_Generated]]/Campaign_Data[[#This Row],[Total_Spend]]</f>
        <v>1.4425958572058175</v>
      </c>
      <c r="S309" t="str">
        <f xml:space="preserve"> TEXT(Campaign_Data[[#This Row],[Start_Date]], "mmm-yyyy")</f>
        <v>Apr-2023</v>
      </c>
    </row>
    <row r="310" spans="1:19" x14ac:dyDescent="0.2">
      <c r="A310" t="s">
        <v>348</v>
      </c>
      <c r="B310" t="s">
        <v>39</v>
      </c>
      <c r="C310" t="s">
        <v>47</v>
      </c>
      <c r="D310" s="1">
        <v>44889</v>
      </c>
      <c r="E310" s="1">
        <v>45352</v>
      </c>
      <c r="F310">
        <v>25021.200000000001</v>
      </c>
      <c r="G310">
        <v>22738.899999999998</v>
      </c>
      <c r="H310">
        <v>19450.3</v>
      </c>
      <c r="I310" s="6">
        <v>5834.3940000000002</v>
      </c>
      <c r="J310" s="7">
        <v>16911.030999999999</v>
      </c>
      <c r="K310" t="s">
        <v>42</v>
      </c>
      <c r="L310" t="s">
        <v>30</v>
      </c>
      <c r="M310" t="s">
        <v>23</v>
      </c>
      <c r="N310" s="5">
        <f xml:space="preserve"> Campaign_Data[[#This Row],[Clicks]]/Campaign_Data[[#This Row],[Impressions]]</f>
        <v>0.90878535002318028</v>
      </c>
      <c r="O310" s="5">
        <f xml:space="preserve"> Campaign_Data[[#This Row],[Conversions]]/Campaign_Data[[#This Row],[Clicks]]</f>
        <v>0.8553755898482337</v>
      </c>
      <c r="P310" s="7">
        <f>Campaign_Data[[#This Row],[Total_Spend]]/Campaign_Data[[#This Row],[Clicks]]</f>
        <v>0.25658206861369726</v>
      </c>
      <c r="Q310" s="6">
        <f>Campaign_Data[[#This Row],[Total_Spend]]/Campaign_Data[[#This Row],[Conversions]]</f>
        <v>0.29996421649023408</v>
      </c>
      <c r="R310" s="7">
        <f xml:space="preserve"> Campaign_Data[[#This Row],[Revenue_Generated]]/Campaign_Data[[#This Row],[Total_Spend]]</f>
        <v>2.8985068543536823</v>
      </c>
      <c r="S310" t="str">
        <f xml:space="preserve"> TEXT(Campaign_Data[[#This Row],[Start_Date]], "mmm-yyyy")</f>
        <v>Nov-2022</v>
      </c>
    </row>
    <row r="311" spans="1:19" x14ac:dyDescent="0.2">
      <c r="A311" t="s">
        <v>349</v>
      </c>
      <c r="B311" t="s">
        <v>39</v>
      </c>
      <c r="C311" t="s">
        <v>28</v>
      </c>
      <c r="D311" s="1">
        <v>44984</v>
      </c>
      <c r="E311" s="1">
        <v>45432</v>
      </c>
      <c r="F311">
        <v>8662.2999999999993</v>
      </c>
      <c r="G311">
        <v>2755</v>
      </c>
      <c r="H311">
        <v>1574.7</v>
      </c>
      <c r="I311" s="6">
        <v>6315.8810000000003</v>
      </c>
      <c r="J311" s="7">
        <v>20366.613000000001</v>
      </c>
      <c r="K311" t="s">
        <v>21</v>
      </c>
      <c r="L311" t="s">
        <v>49</v>
      </c>
      <c r="M311" t="s">
        <v>23</v>
      </c>
      <c r="N311" s="5">
        <f xml:space="preserve"> Campaign_Data[[#This Row],[Clicks]]/Campaign_Data[[#This Row],[Impressions]]</f>
        <v>0.31804486106461333</v>
      </c>
      <c r="O311" s="5">
        <f xml:space="preserve"> Campaign_Data[[#This Row],[Conversions]]/Campaign_Data[[#This Row],[Clicks]]</f>
        <v>0.57157894736842108</v>
      </c>
      <c r="P311" s="7">
        <f>Campaign_Data[[#This Row],[Total_Spend]]/Campaign_Data[[#This Row],[Clicks]]</f>
        <v>2.2925157894736845</v>
      </c>
      <c r="Q311" s="6">
        <f>Campaign_Data[[#This Row],[Total_Spend]]/Campaign_Data[[#This Row],[Conversions]]</f>
        <v>4.0108471454880297</v>
      </c>
      <c r="R311" s="7">
        <f xml:space="preserve"> Campaign_Data[[#This Row],[Revenue_Generated]]/Campaign_Data[[#This Row],[Total_Spend]]</f>
        <v>3.2246669942008093</v>
      </c>
      <c r="S311" t="str">
        <f xml:space="preserve"> TEXT(Campaign_Data[[#This Row],[Start_Date]], "mmm-yyyy")</f>
        <v>Feb-2023</v>
      </c>
    </row>
    <row r="312" spans="1:19" x14ac:dyDescent="0.2">
      <c r="A312" t="s">
        <v>350</v>
      </c>
      <c r="B312" t="s">
        <v>25</v>
      </c>
      <c r="C312" t="s">
        <v>20</v>
      </c>
      <c r="D312" s="1">
        <v>44870</v>
      </c>
      <c r="E312" s="1">
        <v>45313</v>
      </c>
      <c r="F312">
        <v>81748.099999999991</v>
      </c>
      <c r="G312">
        <v>17649.399999999998</v>
      </c>
      <c r="H312">
        <v>10480.6</v>
      </c>
      <c r="I312" s="6">
        <v>1725.9059999999999</v>
      </c>
      <c r="J312" s="7">
        <v>2986.5360000000001</v>
      </c>
      <c r="K312" t="s">
        <v>29</v>
      </c>
      <c r="L312" t="s">
        <v>22</v>
      </c>
      <c r="M312" t="s">
        <v>31</v>
      </c>
      <c r="N312" s="5">
        <f xml:space="preserve"> Campaign_Data[[#This Row],[Clicks]]/Campaign_Data[[#This Row],[Impressions]]</f>
        <v>0.21589981907836389</v>
      </c>
      <c r="O312" s="5">
        <f xml:space="preserve"> Campaign_Data[[#This Row],[Conversions]]/Campaign_Data[[#This Row],[Clicks]]</f>
        <v>0.59382188629641808</v>
      </c>
      <c r="P312" s="7">
        <f>Campaign_Data[[#This Row],[Total_Spend]]/Campaign_Data[[#This Row],[Clicks]]</f>
        <v>9.7788366743345387E-2</v>
      </c>
      <c r="Q312" s="6">
        <f>Campaign_Data[[#This Row],[Total_Spend]]/Campaign_Data[[#This Row],[Conversions]]</f>
        <v>0.16467625899280575</v>
      </c>
      <c r="R312" s="7">
        <f xml:space="preserve"> Campaign_Data[[#This Row],[Revenue_Generated]]/Campaign_Data[[#This Row],[Total_Spend]]</f>
        <v>1.7304163726182076</v>
      </c>
      <c r="S312" t="str">
        <f xml:space="preserve"> TEXT(Campaign_Data[[#This Row],[Start_Date]], "mmm-yyyy")</f>
        <v>Nov-2022</v>
      </c>
    </row>
    <row r="313" spans="1:19" x14ac:dyDescent="0.2">
      <c r="A313" t="s">
        <v>351</v>
      </c>
      <c r="B313" t="s">
        <v>39</v>
      </c>
      <c r="C313" t="s">
        <v>28</v>
      </c>
      <c r="D313" s="1">
        <v>45043</v>
      </c>
      <c r="E313" s="1">
        <v>45478</v>
      </c>
      <c r="F313">
        <v>47838.400000000001</v>
      </c>
      <c r="G313">
        <v>6997.7</v>
      </c>
      <c r="H313">
        <v>4190.5</v>
      </c>
      <c r="I313" s="6">
        <v>14148.752</v>
      </c>
      <c r="J313" s="7">
        <v>40607.25</v>
      </c>
      <c r="K313" t="s">
        <v>37</v>
      </c>
      <c r="L313" t="s">
        <v>43</v>
      </c>
      <c r="M313" t="s">
        <v>23</v>
      </c>
      <c r="N313" s="5">
        <f xml:space="preserve"> Campaign_Data[[#This Row],[Clicks]]/Campaign_Data[[#This Row],[Impressions]]</f>
        <v>0.14627788554801163</v>
      </c>
      <c r="O313" s="5">
        <f xml:space="preserve"> Campaign_Data[[#This Row],[Conversions]]/Campaign_Data[[#This Row],[Clicks]]</f>
        <v>0.59883961873186908</v>
      </c>
      <c r="P313" s="7">
        <f>Campaign_Data[[#This Row],[Total_Spend]]/Campaign_Data[[#This Row],[Clicks]]</f>
        <v>2.0219146290924161</v>
      </c>
      <c r="Q313" s="6">
        <f>Campaign_Data[[#This Row],[Total_Spend]]/Campaign_Data[[#This Row],[Conversions]]</f>
        <v>3.3763875432525952</v>
      </c>
      <c r="R313" s="7">
        <f xml:space="preserve"> Campaign_Data[[#This Row],[Revenue_Generated]]/Campaign_Data[[#This Row],[Total_Spend]]</f>
        <v>2.87002344800446</v>
      </c>
      <c r="S313" t="str">
        <f xml:space="preserve"> TEXT(Campaign_Data[[#This Row],[Start_Date]], "mmm-yyyy")</f>
        <v>Apr-2023</v>
      </c>
    </row>
    <row r="314" spans="1:19" x14ac:dyDescent="0.2">
      <c r="A314" t="s">
        <v>352</v>
      </c>
      <c r="B314" t="s">
        <v>25</v>
      </c>
      <c r="C314" t="s">
        <v>40</v>
      </c>
      <c r="D314" s="1">
        <v>45121</v>
      </c>
      <c r="E314" s="1">
        <v>45577</v>
      </c>
      <c r="F314">
        <v>130476.8</v>
      </c>
      <c r="G314">
        <v>89369.3</v>
      </c>
      <c r="H314">
        <v>89021.3</v>
      </c>
      <c r="I314" s="6">
        <v>10576.387000000001</v>
      </c>
      <c r="J314" s="7">
        <v>16475.248</v>
      </c>
      <c r="K314" t="s">
        <v>37</v>
      </c>
      <c r="L314" t="s">
        <v>34</v>
      </c>
      <c r="M314" t="s">
        <v>23</v>
      </c>
      <c r="N314" s="5">
        <f xml:space="preserve"> Campaign_Data[[#This Row],[Clicks]]/Campaign_Data[[#This Row],[Impressions]]</f>
        <v>0.68494399004267426</v>
      </c>
      <c r="O314" s="5">
        <f xml:space="preserve"> Campaign_Data[[#This Row],[Conversions]]/Campaign_Data[[#This Row],[Clicks]]</f>
        <v>0.99610604536457148</v>
      </c>
      <c r="P314" s="7">
        <f>Campaign_Data[[#This Row],[Total_Spend]]/Campaign_Data[[#This Row],[Clicks]]</f>
        <v>0.11834474478372327</v>
      </c>
      <c r="Q314" s="6">
        <f>Campaign_Data[[#This Row],[Total_Spend]]/Campaign_Data[[#This Row],[Conversions]]</f>
        <v>0.11880737531354855</v>
      </c>
      <c r="R314" s="7">
        <f xml:space="preserve"> Campaign_Data[[#This Row],[Revenue_Generated]]/Campaign_Data[[#This Row],[Total_Spend]]</f>
        <v>1.5577387627740928</v>
      </c>
      <c r="S314" t="str">
        <f xml:space="preserve"> TEXT(Campaign_Data[[#This Row],[Start_Date]], "mmm-yyyy")</f>
        <v>Jul-2023</v>
      </c>
    </row>
    <row r="315" spans="1:19" x14ac:dyDescent="0.2">
      <c r="A315" t="s">
        <v>353</v>
      </c>
      <c r="B315" t="s">
        <v>46</v>
      </c>
      <c r="C315" t="s">
        <v>20</v>
      </c>
      <c r="D315" s="1">
        <v>45013</v>
      </c>
      <c r="E315" s="1">
        <v>45467</v>
      </c>
      <c r="F315">
        <v>135792.5</v>
      </c>
      <c r="G315">
        <v>41600.5</v>
      </c>
      <c r="H315">
        <v>21396.2</v>
      </c>
      <c r="I315" s="6">
        <v>4583.5659999999998</v>
      </c>
      <c r="J315" s="7">
        <v>12236.724</v>
      </c>
      <c r="K315" t="s">
        <v>37</v>
      </c>
      <c r="L315" t="s">
        <v>34</v>
      </c>
      <c r="M315" t="s">
        <v>31</v>
      </c>
      <c r="N315" s="5">
        <f xml:space="preserve"> Campaign_Data[[#This Row],[Clicks]]/Campaign_Data[[#This Row],[Impressions]]</f>
        <v>0.30635344367325146</v>
      </c>
      <c r="O315" s="5">
        <f xml:space="preserve"> Campaign_Data[[#This Row],[Conversions]]/Campaign_Data[[#This Row],[Clicks]]</f>
        <v>0.51432554897176719</v>
      </c>
      <c r="P315" s="7">
        <f>Campaign_Data[[#This Row],[Total_Spend]]/Campaign_Data[[#This Row],[Clicks]]</f>
        <v>0.11018055071453467</v>
      </c>
      <c r="Q315" s="6">
        <f>Campaign_Data[[#This Row],[Total_Spend]]/Campaign_Data[[#This Row],[Conversions]]</f>
        <v>0.21422336676606124</v>
      </c>
      <c r="R315" s="7">
        <f xml:space="preserve"> Campaign_Data[[#This Row],[Revenue_Generated]]/Campaign_Data[[#This Row],[Total_Spend]]</f>
        <v>2.6696951674744076</v>
      </c>
      <c r="S315" t="str">
        <f xml:space="preserve"> TEXT(Campaign_Data[[#This Row],[Start_Date]], "mmm-yyyy")</f>
        <v>Mar-2023</v>
      </c>
    </row>
    <row r="316" spans="1:19" x14ac:dyDescent="0.2">
      <c r="A316" t="s">
        <v>354</v>
      </c>
      <c r="B316" t="s">
        <v>46</v>
      </c>
      <c r="C316" t="s">
        <v>28</v>
      </c>
      <c r="D316" s="1">
        <v>44879</v>
      </c>
      <c r="E316" s="1">
        <v>45337</v>
      </c>
      <c r="F316">
        <v>6580.0999999999995</v>
      </c>
      <c r="G316">
        <v>1426.8</v>
      </c>
      <c r="H316">
        <v>240.7</v>
      </c>
      <c r="I316" s="6">
        <v>4105.1819999999998</v>
      </c>
      <c r="J316" s="7">
        <v>12438.825000000001</v>
      </c>
      <c r="K316" t="s">
        <v>37</v>
      </c>
      <c r="L316" t="s">
        <v>30</v>
      </c>
      <c r="M316" t="s">
        <v>23</v>
      </c>
      <c r="N316" s="5">
        <f xml:space="preserve"> Campaign_Data[[#This Row],[Clicks]]/Campaign_Data[[#This Row],[Impressions]]</f>
        <v>0.21683561040105775</v>
      </c>
      <c r="O316" s="5">
        <f xml:space="preserve"> Campaign_Data[[#This Row],[Conversions]]/Campaign_Data[[#This Row],[Clicks]]</f>
        <v>0.16869918699186992</v>
      </c>
      <c r="P316" s="7">
        <f>Campaign_Data[[#This Row],[Total_Spend]]/Campaign_Data[[#This Row],[Clicks]]</f>
        <v>2.8771951219512193</v>
      </c>
      <c r="Q316" s="6">
        <f>Campaign_Data[[#This Row],[Total_Spend]]/Campaign_Data[[#This Row],[Conversions]]</f>
        <v>17.055180722891567</v>
      </c>
      <c r="R316" s="7">
        <f xml:space="preserve"> Campaign_Data[[#This Row],[Revenue_Generated]]/Campaign_Data[[#This Row],[Total_Spend]]</f>
        <v>3.0300300936718521</v>
      </c>
      <c r="S316" t="str">
        <f xml:space="preserve"> TEXT(Campaign_Data[[#This Row],[Start_Date]], "mmm-yyyy")</f>
        <v>Nov-2022</v>
      </c>
    </row>
    <row r="317" spans="1:19" x14ac:dyDescent="0.2">
      <c r="A317" t="s">
        <v>355</v>
      </c>
      <c r="B317" t="s">
        <v>19</v>
      </c>
      <c r="C317" t="s">
        <v>40</v>
      </c>
      <c r="D317" s="1">
        <v>44883</v>
      </c>
      <c r="E317" s="1">
        <v>45330</v>
      </c>
      <c r="F317">
        <v>88148.4</v>
      </c>
      <c r="G317">
        <v>78558.099999999991</v>
      </c>
      <c r="H317">
        <v>41728.1</v>
      </c>
      <c r="I317" s="6">
        <v>7256.0029999999997</v>
      </c>
      <c r="J317" s="7">
        <v>8909.2350000000006</v>
      </c>
      <c r="K317" t="s">
        <v>64</v>
      </c>
      <c r="L317" t="s">
        <v>30</v>
      </c>
      <c r="M317" t="s">
        <v>31</v>
      </c>
      <c r="N317" s="5">
        <f xml:space="preserve"> Campaign_Data[[#This Row],[Clicks]]/Campaign_Data[[#This Row],[Impressions]]</f>
        <v>0.89120278984076851</v>
      </c>
      <c r="O317" s="5">
        <f xml:space="preserve"> Campaign_Data[[#This Row],[Conversions]]/Campaign_Data[[#This Row],[Clicks]]</f>
        <v>0.53117501568902514</v>
      </c>
      <c r="P317" s="7">
        <f>Campaign_Data[[#This Row],[Total_Spend]]/Campaign_Data[[#This Row],[Clicks]]</f>
        <v>9.2364797519288278E-2</v>
      </c>
      <c r="Q317" s="6">
        <f>Campaign_Data[[#This Row],[Total_Spend]]/Campaign_Data[[#This Row],[Conversions]]</f>
        <v>0.17388769198693446</v>
      </c>
      <c r="R317" s="7">
        <f xml:space="preserve"> Campaign_Data[[#This Row],[Revenue_Generated]]/Campaign_Data[[#This Row],[Total_Spend]]</f>
        <v>1.2278433457097524</v>
      </c>
      <c r="S317" t="str">
        <f xml:space="preserve"> TEXT(Campaign_Data[[#This Row],[Start_Date]], "mmm-yyyy")</f>
        <v>Nov-2022</v>
      </c>
    </row>
    <row r="318" spans="1:19" x14ac:dyDescent="0.2">
      <c r="A318" t="s">
        <v>356</v>
      </c>
      <c r="B318" t="s">
        <v>27</v>
      </c>
      <c r="C318" t="s">
        <v>20</v>
      </c>
      <c r="D318" s="1">
        <v>44984</v>
      </c>
      <c r="E318" s="1">
        <v>45437</v>
      </c>
      <c r="F318">
        <v>42830.1</v>
      </c>
      <c r="G318">
        <v>24476</v>
      </c>
      <c r="H318">
        <v>21422.3</v>
      </c>
      <c r="I318" s="6">
        <v>12037.697</v>
      </c>
      <c r="J318" s="7">
        <v>21841.089</v>
      </c>
      <c r="K318" t="s">
        <v>42</v>
      </c>
      <c r="L318" t="s">
        <v>34</v>
      </c>
      <c r="M318" t="s">
        <v>23</v>
      </c>
      <c r="N318" s="5">
        <f xml:space="preserve"> Campaign_Data[[#This Row],[Clicks]]/Campaign_Data[[#This Row],[Impressions]]</f>
        <v>0.57146726250931001</v>
      </c>
      <c r="O318" s="5">
        <f xml:space="preserve"> Campaign_Data[[#This Row],[Conversions]]/Campaign_Data[[#This Row],[Clicks]]</f>
        <v>0.87523696682464447</v>
      </c>
      <c r="P318" s="7">
        <f>Campaign_Data[[#This Row],[Total_Spend]]/Campaign_Data[[#This Row],[Clicks]]</f>
        <v>0.49181635071090046</v>
      </c>
      <c r="Q318" s="6">
        <f>Campaign_Data[[#This Row],[Total_Spend]]/Campaign_Data[[#This Row],[Conversions]]</f>
        <v>0.56192364965479902</v>
      </c>
      <c r="R318" s="7">
        <f xml:space="preserve"> Campaign_Data[[#This Row],[Revenue_Generated]]/Campaign_Data[[#This Row],[Total_Spend]]</f>
        <v>1.8143909918982011</v>
      </c>
      <c r="S318" t="str">
        <f xml:space="preserve"> TEXT(Campaign_Data[[#This Row],[Start_Date]], "mmm-yyyy")</f>
        <v>Feb-2023</v>
      </c>
    </row>
    <row r="319" spans="1:19" x14ac:dyDescent="0.2">
      <c r="A319" t="s">
        <v>357</v>
      </c>
      <c r="B319" t="s">
        <v>27</v>
      </c>
      <c r="C319" t="s">
        <v>47</v>
      </c>
      <c r="D319" s="1">
        <v>44938</v>
      </c>
      <c r="E319" s="1">
        <v>45373</v>
      </c>
      <c r="F319">
        <v>125770.09999999999</v>
      </c>
      <c r="G319">
        <v>72697.2</v>
      </c>
      <c r="H319">
        <v>52809</v>
      </c>
      <c r="I319" s="6">
        <v>9348.527</v>
      </c>
      <c r="J319" s="7">
        <v>26109.366999999998</v>
      </c>
      <c r="K319" t="s">
        <v>37</v>
      </c>
      <c r="L319" t="s">
        <v>22</v>
      </c>
      <c r="M319" t="s">
        <v>31</v>
      </c>
      <c r="N319" s="5">
        <f xml:space="preserve"> Campaign_Data[[#This Row],[Clicks]]/Campaign_Data[[#This Row],[Impressions]]</f>
        <v>0.57801655560423348</v>
      </c>
      <c r="O319" s="5">
        <f xml:space="preserve"> Campaign_Data[[#This Row],[Conversions]]/Campaign_Data[[#This Row],[Clicks]]</f>
        <v>0.72642412637625664</v>
      </c>
      <c r="P319" s="7">
        <f>Campaign_Data[[#This Row],[Total_Spend]]/Campaign_Data[[#This Row],[Clicks]]</f>
        <v>0.12859542045635872</v>
      </c>
      <c r="Q319" s="6">
        <f>Campaign_Data[[#This Row],[Total_Spend]]/Campaign_Data[[#This Row],[Conversions]]</f>
        <v>0.17702526084568918</v>
      </c>
      <c r="R319" s="7">
        <f xml:space="preserve"> Campaign_Data[[#This Row],[Revenue_Generated]]/Campaign_Data[[#This Row],[Total_Spend]]</f>
        <v>2.7928856599547713</v>
      </c>
      <c r="S319" t="str">
        <f xml:space="preserve"> TEXT(Campaign_Data[[#This Row],[Start_Date]], "mmm-yyyy")</f>
        <v>Jan-2023</v>
      </c>
    </row>
    <row r="320" spans="1:19" x14ac:dyDescent="0.2">
      <c r="A320" t="s">
        <v>358</v>
      </c>
      <c r="B320" t="s">
        <v>33</v>
      </c>
      <c r="C320" t="s">
        <v>40</v>
      </c>
      <c r="D320" s="1">
        <v>44918</v>
      </c>
      <c r="E320" s="1">
        <v>45360</v>
      </c>
      <c r="F320">
        <v>85199.099999999991</v>
      </c>
      <c r="G320">
        <v>67726.599999999991</v>
      </c>
      <c r="H320">
        <v>61308.9</v>
      </c>
      <c r="I320" s="6">
        <v>11315.887000000001</v>
      </c>
      <c r="J320" s="7">
        <v>31761.786</v>
      </c>
      <c r="K320" t="s">
        <v>29</v>
      </c>
      <c r="L320" t="s">
        <v>30</v>
      </c>
      <c r="M320" t="s">
        <v>23</v>
      </c>
      <c r="N320" s="5">
        <f xml:space="preserve"> Campaign_Data[[#This Row],[Clicks]]/Campaign_Data[[#This Row],[Impressions]]</f>
        <v>0.79492154259845471</v>
      </c>
      <c r="O320" s="5">
        <f xml:space="preserve"> Campaign_Data[[#This Row],[Conversions]]/Campaign_Data[[#This Row],[Clicks]]</f>
        <v>0.90524107219320049</v>
      </c>
      <c r="P320" s="7">
        <f>Campaign_Data[[#This Row],[Total_Spend]]/Campaign_Data[[#This Row],[Clicks]]</f>
        <v>0.16708187034341015</v>
      </c>
      <c r="Q320" s="6">
        <f>Campaign_Data[[#This Row],[Total_Spend]]/Campaign_Data[[#This Row],[Conversions]]</f>
        <v>0.18457168535074028</v>
      </c>
      <c r="R320" s="7">
        <f xml:space="preserve"> Campaign_Data[[#This Row],[Revenue_Generated]]/Campaign_Data[[#This Row],[Total_Spend]]</f>
        <v>2.8068313160073091</v>
      </c>
      <c r="S320" t="str">
        <f xml:space="preserve"> TEXT(Campaign_Data[[#This Row],[Start_Date]], "mmm-yyyy")</f>
        <v>Dec-2022</v>
      </c>
    </row>
    <row r="321" spans="1:19" x14ac:dyDescent="0.2">
      <c r="A321" t="s">
        <v>359</v>
      </c>
      <c r="B321" t="s">
        <v>19</v>
      </c>
      <c r="C321" t="s">
        <v>40</v>
      </c>
      <c r="D321" s="1">
        <v>45147</v>
      </c>
      <c r="E321" s="1">
        <v>45584</v>
      </c>
      <c r="F321">
        <v>33570.400000000001</v>
      </c>
      <c r="G321">
        <v>22118.3</v>
      </c>
      <c r="H321">
        <v>20572.599999999999</v>
      </c>
      <c r="I321" s="6">
        <v>13226.058999999999</v>
      </c>
      <c r="J321" s="7">
        <v>36994.864999999998</v>
      </c>
      <c r="K321" t="s">
        <v>64</v>
      </c>
      <c r="L321" t="s">
        <v>34</v>
      </c>
      <c r="M321" t="s">
        <v>31</v>
      </c>
      <c r="N321" s="5">
        <f xml:space="preserve"> Campaign_Data[[#This Row],[Clicks]]/Campaign_Data[[#This Row],[Impressions]]</f>
        <v>0.65886316516931576</v>
      </c>
      <c r="O321" s="5">
        <f xml:space="preserve"> Campaign_Data[[#This Row],[Conversions]]/Campaign_Data[[#This Row],[Clicks]]</f>
        <v>0.93011669070407754</v>
      </c>
      <c r="P321" s="7">
        <f>Campaign_Data[[#This Row],[Total_Spend]]/Campaign_Data[[#This Row],[Clicks]]</f>
        <v>0.59796905729644678</v>
      </c>
      <c r="Q321" s="6">
        <f>Campaign_Data[[#This Row],[Total_Spend]]/Campaign_Data[[#This Row],[Conversions]]</f>
        <v>0.64289681420919087</v>
      </c>
      <c r="R321" s="7">
        <f xml:space="preserve"> Campaign_Data[[#This Row],[Revenue_Generated]]/Campaign_Data[[#This Row],[Total_Spend]]</f>
        <v>2.7971193081778933</v>
      </c>
      <c r="S321" t="str">
        <f xml:space="preserve"> TEXT(Campaign_Data[[#This Row],[Start_Date]], "mmm-yyyy")</f>
        <v>Aug-2023</v>
      </c>
    </row>
    <row r="322" spans="1:19" x14ac:dyDescent="0.2">
      <c r="A322" t="s">
        <v>360</v>
      </c>
      <c r="B322" t="s">
        <v>33</v>
      </c>
      <c r="C322" t="s">
        <v>47</v>
      </c>
      <c r="D322" s="1">
        <v>44921</v>
      </c>
      <c r="E322" s="1">
        <v>45361</v>
      </c>
      <c r="F322">
        <v>138620</v>
      </c>
      <c r="G322">
        <v>35206</v>
      </c>
      <c r="H322">
        <v>11370.9</v>
      </c>
      <c r="I322" s="6">
        <v>6260.7809999999999</v>
      </c>
      <c r="J322" s="7">
        <v>11484.174000000001</v>
      </c>
      <c r="K322" t="s">
        <v>29</v>
      </c>
      <c r="L322" t="s">
        <v>43</v>
      </c>
      <c r="M322" t="s">
        <v>31</v>
      </c>
      <c r="N322" s="5">
        <f xml:space="preserve"> Campaign_Data[[#This Row],[Clicks]]/Campaign_Data[[#This Row],[Impressions]]</f>
        <v>0.25397489539748952</v>
      </c>
      <c r="O322" s="5">
        <f xml:space="preserve"> Campaign_Data[[#This Row],[Conversions]]/Campaign_Data[[#This Row],[Clicks]]</f>
        <v>0.32298187808896212</v>
      </c>
      <c r="P322" s="7">
        <f>Campaign_Data[[#This Row],[Total_Spend]]/Campaign_Data[[#This Row],[Clicks]]</f>
        <v>0.17783278418451401</v>
      </c>
      <c r="Q322" s="6">
        <f>Campaign_Data[[#This Row],[Total_Spend]]/Campaign_Data[[#This Row],[Conversions]]</f>
        <v>0.55059678653404742</v>
      </c>
      <c r="R322" s="7">
        <f xml:space="preserve"> Campaign_Data[[#This Row],[Revenue_Generated]]/Campaign_Data[[#This Row],[Total_Spend]]</f>
        <v>1.8343037394216475</v>
      </c>
      <c r="S322" t="str">
        <f xml:space="preserve"> TEXT(Campaign_Data[[#This Row],[Start_Date]], "mmm-yyyy")</f>
        <v>Dec-2022</v>
      </c>
    </row>
    <row r="323" spans="1:19" x14ac:dyDescent="0.2">
      <c r="A323" t="s">
        <v>361</v>
      </c>
      <c r="B323" t="s">
        <v>46</v>
      </c>
      <c r="C323" t="s">
        <v>20</v>
      </c>
      <c r="D323" s="1">
        <v>44876</v>
      </c>
      <c r="E323" s="1">
        <v>45332</v>
      </c>
      <c r="F323">
        <v>25395.3</v>
      </c>
      <c r="G323">
        <v>10602.4</v>
      </c>
      <c r="H323">
        <v>4642.8999999999996</v>
      </c>
      <c r="I323" s="6">
        <v>10759.087</v>
      </c>
      <c r="J323" s="7">
        <v>41250.324999999997</v>
      </c>
      <c r="K323" t="s">
        <v>42</v>
      </c>
      <c r="L323" t="s">
        <v>43</v>
      </c>
      <c r="M323" t="s">
        <v>23</v>
      </c>
      <c r="N323" s="5">
        <f xml:space="preserve"> Campaign_Data[[#This Row],[Clicks]]/Campaign_Data[[#This Row],[Impressions]]</f>
        <v>0.41749457576795707</v>
      </c>
      <c r="O323" s="5">
        <f xml:space="preserve"> Campaign_Data[[#This Row],[Conversions]]/Campaign_Data[[#This Row],[Clicks]]</f>
        <v>0.43791028446389496</v>
      </c>
      <c r="P323" s="7">
        <f>Campaign_Data[[#This Row],[Total_Spend]]/Campaign_Data[[#This Row],[Clicks]]</f>
        <v>1.0147784463894967</v>
      </c>
      <c r="Q323" s="6">
        <f>Campaign_Data[[#This Row],[Total_Spend]]/Campaign_Data[[#This Row],[Conversions]]</f>
        <v>2.3173204247345409</v>
      </c>
      <c r="R323" s="7">
        <f xml:space="preserve"> Campaign_Data[[#This Row],[Revenue_Generated]]/Campaign_Data[[#This Row],[Total_Spend]]</f>
        <v>3.8339986469112111</v>
      </c>
      <c r="S323" t="str">
        <f xml:space="preserve"> TEXT(Campaign_Data[[#This Row],[Start_Date]], "mmm-yyyy")</f>
        <v>Nov-2022</v>
      </c>
    </row>
    <row r="324" spans="1:19" x14ac:dyDescent="0.2">
      <c r="A324" t="s">
        <v>362</v>
      </c>
      <c r="B324" t="s">
        <v>46</v>
      </c>
      <c r="C324" t="s">
        <v>20</v>
      </c>
      <c r="D324" s="1">
        <v>45071</v>
      </c>
      <c r="E324" s="1">
        <v>45513</v>
      </c>
      <c r="F324">
        <v>21387.5</v>
      </c>
      <c r="G324">
        <v>429.2</v>
      </c>
      <c r="H324">
        <v>406</v>
      </c>
      <c r="I324" s="6">
        <v>8433.0259999999998</v>
      </c>
      <c r="J324" s="7">
        <v>33239.800000000003</v>
      </c>
      <c r="K324" t="s">
        <v>64</v>
      </c>
      <c r="L324" t="s">
        <v>43</v>
      </c>
      <c r="M324" t="s">
        <v>31</v>
      </c>
      <c r="N324" s="5">
        <f xml:space="preserve"> Campaign_Data[[#This Row],[Clicks]]/Campaign_Data[[#This Row],[Impressions]]</f>
        <v>2.006779661016949E-2</v>
      </c>
      <c r="O324" s="5">
        <f xml:space="preserve"> Campaign_Data[[#This Row],[Conversions]]/Campaign_Data[[#This Row],[Clicks]]</f>
        <v>0.94594594594594594</v>
      </c>
      <c r="P324" s="7">
        <f>Campaign_Data[[#This Row],[Total_Spend]]/Campaign_Data[[#This Row],[Clicks]]</f>
        <v>19.648243243243243</v>
      </c>
      <c r="Q324" s="6">
        <f>Campaign_Data[[#This Row],[Total_Spend]]/Campaign_Data[[#This Row],[Conversions]]</f>
        <v>20.771000000000001</v>
      </c>
      <c r="R324" s="7">
        <f xml:space="preserve"> Campaign_Data[[#This Row],[Revenue_Generated]]/Campaign_Data[[#This Row],[Total_Spend]]</f>
        <v>3.941621904165836</v>
      </c>
      <c r="S324" t="str">
        <f xml:space="preserve"> TEXT(Campaign_Data[[#This Row],[Start_Date]], "mmm-yyyy")</f>
        <v>May-2023</v>
      </c>
    </row>
    <row r="325" spans="1:19" x14ac:dyDescent="0.2">
      <c r="A325" t="s">
        <v>363</v>
      </c>
      <c r="B325" t="s">
        <v>46</v>
      </c>
      <c r="C325" t="s">
        <v>40</v>
      </c>
      <c r="D325" s="1">
        <v>44950</v>
      </c>
      <c r="E325" s="1">
        <v>45384</v>
      </c>
      <c r="F325">
        <v>122965.8</v>
      </c>
      <c r="G325">
        <v>83583.8</v>
      </c>
      <c r="H325">
        <v>2357.6999999999998</v>
      </c>
      <c r="I325" s="6">
        <v>3898.7890000000002</v>
      </c>
      <c r="J325" s="7">
        <v>13068.531000000001</v>
      </c>
      <c r="K325" t="s">
        <v>64</v>
      </c>
      <c r="L325" t="s">
        <v>49</v>
      </c>
      <c r="M325" t="s">
        <v>23</v>
      </c>
      <c r="N325" s="5">
        <f xml:space="preserve"> Campaign_Data[[#This Row],[Clicks]]/Campaign_Data[[#This Row],[Impressions]]</f>
        <v>0.6797320881090515</v>
      </c>
      <c r="O325" s="5">
        <f xml:space="preserve"> Campaign_Data[[#This Row],[Conversions]]/Campaign_Data[[#This Row],[Clicks]]</f>
        <v>2.8207619179793211E-2</v>
      </c>
      <c r="P325" s="7">
        <f>Campaign_Data[[#This Row],[Total_Spend]]/Campaign_Data[[#This Row],[Clicks]]</f>
        <v>4.6645270973561866E-2</v>
      </c>
      <c r="Q325" s="6">
        <f>Campaign_Data[[#This Row],[Total_Spend]]/Campaign_Data[[#This Row],[Conversions]]</f>
        <v>1.6536408364083643</v>
      </c>
      <c r="R325" s="7">
        <f xml:space="preserve"> Campaign_Data[[#This Row],[Revenue_Generated]]/Campaign_Data[[#This Row],[Total_Spend]]</f>
        <v>3.351946206886292</v>
      </c>
      <c r="S325" t="str">
        <f xml:space="preserve"> TEXT(Campaign_Data[[#This Row],[Start_Date]], "mmm-yyyy")</f>
        <v>Jan-2023</v>
      </c>
    </row>
    <row r="326" spans="1:19" x14ac:dyDescent="0.2">
      <c r="A326" t="s">
        <v>364</v>
      </c>
      <c r="B326" t="s">
        <v>19</v>
      </c>
      <c r="C326" t="s">
        <v>47</v>
      </c>
      <c r="D326" s="1">
        <v>44984</v>
      </c>
      <c r="E326" s="1">
        <v>45421</v>
      </c>
      <c r="F326">
        <v>9616.4</v>
      </c>
      <c r="G326">
        <v>2914.5</v>
      </c>
      <c r="H326">
        <v>1856</v>
      </c>
      <c r="I326" s="6">
        <v>5846.835</v>
      </c>
      <c r="J326" s="7">
        <v>22543.034</v>
      </c>
      <c r="K326" t="s">
        <v>64</v>
      </c>
      <c r="L326" t="s">
        <v>30</v>
      </c>
      <c r="M326" t="s">
        <v>31</v>
      </c>
      <c r="N326" s="5">
        <f xml:space="preserve"> Campaign_Data[[#This Row],[Clicks]]/Campaign_Data[[#This Row],[Impressions]]</f>
        <v>0.30307599517490952</v>
      </c>
      <c r="O326" s="5">
        <f xml:space="preserve"> Campaign_Data[[#This Row],[Conversions]]/Campaign_Data[[#This Row],[Clicks]]</f>
        <v>0.63681592039800994</v>
      </c>
      <c r="P326" s="7">
        <f>Campaign_Data[[#This Row],[Total_Spend]]/Campaign_Data[[#This Row],[Clicks]]</f>
        <v>2.0061194029850746</v>
      </c>
      <c r="Q326" s="6">
        <f>Campaign_Data[[#This Row],[Total_Spend]]/Campaign_Data[[#This Row],[Conversions]]</f>
        <v>3.1502343750000001</v>
      </c>
      <c r="R326" s="7">
        <f xml:space="preserve"> Campaign_Data[[#This Row],[Revenue_Generated]]/Campaign_Data[[#This Row],[Total_Spend]]</f>
        <v>3.855596061800957</v>
      </c>
      <c r="S326" t="str">
        <f xml:space="preserve"> TEXT(Campaign_Data[[#This Row],[Start_Date]], "mmm-yyyy")</f>
        <v>Feb-2023</v>
      </c>
    </row>
    <row r="327" spans="1:19" x14ac:dyDescent="0.2">
      <c r="A327" t="s">
        <v>365</v>
      </c>
      <c r="B327" t="s">
        <v>19</v>
      </c>
      <c r="C327" t="s">
        <v>40</v>
      </c>
      <c r="D327" s="1">
        <v>45032</v>
      </c>
      <c r="E327" s="1">
        <v>45482</v>
      </c>
      <c r="F327">
        <v>47348.299999999996</v>
      </c>
      <c r="G327">
        <v>42980.9</v>
      </c>
      <c r="H327">
        <v>7102.0999999999995</v>
      </c>
      <c r="I327" s="6">
        <v>6579.9840000000004</v>
      </c>
      <c r="J327" s="7">
        <v>19748.971000000001</v>
      </c>
      <c r="K327" t="s">
        <v>42</v>
      </c>
      <c r="L327" t="s">
        <v>34</v>
      </c>
      <c r="M327" t="s">
        <v>31</v>
      </c>
      <c r="N327" s="5">
        <f xml:space="preserve"> Campaign_Data[[#This Row],[Clicks]]/Campaign_Data[[#This Row],[Impressions]]</f>
        <v>0.90776015189563308</v>
      </c>
      <c r="O327" s="5">
        <f xml:space="preserve"> Campaign_Data[[#This Row],[Conversions]]/Campaign_Data[[#This Row],[Clicks]]</f>
        <v>0.16523851292085553</v>
      </c>
      <c r="P327" s="7">
        <f>Campaign_Data[[#This Row],[Total_Spend]]/Campaign_Data[[#This Row],[Clicks]]</f>
        <v>0.153090884555698</v>
      </c>
      <c r="Q327" s="6">
        <f>Campaign_Data[[#This Row],[Total_Spend]]/Campaign_Data[[#This Row],[Conversions]]</f>
        <v>0.92648427929767263</v>
      </c>
      <c r="R327" s="7">
        <f xml:space="preserve"> Campaign_Data[[#This Row],[Revenue_Generated]]/Campaign_Data[[#This Row],[Total_Spend]]</f>
        <v>3.0013706720259501</v>
      </c>
      <c r="S327" t="str">
        <f xml:space="preserve"> TEXT(Campaign_Data[[#This Row],[Start_Date]], "mmm-yyyy")</f>
        <v>Apr-2023</v>
      </c>
    </row>
    <row r="328" spans="1:19" x14ac:dyDescent="0.2">
      <c r="A328" t="s">
        <v>366</v>
      </c>
      <c r="B328" t="s">
        <v>27</v>
      </c>
      <c r="C328" t="s">
        <v>28</v>
      </c>
      <c r="D328" s="1">
        <v>45145</v>
      </c>
      <c r="E328" s="1">
        <v>45605</v>
      </c>
      <c r="F328">
        <v>18383.099999999999</v>
      </c>
      <c r="G328">
        <v>3668.5</v>
      </c>
      <c r="H328">
        <v>258.09999999999997</v>
      </c>
      <c r="I328" s="6">
        <v>7962.3559999999998</v>
      </c>
      <c r="J328" s="7">
        <v>24205.72</v>
      </c>
      <c r="K328" t="s">
        <v>64</v>
      </c>
      <c r="L328" t="s">
        <v>30</v>
      </c>
      <c r="M328" t="s">
        <v>31</v>
      </c>
      <c r="N328" s="5">
        <f xml:space="preserve"> Campaign_Data[[#This Row],[Clicks]]/Campaign_Data[[#This Row],[Impressions]]</f>
        <v>0.1995582899510964</v>
      </c>
      <c r="O328" s="5">
        <f xml:space="preserve"> Campaign_Data[[#This Row],[Conversions]]/Campaign_Data[[#This Row],[Clicks]]</f>
        <v>7.0355731225296439E-2</v>
      </c>
      <c r="P328" s="7">
        <f>Campaign_Data[[#This Row],[Total_Spend]]/Campaign_Data[[#This Row],[Clicks]]</f>
        <v>2.1704664031620551</v>
      </c>
      <c r="Q328" s="6">
        <f>Campaign_Data[[#This Row],[Total_Spend]]/Campaign_Data[[#This Row],[Conversions]]</f>
        <v>30.849887640449442</v>
      </c>
      <c r="R328" s="7">
        <f xml:space="preserve"> Campaign_Data[[#This Row],[Revenue_Generated]]/Campaign_Data[[#This Row],[Total_Spend]]</f>
        <v>3.0400198132311593</v>
      </c>
      <c r="S328" t="str">
        <f xml:space="preserve"> TEXT(Campaign_Data[[#This Row],[Start_Date]], "mmm-yyyy")</f>
        <v>Aug-2023</v>
      </c>
    </row>
    <row r="329" spans="1:19" x14ac:dyDescent="0.2">
      <c r="A329" t="s">
        <v>367</v>
      </c>
      <c r="B329" t="s">
        <v>27</v>
      </c>
      <c r="C329" t="s">
        <v>20</v>
      </c>
      <c r="D329" s="1">
        <v>44952</v>
      </c>
      <c r="E329" s="1">
        <v>45393</v>
      </c>
      <c r="F329">
        <v>55749.599999999999</v>
      </c>
      <c r="G329">
        <v>43195.5</v>
      </c>
      <c r="H329">
        <v>18603.5</v>
      </c>
      <c r="I329" s="6">
        <v>11106.043</v>
      </c>
      <c r="J329" s="7">
        <v>30224.699000000001</v>
      </c>
      <c r="K329" t="s">
        <v>64</v>
      </c>
      <c r="L329" t="s">
        <v>22</v>
      </c>
      <c r="M329" t="s">
        <v>31</v>
      </c>
      <c r="N329" s="5">
        <f xml:space="preserve"> Campaign_Data[[#This Row],[Clicks]]/Campaign_Data[[#This Row],[Impressions]]</f>
        <v>0.77481273408239704</v>
      </c>
      <c r="O329" s="5">
        <f xml:space="preserve"> Campaign_Data[[#This Row],[Conversions]]/Campaign_Data[[#This Row],[Clicks]]</f>
        <v>0.43068143672373277</v>
      </c>
      <c r="P329" s="7">
        <f>Campaign_Data[[#This Row],[Total_Spend]]/Campaign_Data[[#This Row],[Clicks]]</f>
        <v>0.25711111111111112</v>
      </c>
      <c r="Q329" s="6">
        <f>Campaign_Data[[#This Row],[Total_Spend]]/Campaign_Data[[#This Row],[Conversions]]</f>
        <v>0.59698674980514421</v>
      </c>
      <c r="R329" s="7">
        <f xml:space="preserve"> Campaign_Data[[#This Row],[Revenue_Generated]]/Campaign_Data[[#This Row],[Total_Spend]]</f>
        <v>2.7214642514890319</v>
      </c>
      <c r="S329" t="str">
        <f xml:space="preserve"> TEXT(Campaign_Data[[#This Row],[Start_Date]], "mmm-yyyy")</f>
        <v>Jan-2023</v>
      </c>
    </row>
    <row r="330" spans="1:19" x14ac:dyDescent="0.2">
      <c r="A330" t="s">
        <v>368</v>
      </c>
      <c r="B330" t="s">
        <v>39</v>
      </c>
      <c r="C330" t="s">
        <v>20</v>
      </c>
      <c r="D330" s="1">
        <v>45028</v>
      </c>
      <c r="E330" s="1">
        <v>45491</v>
      </c>
      <c r="F330">
        <v>63156.2</v>
      </c>
      <c r="G330">
        <v>18119.2</v>
      </c>
      <c r="H330">
        <v>7209.4</v>
      </c>
      <c r="I330" s="6">
        <v>996.55600000000004</v>
      </c>
      <c r="J330" s="7">
        <v>3660.3220000000001</v>
      </c>
      <c r="K330" t="s">
        <v>64</v>
      </c>
      <c r="L330" t="s">
        <v>34</v>
      </c>
      <c r="M330" t="s">
        <v>23</v>
      </c>
      <c r="N330" s="5">
        <f xml:space="preserve"> Campaign_Data[[#This Row],[Clicks]]/Campaign_Data[[#This Row],[Impressions]]</f>
        <v>0.28689503168335018</v>
      </c>
      <c r="O330" s="5">
        <f xml:space="preserve"> Campaign_Data[[#This Row],[Conversions]]/Campaign_Data[[#This Row],[Clicks]]</f>
        <v>0.39788732394366194</v>
      </c>
      <c r="P330" s="7">
        <f>Campaign_Data[[#This Row],[Total_Spend]]/Campaign_Data[[#This Row],[Clicks]]</f>
        <v>5.5E-2</v>
      </c>
      <c r="Q330" s="6">
        <f>Campaign_Data[[#This Row],[Total_Spend]]/Campaign_Data[[#This Row],[Conversions]]</f>
        <v>0.13823008849557522</v>
      </c>
      <c r="R330" s="7">
        <f xml:space="preserve"> Campaign_Data[[#This Row],[Revenue_Generated]]/Campaign_Data[[#This Row],[Total_Spend]]</f>
        <v>3.6729717145850307</v>
      </c>
      <c r="S330" t="str">
        <f xml:space="preserve"> TEXT(Campaign_Data[[#This Row],[Start_Date]], "mmm-yyyy")</f>
        <v>Apr-2023</v>
      </c>
    </row>
    <row r="331" spans="1:19" x14ac:dyDescent="0.2">
      <c r="A331" t="s">
        <v>369</v>
      </c>
      <c r="B331" t="s">
        <v>27</v>
      </c>
      <c r="C331" t="s">
        <v>47</v>
      </c>
      <c r="D331" s="1">
        <v>44865</v>
      </c>
      <c r="E331" s="1">
        <v>45319</v>
      </c>
      <c r="F331">
        <v>70594.7</v>
      </c>
      <c r="G331">
        <v>30177.399999999998</v>
      </c>
      <c r="H331">
        <v>9007.4</v>
      </c>
      <c r="I331" s="6">
        <v>8745.9650000000001</v>
      </c>
      <c r="J331" s="7">
        <v>13908.545</v>
      </c>
      <c r="K331" t="s">
        <v>21</v>
      </c>
      <c r="L331" t="s">
        <v>43</v>
      </c>
      <c r="M331" t="s">
        <v>23</v>
      </c>
      <c r="N331" s="5">
        <f xml:space="preserve"> Campaign_Data[[#This Row],[Clicks]]/Campaign_Data[[#This Row],[Impressions]]</f>
        <v>0.42747401717126071</v>
      </c>
      <c r="O331" s="5">
        <f xml:space="preserve"> Campaign_Data[[#This Row],[Conversions]]/Campaign_Data[[#This Row],[Clicks]]</f>
        <v>0.29848164520468962</v>
      </c>
      <c r="P331" s="7">
        <f>Campaign_Data[[#This Row],[Total_Spend]]/Campaign_Data[[#This Row],[Clicks]]</f>
        <v>0.28981837401499139</v>
      </c>
      <c r="Q331" s="6">
        <f>Campaign_Data[[#This Row],[Total_Spend]]/Campaign_Data[[#This Row],[Conversions]]</f>
        <v>0.97097553122987768</v>
      </c>
      <c r="R331" s="7">
        <f xml:space="preserve"> Campaign_Data[[#This Row],[Revenue_Generated]]/Campaign_Data[[#This Row],[Total_Spend]]</f>
        <v>1.5902813468839629</v>
      </c>
      <c r="S331" t="str">
        <f xml:space="preserve"> TEXT(Campaign_Data[[#This Row],[Start_Date]], "mmm-yyyy")</f>
        <v>Oct-2022</v>
      </c>
    </row>
    <row r="332" spans="1:19" x14ac:dyDescent="0.2">
      <c r="A332" t="s">
        <v>370</v>
      </c>
      <c r="B332" t="s">
        <v>25</v>
      </c>
      <c r="C332" t="s">
        <v>20</v>
      </c>
      <c r="D332" s="1">
        <v>45035</v>
      </c>
      <c r="E332" s="1">
        <v>45480</v>
      </c>
      <c r="F332">
        <v>71453.099999999991</v>
      </c>
      <c r="G332">
        <v>40362.199999999997</v>
      </c>
      <c r="H332">
        <v>29333.5</v>
      </c>
      <c r="I332" s="6">
        <v>5649.6639999999998</v>
      </c>
      <c r="J332" s="7">
        <v>15223.869000000001</v>
      </c>
      <c r="K332" t="s">
        <v>21</v>
      </c>
      <c r="L332" t="s">
        <v>34</v>
      </c>
      <c r="M332" t="s">
        <v>31</v>
      </c>
      <c r="N332" s="5">
        <f xml:space="preserve"> Campaign_Data[[#This Row],[Clicks]]/Campaign_Data[[#This Row],[Impressions]]</f>
        <v>0.56487682129956573</v>
      </c>
      <c r="O332" s="5">
        <f xml:space="preserve"> Campaign_Data[[#This Row],[Conversions]]/Campaign_Data[[#This Row],[Clicks]]</f>
        <v>0.72675671791924135</v>
      </c>
      <c r="P332" s="7">
        <f>Campaign_Data[[#This Row],[Total_Spend]]/Campaign_Data[[#This Row],[Clicks]]</f>
        <v>0.13997413421468602</v>
      </c>
      <c r="Q332" s="6">
        <f>Campaign_Data[[#This Row],[Total_Spend]]/Campaign_Data[[#This Row],[Conversions]]</f>
        <v>0.19260108749382104</v>
      </c>
      <c r="R332" s="7">
        <f xml:space="preserve"> Campaign_Data[[#This Row],[Revenue_Generated]]/Campaign_Data[[#This Row],[Total_Spend]]</f>
        <v>2.6946503367279897</v>
      </c>
      <c r="S332" t="str">
        <f xml:space="preserve"> TEXT(Campaign_Data[[#This Row],[Start_Date]], "mmm-yyyy")</f>
        <v>Apr-2023</v>
      </c>
    </row>
    <row r="333" spans="1:19" x14ac:dyDescent="0.2">
      <c r="A333" t="s">
        <v>371</v>
      </c>
      <c r="B333" t="s">
        <v>46</v>
      </c>
      <c r="C333" t="s">
        <v>40</v>
      </c>
      <c r="D333" s="1">
        <v>44889</v>
      </c>
      <c r="E333" s="1">
        <v>45349</v>
      </c>
      <c r="F333">
        <v>143013.5</v>
      </c>
      <c r="G333">
        <v>96004.5</v>
      </c>
      <c r="H333">
        <v>29875.8</v>
      </c>
      <c r="I333" s="6">
        <v>6942.6580000000004</v>
      </c>
      <c r="J333" s="7">
        <v>13086.569</v>
      </c>
      <c r="K333" t="s">
        <v>37</v>
      </c>
      <c r="L333" t="s">
        <v>49</v>
      </c>
      <c r="M333" t="s">
        <v>23</v>
      </c>
      <c r="N333" s="5">
        <f xml:space="preserve"> Campaign_Data[[#This Row],[Clicks]]/Campaign_Data[[#This Row],[Impressions]]</f>
        <v>0.67129676568995233</v>
      </c>
      <c r="O333" s="5">
        <f xml:space="preserve"> Campaign_Data[[#This Row],[Conversions]]/Campaign_Data[[#This Row],[Clicks]]</f>
        <v>0.31119166289080197</v>
      </c>
      <c r="P333" s="7">
        <f>Campaign_Data[[#This Row],[Total_Spend]]/Campaign_Data[[#This Row],[Clicks]]</f>
        <v>7.2315964355837495E-2</v>
      </c>
      <c r="Q333" s="6">
        <f>Campaign_Data[[#This Row],[Total_Spend]]/Campaign_Data[[#This Row],[Conversions]]</f>
        <v>0.23238400310619298</v>
      </c>
      <c r="R333" s="7">
        <f xml:space="preserve"> Campaign_Data[[#This Row],[Revenue_Generated]]/Campaign_Data[[#This Row],[Total_Spend]]</f>
        <v>1.8849508358326161</v>
      </c>
      <c r="S333" t="str">
        <f xml:space="preserve"> TEXT(Campaign_Data[[#This Row],[Start_Date]], "mmm-yyyy")</f>
        <v>Nov-2022</v>
      </c>
    </row>
    <row r="334" spans="1:19" x14ac:dyDescent="0.2">
      <c r="A334" t="s">
        <v>372</v>
      </c>
      <c r="B334" t="s">
        <v>19</v>
      </c>
      <c r="C334" t="s">
        <v>47</v>
      </c>
      <c r="D334" s="1">
        <v>44928</v>
      </c>
      <c r="E334" s="1">
        <v>45362</v>
      </c>
      <c r="F334">
        <v>132573.5</v>
      </c>
      <c r="G334">
        <v>37323</v>
      </c>
      <c r="H334">
        <v>23684.3</v>
      </c>
      <c r="I334" s="6">
        <v>7109.2340000000004</v>
      </c>
      <c r="J334" s="7">
        <v>21392.894</v>
      </c>
      <c r="K334" t="s">
        <v>37</v>
      </c>
      <c r="L334" t="s">
        <v>30</v>
      </c>
      <c r="M334" t="s">
        <v>23</v>
      </c>
      <c r="N334" s="5">
        <f xml:space="preserve"> Campaign_Data[[#This Row],[Clicks]]/Campaign_Data[[#This Row],[Impressions]]</f>
        <v>0.2815268511429509</v>
      </c>
      <c r="O334" s="5">
        <f xml:space="preserve"> Campaign_Data[[#This Row],[Conversions]]/Campaign_Data[[#This Row],[Clicks]]</f>
        <v>0.63457653457653451</v>
      </c>
      <c r="P334" s="7">
        <f>Campaign_Data[[#This Row],[Total_Spend]]/Campaign_Data[[#This Row],[Clicks]]</f>
        <v>0.19047863247863248</v>
      </c>
      <c r="Q334" s="6">
        <f>Campaign_Data[[#This Row],[Total_Spend]]/Campaign_Data[[#This Row],[Conversions]]</f>
        <v>0.30016652381535452</v>
      </c>
      <c r="R334" s="7">
        <f xml:space="preserve"> Campaign_Data[[#This Row],[Revenue_Generated]]/Campaign_Data[[#This Row],[Total_Spend]]</f>
        <v>3.009170045605476</v>
      </c>
      <c r="S334" t="str">
        <f xml:space="preserve"> TEXT(Campaign_Data[[#This Row],[Start_Date]], "mmm-yyyy")</f>
        <v>Jan-2023</v>
      </c>
    </row>
    <row r="335" spans="1:19" x14ac:dyDescent="0.2">
      <c r="A335" t="s">
        <v>373</v>
      </c>
      <c r="B335" t="s">
        <v>39</v>
      </c>
      <c r="C335" t="s">
        <v>20</v>
      </c>
      <c r="D335" s="1">
        <v>44998</v>
      </c>
      <c r="E335" s="1">
        <v>45438</v>
      </c>
      <c r="F335">
        <v>60035.799999999996</v>
      </c>
      <c r="G335">
        <v>31494</v>
      </c>
      <c r="H335">
        <v>15607.8</v>
      </c>
      <c r="I335" s="6">
        <v>5675.88</v>
      </c>
      <c r="J335" s="7">
        <v>9763.2270000000008</v>
      </c>
      <c r="K335" t="s">
        <v>64</v>
      </c>
      <c r="L335" t="s">
        <v>49</v>
      </c>
      <c r="M335" t="s">
        <v>23</v>
      </c>
      <c r="N335" s="5">
        <f xml:space="preserve"> Campaign_Data[[#This Row],[Clicks]]/Campaign_Data[[#This Row],[Impressions]]</f>
        <v>0.52458699642546613</v>
      </c>
      <c r="O335" s="5">
        <f xml:space="preserve"> Campaign_Data[[#This Row],[Conversions]]/Campaign_Data[[#This Row],[Clicks]]</f>
        <v>0.49558011049723755</v>
      </c>
      <c r="P335" s="7">
        <f>Campaign_Data[[#This Row],[Total_Spend]]/Campaign_Data[[#This Row],[Clicks]]</f>
        <v>0.18022099447513812</v>
      </c>
      <c r="Q335" s="6">
        <f>Campaign_Data[[#This Row],[Total_Spend]]/Campaign_Data[[#This Row],[Conversions]]</f>
        <v>0.36365663322185066</v>
      </c>
      <c r="R335" s="7">
        <f xml:space="preserve"> Campaign_Data[[#This Row],[Revenue_Generated]]/Campaign_Data[[#This Row],[Total_Spend]]</f>
        <v>1.720125689760883</v>
      </c>
      <c r="S335" t="str">
        <f xml:space="preserve"> TEXT(Campaign_Data[[#This Row],[Start_Date]], "mmm-yyyy")</f>
        <v>Mar-2023</v>
      </c>
    </row>
    <row r="336" spans="1:19" x14ac:dyDescent="0.2">
      <c r="A336" t="s">
        <v>374</v>
      </c>
      <c r="B336" t="s">
        <v>25</v>
      </c>
      <c r="C336" t="s">
        <v>20</v>
      </c>
      <c r="D336" s="1">
        <v>45003</v>
      </c>
      <c r="E336" s="1">
        <v>45441</v>
      </c>
      <c r="F336">
        <v>18191.7</v>
      </c>
      <c r="G336">
        <v>17733.5</v>
      </c>
      <c r="H336">
        <v>10338.5</v>
      </c>
      <c r="I336" s="6">
        <v>4292.116</v>
      </c>
      <c r="J336" s="7">
        <v>15954.901</v>
      </c>
      <c r="K336" t="s">
        <v>29</v>
      </c>
      <c r="L336" t="s">
        <v>34</v>
      </c>
      <c r="M336" t="s">
        <v>31</v>
      </c>
      <c r="N336" s="5">
        <f xml:space="preserve"> Campaign_Data[[#This Row],[Clicks]]/Campaign_Data[[#This Row],[Impressions]]</f>
        <v>0.97481268930336362</v>
      </c>
      <c r="O336" s="5">
        <f xml:space="preserve"> Campaign_Data[[#This Row],[Conversions]]/Campaign_Data[[#This Row],[Clicks]]</f>
        <v>0.58299264104660675</v>
      </c>
      <c r="P336" s="7">
        <f>Campaign_Data[[#This Row],[Total_Spend]]/Campaign_Data[[#This Row],[Clicks]]</f>
        <v>0.24203434178250205</v>
      </c>
      <c r="Q336" s="6">
        <f>Campaign_Data[[#This Row],[Total_Spend]]/Campaign_Data[[#This Row],[Conversions]]</f>
        <v>0.41515848527349231</v>
      </c>
      <c r="R336" s="7">
        <f xml:space="preserve"> Campaign_Data[[#This Row],[Revenue_Generated]]/Campaign_Data[[#This Row],[Total_Spend]]</f>
        <v>3.71725764168536</v>
      </c>
      <c r="S336" t="str">
        <f xml:space="preserve"> TEXT(Campaign_Data[[#This Row],[Start_Date]], "mmm-yyyy")</f>
        <v>Mar-2023</v>
      </c>
    </row>
    <row r="337" spans="1:19" x14ac:dyDescent="0.2">
      <c r="A337" t="s">
        <v>375</v>
      </c>
      <c r="B337" t="s">
        <v>33</v>
      </c>
      <c r="C337" t="s">
        <v>47</v>
      </c>
      <c r="D337" s="1">
        <v>45059</v>
      </c>
      <c r="E337" s="1">
        <v>45495</v>
      </c>
      <c r="F337">
        <v>45370.5</v>
      </c>
      <c r="G337">
        <v>1963.3</v>
      </c>
      <c r="H337">
        <v>95.7</v>
      </c>
      <c r="I337" s="6">
        <v>2016.6890000000001</v>
      </c>
      <c r="J337" s="7">
        <v>4406.0860000000002</v>
      </c>
      <c r="K337" t="s">
        <v>29</v>
      </c>
      <c r="L337" t="s">
        <v>34</v>
      </c>
      <c r="M337" t="s">
        <v>23</v>
      </c>
      <c r="N337" s="5">
        <f xml:space="preserve"> Campaign_Data[[#This Row],[Clicks]]/Campaign_Data[[#This Row],[Impressions]]</f>
        <v>4.3272611057845953E-2</v>
      </c>
      <c r="O337" s="5">
        <f xml:space="preserve"> Campaign_Data[[#This Row],[Conversions]]/Campaign_Data[[#This Row],[Clicks]]</f>
        <v>4.874446085672083E-2</v>
      </c>
      <c r="P337" s="7">
        <f>Campaign_Data[[#This Row],[Total_Spend]]/Campaign_Data[[#This Row],[Clicks]]</f>
        <v>1.0271935007385524</v>
      </c>
      <c r="Q337" s="6">
        <f>Campaign_Data[[#This Row],[Total_Spend]]/Campaign_Data[[#This Row],[Conversions]]</f>
        <v>21.073030303030304</v>
      </c>
      <c r="R337" s="7">
        <f xml:space="preserve"> Campaign_Data[[#This Row],[Revenue_Generated]]/Campaign_Data[[#This Row],[Total_Spend]]</f>
        <v>2.184811837620972</v>
      </c>
      <c r="S337" t="str">
        <f xml:space="preserve"> TEXT(Campaign_Data[[#This Row],[Start_Date]], "mmm-yyyy")</f>
        <v>May-2023</v>
      </c>
    </row>
    <row r="338" spans="1:19" x14ac:dyDescent="0.2">
      <c r="A338" t="s">
        <v>376</v>
      </c>
      <c r="B338" t="s">
        <v>27</v>
      </c>
      <c r="C338" t="s">
        <v>40</v>
      </c>
      <c r="D338" s="1">
        <v>45021</v>
      </c>
      <c r="E338" s="1">
        <v>45466</v>
      </c>
      <c r="F338">
        <v>92167.8</v>
      </c>
      <c r="G338">
        <v>23985.899999999998</v>
      </c>
      <c r="H338">
        <v>6861.4</v>
      </c>
      <c r="I338" s="6">
        <v>2911.165</v>
      </c>
      <c r="J338" s="7">
        <v>3889.886</v>
      </c>
      <c r="K338" t="s">
        <v>29</v>
      </c>
      <c r="L338" t="s">
        <v>43</v>
      </c>
      <c r="M338" t="s">
        <v>31</v>
      </c>
      <c r="N338" s="5">
        <f xml:space="preserve"> Campaign_Data[[#This Row],[Clicks]]/Campaign_Data[[#This Row],[Impressions]]</f>
        <v>0.26024164621483853</v>
      </c>
      <c r="O338" s="5">
        <f xml:space="preserve"> Campaign_Data[[#This Row],[Conversions]]/Campaign_Data[[#This Row],[Clicks]]</f>
        <v>0.28605972675613589</v>
      </c>
      <c r="P338" s="7">
        <f>Campaign_Data[[#This Row],[Total_Spend]]/Campaign_Data[[#This Row],[Clicks]]</f>
        <v>0.1213698464514569</v>
      </c>
      <c r="Q338" s="6">
        <f>Campaign_Data[[#This Row],[Total_Spend]]/Campaign_Data[[#This Row],[Conversions]]</f>
        <v>0.42428148774302621</v>
      </c>
      <c r="R338" s="7">
        <f xml:space="preserve"> Campaign_Data[[#This Row],[Revenue_Generated]]/Campaign_Data[[#This Row],[Total_Spend]]</f>
        <v>1.336195646759974</v>
      </c>
      <c r="S338" t="str">
        <f xml:space="preserve"> TEXT(Campaign_Data[[#This Row],[Start_Date]], "mmm-yyyy")</f>
        <v>Apr-2023</v>
      </c>
    </row>
    <row r="339" spans="1:19" x14ac:dyDescent="0.2">
      <c r="A339" t="s">
        <v>377</v>
      </c>
      <c r="B339" t="s">
        <v>25</v>
      </c>
      <c r="C339" t="s">
        <v>40</v>
      </c>
      <c r="D339" s="1">
        <v>45154</v>
      </c>
      <c r="E339" s="1">
        <v>45615</v>
      </c>
      <c r="F339">
        <v>144379.4</v>
      </c>
      <c r="G339">
        <v>84865.599999999991</v>
      </c>
      <c r="H339">
        <v>22419.899999999998</v>
      </c>
      <c r="I339" s="6">
        <v>6547.33</v>
      </c>
      <c r="J339" s="7">
        <v>22524.735000000001</v>
      </c>
      <c r="K339" t="s">
        <v>42</v>
      </c>
      <c r="L339" t="s">
        <v>22</v>
      </c>
      <c r="M339" t="s">
        <v>23</v>
      </c>
      <c r="N339" s="5">
        <f xml:space="preserve"> Campaign_Data[[#This Row],[Clicks]]/Campaign_Data[[#This Row],[Impressions]]</f>
        <v>0.58779576587795768</v>
      </c>
      <c r="O339" s="5">
        <f xml:space="preserve"> Campaign_Data[[#This Row],[Conversions]]/Campaign_Data[[#This Row],[Clicks]]</f>
        <v>0.26418124658283215</v>
      </c>
      <c r="P339" s="7">
        <f>Campaign_Data[[#This Row],[Total_Spend]]/Campaign_Data[[#This Row],[Clicks]]</f>
        <v>7.7149398578458178E-2</v>
      </c>
      <c r="Q339" s="6">
        <f>Campaign_Data[[#This Row],[Total_Spend]]/Campaign_Data[[#This Row],[Conversions]]</f>
        <v>0.2920320786444186</v>
      </c>
      <c r="R339" s="7">
        <f xml:space="preserve"> Campaign_Data[[#This Row],[Revenue_Generated]]/Campaign_Data[[#This Row],[Total_Spend]]</f>
        <v>3.4402932187624575</v>
      </c>
      <c r="S339" t="str">
        <f xml:space="preserve"> TEXT(Campaign_Data[[#This Row],[Start_Date]], "mmm-yyyy")</f>
        <v>Aug-2023</v>
      </c>
    </row>
    <row r="340" spans="1:19" x14ac:dyDescent="0.2">
      <c r="A340" t="s">
        <v>378</v>
      </c>
      <c r="B340" t="s">
        <v>27</v>
      </c>
      <c r="C340" t="s">
        <v>28</v>
      </c>
      <c r="D340" s="1">
        <v>44956</v>
      </c>
      <c r="E340" s="1">
        <v>45396</v>
      </c>
      <c r="F340">
        <v>6771.5</v>
      </c>
      <c r="G340">
        <v>2349</v>
      </c>
      <c r="H340">
        <v>2256.1999999999998</v>
      </c>
      <c r="I340" s="6">
        <v>3166.1039999999998</v>
      </c>
      <c r="J340" s="7">
        <v>11738.939</v>
      </c>
      <c r="K340" t="s">
        <v>42</v>
      </c>
      <c r="L340" t="s">
        <v>30</v>
      </c>
      <c r="M340" t="s">
        <v>23</v>
      </c>
      <c r="N340" s="5">
        <f xml:space="preserve"> Campaign_Data[[#This Row],[Clicks]]/Campaign_Data[[#This Row],[Impressions]]</f>
        <v>0.34689507494646682</v>
      </c>
      <c r="O340" s="5">
        <f xml:space="preserve"> Campaign_Data[[#This Row],[Conversions]]/Campaign_Data[[#This Row],[Clicks]]</f>
        <v>0.9604938271604937</v>
      </c>
      <c r="P340" s="7">
        <f>Campaign_Data[[#This Row],[Total_Spend]]/Campaign_Data[[#This Row],[Clicks]]</f>
        <v>1.3478518518518519</v>
      </c>
      <c r="Q340" s="6">
        <f>Campaign_Data[[#This Row],[Total_Spend]]/Campaign_Data[[#This Row],[Conversions]]</f>
        <v>1.4032904884318766</v>
      </c>
      <c r="R340" s="7">
        <f xml:space="preserve"> Campaign_Data[[#This Row],[Revenue_Generated]]/Campaign_Data[[#This Row],[Total_Spend]]</f>
        <v>3.7076921667765812</v>
      </c>
      <c r="S340" t="str">
        <f xml:space="preserve"> TEXT(Campaign_Data[[#This Row],[Start_Date]], "mmm-yyyy")</f>
        <v>Jan-2023</v>
      </c>
    </row>
    <row r="341" spans="1:19" x14ac:dyDescent="0.2">
      <c r="A341" t="s">
        <v>379</v>
      </c>
      <c r="B341" t="s">
        <v>39</v>
      </c>
      <c r="C341" t="s">
        <v>28</v>
      </c>
      <c r="D341" s="1">
        <v>44860</v>
      </c>
      <c r="E341" s="1">
        <v>45308</v>
      </c>
      <c r="F341">
        <v>71920</v>
      </c>
      <c r="G341">
        <v>26653.899999999998</v>
      </c>
      <c r="H341">
        <v>15915.199999999999</v>
      </c>
      <c r="I341" s="6">
        <v>11186.054</v>
      </c>
      <c r="J341" s="7">
        <v>18221.047999999999</v>
      </c>
      <c r="K341" t="s">
        <v>21</v>
      </c>
      <c r="L341" t="s">
        <v>22</v>
      </c>
      <c r="M341" t="s">
        <v>31</v>
      </c>
      <c r="N341" s="5">
        <f xml:space="preserve"> Campaign_Data[[#This Row],[Clicks]]/Campaign_Data[[#This Row],[Impressions]]</f>
        <v>0.37060483870967736</v>
      </c>
      <c r="O341" s="5">
        <f xml:space="preserve"> Campaign_Data[[#This Row],[Conversions]]/Campaign_Data[[#This Row],[Clicks]]</f>
        <v>0.59710586443259717</v>
      </c>
      <c r="P341" s="7">
        <f>Campaign_Data[[#This Row],[Total_Spend]]/Campaign_Data[[#This Row],[Clicks]]</f>
        <v>0.41967794581655971</v>
      </c>
      <c r="Q341" s="6">
        <f>Campaign_Data[[#This Row],[Total_Spend]]/Campaign_Data[[#This Row],[Conversions]]</f>
        <v>0.70285349854227408</v>
      </c>
      <c r="R341" s="7">
        <f xml:space="preserve"> Campaign_Data[[#This Row],[Revenue_Generated]]/Campaign_Data[[#This Row],[Total_Spend]]</f>
        <v>1.6289075665109429</v>
      </c>
      <c r="S341" t="str">
        <f xml:space="preserve"> TEXT(Campaign_Data[[#This Row],[Start_Date]], "mmm-yyyy")</f>
        <v>Oct-2022</v>
      </c>
    </row>
    <row r="342" spans="1:19" x14ac:dyDescent="0.2">
      <c r="A342" t="s">
        <v>380</v>
      </c>
      <c r="B342" t="s">
        <v>27</v>
      </c>
      <c r="C342" t="s">
        <v>28</v>
      </c>
      <c r="D342" s="1">
        <v>45122</v>
      </c>
      <c r="E342" s="1">
        <v>45570</v>
      </c>
      <c r="F342">
        <v>46211.5</v>
      </c>
      <c r="G342">
        <v>34292.5</v>
      </c>
      <c r="H342">
        <v>23026</v>
      </c>
      <c r="I342" s="6">
        <v>2464.942</v>
      </c>
      <c r="J342" s="7">
        <v>7170.6559999999999</v>
      </c>
      <c r="K342" t="s">
        <v>64</v>
      </c>
      <c r="L342" t="s">
        <v>49</v>
      </c>
      <c r="M342" t="s">
        <v>31</v>
      </c>
      <c r="N342" s="5">
        <f xml:space="preserve"> Campaign_Data[[#This Row],[Clicks]]/Campaign_Data[[#This Row],[Impressions]]</f>
        <v>0.74207718857860061</v>
      </c>
      <c r="O342" s="5">
        <f xml:space="preserve"> Campaign_Data[[#This Row],[Conversions]]/Campaign_Data[[#This Row],[Clicks]]</f>
        <v>0.67145877378435515</v>
      </c>
      <c r="P342" s="7">
        <f>Campaign_Data[[#This Row],[Total_Spend]]/Campaign_Data[[#This Row],[Clicks]]</f>
        <v>7.1879915433403802E-2</v>
      </c>
      <c r="Q342" s="6">
        <f>Campaign_Data[[#This Row],[Total_Spend]]/Campaign_Data[[#This Row],[Conversions]]</f>
        <v>0.10705037783375315</v>
      </c>
      <c r="R342" s="7">
        <f xml:space="preserve"> Campaign_Data[[#This Row],[Revenue_Generated]]/Campaign_Data[[#This Row],[Total_Spend]]</f>
        <v>2.9090566836866749</v>
      </c>
      <c r="S342" t="str">
        <f xml:space="preserve"> TEXT(Campaign_Data[[#This Row],[Start_Date]], "mmm-yyyy")</f>
        <v>Jul-2023</v>
      </c>
    </row>
    <row r="343" spans="1:19" x14ac:dyDescent="0.2">
      <c r="A343" t="s">
        <v>381</v>
      </c>
      <c r="B343" t="s">
        <v>27</v>
      </c>
      <c r="C343" t="s">
        <v>28</v>
      </c>
      <c r="D343" s="1">
        <v>44863</v>
      </c>
      <c r="E343" s="1">
        <v>45320</v>
      </c>
      <c r="F343">
        <v>64745.4</v>
      </c>
      <c r="G343">
        <v>48641.7</v>
      </c>
      <c r="H343">
        <v>9311.9</v>
      </c>
      <c r="I343" s="6">
        <v>13913.33</v>
      </c>
      <c r="J343" s="7">
        <v>54004.118999999999</v>
      </c>
      <c r="K343" t="s">
        <v>37</v>
      </c>
      <c r="L343" t="s">
        <v>34</v>
      </c>
      <c r="M343" t="s">
        <v>23</v>
      </c>
      <c r="N343" s="5">
        <f xml:space="preserve"> Campaign_Data[[#This Row],[Clicks]]/Campaign_Data[[#This Row],[Impressions]]</f>
        <v>0.75127653856490184</v>
      </c>
      <c r="O343" s="5">
        <f xml:space="preserve"> Campaign_Data[[#This Row],[Conversions]]/Campaign_Data[[#This Row],[Clicks]]</f>
        <v>0.19143862159422884</v>
      </c>
      <c r="P343" s="7">
        <f>Campaign_Data[[#This Row],[Total_Spend]]/Campaign_Data[[#This Row],[Clicks]]</f>
        <v>0.28603708340785788</v>
      </c>
      <c r="Q343" s="6">
        <f>Campaign_Data[[#This Row],[Total_Spend]]/Campaign_Data[[#This Row],[Conversions]]</f>
        <v>1.4941451261289318</v>
      </c>
      <c r="R343" s="7">
        <f xml:space="preserve"> Campaign_Data[[#This Row],[Revenue_Generated]]/Campaign_Data[[#This Row],[Total_Spend]]</f>
        <v>3.8814661191821078</v>
      </c>
      <c r="S343" t="str">
        <f xml:space="preserve"> TEXT(Campaign_Data[[#This Row],[Start_Date]], "mmm-yyyy")</f>
        <v>Oct-2022</v>
      </c>
    </row>
    <row r="344" spans="1:19" x14ac:dyDescent="0.2">
      <c r="A344" t="s">
        <v>382</v>
      </c>
      <c r="B344" t="s">
        <v>33</v>
      </c>
      <c r="C344" t="s">
        <v>28</v>
      </c>
      <c r="D344" s="1">
        <v>45020</v>
      </c>
      <c r="E344" s="1">
        <v>45465</v>
      </c>
      <c r="F344">
        <v>132448.79999999999</v>
      </c>
      <c r="G344">
        <v>23237.7</v>
      </c>
      <c r="H344">
        <v>16617</v>
      </c>
      <c r="I344" s="6">
        <v>13527.021000000001</v>
      </c>
      <c r="J344" s="7">
        <v>38730.021999999997</v>
      </c>
      <c r="K344" t="s">
        <v>64</v>
      </c>
      <c r="L344" t="s">
        <v>49</v>
      </c>
      <c r="M344" t="s">
        <v>31</v>
      </c>
      <c r="N344" s="5">
        <f xml:space="preserve"> Campaign_Data[[#This Row],[Clicks]]/Campaign_Data[[#This Row],[Impressions]]</f>
        <v>0.17544666316342619</v>
      </c>
      <c r="O344" s="5">
        <f xml:space="preserve"> Campaign_Data[[#This Row],[Conversions]]/Campaign_Data[[#This Row],[Clicks]]</f>
        <v>0.71508798202920254</v>
      </c>
      <c r="P344" s="7">
        <f>Campaign_Data[[#This Row],[Total_Spend]]/Campaign_Data[[#This Row],[Clicks]]</f>
        <v>0.58211531261699734</v>
      </c>
      <c r="Q344" s="6">
        <f>Campaign_Data[[#This Row],[Total_Spend]]/Campaign_Data[[#This Row],[Conversions]]</f>
        <v>0.81404712041884819</v>
      </c>
      <c r="R344" s="7">
        <f xml:space="preserve"> Campaign_Data[[#This Row],[Revenue_Generated]]/Campaign_Data[[#This Row],[Total_Spend]]</f>
        <v>2.8631597452240221</v>
      </c>
      <c r="S344" t="str">
        <f xml:space="preserve"> TEXT(Campaign_Data[[#This Row],[Start_Date]], "mmm-yyyy")</f>
        <v>Apr-2023</v>
      </c>
    </row>
    <row r="345" spans="1:19" x14ac:dyDescent="0.2">
      <c r="A345" t="s">
        <v>383</v>
      </c>
      <c r="B345" t="s">
        <v>39</v>
      </c>
      <c r="C345" t="s">
        <v>40</v>
      </c>
      <c r="D345" s="1">
        <v>45097</v>
      </c>
      <c r="E345" s="1">
        <v>45545</v>
      </c>
      <c r="F345">
        <v>94893.8</v>
      </c>
      <c r="G345">
        <v>69527.5</v>
      </c>
      <c r="H345">
        <v>17980</v>
      </c>
      <c r="I345" s="6">
        <v>11632.538</v>
      </c>
      <c r="J345" s="7">
        <v>38069.663</v>
      </c>
      <c r="K345" t="s">
        <v>64</v>
      </c>
      <c r="L345" t="s">
        <v>30</v>
      </c>
      <c r="M345" t="s">
        <v>31</v>
      </c>
      <c r="N345" s="5">
        <f xml:space="preserve"> Campaign_Data[[#This Row],[Clicks]]/Campaign_Data[[#This Row],[Impressions]]</f>
        <v>0.73268748853982024</v>
      </c>
      <c r="O345" s="5">
        <f xml:space="preserve"> Campaign_Data[[#This Row],[Conversions]]/Campaign_Data[[#This Row],[Clicks]]</f>
        <v>0.2586027111574557</v>
      </c>
      <c r="P345" s="7">
        <f>Campaign_Data[[#This Row],[Total_Spend]]/Campaign_Data[[#This Row],[Clicks]]</f>
        <v>0.16730844629822733</v>
      </c>
      <c r="Q345" s="6">
        <f>Campaign_Data[[#This Row],[Total_Spend]]/Campaign_Data[[#This Row],[Conversions]]</f>
        <v>0.64697096774193552</v>
      </c>
      <c r="R345" s="7">
        <f xml:space="preserve"> Campaign_Data[[#This Row],[Revenue_Generated]]/Campaign_Data[[#This Row],[Total_Spend]]</f>
        <v>3.2726876112504426</v>
      </c>
      <c r="S345" t="str">
        <f xml:space="preserve"> TEXT(Campaign_Data[[#This Row],[Start_Date]], "mmm-yyyy")</f>
        <v>Jun-2023</v>
      </c>
    </row>
    <row r="346" spans="1:19" x14ac:dyDescent="0.2">
      <c r="A346" t="s">
        <v>384</v>
      </c>
      <c r="B346" t="s">
        <v>46</v>
      </c>
      <c r="C346" t="s">
        <v>40</v>
      </c>
      <c r="D346" s="1">
        <v>44910</v>
      </c>
      <c r="E346" s="1">
        <v>45360</v>
      </c>
      <c r="F346">
        <v>48302.400000000001</v>
      </c>
      <c r="G346">
        <v>47067</v>
      </c>
      <c r="H346">
        <v>21329.5</v>
      </c>
      <c r="I346" s="6">
        <v>3578.02</v>
      </c>
      <c r="J346" s="7">
        <v>12320.272999999999</v>
      </c>
      <c r="K346" t="s">
        <v>64</v>
      </c>
      <c r="L346" t="s">
        <v>30</v>
      </c>
      <c r="M346" t="s">
        <v>23</v>
      </c>
      <c r="N346" s="5">
        <f xml:space="preserve"> Campaign_Data[[#This Row],[Clicks]]/Campaign_Data[[#This Row],[Impressions]]</f>
        <v>0.97442363112391928</v>
      </c>
      <c r="O346" s="5">
        <f xml:space="preserve"> Campaign_Data[[#This Row],[Conversions]]/Campaign_Data[[#This Row],[Clicks]]</f>
        <v>0.45317313616759086</v>
      </c>
      <c r="P346" s="7">
        <f>Campaign_Data[[#This Row],[Total_Spend]]/Campaign_Data[[#This Row],[Clicks]]</f>
        <v>7.6019716574245222E-2</v>
      </c>
      <c r="Q346" s="6">
        <f>Campaign_Data[[#This Row],[Total_Spend]]/Campaign_Data[[#This Row],[Conversions]]</f>
        <v>0.16774983004758667</v>
      </c>
      <c r="R346" s="7">
        <f xml:space="preserve"> Campaign_Data[[#This Row],[Revenue_Generated]]/Campaign_Data[[#This Row],[Total_Spend]]</f>
        <v>3.4433214459393739</v>
      </c>
      <c r="S346" t="str">
        <f xml:space="preserve"> TEXT(Campaign_Data[[#This Row],[Start_Date]], "mmm-yyyy")</f>
        <v>Dec-2022</v>
      </c>
    </row>
    <row r="347" spans="1:19" x14ac:dyDescent="0.2">
      <c r="A347" t="s">
        <v>385</v>
      </c>
      <c r="B347" t="s">
        <v>25</v>
      </c>
      <c r="C347" t="s">
        <v>47</v>
      </c>
      <c r="D347" s="1">
        <v>44947</v>
      </c>
      <c r="E347" s="1">
        <v>45408</v>
      </c>
      <c r="F347">
        <v>30229.599999999999</v>
      </c>
      <c r="G347">
        <v>18925.399999999998</v>
      </c>
      <c r="H347">
        <v>14792.9</v>
      </c>
      <c r="I347" s="6">
        <v>10348.040999999999</v>
      </c>
      <c r="J347" s="7">
        <v>25473.89</v>
      </c>
      <c r="K347" t="s">
        <v>21</v>
      </c>
      <c r="L347" t="s">
        <v>30</v>
      </c>
      <c r="M347" t="s">
        <v>23</v>
      </c>
      <c r="N347" s="5">
        <f xml:space="preserve"> Campaign_Data[[#This Row],[Clicks]]/Campaign_Data[[#This Row],[Impressions]]</f>
        <v>0.62605525709900223</v>
      </c>
      <c r="O347" s="5">
        <f xml:space="preserve"> Campaign_Data[[#This Row],[Conversions]]/Campaign_Data[[#This Row],[Clicks]]</f>
        <v>0.78164266012871597</v>
      </c>
      <c r="P347" s="7">
        <f>Campaign_Data[[#This Row],[Total_Spend]]/Campaign_Data[[#This Row],[Clicks]]</f>
        <v>0.54678057002758196</v>
      </c>
      <c r="Q347" s="6">
        <f>Campaign_Data[[#This Row],[Total_Spend]]/Campaign_Data[[#This Row],[Conversions]]</f>
        <v>0.69952754361889824</v>
      </c>
      <c r="R347" s="7">
        <f xml:space="preserve"> Campaign_Data[[#This Row],[Revenue_Generated]]/Campaign_Data[[#This Row],[Total_Spend]]</f>
        <v>2.4617113519360814</v>
      </c>
      <c r="S347" t="str">
        <f xml:space="preserve"> TEXT(Campaign_Data[[#This Row],[Start_Date]], "mmm-yyyy")</f>
        <v>Jan-2023</v>
      </c>
    </row>
    <row r="348" spans="1:19" x14ac:dyDescent="0.2">
      <c r="A348" t="s">
        <v>386</v>
      </c>
      <c r="B348" t="s">
        <v>27</v>
      </c>
      <c r="C348" t="s">
        <v>28</v>
      </c>
      <c r="D348" s="1">
        <v>44865</v>
      </c>
      <c r="E348" s="1">
        <v>45309</v>
      </c>
      <c r="F348">
        <v>9027.6999999999989</v>
      </c>
      <c r="G348">
        <v>3497.4</v>
      </c>
      <c r="H348">
        <v>388.59999999999997</v>
      </c>
      <c r="I348" s="6">
        <v>2009.2940000000001</v>
      </c>
      <c r="J348" s="7">
        <v>5599.5519999999997</v>
      </c>
      <c r="K348" t="s">
        <v>29</v>
      </c>
      <c r="L348" t="s">
        <v>34</v>
      </c>
      <c r="M348" t="s">
        <v>23</v>
      </c>
      <c r="N348" s="5">
        <f xml:space="preserve"> Campaign_Data[[#This Row],[Clicks]]/Campaign_Data[[#This Row],[Impressions]]</f>
        <v>0.38740764535817546</v>
      </c>
      <c r="O348" s="5">
        <f xml:space="preserve"> Campaign_Data[[#This Row],[Conversions]]/Campaign_Data[[#This Row],[Clicks]]</f>
        <v>0.1111111111111111</v>
      </c>
      <c r="P348" s="7">
        <f>Campaign_Data[[#This Row],[Total_Spend]]/Campaign_Data[[#This Row],[Clicks]]</f>
        <v>0.57451077943615259</v>
      </c>
      <c r="Q348" s="6">
        <f>Campaign_Data[[#This Row],[Total_Spend]]/Campaign_Data[[#This Row],[Conversions]]</f>
        <v>5.1705970149253737</v>
      </c>
      <c r="R348" s="7">
        <f xml:space="preserve"> Campaign_Data[[#This Row],[Revenue_Generated]]/Campaign_Data[[#This Row],[Total_Spend]]</f>
        <v>2.7868256213376439</v>
      </c>
      <c r="S348" t="str">
        <f xml:space="preserve"> TEXT(Campaign_Data[[#This Row],[Start_Date]], "mmm-yyyy")</f>
        <v>Oct-2022</v>
      </c>
    </row>
    <row r="349" spans="1:19" x14ac:dyDescent="0.2">
      <c r="A349" t="s">
        <v>387</v>
      </c>
      <c r="B349" t="s">
        <v>39</v>
      </c>
      <c r="C349" t="s">
        <v>47</v>
      </c>
      <c r="D349" s="1">
        <v>45137</v>
      </c>
      <c r="E349" s="1">
        <v>45589</v>
      </c>
      <c r="F349">
        <v>3990.4</v>
      </c>
      <c r="G349">
        <v>968.6</v>
      </c>
      <c r="H349">
        <v>75.399999999999991</v>
      </c>
      <c r="I349" s="6">
        <v>12637.968000000001</v>
      </c>
      <c r="J349" s="7">
        <v>37267.290999999997</v>
      </c>
      <c r="K349" t="s">
        <v>29</v>
      </c>
      <c r="L349" t="s">
        <v>34</v>
      </c>
      <c r="M349" t="s">
        <v>23</v>
      </c>
      <c r="N349" s="5">
        <f xml:space="preserve"> Campaign_Data[[#This Row],[Clicks]]/Campaign_Data[[#This Row],[Impressions]]</f>
        <v>0.24273255813953487</v>
      </c>
      <c r="O349" s="5">
        <f xml:space="preserve"> Campaign_Data[[#This Row],[Conversions]]/Campaign_Data[[#This Row],[Clicks]]</f>
        <v>7.7844311377245498E-2</v>
      </c>
      <c r="P349" s="7">
        <f>Campaign_Data[[#This Row],[Total_Spend]]/Campaign_Data[[#This Row],[Clicks]]</f>
        <v>13.047664670658683</v>
      </c>
      <c r="Q349" s="6">
        <f>Campaign_Data[[#This Row],[Total_Spend]]/Campaign_Data[[#This Row],[Conversions]]</f>
        <v>167.61230769230772</v>
      </c>
      <c r="R349" s="7">
        <f xml:space="preserve"> Campaign_Data[[#This Row],[Revenue_Generated]]/Campaign_Data[[#This Row],[Total_Spend]]</f>
        <v>2.9488356830781655</v>
      </c>
      <c r="S349" t="str">
        <f xml:space="preserve"> TEXT(Campaign_Data[[#This Row],[Start_Date]], "mmm-yyyy")</f>
        <v>Jul-2023</v>
      </c>
    </row>
    <row r="350" spans="1:19" x14ac:dyDescent="0.2">
      <c r="A350" t="s">
        <v>388</v>
      </c>
      <c r="B350" t="s">
        <v>33</v>
      </c>
      <c r="C350" t="s">
        <v>28</v>
      </c>
      <c r="D350" s="1">
        <v>45029</v>
      </c>
      <c r="E350" s="1">
        <v>45478</v>
      </c>
      <c r="F350">
        <v>23951.1</v>
      </c>
      <c r="G350">
        <v>17153.5</v>
      </c>
      <c r="H350">
        <v>13940.3</v>
      </c>
      <c r="I350" s="6">
        <v>9972.23</v>
      </c>
      <c r="J350" s="7">
        <v>18553.272000000001</v>
      </c>
      <c r="K350" t="s">
        <v>29</v>
      </c>
      <c r="L350" t="s">
        <v>34</v>
      </c>
      <c r="M350" t="s">
        <v>23</v>
      </c>
      <c r="N350" s="5">
        <f xml:space="preserve"> Campaign_Data[[#This Row],[Clicks]]/Campaign_Data[[#This Row],[Impressions]]</f>
        <v>0.71618840053275223</v>
      </c>
      <c r="O350" s="5">
        <f xml:space="preserve"> Campaign_Data[[#This Row],[Conversions]]/Campaign_Data[[#This Row],[Clicks]]</f>
        <v>0.81267962806424343</v>
      </c>
      <c r="P350" s="7">
        <f>Campaign_Data[[#This Row],[Total_Spend]]/Campaign_Data[[#This Row],[Clicks]]</f>
        <v>0.58135249366018593</v>
      </c>
      <c r="Q350" s="6">
        <f>Campaign_Data[[#This Row],[Total_Spend]]/Campaign_Data[[#This Row],[Conversions]]</f>
        <v>0.71535261077595169</v>
      </c>
      <c r="R350" s="7">
        <f xml:space="preserve"> Campaign_Data[[#This Row],[Revenue_Generated]]/Campaign_Data[[#This Row],[Total_Spend]]</f>
        <v>1.8604937912583246</v>
      </c>
      <c r="S350" t="str">
        <f xml:space="preserve"> TEXT(Campaign_Data[[#This Row],[Start_Date]], "mmm-yyyy")</f>
        <v>Apr-2023</v>
      </c>
    </row>
    <row r="351" spans="1:19" x14ac:dyDescent="0.2">
      <c r="A351" t="s">
        <v>389</v>
      </c>
      <c r="B351" t="s">
        <v>39</v>
      </c>
      <c r="C351" t="s">
        <v>47</v>
      </c>
      <c r="D351" s="1">
        <v>45147</v>
      </c>
      <c r="E351" s="1">
        <v>45582</v>
      </c>
      <c r="F351">
        <v>26584.3</v>
      </c>
      <c r="G351">
        <v>19731.599999999999</v>
      </c>
      <c r="H351">
        <v>8537.6</v>
      </c>
      <c r="I351" s="6">
        <v>6105.1090000000004</v>
      </c>
      <c r="J351" s="7">
        <v>10598.659</v>
      </c>
      <c r="K351" t="s">
        <v>42</v>
      </c>
      <c r="L351" t="s">
        <v>22</v>
      </c>
      <c r="M351" t="s">
        <v>31</v>
      </c>
      <c r="N351" s="5">
        <f xml:space="preserve"> Campaign_Data[[#This Row],[Clicks]]/Campaign_Data[[#This Row],[Impressions]]</f>
        <v>0.74222755536162321</v>
      </c>
      <c r="O351" s="5">
        <f xml:space="preserve"> Campaign_Data[[#This Row],[Conversions]]/Campaign_Data[[#This Row],[Clicks]]</f>
        <v>0.4326866549088772</v>
      </c>
      <c r="P351" s="7">
        <f>Campaign_Data[[#This Row],[Total_Spend]]/Campaign_Data[[#This Row],[Clicks]]</f>
        <v>0.30940770135214585</v>
      </c>
      <c r="Q351" s="6">
        <f>Campaign_Data[[#This Row],[Total_Spend]]/Campaign_Data[[#This Row],[Conversions]]</f>
        <v>0.71508491847826083</v>
      </c>
      <c r="R351" s="7">
        <f xml:space="preserve"> Campaign_Data[[#This Row],[Revenue_Generated]]/Campaign_Data[[#This Row],[Total_Spend]]</f>
        <v>1.7360310847848905</v>
      </c>
      <c r="S351" t="str">
        <f xml:space="preserve"> TEXT(Campaign_Data[[#This Row],[Start_Date]], "mmm-yyyy")</f>
        <v>Aug-2023</v>
      </c>
    </row>
    <row r="352" spans="1:19" x14ac:dyDescent="0.2">
      <c r="A352" t="s">
        <v>390</v>
      </c>
      <c r="B352" t="s">
        <v>39</v>
      </c>
      <c r="C352" t="s">
        <v>28</v>
      </c>
      <c r="D352" s="1">
        <v>44894</v>
      </c>
      <c r="E352" s="1">
        <v>45350</v>
      </c>
      <c r="F352">
        <v>35104.5</v>
      </c>
      <c r="G352">
        <v>15274.3</v>
      </c>
      <c r="H352">
        <v>11556.5</v>
      </c>
      <c r="I352" s="6">
        <v>6260.201</v>
      </c>
      <c r="J352" s="7">
        <v>8947.3989999999994</v>
      </c>
      <c r="K352" t="s">
        <v>29</v>
      </c>
      <c r="L352" t="s">
        <v>49</v>
      </c>
      <c r="M352" t="s">
        <v>23</v>
      </c>
      <c r="N352" s="5">
        <f xml:space="preserve"> Campaign_Data[[#This Row],[Clicks]]/Campaign_Data[[#This Row],[Impressions]]</f>
        <v>0.43510945890128044</v>
      </c>
      <c r="O352" s="5">
        <f xml:space="preserve"> Campaign_Data[[#This Row],[Conversions]]/Campaign_Data[[#This Row],[Clicks]]</f>
        <v>0.75659768369090563</v>
      </c>
      <c r="P352" s="7">
        <f>Campaign_Data[[#This Row],[Total_Spend]]/Campaign_Data[[#This Row],[Clicks]]</f>
        <v>0.40985190810708183</v>
      </c>
      <c r="Q352" s="6">
        <f>Campaign_Data[[#This Row],[Total_Spend]]/Campaign_Data[[#This Row],[Conversions]]</f>
        <v>0.54170388958594728</v>
      </c>
      <c r="R352" s="7">
        <f xml:space="preserve"> Campaign_Data[[#This Row],[Revenue_Generated]]/Campaign_Data[[#This Row],[Total_Spend]]</f>
        <v>1.4292510735677655</v>
      </c>
      <c r="S352" t="str">
        <f xml:space="preserve"> TEXT(Campaign_Data[[#This Row],[Start_Date]], "mmm-yyyy")</f>
        <v>Nov-2022</v>
      </c>
    </row>
    <row r="353" spans="1:19" x14ac:dyDescent="0.2">
      <c r="A353" t="s">
        <v>391</v>
      </c>
      <c r="B353" t="s">
        <v>39</v>
      </c>
      <c r="C353" t="s">
        <v>40</v>
      </c>
      <c r="D353" s="1">
        <v>44903</v>
      </c>
      <c r="E353" s="1">
        <v>45359</v>
      </c>
      <c r="F353">
        <v>71145.7</v>
      </c>
      <c r="G353">
        <v>12258.3</v>
      </c>
      <c r="H353">
        <v>11675.4</v>
      </c>
      <c r="I353" s="6">
        <v>10400.241</v>
      </c>
      <c r="J353" s="7">
        <v>32348.281999999999</v>
      </c>
      <c r="K353" t="s">
        <v>37</v>
      </c>
      <c r="L353" t="s">
        <v>22</v>
      </c>
      <c r="M353" t="s">
        <v>23</v>
      </c>
      <c r="N353" s="5">
        <f xml:space="preserve"> Campaign_Data[[#This Row],[Clicks]]/Campaign_Data[[#This Row],[Impressions]]</f>
        <v>0.17229853666490033</v>
      </c>
      <c r="O353" s="5">
        <f xml:space="preserve"> Campaign_Data[[#This Row],[Conversions]]/Campaign_Data[[#This Row],[Clicks]]</f>
        <v>0.95244854506742371</v>
      </c>
      <c r="P353" s="7">
        <f>Campaign_Data[[#This Row],[Total_Spend]]/Campaign_Data[[#This Row],[Clicks]]</f>
        <v>0.84842441447835348</v>
      </c>
      <c r="Q353" s="6">
        <f>Campaign_Data[[#This Row],[Total_Spend]]/Campaign_Data[[#This Row],[Conversions]]</f>
        <v>0.89078241430700444</v>
      </c>
      <c r="R353" s="7">
        <f xml:space="preserve"> Campaign_Data[[#This Row],[Revenue_Generated]]/Campaign_Data[[#This Row],[Total_Spend]]</f>
        <v>3.1103396546291573</v>
      </c>
      <c r="S353" t="str">
        <f xml:space="preserve"> TEXT(Campaign_Data[[#This Row],[Start_Date]], "mmm-yyyy")</f>
        <v>Dec-2022</v>
      </c>
    </row>
    <row r="354" spans="1:19" x14ac:dyDescent="0.2">
      <c r="A354" t="s">
        <v>392</v>
      </c>
      <c r="B354" t="s">
        <v>25</v>
      </c>
      <c r="C354" t="s">
        <v>40</v>
      </c>
      <c r="D354" s="1">
        <v>45005</v>
      </c>
      <c r="E354" s="1">
        <v>45444</v>
      </c>
      <c r="F354">
        <v>45196.5</v>
      </c>
      <c r="G354">
        <v>8349.1</v>
      </c>
      <c r="H354">
        <v>5278</v>
      </c>
      <c r="I354" s="6">
        <v>8721.0540000000001</v>
      </c>
      <c r="J354" s="7">
        <v>14083.125</v>
      </c>
      <c r="K354" t="s">
        <v>29</v>
      </c>
      <c r="L354" t="s">
        <v>30</v>
      </c>
      <c r="M354" t="s">
        <v>31</v>
      </c>
      <c r="N354" s="5">
        <f xml:space="preserve"> Campaign_Data[[#This Row],[Clicks]]/Campaign_Data[[#This Row],[Impressions]]</f>
        <v>0.18472890599935837</v>
      </c>
      <c r="O354" s="5">
        <f xml:space="preserve"> Campaign_Data[[#This Row],[Conversions]]/Campaign_Data[[#This Row],[Clicks]]</f>
        <v>0.63216394581451896</v>
      </c>
      <c r="P354" s="7">
        <f>Campaign_Data[[#This Row],[Total_Spend]]/Campaign_Data[[#This Row],[Clicks]]</f>
        <v>1.0445501910385551</v>
      </c>
      <c r="Q354" s="6">
        <f>Campaign_Data[[#This Row],[Total_Spend]]/Campaign_Data[[#This Row],[Conversions]]</f>
        <v>1.6523406593406593</v>
      </c>
      <c r="R354" s="7">
        <f xml:space="preserve"> Campaign_Data[[#This Row],[Revenue_Generated]]/Campaign_Data[[#This Row],[Total_Spend]]</f>
        <v>1.61484208216117</v>
      </c>
      <c r="S354" t="str">
        <f xml:space="preserve"> TEXT(Campaign_Data[[#This Row],[Start_Date]], "mmm-yyyy")</f>
        <v>Mar-2023</v>
      </c>
    </row>
    <row r="355" spans="1:19" x14ac:dyDescent="0.2">
      <c r="A355" t="s">
        <v>393</v>
      </c>
      <c r="B355" t="s">
        <v>39</v>
      </c>
      <c r="C355" t="s">
        <v>20</v>
      </c>
      <c r="D355" s="1">
        <v>44994</v>
      </c>
      <c r="E355" s="1">
        <v>45429</v>
      </c>
      <c r="F355">
        <v>37160.6</v>
      </c>
      <c r="G355">
        <v>8488.2999999999993</v>
      </c>
      <c r="H355">
        <v>1734.2</v>
      </c>
      <c r="I355" s="6">
        <v>12777.69</v>
      </c>
      <c r="J355" s="7">
        <v>48761.904999999999</v>
      </c>
      <c r="K355" t="s">
        <v>37</v>
      </c>
      <c r="L355" t="s">
        <v>43</v>
      </c>
      <c r="M355" t="s">
        <v>23</v>
      </c>
      <c r="N355" s="5">
        <f xml:space="preserve"> Campaign_Data[[#This Row],[Clicks]]/Campaign_Data[[#This Row],[Impressions]]</f>
        <v>0.2284220383955049</v>
      </c>
      <c r="O355" s="5">
        <f xml:space="preserve"> Campaign_Data[[#This Row],[Conversions]]/Campaign_Data[[#This Row],[Clicks]]</f>
        <v>0.20430474888964811</v>
      </c>
      <c r="P355" s="7">
        <f>Campaign_Data[[#This Row],[Total_Spend]]/Campaign_Data[[#This Row],[Clicks]]</f>
        <v>1.5053296891014694</v>
      </c>
      <c r="Q355" s="6">
        <f>Campaign_Data[[#This Row],[Total_Spend]]/Campaign_Data[[#This Row],[Conversions]]</f>
        <v>7.3680602006688964</v>
      </c>
      <c r="R355" s="7">
        <f xml:space="preserve"> Campaign_Data[[#This Row],[Revenue_Generated]]/Campaign_Data[[#This Row],[Total_Spend]]</f>
        <v>3.8161753024216423</v>
      </c>
      <c r="S355" t="str">
        <f xml:space="preserve"> TEXT(Campaign_Data[[#This Row],[Start_Date]], "mmm-yyyy")</f>
        <v>Mar-2023</v>
      </c>
    </row>
    <row r="356" spans="1:19" x14ac:dyDescent="0.2">
      <c r="A356" t="s">
        <v>394</v>
      </c>
      <c r="B356" t="s">
        <v>19</v>
      </c>
      <c r="C356" t="s">
        <v>28</v>
      </c>
      <c r="D356" s="1">
        <v>44912</v>
      </c>
      <c r="E356" s="1">
        <v>45364</v>
      </c>
      <c r="F356">
        <v>141076.29999999999</v>
      </c>
      <c r="G356">
        <v>19934.599999999999</v>
      </c>
      <c r="H356">
        <v>10364.6</v>
      </c>
      <c r="I356" s="6">
        <v>7366.5510000000004</v>
      </c>
      <c r="J356" s="7">
        <v>13631.74</v>
      </c>
      <c r="K356" t="s">
        <v>64</v>
      </c>
      <c r="L356" t="s">
        <v>49</v>
      </c>
      <c r="M356" t="s">
        <v>23</v>
      </c>
      <c r="N356" s="5">
        <f xml:space="preserve"> Campaign_Data[[#This Row],[Clicks]]/Campaign_Data[[#This Row],[Impressions]]</f>
        <v>0.14130367751351575</v>
      </c>
      <c r="O356" s="5">
        <f xml:space="preserve"> Campaign_Data[[#This Row],[Conversions]]/Campaign_Data[[#This Row],[Clicks]]</f>
        <v>0.5199301716613326</v>
      </c>
      <c r="P356" s="7">
        <f>Campaign_Data[[#This Row],[Total_Spend]]/Campaign_Data[[#This Row],[Clicks]]</f>
        <v>0.36953593249927269</v>
      </c>
      <c r="Q356" s="6">
        <f>Campaign_Data[[#This Row],[Total_Spend]]/Campaign_Data[[#This Row],[Conversions]]</f>
        <v>0.71074146614437606</v>
      </c>
      <c r="R356" s="7">
        <f xml:space="preserve"> Campaign_Data[[#This Row],[Revenue_Generated]]/Campaign_Data[[#This Row],[Total_Spend]]</f>
        <v>1.8504914986674224</v>
      </c>
      <c r="S356" t="str">
        <f xml:space="preserve"> TEXT(Campaign_Data[[#This Row],[Start_Date]], "mmm-yyyy")</f>
        <v>Dec-2022</v>
      </c>
    </row>
    <row r="357" spans="1:19" x14ac:dyDescent="0.2">
      <c r="A357" t="s">
        <v>395</v>
      </c>
      <c r="B357" t="s">
        <v>19</v>
      </c>
      <c r="C357" t="s">
        <v>20</v>
      </c>
      <c r="D357" s="1">
        <v>44955</v>
      </c>
      <c r="E357" s="1">
        <v>45399</v>
      </c>
      <c r="F357">
        <v>83169.099999999991</v>
      </c>
      <c r="G357">
        <v>65708.2</v>
      </c>
      <c r="H357">
        <v>5947.9</v>
      </c>
      <c r="I357" s="6">
        <v>13935.689</v>
      </c>
      <c r="J357" s="7">
        <v>23316.232</v>
      </c>
      <c r="K357" t="s">
        <v>37</v>
      </c>
      <c r="L357" t="s">
        <v>22</v>
      </c>
      <c r="M357" t="s">
        <v>23</v>
      </c>
      <c r="N357" s="5">
        <f xml:space="preserve"> Campaign_Data[[#This Row],[Clicks]]/Campaign_Data[[#This Row],[Impressions]]</f>
        <v>0.79005544126364247</v>
      </c>
      <c r="O357" s="5">
        <f xml:space="preserve"> Campaign_Data[[#This Row],[Conversions]]/Campaign_Data[[#This Row],[Clicks]]</f>
        <v>9.0519904669432424E-2</v>
      </c>
      <c r="P357" s="7">
        <f>Campaign_Data[[#This Row],[Total_Spend]]/Campaign_Data[[#This Row],[Clicks]]</f>
        <v>0.21208447347515227</v>
      </c>
      <c r="Q357" s="6">
        <f>Campaign_Data[[#This Row],[Total_Spend]]/Campaign_Data[[#This Row],[Conversions]]</f>
        <v>2.3429595319356413</v>
      </c>
      <c r="R357" s="7">
        <f xml:space="preserve"> Campaign_Data[[#This Row],[Revenue_Generated]]/Campaign_Data[[#This Row],[Total_Spend]]</f>
        <v>1.6731309087049804</v>
      </c>
      <c r="S357" t="str">
        <f xml:space="preserve"> TEXT(Campaign_Data[[#This Row],[Start_Date]], "mmm-yyyy")</f>
        <v>Jan-2023</v>
      </c>
    </row>
    <row r="358" spans="1:19" x14ac:dyDescent="0.2">
      <c r="A358" t="s">
        <v>396</v>
      </c>
      <c r="B358" t="s">
        <v>19</v>
      </c>
      <c r="C358" t="s">
        <v>47</v>
      </c>
      <c r="D358" s="1">
        <v>44968</v>
      </c>
      <c r="E358" s="1">
        <v>45405</v>
      </c>
      <c r="F358">
        <v>9723.6999999999989</v>
      </c>
      <c r="G358">
        <v>6208.9</v>
      </c>
      <c r="H358">
        <v>4445.7</v>
      </c>
      <c r="I358" s="6">
        <v>10046.992</v>
      </c>
      <c r="J358" s="7">
        <v>27132.342000000001</v>
      </c>
      <c r="K358" t="s">
        <v>42</v>
      </c>
      <c r="L358" t="s">
        <v>30</v>
      </c>
      <c r="M358" t="s">
        <v>23</v>
      </c>
      <c r="N358" s="5">
        <f xml:space="preserve"> Campaign_Data[[#This Row],[Clicks]]/Campaign_Data[[#This Row],[Impressions]]</f>
        <v>0.63853265732180142</v>
      </c>
      <c r="O358" s="5">
        <f xml:space="preserve"> Campaign_Data[[#This Row],[Conversions]]/Campaign_Data[[#This Row],[Clicks]]</f>
        <v>0.71602055114432506</v>
      </c>
      <c r="P358" s="7">
        <f>Campaign_Data[[#This Row],[Total_Spend]]/Campaign_Data[[#This Row],[Clicks]]</f>
        <v>1.6181597384399815</v>
      </c>
      <c r="Q358" s="6">
        <f>Campaign_Data[[#This Row],[Total_Spend]]/Campaign_Data[[#This Row],[Conversions]]</f>
        <v>2.2599347684279194</v>
      </c>
      <c r="R358" s="7">
        <f xml:space="preserve"> Campaign_Data[[#This Row],[Revenue_Generated]]/Campaign_Data[[#This Row],[Total_Spend]]</f>
        <v>2.7005438045536416</v>
      </c>
      <c r="S358" t="str">
        <f xml:space="preserve"> TEXT(Campaign_Data[[#This Row],[Start_Date]], "mmm-yyyy")</f>
        <v>Feb-2023</v>
      </c>
    </row>
    <row r="359" spans="1:19" x14ac:dyDescent="0.2">
      <c r="A359" t="s">
        <v>397</v>
      </c>
      <c r="B359" t="s">
        <v>46</v>
      </c>
      <c r="C359" t="s">
        <v>47</v>
      </c>
      <c r="D359" s="1">
        <v>45005</v>
      </c>
      <c r="E359" s="1">
        <v>45459</v>
      </c>
      <c r="F359">
        <v>32819.299999999996</v>
      </c>
      <c r="G359">
        <v>10213.799999999999</v>
      </c>
      <c r="H359">
        <v>7203.5999999999995</v>
      </c>
      <c r="I359" s="6">
        <v>6046.0940000000001</v>
      </c>
      <c r="J359" s="7">
        <v>8665.2870000000003</v>
      </c>
      <c r="K359" t="s">
        <v>42</v>
      </c>
      <c r="L359" t="s">
        <v>43</v>
      </c>
      <c r="M359" t="s">
        <v>23</v>
      </c>
      <c r="N359" s="5">
        <f xml:space="preserve"> Campaign_Data[[#This Row],[Clicks]]/Campaign_Data[[#This Row],[Impressions]]</f>
        <v>0.31121321905098526</v>
      </c>
      <c r="O359" s="5">
        <f xml:space="preserve"> Campaign_Data[[#This Row],[Conversions]]/Campaign_Data[[#This Row],[Clicks]]</f>
        <v>0.70528109028960817</v>
      </c>
      <c r="P359" s="7">
        <f>Campaign_Data[[#This Row],[Total_Spend]]/Campaign_Data[[#This Row],[Clicks]]</f>
        <v>0.59195343554798419</v>
      </c>
      <c r="Q359" s="6">
        <f>Campaign_Data[[#This Row],[Total_Spend]]/Campaign_Data[[#This Row],[Conversions]]</f>
        <v>0.83931561996779391</v>
      </c>
      <c r="R359" s="7">
        <f xml:space="preserve"> Campaign_Data[[#This Row],[Revenue_Generated]]/Campaign_Data[[#This Row],[Total_Spend]]</f>
        <v>1.4332041480003455</v>
      </c>
      <c r="S359" t="str">
        <f xml:space="preserve"> TEXT(Campaign_Data[[#This Row],[Start_Date]], "mmm-yyyy")</f>
        <v>Mar-2023</v>
      </c>
    </row>
    <row r="360" spans="1:19" x14ac:dyDescent="0.2">
      <c r="A360" t="s">
        <v>398</v>
      </c>
      <c r="B360" t="s">
        <v>39</v>
      </c>
      <c r="C360" t="s">
        <v>28</v>
      </c>
      <c r="D360" s="1">
        <v>44922</v>
      </c>
      <c r="E360" s="1">
        <v>45371</v>
      </c>
      <c r="F360">
        <v>125633.8</v>
      </c>
      <c r="G360">
        <v>124604.3</v>
      </c>
      <c r="H360">
        <v>61616.299999999996</v>
      </c>
      <c r="I360" s="6">
        <v>1118.704</v>
      </c>
      <c r="J360" s="7">
        <v>2076.0230000000001</v>
      </c>
      <c r="K360" t="s">
        <v>29</v>
      </c>
      <c r="L360" t="s">
        <v>30</v>
      </c>
      <c r="M360" t="s">
        <v>23</v>
      </c>
      <c r="N360" s="5">
        <f xml:space="preserve"> Campaign_Data[[#This Row],[Clicks]]/Campaign_Data[[#This Row],[Impressions]]</f>
        <v>0.99180554914362218</v>
      </c>
      <c r="O360" s="5">
        <f xml:space="preserve"> Campaign_Data[[#This Row],[Conversions]]/Campaign_Data[[#This Row],[Clicks]]</f>
        <v>0.49449577582796095</v>
      </c>
      <c r="P360" s="7">
        <f>Campaign_Data[[#This Row],[Total_Spend]]/Campaign_Data[[#This Row],[Clicks]]</f>
        <v>8.9780529243372823E-3</v>
      </c>
      <c r="Q360" s="6">
        <f>Campaign_Data[[#This Row],[Total_Spend]]/Campaign_Data[[#This Row],[Conversions]]</f>
        <v>1.8155974961170988E-2</v>
      </c>
      <c r="R360" s="7">
        <f xml:space="preserve"> Campaign_Data[[#This Row],[Revenue_Generated]]/Campaign_Data[[#This Row],[Total_Spend]]</f>
        <v>1.8557393197843222</v>
      </c>
      <c r="S360" t="str">
        <f xml:space="preserve"> TEXT(Campaign_Data[[#This Row],[Start_Date]], "mmm-yyyy")</f>
        <v>Dec-2022</v>
      </c>
    </row>
    <row r="361" spans="1:19" x14ac:dyDescent="0.2">
      <c r="A361" t="s">
        <v>399</v>
      </c>
      <c r="B361" t="s">
        <v>33</v>
      </c>
      <c r="C361" t="s">
        <v>40</v>
      </c>
      <c r="D361" s="1">
        <v>45088</v>
      </c>
      <c r="E361" s="1">
        <v>45528</v>
      </c>
      <c r="F361">
        <v>93066.8</v>
      </c>
      <c r="G361">
        <v>92057.599999999991</v>
      </c>
      <c r="H361">
        <v>12789</v>
      </c>
      <c r="I361" s="6">
        <v>11367.855</v>
      </c>
      <c r="J361" s="7">
        <v>19331.893</v>
      </c>
      <c r="K361" t="s">
        <v>42</v>
      </c>
      <c r="L361" t="s">
        <v>49</v>
      </c>
      <c r="M361" t="s">
        <v>31</v>
      </c>
      <c r="N361" s="5">
        <f xml:space="preserve"> Campaign_Data[[#This Row],[Clicks]]/Campaign_Data[[#This Row],[Impressions]]</f>
        <v>0.98915617599401706</v>
      </c>
      <c r="O361" s="5">
        <f xml:space="preserve"> Campaign_Data[[#This Row],[Conversions]]/Campaign_Data[[#This Row],[Clicks]]</f>
        <v>0.13892389112903228</v>
      </c>
      <c r="P361" s="7">
        <f>Campaign_Data[[#This Row],[Total_Spend]]/Campaign_Data[[#This Row],[Clicks]]</f>
        <v>0.123486328125</v>
      </c>
      <c r="Q361" s="6">
        <f>Campaign_Data[[#This Row],[Total_Spend]]/Campaign_Data[[#This Row],[Conversions]]</f>
        <v>0.88887755102040811</v>
      </c>
      <c r="R361" s="7">
        <f xml:space="preserve"> Campaign_Data[[#This Row],[Revenue_Generated]]/Campaign_Data[[#This Row],[Total_Spend]]</f>
        <v>1.700575262439572</v>
      </c>
      <c r="S361" t="str">
        <f xml:space="preserve"> TEXT(Campaign_Data[[#This Row],[Start_Date]], "mmm-yyyy")</f>
        <v>Jun-2023</v>
      </c>
    </row>
    <row r="362" spans="1:19" x14ac:dyDescent="0.2">
      <c r="A362" t="s">
        <v>400</v>
      </c>
      <c r="B362" t="s">
        <v>19</v>
      </c>
      <c r="C362" t="s">
        <v>20</v>
      </c>
      <c r="D362" s="1">
        <v>45144</v>
      </c>
      <c r="E362" s="1">
        <v>45592</v>
      </c>
      <c r="F362">
        <v>50715.199999999997</v>
      </c>
      <c r="G362">
        <v>10956.199999999999</v>
      </c>
      <c r="H362">
        <v>6658.4</v>
      </c>
      <c r="I362" s="6">
        <v>1770.16</v>
      </c>
      <c r="J362" s="7">
        <v>5667.6149999999998</v>
      </c>
      <c r="K362" t="s">
        <v>29</v>
      </c>
      <c r="L362" t="s">
        <v>43</v>
      </c>
      <c r="M362" t="s">
        <v>23</v>
      </c>
      <c r="N362" s="5">
        <f xml:space="preserve"> Campaign_Data[[#This Row],[Clicks]]/Campaign_Data[[#This Row],[Impressions]]</f>
        <v>0.21603385178408049</v>
      </c>
      <c r="O362" s="5">
        <f xml:space="preserve"> Campaign_Data[[#This Row],[Conversions]]/Campaign_Data[[#This Row],[Clicks]]</f>
        <v>0.60772895712016939</v>
      </c>
      <c r="P362" s="7">
        <f>Campaign_Data[[#This Row],[Total_Spend]]/Campaign_Data[[#This Row],[Clicks]]</f>
        <v>0.16156696664902068</v>
      </c>
      <c r="Q362" s="6">
        <f>Campaign_Data[[#This Row],[Total_Spend]]/Campaign_Data[[#This Row],[Conversions]]</f>
        <v>0.26585365853658538</v>
      </c>
      <c r="R362" s="7">
        <f xml:space="preserve"> Campaign_Data[[#This Row],[Revenue_Generated]]/Campaign_Data[[#This Row],[Total_Spend]]</f>
        <v>3.2017529488859759</v>
      </c>
      <c r="S362" t="str">
        <f xml:space="preserve"> TEXT(Campaign_Data[[#This Row],[Start_Date]], "mmm-yyyy")</f>
        <v>Aug-2023</v>
      </c>
    </row>
    <row r="363" spans="1:19" x14ac:dyDescent="0.2">
      <c r="A363" t="s">
        <v>401</v>
      </c>
      <c r="B363" t="s">
        <v>33</v>
      </c>
      <c r="C363" t="s">
        <v>20</v>
      </c>
      <c r="D363" s="1">
        <v>45121</v>
      </c>
      <c r="E363" s="1">
        <v>45564</v>
      </c>
      <c r="F363">
        <v>139548</v>
      </c>
      <c r="G363">
        <v>79477.399999999994</v>
      </c>
      <c r="H363">
        <v>61288.6</v>
      </c>
      <c r="I363" s="6">
        <v>5181.2269999999999</v>
      </c>
      <c r="J363" s="7">
        <v>15932.368</v>
      </c>
      <c r="K363" t="s">
        <v>21</v>
      </c>
      <c r="L363" t="s">
        <v>22</v>
      </c>
      <c r="M363" t="s">
        <v>23</v>
      </c>
      <c r="N363" s="5">
        <f xml:space="preserve"> Campaign_Data[[#This Row],[Clicks]]/Campaign_Data[[#This Row],[Impressions]]</f>
        <v>0.56953449709060677</v>
      </c>
      <c r="O363" s="5">
        <f xml:space="preserve"> Campaign_Data[[#This Row],[Conversions]]/Campaign_Data[[#This Row],[Clicks]]</f>
        <v>0.77114500474348691</v>
      </c>
      <c r="P363" s="7">
        <f>Campaign_Data[[#This Row],[Total_Spend]]/Campaign_Data[[#This Row],[Clicks]]</f>
        <v>6.5191199007516604E-2</v>
      </c>
      <c r="Q363" s="6">
        <f>Campaign_Data[[#This Row],[Total_Spend]]/Campaign_Data[[#This Row],[Conversions]]</f>
        <v>8.453818491530235E-2</v>
      </c>
      <c r="R363" s="7">
        <f xml:space="preserve"> Campaign_Data[[#This Row],[Revenue_Generated]]/Campaign_Data[[#This Row],[Total_Spend]]</f>
        <v>3.0750183306000682</v>
      </c>
      <c r="S363" t="str">
        <f xml:space="preserve"> TEXT(Campaign_Data[[#This Row],[Start_Date]], "mmm-yyyy")</f>
        <v>Jul-2023</v>
      </c>
    </row>
    <row r="364" spans="1:19" x14ac:dyDescent="0.2">
      <c r="A364" t="s">
        <v>402</v>
      </c>
      <c r="B364" t="s">
        <v>19</v>
      </c>
      <c r="C364" t="s">
        <v>28</v>
      </c>
      <c r="D364" s="1">
        <v>44959</v>
      </c>
      <c r="E364" s="1">
        <v>45400</v>
      </c>
      <c r="F364">
        <v>28536</v>
      </c>
      <c r="G364">
        <v>22353.200000000001</v>
      </c>
      <c r="H364">
        <v>21967.5</v>
      </c>
      <c r="I364" s="6">
        <v>10522.215</v>
      </c>
      <c r="J364" s="7">
        <v>40599.593999999997</v>
      </c>
      <c r="K364" t="s">
        <v>21</v>
      </c>
      <c r="L364" t="s">
        <v>49</v>
      </c>
      <c r="M364" t="s">
        <v>23</v>
      </c>
      <c r="N364" s="5">
        <f xml:space="preserve"> Campaign_Data[[#This Row],[Clicks]]/Campaign_Data[[#This Row],[Impressions]]</f>
        <v>0.78333333333333333</v>
      </c>
      <c r="O364" s="5">
        <f xml:space="preserve"> Campaign_Data[[#This Row],[Conversions]]/Campaign_Data[[#This Row],[Clicks]]</f>
        <v>0.98274519979242347</v>
      </c>
      <c r="P364" s="7">
        <f>Campaign_Data[[#This Row],[Total_Spend]]/Campaign_Data[[#This Row],[Clicks]]</f>
        <v>0.47072522055007782</v>
      </c>
      <c r="Q364" s="6">
        <f>Campaign_Data[[#This Row],[Total_Spend]]/Campaign_Data[[#This Row],[Conversions]]</f>
        <v>0.47899009900990097</v>
      </c>
      <c r="R364" s="7">
        <f xml:space="preserve"> Campaign_Data[[#This Row],[Revenue_Generated]]/Campaign_Data[[#This Row],[Total_Spend]]</f>
        <v>3.8584645913431723</v>
      </c>
      <c r="S364" t="str">
        <f xml:space="preserve"> TEXT(Campaign_Data[[#This Row],[Start_Date]], "mmm-yyyy")</f>
        <v>Feb-2023</v>
      </c>
    </row>
    <row r="365" spans="1:19" x14ac:dyDescent="0.2">
      <c r="A365" t="s">
        <v>403</v>
      </c>
      <c r="B365" t="s">
        <v>33</v>
      </c>
      <c r="C365" t="s">
        <v>20</v>
      </c>
      <c r="D365" s="1">
        <v>45100</v>
      </c>
      <c r="E365" s="1">
        <v>45556</v>
      </c>
      <c r="F365">
        <v>19229.899999999998</v>
      </c>
      <c r="G365">
        <v>2792.7</v>
      </c>
      <c r="H365">
        <v>1740</v>
      </c>
      <c r="I365" s="6">
        <v>1664.3389999999999</v>
      </c>
      <c r="J365" s="7">
        <v>2774.5749999999998</v>
      </c>
      <c r="K365" t="s">
        <v>29</v>
      </c>
      <c r="L365" t="s">
        <v>30</v>
      </c>
      <c r="M365" t="s">
        <v>23</v>
      </c>
      <c r="N365" s="5">
        <f xml:space="preserve"> Campaign_Data[[#This Row],[Clicks]]/Campaign_Data[[#This Row],[Impressions]]</f>
        <v>0.14522696425878451</v>
      </c>
      <c r="O365" s="5">
        <f xml:space="preserve"> Campaign_Data[[#This Row],[Conversions]]/Campaign_Data[[#This Row],[Clicks]]</f>
        <v>0.6230529595015577</v>
      </c>
      <c r="P365" s="7">
        <f>Campaign_Data[[#This Row],[Total_Spend]]/Campaign_Data[[#This Row],[Clicks]]</f>
        <v>0.5959605399792316</v>
      </c>
      <c r="Q365" s="6">
        <f>Campaign_Data[[#This Row],[Total_Spend]]/Campaign_Data[[#This Row],[Conversions]]</f>
        <v>0.95651666666666668</v>
      </c>
      <c r="R365" s="7">
        <f xml:space="preserve"> Campaign_Data[[#This Row],[Revenue_Generated]]/Campaign_Data[[#This Row],[Total_Spend]]</f>
        <v>1.6670732344792738</v>
      </c>
      <c r="S365" t="str">
        <f xml:space="preserve"> TEXT(Campaign_Data[[#This Row],[Start_Date]], "mmm-yyyy")</f>
        <v>Jun-2023</v>
      </c>
    </row>
    <row r="366" spans="1:19" x14ac:dyDescent="0.2">
      <c r="A366" t="s">
        <v>404</v>
      </c>
      <c r="B366" t="s">
        <v>27</v>
      </c>
      <c r="C366" t="s">
        <v>20</v>
      </c>
      <c r="D366" s="1">
        <v>45009</v>
      </c>
      <c r="E366" s="1">
        <v>45450</v>
      </c>
      <c r="F366">
        <v>120747.3</v>
      </c>
      <c r="G366">
        <v>60891.299999999996</v>
      </c>
      <c r="H366">
        <v>48285</v>
      </c>
      <c r="I366" s="6">
        <v>12351.187</v>
      </c>
      <c r="J366" s="7">
        <v>22445.013999999999</v>
      </c>
      <c r="K366" t="s">
        <v>64</v>
      </c>
      <c r="L366" t="s">
        <v>49</v>
      </c>
      <c r="M366" t="s">
        <v>23</v>
      </c>
      <c r="N366" s="5">
        <f xml:space="preserve"> Campaign_Data[[#This Row],[Clicks]]/Campaign_Data[[#This Row],[Impressions]]</f>
        <v>0.50428705238129545</v>
      </c>
      <c r="O366" s="5">
        <f xml:space="preserve"> Campaign_Data[[#This Row],[Conversions]]/Campaign_Data[[#This Row],[Clicks]]</f>
        <v>0.79297042434633525</v>
      </c>
      <c r="P366" s="7">
        <f>Campaign_Data[[#This Row],[Total_Spend]]/Campaign_Data[[#This Row],[Clicks]]</f>
        <v>0.20283992951374008</v>
      </c>
      <c r="Q366" s="6">
        <f>Campaign_Data[[#This Row],[Total_Spend]]/Campaign_Data[[#This Row],[Conversions]]</f>
        <v>0.25579759759759757</v>
      </c>
      <c r="R366" s="7">
        <f xml:space="preserve"> Campaign_Data[[#This Row],[Revenue_Generated]]/Campaign_Data[[#This Row],[Total_Spend]]</f>
        <v>1.8172353798869696</v>
      </c>
      <c r="S366" t="str">
        <f xml:space="preserve"> TEXT(Campaign_Data[[#This Row],[Start_Date]], "mmm-yyyy")</f>
        <v>Mar-2023</v>
      </c>
    </row>
    <row r="367" spans="1:19" x14ac:dyDescent="0.2">
      <c r="A367" t="s">
        <v>405</v>
      </c>
      <c r="B367" t="s">
        <v>27</v>
      </c>
      <c r="C367" t="s">
        <v>40</v>
      </c>
      <c r="D367" s="1">
        <v>45142</v>
      </c>
      <c r="E367" s="1">
        <v>45595</v>
      </c>
      <c r="F367">
        <v>81385.599999999991</v>
      </c>
      <c r="G367">
        <v>63843.5</v>
      </c>
      <c r="H367">
        <v>60482.400000000001</v>
      </c>
      <c r="I367" s="6">
        <v>9373.3799999999992</v>
      </c>
      <c r="J367" s="7">
        <v>25778.795999999998</v>
      </c>
      <c r="K367" t="s">
        <v>64</v>
      </c>
      <c r="L367" t="s">
        <v>22</v>
      </c>
      <c r="M367" t="s">
        <v>31</v>
      </c>
      <c r="N367" s="5">
        <f xml:space="preserve"> Campaign_Data[[#This Row],[Clicks]]/Campaign_Data[[#This Row],[Impressions]]</f>
        <v>0.78445695553021677</v>
      </c>
      <c r="O367" s="5">
        <f xml:space="preserve"> Campaign_Data[[#This Row],[Conversions]]/Campaign_Data[[#This Row],[Clicks]]</f>
        <v>0.94735407676584149</v>
      </c>
      <c r="P367" s="7">
        <f>Campaign_Data[[#This Row],[Total_Spend]]/Campaign_Data[[#This Row],[Clicks]]</f>
        <v>0.14681807858278445</v>
      </c>
      <c r="Q367" s="6">
        <f>Campaign_Data[[#This Row],[Total_Spend]]/Campaign_Data[[#This Row],[Conversions]]</f>
        <v>0.15497698504027616</v>
      </c>
      <c r="R367" s="7">
        <f xml:space="preserve"> Campaign_Data[[#This Row],[Revenue_Generated]]/Campaign_Data[[#This Row],[Total_Spend]]</f>
        <v>2.7502134768888062</v>
      </c>
      <c r="S367" t="str">
        <f xml:space="preserve"> TEXT(Campaign_Data[[#This Row],[Start_Date]], "mmm-yyyy")</f>
        <v>Aug-2023</v>
      </c>
    </row>
    <row r="368" spans="1:19" x14ac:dyDescent="0.2">
      <c r="A368" t="s">
        <v>406</v>
      </c>
      <c r="B368" t="s">
        <v>25</v>
      </c>
      <c r="C368" t="s">
        <v>40</v>
      </c>
      <c r="D368" s="1">
        <v>45024</v>
      </c>
      <c r="E368" s="1">
        <v>45464</v>
      </c>
      <c r="F368">
        <v>17866.899999999998</v>
      </c>
      <c r="G368">
        <v>10993.9</v>
      </c>
      <c r="H368">
        <v>4985.0999999999995</v>
      </c>
      <c r="I368" s="6">
        <v>1967.65</v>
      </c>
      <c r="J368" s="7">
        <v>3261.6010000000001</v>
      </c>
      <c r="K368" t="s">
        <v>37</v>
      </c>
      <c r="L368" t="s">
        <v>43</v>
      </c>
      <c r="M368" t="s">
        <v>31</v>
      </c>
      <c r="N368" s="5">
        <f xml:space="preserve"> Campaign_Data[[#This Row],[Clicks]]/Campaign_Data[[#This Row],[Impressions]]</f>
        <v>0.61532218795650062</v>
      </c>
      <c r="O368" s="5">
        <f xml:space="preserve"> Campaign_Data[[#This Row],[Conversions]]/Campaign_Data[[#This Row],[Clicks]]</f>
        <v>0.45344236349248218</v>
      </c>
      <c r="P368" s="7">
        <f>Campaign_Data[[#This Row],[Total_Spend]]/Campaign_Data[[#This Row],[Clicks]]</f>
        <v>0.17897652334476394</v>
      </c>
      <c r="Q368" s="6">
        <f>Campaign_Data[[#This Row],[Total_Spend]]/Campaign_Data[[#This Row],[Conversions]]</f>
        <v>0.39470622454915655</v>
      </c>
      <c r="R368" s="7">
        <f xml:space="preserve"> Campaign_Data[[#This Row],[Revenue_Generated]]/Campaign_Data[[#This Row],[Total_Spend]]</f>
        <v>1.6576123802505527</v>
      </c>
      <c r="S368" t="str">
        <f xml:space="preserve"> TEXT(Campaign_Data[[#This Row],[Start_Date]], "mmm-yyyy")</f>
        <v>Apr-2023</v>
      </c>
    </row>
    <row r="369" spans="1:19" x14ac:dyDescent="0.2">
      <c r="A369" t="s">
        <v>407</v>
      </c>
      <c r="B369" t="s">
        <v>33</v>
      </c>
      <c r="C369" t="s">
        <v>47</v>
      </c>
      <c r="D369" s="1">
        <v>45021</v>
      </c>
      <c r="E369" s="1">
        <v>45481</v>
      </c>
      <c r="F369">
        <v>50378.799999999996</v>
      </c>
      <c r="G369">
        <v>21491.899999999998</v>
      </c>
      <c r="H369">
        <v>2302.6</v>
      </c>
      <c r="I369" s="6">
        <v>10879.582</v>
      </c>
      <c r="J369" s="7">
        <v>14873.404</v>
      </c>
      <c r="K369" t="s">
        <v>42</v>
      </c>
      <c r="L369" t="s">
        <v>30</v>
      </c>
      <c r="M369" t="s">
        <v>23</v>
      </c>
      <c r="N369" s="5">
        <f xml:space="preserve"> Campaign_Data[[#This Row],[Clicks]]/Campaign_Data[[#This Row],[Impressions]]</f>
        <v>0.42660603269629288</v>
      </c>
      <c r="O369" s="5">
        <f xml:space="preserve"> Campaign_Data[[#This Row],[Conversions]]/Campaign_Data[[#This Row],[Clicks]]</f>
        <v>0.10713803805154501</v>
      </c>
      <c r="P369" s="7">
        <f>Campaign_Data[[#This Row],[Total_Spend]]/Campaign_Data[[#This Row],[Clicks]]</f>
        <v>0.50621778437457843</v>
      </c>
      <c r="Q369" s="6">
        <f>Campaign_Data[[#This Row],[Total_Spend]]/Campaign_Data[[#This Row],[Conversions]]</f>
        <v>4.7249118387909324</v>
      </c>
      <c r="R369" s="7">
        <f xml:space="preserve"> Campaign_Data[[#This Row],[Revenue_Generated]]/Campaign_Data[[#This Row],[Total_Spend]]</f>
        <v>1.3670933313430609</v>
      </c>
      <c r="S369" t="str">
        <f xml:space="preserve"> TEXT(Campaign_Data[[#This Row],[Start_Date]], "mmm-yyyy")</f>
        <v>Apr-2023</v>
      </c>
    </row>
    <row r="370" spans="1:19" x14ac:dyDescent="0.2">
      <c r="A370" t="s">
        <v>408</v>
      </c>
      <c r="B370" t="s">
        <v>27</v>
      </c>
      <c r="C370" t="s">
        <v>28</v>
      </c>
      <c r="D370" s="1">
        <v>44905</v>
      </c>
      <c r="E370" s="1">
        <v>45367</v>
      </c>
      <c r="F370">
        <v>45283.5</v>
      </c>
      <c r="G370">
        <v>39669.1</v>
      </c>
      <c r="H370">
        <v>38920.9</v>
      </c>
      <c r="I370" s="6">
        <v>1425.8720000000001</v>
      </c>
      <c r="J370" s="7">
        <v>2001.8989999999999</v>
      </c>
      <c r="K370" t="s">
        <v>37</v>
      </c>
      <c r="L370" t="s">
        <v>43</v>
      </c>
      <c r="M370" t="s">
        <v>31</v>
      </c>
      <c r="N370" s="5">
        <f xml:space="preserve"> Campaign_Data[[#This Row],[Clicks]]/Campaign_Data[[#This Row],[Impressions]]</f>
        <v>0.87601665065642009</v>
      </c>
      <c r="O370" s="5">
        <f xml:space="preserve"> Campaign_Data[[#This Row],[Conversions]]/Campaign_Data[[#This Row],[Clicks]]</f>
        <v>0.9811389721470869</v>
      </c>
      <c r="P370" s="7">
        <f>Campaign_Data[[#This Row],[Total_Spend]]/Campaign_Data[[#This Row],[Clicks]]</f>
        <v>3.5944147964032461E-2</v>
      </c>
      <c r="Q370" s="6">
        <f>Campaign_Data[[#This Row],[Total_Spend]]/Campaign_Data[[#This Row],[Conversions]]</f>
        <v>3.6635124059310034E-2</v>
      </c>
      <c r="R370" s="7">
        <f xml:space="preserve"> Campaign_Data[[#This Row],[Revenue_Generated]]/Campaign_Data[[#This Row],[Total_Spend]]</f>
        <v>1.4039822648877318</v>
      </c>
      <c r="S370" t="str">
        <f xml:space="preserve"> TEXT(Campaign_Data[[#This Row],[Start_Date]], "mmm-yyyy")</f>
        <v>Dec-2022</v>
      </c>
    </row>
    <row r="371" spans="1:19" x14ac:dyDescent="0.2">
      <c r="A371" t="s">
        <v>409</v>
      </c>
      <c r="B371" t="s">
        <v>19</v>
      </c>
      <c r="C371" t="s">
        <v>28</v>
      </c>
      <c r="D371" s="1">
        <v>44901</v>
      </c>
      <c r="E371" s="1">
        <v>45340</v>
      </c>
      <c r="F371">
        <v>38662.799999999996</v>
      </c>
      <c r="G371">
        <v>13815.6</v>
      </c>
      <c r="H371">
        <v>7136.9</v>
      </c>
      <c r="I371" s="6">
        <v>2978.01</v>
      </c>
      <c r="J371" s="7">
        <v>8359.3950000000004</v>
      </c>
      <c r="K371" t="s">
        <v>37</v>
      </c>
      <c r="L371" t="s">
        <v>22</v>
      </c>
      <c r="M371" t="s">
        <v>23</v>
      </c>
      <c r="N371" s="5">
        <f xml:space="preserve"> Campaign_Data[[#This Row],[Clicks]]/Campaign_Data[[#This Row],[Impressions]]</f>
        <v>0.35733573357335741</v>
      </c>
      <c r="O371" s="5">
        <f xml:space="preserve"> Campaign_Data[[#This Row],[Conversions]]/Campaign_Data[[#This Row],[Clicks]]</f>
        <v>0.51658270361041136</v>
      </c>
      <c r="P371" s="7">
        <f>Campaign_Data[[#This Row],[Total_Spend]]/Campaign_Data[[#This Row],[Clicks]]</f>
        <v>0.21555415617128465</v>
      </c>
      <c r="Q371" s="6">
        <f>Campaign_Data[[#This Row],[Total_Spend]]/Campaign_Data[[#This Row],[Conversions]]</f>
        <v>0.41726940268183671</v>
      </c>
      <c r="R371" s="7">
        <f xml:space="preserve"> Campaign_Data[[#This Row],[Revenue_Generated]]/Campaign_Data[[#This Row],[Total_Spend]]</f>
        <v>2.8070406076541046</v>
      </c>
      <c r="S371" t="str">
        <f xml:space="preserve"> TEXT(Campaign_Data[[#This Row],[Start_Date]], "mmm-yyyy")</f>
        <v>Dec-2022</v>
      </c>
    </row>
    <row r="372" spans="1:19" x14ac:dyDescent="0.2">
      <c r="A372" t="s">
        <v>410</v>
      </c>
      <c r="B372" t="s">
        <v>27</v>
      </c>
      <c r="C372" t="s">
        <v>47</v>
      </c>
      <c r="D372" s="1">
        <v>45037</v>
      </c>
      <c r="E372" s="1">
        <v>45483</v>
      </c>
      <c r="F372">
        <v>143280.29999999999</v>
      </c>
      <c r="G372">
        <v>21419.399999999998</v>
      </c>
      <c r="H372">
        <v>14879.9</v>
      </c>
      <c r="I372" s="6">
        <v>14067.174999999999</v>
      </c>
      <c r="J372" s="7">
        <v>55600.25</v>
      </c>
      <c r="K372" t="s">
        <v>42</v>
      </c>
      <c r="L372" t="s">
        <v>30</v>
      </c>
      <c r="M372" t="s">
        <v>23</v>
      </c>
      <c r="N372" s="5">
        <f xml:space="preserve"> Campaign_Data[[#This Row],[Clicks]]/Campaign_Data[[#This Row],[Impressions]]</f>
        <v>0.14949298682372944</v>
      </c>
      <c r="O372" s="5">
        <f xml:space="preserve"> Campaign_Data[[#This Row],[Conversions]]/Campaign_Data[[#This Row],[Clicks]]</f>
        <v>0.6946926617925806</v>
      </c>
      <c r="P372" s="7">
        <f>Campaign_Data[[#This Row],[Total_Spend]]/Campaign_Data[[#This Row],[Clicks]]</f>
        <v>0.65674925534795559</v>
      </c>
      <c r="Q372" s="6">
        <f>Campaign_Data[[#This Row],[Total_Spend]]/Campaign_Data[[#This Row],[Conversions]]</f>
        <v>0.94538101734554669</v>
      </c>
      <c r="R372" s="7">
        <f xml:space="preserve"> Campaign_Data[[#This Row],[Revenue_Generated]]/Campaign_Data[[#This Row],[Total_Spend]]</f>
        <v>3.9524815750141733</v>
      </c>
      <c r="S372" t="str">
        <f xml:space="preserve"> TEXT(Campaign_Data[[#This Row],[Start_Date]], "mmm-yyyy")</f>
        <v>Apr-2023</v>
      </c>
    </row>
    <row r="373" spans="1:19" x14ac:dyDescent="0.2">
      <c r="A373" t="s">
        <v>411</v>
      </c>
      <c r="B373" t="s">
        <v>46</v>
      </c>
      <c r="C373" t="s">
        <v>40</v>
      </c>
      <c r="D373" s="1">
        <v>45097</v>
      </c>
      <c r="E373" s="1">
        <v>45560</v>
      </c>
      <c r="F373">
        <v>102297.5</v>
      </c>
      <c r="G373">
        <v>25206.799999999999</v>
      </c>
      <c r="H373">
        <v>2952.2</v>
      </c>
      <c r="I373" s="6">
        <v>10683.107</v>
      </c>
      <c r="J373" s="7">
        <v>30868.991999999998</v>
      </c>
      <c r="K373" t="s">
        <v>64</v>
      </c>
      <c r="L373" t="s">
        <v>30</v>
      </c>
      <c r="M373" t="s">
        <v>23</v>
      </c>
      <c r="N373" s="5">
        <f xml:space="preserve"> Campaign_Data[[#This Row],[Clicks]]/Campaign_Data[[#This Row],[Impressions]]</f>
        <v>0.24640680368532955</v>
      </c>
      <c r="O373" s="5">
        <f xml:space="preserve"> Campaign_Data[[#This Row],[Conversions]]/Campaign_Data[[#This Row],[Clicks]]</f>
        <v>0.11711919005982513</v>
      </c>
      <c r="P373" s="7">
        <f>Campaign_Data[[#This Row],[Total_Spend]]/Campaign_Data[[#This Row],[Clicks]]</f>
        <v>0.42381845375057525</v>
      </c>
      <c r="Q373" s="6">
        <f>Campaign_Data[[#This Row],[Total_Spend]]/Campaign_Data[[#This Row],[Conversions]]</f>
        <v>3.6186935166994108</v>
      </c>
      <c r="R373" s="7">
        <f xml:space="preserve"> Campaign_Data[[#This Row],[Revenue_Generated]]/Campaign_Data[[#This Row],[Total_Spend]]</f>
        <v>2.8895144455634489</v>
      </c>
      <c r="S373" t="str">
        <f xml:space="preserve"> TEXT(Campaign_Data[[#This Row],[Start_Date]], "mmm-yyyy")</f>
        <v>Jun-2023</v>
      </c>
    </row>
    <row r="374" spans="1:19" x14ac:dyDescent="0.2">
      <c r="A374" t="s">
        <v>412</v>
      </c>
      <c r="B374" t="s">
        <v>25</v>
      </c>
      <c r="C374" t="s">
        <v>20</v>
      </c>
      <c r="D374" s="1">
        <v>45058</v>
      </c>
      <c r="E374" s="1">
        <v>45517</v>
      </c>
      <c r="F374">
        <v>103451.7</v>
      </c>
      <c r="G374">
        <v>32361.1</v>
      </c>
      <c r="H374">
        <v>29594.5</v>
      </c>
      <c r="I374" s="6">
        <v>12666.736000000001</v>
      </c>
      <c r="J374" s="7">
        <v>36999.127999999997</v>
      </c>
      <c r="K374" t="s">
        <v>37</v>
      </c>
      <c r="L374" t="s">
        <v>34</v>
      </c>
      <c r="M374" t="s">
        <v>23</v>
      </c>
      <c r="N374" s="5">
        <f xml:space="preserve"> Campaign_Data[[#This Row],[Clicks]]/Campaign_Data[[#This Row],[Impressions]]</f>
        <v>0.31281361253609169</v>
      </c>
      <c r="O374" s="5">
        <f xml:space="preserve"> Campaign_Data[[#This Row],[Conversions]]/Campaign_Data[[#This Row],[Clicks]]</f>
        <v>0.91450846850076173</v>
      </c>
      <c r="P374" s="7">
        <f>Campaign_Data[[#This Row],[Total_Spend]]/Campaign_Data[[#This Row],[Clicks]]</f>
        <v>0.3914185858947935</v>
      </c>
      <c r="Q374" s="6">
        <f>Campaign_Data[[#This Row],[Total_Spend]]/Campaign_Data[[#This Row],[Conversions]]</f>
        <v>0.4280097991180794</v>
      </c>
      <c r="R374" s="7">
        <f xml:space="preserve"> Campaign_Data[[#This Row],[Revenue_Generated]]/Campaign_Data[[#This Row],[Total_Spend]]</f>
        <v>2.9209678010183517</v>
      </c>
      <c r="S374" t="str">
        <f xml:space="preserve"> TEXT(Campaign_Data[[#This Row],[Start_Date]], "mmm-yyyy")</f>
        <v>May-2023</v>
      </c>
    </row>
    <row r="375" spans="1:19" x14ac:dyDescent="0.2">
      <c r="A375" t="s">
        <v>413</v>
      </c>
      <c r="B375" t="s">
        <v>39</v>
      </c>
      <c r="C375" t="s">
        <v>28</v>
      </c>
      <c r="D375" s="1">
        <v>44878</v>
      </c>
      <c r="E375" s="1">
        <v>45336</v>
      </c>
      <c r="F375">
        <v>23716.2</v>
      </c>
      <c r="G375">
        <v>4222.3999999999996</v>
      </c>
      <c r="H375">
        <v>1919.8</v>
      </c>
      <c r="I375" s="6">
        <v>846.30700000000002</v>
      </c>
      <c r="J375" s="7">
        <v>3373.57</v>
      </c>
      <c r="K375" t="s">
        <v>21</v>
      </c>
      <c r="L375" t="s">
        <v>34</v>
      </c>
      <c r="M375" t="s">
        <v>23</v>
      </c>
      <c r="N375" s="5">
        <f xml:space="preserve"> Campaign_Data[[#This Row],[Clicks]]/Campaign_Data[[#This Row],[Impressions]]</f>
        <v>0.17803864025434091</v>
      </c>
      <c r="O375" s="5">
        <f xml:space="preserve"> Campaign_Data[[#This Row],[Conversions]]/Campaign_Data[[#This Row],[Clicks]]</f>
        <v>0.45467032967032972</v>
      </c>
      <c r="P375" s="7">
        <f>Campaign_Data[[#This Row],[Total_Spend]]/Campaign_Data[[#This Row],[Clicks]]</f>
        <v>0.20043269230769234</v>
      </c>
      <c r="Q375" s="6">
        <f>Campaign_Data[[#This Row],[Total_Spend]]/Campaign_Data[[#This Row],[Conversions]]</f>
        <v>0.44083081570996979</v>
      </c>
      <c r="R375" s="7">
        <f xml:space="preserve"> Campaign_Data[[#This Row],[Revenue_Generated]]/Campaign_Data[[#This Row],[Total_Spend]]</f>
        <v>3.986224856937258</v>
      </c>
      <c r="S375" t="str">
        <f xml:space="preserve"> TEXT(Campaign_Data[[#This Row],[Start_Date]], "mmm-yyyy")</f>
        <v>Nov-2022</v>
      </c>
    </row>
    <row r="376" spans="1:19" x14ac:dyDescent="0.2">
      <c r="A376" t="s">
        <v>414</v>
      </c>
      <c r="B376" t="s">
        <v>19</v>
      </c>
      <c r="C376" t="s">
        <v>47</v>
      </c>
      <c r="D376" s="1">
        <v>44918</v>
      </c>
      <c r="E376" s="1">
        <v>45377</v>
      </c>
      <c r="F376">
        <v>60821.7</v>
      </c>
      <c r="G376">
        <v>59313.7</v>
      </c>
      <c r="H376">
        <v>55265.299999999996</v>
      </c>
      <c r="I376" s="6">
        <v>11480.839</v>
      </c>
      <c r="J376" s="7">
        <v>34546.307999999997</v>
      </c>
      <c r="K376" t="s">
        <v>29</v>
      </c>
      <c r="L376" t="s">
        <v>49</v>
      </c>
      <c r="M376" t="s">
        <v>23</v>
      </c>
      <c r="N376" s="5">
        <f xml:space="preserve"> Campaign_Data[[#This Row],[Clicks]]/Campaign_Data[[#This Row],[Impressions]]</f>
        <v>0.97520621751776093</v>
      </c>
      <c r="O376" s="5">
        <f xml:space="preserve"> Campaign_Data[[#This Row],[Conversions]]/Campaign_Data[[#This Row],[Clicks]]</f>
        <v>0.93174595413875716</v>
      </c>
      <c r="P376" s="7">
        <f>Campaign_Data[[#This Row],[Total_Spend]]/Campaign_Data[[#This Row],[Clicks]]</f>
        <v>0.19356133574536744</v>
      </c>
      <c r="Q376" s="6">
        <f>Campaign_Data[[#This Row],[Total_Spend]]/Campaign_Data[[#This Row],[Conversions]]</f>
        <v>0.20774046282206016</v>
      </c>
      <c r="R376" s="7">
        <f xml:space="preserve"> Campaign_Data[[#This Row],[Revenue_Generated]]/Campaign_Data[[#This Row],[Total_Spend]]</f>
        <v>3.0090403671717718</v>
      </c>
      <c r="S376" t="str">
        <f xml:space="preserve"> TEXT(Campaign_Data[[#This Row],[Start_Date]], "mmm-yyyy")</f>
        <v>Dec-2022</v>
      </c>
    </row>
    <row r="377" spans="1:19" x14ac:dyDescent="0.2">
      <c r="A377" t="s">
        <v>415</v>
      </c>
      <c r="B377" t="s">
        <v>19</v>
      </c>
      <c r="C377" t="s">
        <v>28</v>
      </c>
      <c r="D377" s="1">
        <v>44955</v>
      </c>
      <c r="E377" s="1">
        <v>45396</v>
      </c>
      <c r="F377">
        <v>33883.599999999999</v>
      </c>
      <c r="G377">
        <v>23684.3</v>
      </c>
      <c r="H377">
        <v>22614.2</v>
      </c>
      <c r="I377" s="6">
        <v>7400.22</v>
      </c>
      <c r="J377" s="7">
        <v>26791.360000000001</v>
      </c>
      <c r="K377" t="s">
        <v>42</v>
      </c>
      <c r="L377" t="s">
        <v>34</v>
      </c>
      <c r="M377" t="s">
        <v>23</v>
      </c>
      <c r="N377" s="5">
        <f xml:space="preserve"> Campaign_Data[[#This Row],[Clicks]]/Campaign_Data[[#This Row],[Impressions]]</f>
        <v>0.69899007189318729</v>
      </c>
      <c r="O377" s="5">
        <f xml:space="preserve"> Campaign_Data[[#This Row],[Conversions]]/Campaign_Data[[#This Row],[Clicks]]</f>
        <v>0.95481817068691077</v>
      </c>
      <c r="P377" s="7">
        <f>Campaign_Data[[#This Row],[Total_Spend]]/Campaign_Data[[#This Row],[Clicks]]</f>
        <v>0.31245255295702218</v>
      </c>
      <c r="Q377" s="6">
        <f>Campaign_Data[[#This Row],[Total_Spend]]/Campaign_Data[[#This Row],[Conversions]]</f>
        <v>0.32723775327006926</v>
      </c>
      <c r="R377" s="7">
        <f xml:space="preserve"> Campaign_Data[[#This Row],[Revenue_Generated]]/Campaign_Data[[#This Row],[Total_Spend]]</f>
        <v>3.6203464221333959</v>
      </c>
      <c r="S377" t="str">
        <f xml:space="preserve"> TEXT(Campaign_Data[[#This Row],[Start_Date]], "mmm-yyyy")</f>
        <v>Jan-2023</v>
      </c>
    </row>
    <row r="378" spans="1:19" x14ac:dyDescent="0.2">
      <c r="A378" t="s">
        <v>416</v>
      </c>
      <c r="B378" t="s">
        <v>39</v>
      </c>
      <c r="C378" t="s">
        <v>28</v>
      </c>
      <c r="D378" s="1">
        <v>44940</v>
      </c>
      <c r="E378" s="1">
        <v>45387</v>
      </c>
      <c r="F378">
        <v>94105</v>
      </c>
      <c r="G378">
        <v>60891.299999999996</v>
      </c>
      <c r="H378">
        <v>29681.5</v>
      </c>
      <c r="I378" s="6">
        <v>4687.9949999999999</v>
      </c>
      <c r="J378" s="7">
        <v>9749.0460000000003</v>
      </c>
      <c r="K378" t="s">
        <v>29</v>
      </c>
      <c r="L378" t="s">
        <v>43</v>
      </c>
      <c r="M378" t="s">
        <v>31</v>
      </c>
      <c r="N378" s="5">
        <f xml:space="preserve"> Campaign_Data[[#This Row],[Clicks]]/Campaign_Data[[#This Row],[Impressions]]</f>
        <v>0.64705701078582434</v>
      </c>
      <c r="O378" s="5">
        <f xml:space="preserve"> Campaign_Data[[#This Row],[Conversions]]/Campaign_Data[[#This Row],[Clicks]]</f>
        <v>0.48745058817926373</v>
      </c>
      <c r="P378" s="7">
        <f>Campaign_Data[[#This Row],[Total_Spend]]/Campaign_Data[[#This Row],[Clicks]]</f>
        <v>7.6989569938562652E-2</v>
      </c>
      <c r="Q378" s="6">
        <f>Campaign_Data[[#This Row],[Total_Spend]]/Campaign_Data[[#This Row],[Conversions]]</f>
        <v>0.15794333170493405</v>
      </c>
      <c r="R378" s="7">
        <f xml:space="preserve"> Campaign_Data[[#This Row],[Revenue_Generated]]/Campaign_Data[[#This Row],[Total_Spend]]</f>
        <v>2.0795768766818226</v>
      </c>
      <c r="S378" t="str">
        <f xml:space="preserve"> TEXT(Campaign_Data[[#This Row],[Start_Date]], "mmm-yyyy")</f>
        <v>Jan-2023</v>
      </c>
    </row>
    <row r="379" spans="1:19" x14ac:dyDescent="0.2">
      <c r="A379" t="s">
        <v>417</v>
      </c>
      <c r="B379" t="s">
        <v>39</v>
      </c>
      <c r="C379" t="s">
        <v>40</v>
      </c>
      <c r="D379" s="1">
        <v>44864</v>
      </c>
      <c r="E379" s="1">
        <v>45327</v>
      </c>
      <c r="F379">
        <v>20636.399999999998</v>
      </c>
      <c r="G379">
        <v>2293.9</v>
      </c>
      <c r="H379">
        <v>751.1</v>
      </c>
      <c r="I379" s="6">
        <v>12399.936</v>
      </c>
      <c r="J379" s="7">
        <v>31387.279999999999</v>
      </c>
      <c r="K379" t="s">
        <v>21</v>
      </c>
      <c r="L379" t="s">
        <v>34</v>
      </c>
      <c r="M379" t="s">
        <v>23</v>
      </c>
      <c r="N379" s="5">
        <f xml:space="preserve"> Campaign_Data[[#This Row],[Clicks]]/Campaign_Data[[#This Row],[Impressions]]</f>
        <v>0.11115795390668917</v>
      </c>
      <c r="O379" s="5">
        <f xml:space="preserve"> Campaign_Data[[#This Row],[Conversions]]/Campaign_Data[[#This Row],[Clicks]]</f>
        <v>0.32743362831858408</v>
      </c>
      <c r="P379" s="7">
        <f>Campaign_Data[[#This Row],[Total_Spend]]/Campaign_Data[[#This Row],[Clicks]]</f>
        <v>5.4056131479140328</v>
      </c>
      <c r="Q379" s="6">
        <f>Campaign_Data[[#This Row],[Total_Spend]]/Campaign_Data[[#This Row],[Conversions]]</f>
        <v>16.509034749034747</v>
      </c>
      <c r="R379" s="7">
        <f xml:space="preserve"> Campaign_Data[[#This Row],[Revenue_Generated]]/Campaign_Data[[#This Row],[Total_Spend]]</f>
        <v>2.5312453225565035</v>
      </c>
      <c r="S379" t="str">
        <f xml:space="preserve"> TEXT(Campaign_Data[[#This Row],[Start_Date]], "mmm-yyyy")</f>
        <v>Oct-2022</v>
      </c>
    </row>
    <row r="380" spans="1:19" x14ac:dyDescent="0.2">
      <c r="A380" t="s">
        <v>418</v>
      </c>
      <c r="B380" t="s">
        <v>19</v>
      </c>
      <c r="C380" t="s">
        <v>28</v>
      </c>
      <c r="D380" s="1">
        <v>45041</v>
      </c>
      <c r="E380" s="1">
        <v>45498</v>
      </c>
      <c r="F380">
        <v>5208.3999999999996</v>
      </c>
      <c r="G380">
        <v>3062.4</v>
      </c>
      <c r="H380">
        <v>58</v>
      </c>
      <c r="I380" s="6">
        <v>12774.036</v>
      </c>
      <c r="J380" s="7">
        <v>33688.169000000002</v>
      </c>
      <c r="K380" t="s">
        <v>42</v>
      </c>
      <c r="L380" t="s">
        <v>22</v>
      </c>
      <c r="M380" t="s">
        <v>23</v>
      </c>
      <c r="N380" s="5">
        <f xml:space="preserve"> Campaign_Data[[#This Row],[Clicks]]/Campaign_Data[[#This Row],[Impressions]]</f>
        <v>0.58797327394209364</v>
      </c>
      <c r="O380" s="5">
        <f xml:space="preserve"> Campaign_Data[[#This Row],[Conversions]]/Campaign_Data[[#This Row],[Clicks]]</f>
        <v>1.893939393939394E-2</v>
      </c>
      <c r="P380" s="7">
        <f>Campaign_Data[[#This Row],[Total_Spend]]/Campaign_Data[[#This Row],[Clicks]]</f>
        <v>4.1712499999999997</v>
      </c>
      <c r="Q380" s="6">
        <f>Campaign_Data[[#This Row],[Total_Spend]]/Campaign_Data[[#This Row],[Conversions]]</f>
        <v>220.24199999999999</v>
      </c>
      <c r="R380" s="7">
        <f xml:space="preserve"> Campaign_Data[[#This Row],[Revenue_Generated]]/Campaign_Data[[#This Row],[Total_Spend]]</f>
        <v>2.6372376749212232</v>
      </c>
      <c r="S380" t="str">
        <f xml:space="preserve"> TEXT(Campaign_Data[[#This Row],[Start_Date]], "mmm-yyyy")</f>
        <v>Apr-2023</v>
      </c>
    </row>
    <row r="381" spans="1:19" x14ac:dyDescent="0.2">
      <c r="A381" t="s">
        <v>419</v>
      </c>
      <c r="B381" t="s">
        <v>25</v>
      </c>
      <c r="C381" t="s">
        <v>20</v>
      </c>
      <c r="D381" s="1">
        <v>44923</v>
      </c>
      <c r="E381" s="1">
        <v>45381</v>
      </c>
      <c r="F381">
        <v>44097.4</v>
      </c>
      <c r="G381">
        <v>40054.799999999996</v>
      </c>
      <c r="H381">
        <v>3787.4</v>
      </c>
      <c r="I381" s="6">
        <v>4504.3090000000002</v>
      </c>
      <c r="J381" s="7">
        <v>14279.425999999999</v>
      </c>
      <c r="K381" t="s">
        <v>21</v>
      </c>
      <c r="L381" t="s">
        <v>34</v>
      </c>
      <c r="M381" t="s">
        <v>31</v>
      </c>
      <c r="N381" s="5">
        <f xml:space="preserve"> Campaign_Data[[#This Row],[Clicks]]/Campaign_Data[[#This Row],[Impressions]]</f>
        <v>0.90832566092331957</v>
      </c>
      <c r="O381" s="5">
        <f xml:space="preserve"> Campaign_Data[[#This Row],[Conversions]]/Campaign_Data[[#This Row],[Clicks]]</f>
        <v>9.4555459021141056E-2</v>
      </c>
      <c r="P381" s="7">
        <f>Campaign_Data[[#This Row],[Total_Spend]]/Campaign_Data[[#This Row],[Clicks]]</f>
        <v>0.112453663481031</v>
      </c>
      <c r="Q381" s="6">
        <f>Campaign_Data[[#This Row],[Total_Spend]]/Campaign_Data[[#This Row],[Conversions]]</f>
        <v>1.1892879019908116</v>
      </c>
      <c r="R381" s="7">
        <f xml:space="preserve"> Campaign_Data[[#This Row],[Revenue_Generated]]/Campaign_Data[[#This Row],[Total_Spend]]</f>
        <v>3.1701701637254458</v>
      </c>
      <c r="S381" t="str">
        <f xml:space="preserve"> TEXT(Campaign_Data[[#This Row],[Start_Date]], "mmm-yyyy")</f>
        <v>Dec-2022</v>
      </c>
    </row>
    <row r="382" spans="1:19" x14ac:dyDescent="0.2">
      <c r="A382" t="s">
        <v>420</v>
      </c>
      <c r="B382" t="s">
        <v>39</v>
      </c>
      <c r="C382" t="s">
        <v>40</v>
      </c>
      <c r="D382" s="1">
        <v>45064</v>
      </c>
      <c r="E382" s="1">
        <v>45518</v>
      </c>
      <c r="F382">
        <v>108019.2</v>
      </c>
      <c r="G382">
        <v>107128.9</v>
      </c>
      <c r="H382">
        <v>85341.2</v>
      </c>
      <c r="I382" s="6">
        <v>8115.5630000000001</v>
      </c>
      <c r="J382" s="7">
        <v>26144.282999999999</v>
      </c>
      <c r="K382" t="s">
        <v>37</v>
      </c>
      <c r="L382" t="s">
        <v>43</v>
      </c>
      <c r="M382" t="s">
        <v>23</v>
      </c>
      <c r="N382" s="5">
        <f xml:space="preserve"> Campaign_Data[[#This Row],[Clicks]]/Campaign_Data[[#This Row],[Impressions]]</f>
        <v>0.99175794673539519</v>
      </c>
      <c r="O382" s="5">
        <f xml:space="preserve"> Campaign_Data[[#This Row],[Conversions]]/Campaign_Data[[#This Row],[Clicks]]</f>
        <v>0.79662163991229262</v>
      </c>
      <c r="P382" s="7">
        <f>Campaign_Data[[#This Row],[Total_Spend]]/Campaign_Data[[#This Row],[Clicks]]</f>
        <v>7.5755123034027233E-2</v>
      </c>
      <c r="Q382" s="6">
        <f>Campaign_Data[[#This Row],[Total_Spend]]/Campaign_Data[[#This Row],[Conversions]]</f>
        <v>9.5095487291015357E-2</v>
      </c>
      <c r="R382" s="7">
        <f xml:space="preserve"> Campaign_Data[[#This Row],[Revenue_Generated]]/Campaign_Data[[#This Row],[Total_Spend]]</f>
        <v>3.2214996051413807</v>
      </c>
      <c r="S382" t="str">
        <f xml:space="preserve"> TEXT(Campaign_Data[[#This Row],[Start_Date]], "mmm-yyyy")</f>
        <v>May-2023</v>
      </c>
    </row>
    <row r="383" spans="1:19" x14ac:dyDescent="0.2">
      <c r="A383" t="s">
        <v>421</v>
      </c>
      <c r="B383" t="s">
        <v>19</v>
      </c>
      <c r="C383" t="s">
        <v>47</v>
      </c>
      <c r="D383" s="1">
        <v>44872</v>
      </c>
      <c r="E383" s="1">
        <v>45317</v>
      </c>
      <c r="F383">
        <v>15474.4</v>
      </c>
      <c r="G383">
        <v>1786.3999999999999</v>
      </c>
      <c r="H383">
        <v>1107.8</v>
      </c>
      <c r="I383" s="6">
        <v>8427.5450000000001</v>
      </c>
      <c r="J383" s="7">
        <v>22755.053</v>
      </c>
      <c r="K383" t="s">
        <v>37</v>
      </c>
      <c r="L383" t="s">
        <v>49</v>
      </c>
      <c r="M383" t="s">
        <v>31</v>
      </c>
      <c r="N383" s="5">
        <f xml:space="preserve"> Campaign_Data[[#This Row],[Clicks]]/Campaign_Data[[#This Row],[Impressions]]</f>
        <v>0.11544227886056971</v>
      </c>
      <c r="O383" s="5">
        <f xml:space="preserve"> Campaign_Data[[#This Row],[Conversions]]/Campaign_Data[[#This Row],[Clicks]]</f>
        <v>0.6201298701298702</v>
      </c>
      <c r="P383" s="7">
        <f>Campaign_Data[[#This Row],[Total_Spend]]/Campaign_Data[[#This Row],[Clicks]]</f>
        <v>4.7176136363636365</v>
      </c>
      <c r="Q383" s="6">
        <f>Campaign_Data[[#This Row],[Total_Spend]]/Campaign_Data[[#This Row],[Conversions]]</f>
        <v>7.6074607329842934</v>
      </c>
      <c r="R383" s="7">
        <f xml:space="preserve"> Campaign_Data[[#This Row],[Revenue_Generated]]/Campaign_Data[[#This Row],[Total_Spend]]</f>
        <v>2.7000808657800106</v>
      </c>
      <c r="S383" t="str">
        <f xml:space="preserve"> TEXT(Campaign_Data[[#This Row],[Start_Date]], "mmm-yyyy")</f>
        <v>Nov-2022</v>
      </c>
    </row>
    <row r="384" spans="1:19" x14ac:dyDescent="0.2">
      <c r="A384" t="s">
        <v>422</v>
      </c>
      <c r="B384" t="s">
        <v>25</v>
      </c>
      <c r="C384" t="s">
        <v>20</v>
      </c>
      <c r="D384" s="1">
        <v>45147</v>
      </c>
      <c r="E384" s="1">
        <v>45609</v>
      </c>
      <c r="F384">
        <v>12986.199999999999</v>
      </c>
      <c r="G384">
        <v>6594.5999999999995</v>
      </c>
      <c r="H384">
        <v>887.4</v>
      </c>
      <c r="I384" s="6">
        <v>2641.4360000000001</v>
      </c>
      <c r="J384" s="7">
        <v>3683.4929999999999</v>
      </c>
      <c r="K384" t="s">
        <v>21</v>
      </c>
      <c r="L384" t="s">
        <v>22</v>
      </c>
      <c r="M384" t="s">
        <v>23</v>
      </c>
      <c r="N384" s="5">
        <f xml:space="preserve"> Campaign_Data[[#This Row],[Clicks]]/Campaign_Data[[#This Row],[Impressions]]</f>
        <v>0.50781598928092897</v>
      </c>
      <c r="O384" s="5">
        <f xml:space="preserve"> Campaign_Data[[#This Row],[Conversions]]/Campaign_Data[[#This Row],[Clicks]]</f>
        <v>0.13456464379947231</v>
      </c>
      <c r="P384" s="7">
        <f>Campaign_Data[[#This Row],[Total_Spend]]/Campaign_Data[[#This Row],[Clicks]]</f>
        <v>0.40054529463500443</v>
      </c>
      <c r="Q384" s="6">
        <f>Campaign_Data[[#This Row],[Total_Spend]]/Campaign_Data[[#This Row],[Conversions]]</f>
        <v>2.9766013071895427</v>
      </c>
      <c r="R384" s="7">
        <f xml:space="preserve"> Campaign_Data[[#This Row],[Revenue_Generated]]/Campaign_Data[[#This Row],[Total_Spend]]</f>
        <v>1.3945039743533441</v>
      </c>
      <c r="S384" t="str">
        <f xml:space="preserve"> TEXT(Campaign_Data[[#This Row],[Start_Date]], "mmm-yyyy")</f>
        <v>Aug-2023</v>
      </c>
    </row>
    <row r="385" spans="1:19" x14ac:dyDescent="0.2">
      <c r="A385" t="s">
        <v>423</v>
      </c>
      <c r="B385" t="s">
        <v>19</v>
      </c>
      <c r="C385" t="s">
        <v>20</v>
      </c>
      <c r="D385" s="1">
        <v>44915</v>
      </c>
      <c r="E385" s="1">
        <v>45363</v>
      </c>
      <c r="F385">
        <v>18954.399999999998</v>
      </c>
      <c r="G385">
        <v>8966.7999999999993</v>
      </c>
      <c r="H385">
        <v>7566.0999999999995</v>
      </c>
      <c r="I385" s="6">
        <v>3161.029</v>
      </c>
      <c r="J385" s="7">
        <v>3981.6419999999998</v>
      </c>
      <c r="K385" t="s">
        <v>21</v>
      </c>
      <c r="L385" t="s">
        <v>43</v>
      </c>
      <c r="M385" t="s">
        <v>23</v>
      </c>
      <c r="N385" s="5">
        <f xml:space="preserve"> Campaign_Data[[#This Row],[Clicks]]/Campaign_Data[[#This Row],[Impressions]]</f>
        <v>0.47307221542227662</v>
      </c>
      <c r="O385" s="5">
        <f xml:space="preserve"> Campaign_Data[[#This Row],[Conversions]]/Campaign_Data[[#This Row],[Clicks]]</f>
        <v>0.84379042690815009</v>
      </c>
      <c r="P385" s="7">
        <f>Campaign_Data[[#This Row],[Total_Spend]]/Campaign_Data[[#This Row],[Clicks]]</f>
        <v>0.35252587322121609</v>
      </c>
      <c r="Q385" s="6">
        <f>Campaign_Data[[#This Row],[Total_Spend]]/Campaign_Data[[#This Row],[Conversions]]</f>
        <v>0.41778842468378691</v>
      </c>
      <c r="R385" s="7">
        <f xml:space="preserve"> Campaign_Data[[#This Row],[Revenue_Generated]]/Campaign_Data[[#This Row],[Total_Spend]]</f>
        <v>1.2596031229071292</v>
      </c>
      <c r="S385" t="str">
        <f xml:space="preserve"> TEXT(Campaign_Data[[#This Row],[Start_Date]], "mmm-yyyy")</f>
        <v>Dec-2022</v>
      </c>
    </row>
    <row r="386" spans="1:19" x14ac:dyDescent="0.2">
      <c r="A386" t="s">
        <v>424</v>
      </c>
      <c r="B386" t="s">
        <v>19</v>
      </c>
      <c r="C386" t="s">
        <v>20</v>
      </c>
      <c r="D386" s="1">
        <v>45021</v>
      </c>
      <c r="E386" s="1">
        <v>45478</v>
      </c>
      <c r="F386">
        <v>112688.2</v>
      </c>
      <c r="G386">
        <v>99632.4</v>
      </c>
      <c r="H386">
        <v>290</v>
      </c>
      <c r="I386" s="6">
        <v>10807.951999999999</v>
      </c>
      <c r="J386" s="7">
        <v>37164.834000000003</v>
      </c>
      <c r="K386" t="s">
        <v>42</v>
      </c>
      <c r="L386" t="s">
        <v>30</v>
      </c>
      <c r="M386" t="s">
        <v>23</v>
      </c>
      <c r="N386" s="5">
        <f xml:space="preserve"> Campaign_Data[[#This Row],[Clicks]]/Campaign_Data[[#This Row],[Impressions]]</f>
        <v>0.88414226156775955</v>
      </c>
      <c r="O386" s="5">
        <f xml:space="preserve"> Campaign_Data[[#This Row],[Conversions]]/Campaign_Data[[#This Row],[Clicks]]</f>
        <v>2.9106997322156246E-3</v>
      </c>
      <c r="P386" s="7">
        <f>Campaign_Data[[#This Row],[Total_Spend]]/Campaign_Data[[#This Row],[Clicks]]</f>
        <v>0.10847828617999768</v>
      </c>
      <c r="Q386" s="6">
        <f>Campaign_Data[[#This Row],[Total_Spend]]/Campaign_Data[[#This Row],[Conversions]]</f>
        <v>37.268799999999999</v>
      </c>
      <c r="R386" s="7">
        <f xml:space="preserve"> Campaign_Data[[#This Row],[Revenue_Generated]]/Campaign_Data[[#This Row],[Total_Spend]]</f>
        <v>3.4386564633151595</v>
      </c>
      <c r="S386" t="str">
        <f xml:space="preserve"> TEXT(Campaign_Data[[#This Row],[Start_Date]], "mmm-yyyy")</f>
        <v>Apr-2023</v>
      </c>
    </row>
    <row r="387" spans="1:19" x14ac:dyDescent="0.2">
      <c r="A387" t="s">
        <v>425</v>
      </c>
      <c r="B387" t="s">
        <v>27</v>
      </c>
      <c r="C387" t="s">
        <v>20</v>
      </c>
      <c r="D387" s="1">
        <v>45012</v>
      </c>
      <c r="E387" s="1">
        <v>45461</v>
      </c>
      <c r="F387">
        <v>9088.6</v>
      </c>
      <c r="G387">
        <v>3459.7</v>
      </c>
      <c r="H387">
        <v>1566</v>
      </c>
      <c r="I387" s="6">
        <v>9965.56</v>
      </c>
      <c r="J387" s="7">
        <v>32850.387999999999</v>
      </c>
      <c r="K387" t="s">
        <v>64</v>
      </c>
      <c r="L387" t="s">
        <v>30</v>
      </c>
      <c r="M387" t="s">
        <v>23</v>
      </c>
      <c r="N387" s="5">
        <f xml:space="preserve"> Campaign_Data[[#This Row],[Clicks]]/Campaign_Data[[#This Row],[Impressions]]</f>
        <v>0.38066368857689847</v>
      </c>
      <c r="O387" s="5">
        <f xml:space="preserve"> Campaign_Data[[#This Row],[Conversions]]/Campaign_Data[[#This Row],[Clicks]]</f>
        <v>0.45264040234702435</v>
      </c>
      <c r="P387" s="7">
        <f>Campaign_Data[[#This Row],[Total_Spend]]/Campaign_Data[[#This Row],[Clicks]]</f>
        <v>2.8804694048616932</v>
      </c>
      <c r="Q387" s="6">
        <f>Campaign_Data[[#This Row],[Total_Spend]]/Campaign_Data[[#This Row],[Conversions]]</f>
        <v>6.3637037037037034</v>
      </c>
      <c r="R387" s="7">
        <f xml:space="preserve"> Campaign_Data[[#This Row],[Revenue_Generated]]/Campaign_Data[[#This Row],[Total_Spend]]</f>
        <v>3.2963915725759518</v>
      </c>
      <c r="S387" t="str">
        <f xml:space="preserve"> TEXT(Campaign_Data[[#This Row],[Start_Date]], "mmm-yyyy")</f>
        <v>Mar-2023</v>
      </c>
    </row>
    <row r="388" spans="1:19" x14ac:dyDescent="0.2">
      <c r="A388" t="s">
        <v>426</v>
      </c>
      <c r="B388" t="s">
        <v>25</v>
      </c>
      <c r="C388" t="s">
        <v>40</v>
      </c>
      <c r="D388" s="1">
        <v>45099</v>
      </c>
      <c r="E388" s="1">
        <v>45540</v>
      </c>
      <c r="F388">
        <v>17104.2</v>
      </c>
      <c r="G388">
        <v>5095.3</v>
      </c>
      <c r="H388">
        <v>2798.5</v>
      </c>
      <c r="I388" s="6">
        <v>12547.255999999999</v>
      </c>
      <c r="J388" s="7">
        <v>39983.489000000001</v>
      </c>
      <c r="K388" t="s">
        <v>29</v>
      </c>
      <c r="L388" t="s">
        <v>34</v>
      </c>
      <c r="M388" t="s">
        <v>23</v>
      </c>
      <c r="N388" s="5">
        <f xml:space="preserve"> Campaign_Data[[#This Row],[Clicks]]/Campaign_Data[[#This Row],[Impressions]]</f>
        <v>0.29789759240420483</v>
      </c>
      <c r="O388" s="5">
        <f xml:space="preserve"> Campaign_Data[[#This Row],[Conversions]]/Campaign_Data[[#This Row],[Clicks]]</f>
        <v>0.54923164484917475</v>
      </c>
      <c r="P388" s="7">
        <f>Campaign_Data[[#This Row],[Total_Spend]]/Campaign_Data[[#This Row],[Clicks]]</f>
        <v>2.4625156516789981</v>
      </c>
      <c r="Q388" s="6">
        <f>Campaign_Data[[#This Row],[Total_Spend]]/Campaign_Data[[#This Row],[Conversions]]</f>
        <v>4.4835647668393781</v>
      </c>
      <c r="R388" s="7">
        <f xml:space="preserve"> Campaign_Data[[#This Row],[Revenue_Generated]]/Campaign_Data[[#This Row],[Total_Spend]]</f>
        <v>3.1866321209992052</v>
      </c>
      <c r="S388" t="str">
        <f xml:space="preserve"> TEXT(Campaign_Data[[#This Row],[Start_Date]], "mmm-yyyy")</f>
        <v>Jun-2023</v>
      </c>
    </row>
    <row r="389" spans="1:19" x14ac:dyDescent="0.2">
      <c r="A389" t="s">
        <v>427</v>
      </c>
      <c r="B389" t="s">
        <v>46</v>
      </c>
      <c r="C389" t="s">
        <v>47</v>
      </c>
      <c r="D389" s="1">
        <v>44891</v>
      </c>
      <c r="E389" s="1">
        <v>45343</v>
      </c>
      <c r="F389">
        <v>19783.8</v>
      </c>
      <c r="G389">
        <v>13653.199999999999</v>
      </c>
      <c r="H389">
        <v>10266</v>
      </c>
      <c r="I389" s="6">
        <v>9872.3829999999998</v>
      </c>
      <c r="J389" s="7">
        <v>15427.855</v>
      </c>
      <c r="K389" t="s">
        <v>64</v>
      </c>
      <c r="L389" t="s">
        <v>49</v>
      </c>
      <c r="M389" t="s">
        <v>31</v>
      </c>
      <c r="N389" s="5">
        <f xml:space="preserve"> Campaign_Data[[#This Row],[Clicks]]/Campaign_Data[[#This Row],[Impressions]]</f>
        <v>0.69012019935502777</v>
      </c>
      <c r="O389" s="5">
        <f xml:space="preserve"> Campaign_Data[[#This Row],[Conversions]]/Campaign_Data[[#This Row],[Clicks]]</f>
        <v>0.75191163976210706</v>
      </c>
      <c r="P389" s="7">
        <f>Campaign_Data[[#This Row],[Total_Spend]]/Campaign_Data[[#This Row],[Clicks]]</f>
        <v>0.72308198810535262</v>
      </c>
      <c r="Q389" s="6">
        <f>Campaign_Data[[#This Row],[Total_Spend]]/Campaign_Data[[#This Row],[Conversions]]</f>
        <v>0.96165819209039549</v>
      </c>
      <c r="R389" s="7">
        <f xml:space="preserve"> Campaign_Data[[#This Row],[Revenue_Generated]]/Campaign_Data[[#This Row],[Total_Spend]]</f>
        <v>1.5627285732330278</v>
      </c>
      <c r="S389" t="str">
        <f xml:space="preserve"> TEXT(Campaign_Data[[#This Row],[Start_Date]], "mmm-yyyy")</f>
        <v>Nov-2022</v>
      </c>
    </row>
    <row r="390" spans="1:19" x14ac:dyDescent="0.2">
      <c r="A390" t="s">
        <v>428</v>
      </c>
      <c r="B390" t="s">
        <v>19</v>
      </c>
      <c r="C390" t="s">
        <v>47</v>
      </c>
      <c r="D390" s="1">
        <v>45120</v>
      </c>
      <c r="E390" s="1">
        <v>45574</v>
      </c>
      <c r="F390">
        <v>45724.299999999996</v>
      </c>
      <c r="G390">
        <v>23104.3</v>
      </c>
      <c r="H390">
        <v>12551.199999999999</v>
      </c>
      <c r="I390" s="6">
        <v>7453.6379999999999</v>
      </c>
      <c r="J390" s="7">
        <v>22500.723000000002</v>
      </c>
      <c r="K390" t="s">
        <v>21</v>
      </c>
      <c r="L390" t="s">
        <v>22</v>
      </c>
      <c r="M390" t="s">
        <v>31</v>
      </c>
      <c r="N390" s="5">
        <f xml:space="preserve"> Campaign_Data[[#This Row],[Clicks]]/Campaign_Data[[#This Row],[Impressions]]</f>
        <v>0.50529587112323215</v>
      </c>
      <c r="O390" s="5">
        <f xml:space="preserve"> Campaign_Data[[#This Row],[Conversions]]/Campaign_Data[[#This Row],[Clicks]]</f>
        <v>0.54324086858290443</v>
      </c>
      <c r="P390" s="7">
        <f>Campaign_Data[[#This Row],[Total_Spend]]/Campaign_Data[[#This Row],[Clicks]]</f>
        <v>0.3226082590686582</v>
      </c>
      <c r="Q390" s="6">
        <f>Campaign_Data[[#This Row],[Total_Spend]]/Campaign_Data[[#This Row],[Conversions]]</f>
        <v>0.59385859519408513</v>
      </c>
      <c r="R390" s="7">
        <f xml:space="preserve"> Campaign_Data[[#This Row],[Revenue_Generated]]/Campaign_Data[[#This Row],[Total_Spend]]</f>
        <v>3.0187571491934544</v>
      </c>
      <c r="S390" t="str">
        <f xml:space="preserve"> TEXT(Campaign_Data[[#This Row],[Start_Date]], "mmm-yyyy")</f>
        <v>Jul-2023</v>
      </c>
    </row>
    <row r="391" spans="1:19" x14ac:dyDescent="0.2">
      <c r="A391" t="s">
        <v>429</v>
      </c>
      <c r="B391" t="s">
        <v>27</v>
      </c>
      <c r="C391" t="s">
        <v>40</v>
      </c>
      <c r="D391" s="1">
        <v>45097</v>
      </c>
      <c r="E391" s="1">
        <v>45555</v>
      </c>
      <c r="F391">
        <v>29727.899999999998</v>
      </c>
      <c r="G391">
        <v>542.29999999999995</v>
      </c>
      <c r="H391">
        <v>113.1</v>
      </c>
      <c r="I391" s="6">
        <v>879.71500000000003</v>
      </c>
      <c r="J391" s="7">
        <v>2537.0940000000001</v>
      </c>
      <c r="K391" t="s">
        <v>29</v>
      </c>
      <c r="L391" t="s">
        <v>43</v>
      </c>
      <c r="M391" t="s">
        <v>31</v>
      </c>
      <c r="N391" s="5">
        <f xml:space="preserve"> Campaign_Data[[#This Row],[Clicks]]/Campaign_Data[[#This Row],[Impressions]]</f>
        <v>1.824212271973466E-2</v>
      </c>
      <c r="O391" s="5">
        <f xml:space="preserve"> Campaign_Data[[#This Row],[Conversions]]/Campaign_Data[[#This Row],[Clicks]]</f>
        <v>0.20855614973262032</v>
      </c>
      <c r="P391" s="7">
        <f>Campaign_Data[[#This Row],[Total_Spend]]/Campaign_Data[[#This Row],[Clicks]]</f>
        <v>1.6221925133689841</v>
      </c>
      <c r="Q391" s="6">
        <f>Campaign_Data[[#This Row],[Total_Spend]]/Campaign_Data[[#This Row],[Conversions]]</f>
        <v>7.778205128205129</v>
      </c>
      <c r="R391" s="7">
        <f xml:space="preserve"> Campaign_Data[[#This Row],[Revenue_Generated]]/Campaign_Data[[#This Row],[Total_Spend]]</f>
        <v>2.883995384868963</v>
      </c>
      <c r="S391" t="str">
        <f xml:space="preserve"> TEXT(Campaign_Data[[#This Row],[Start_Date]], "mmm-yyyy")</f>
        <v>Jun-2023</v>
      </c>
    </row>
    <row r="392" spans="1:19" x14ac:dyDescent="0.2">
      <c r="A392" t="s">
        <v>430</v>
      </c>
      <c r="B392" t="s">
        <v>33</v>
      </c>
      <c r="C392" t="s">
        <v>40</v>
      </c>
      <c r="D392" s="1">
        <v>45057</v>
      </c>
      <c r="E392" s="1">
        <v>45518</v>
      </c>
      <c r="F392">
        <v>94223.9</v>
      </c>
      <c r="G392">
        <v>76945.7</v>
      </c>
      <c r="H392">
        <v>44680.299999999996</v>
      </c>
      <c r="I392" s="6">
        <v>8387.4380000000001</v>
      </c>
      <c r="J392" s="7">
        <v>30857.073</v>
      </c>
      <c r="K392" t="s">
        <v>64</v>
      </c>
      <c r="L392" t="s">
        <v>30</v>
      </c>
      <c r="M392" t="s">
        <v>23</v>
      </c>
      <c r="N392" s="5">
        <f xml:space="preserve"> Campaign_Data[[#This Row],[Clicks]]/Campaign_Data[[#This Row],[Impressions]]</f>
        <v>0.81662614262411126</v>
      </c>
      <c r="O392" s="5">
        <f xml:space="preserve"> Campaign_Data[[#This Row],[Conversions]]/Campaign_Data[[#This Row],[Clicks]]</f>
        <v>0.58067312403422155</v>
      </c>
      <c r="P392" s="7">
        <f>Campaign_Data[[#This Row],[Total_Spend]]/Campaign_Data[[#This Row],[Clicks]]</f>
        <v>0.10900463573662986</v>
      </c>
      <c r="Q392" s="6">
        <f>Campaign_Data[[#This Row],[Total_Spend]]/Campaign_Data[[#This Row],[Conversions]]</f>
        <v>0.18772116570390085</v>
      </c>
      <c r="R392" s="7">
        <f xml:space="preserve"> Campaign_Data[[#This Row],[Revenue_Generated]]/Campaign_Data[[#This Row],[Total_Spend]]</f>
        <v>3.6789628728105055</v>
      </c>
      <c r="S392" t="str">
        <f xml:space="preserve"> TEXT(Campaign_Data[[#This Row],[Start_Date]], "mmm-yyyy")</f>
        <v>May-2023</v>
      </c>
    </row>
    <row r="393" spans="1:19" x14ac:dyDescent="0.2">
      <c r="A393" t="s">
        <v>431</v>
      </c>
      <c r="B393" t="s">
        <v>33</v>
      </c>
      <c r="C393" t="s">
        <v>28</v>
      </c>
      <c r="D393" s="1">
        <v>44992</v>
      </c>
      <c r="E393" s="1">
        <v>45435</v>
      </c>
      <c r="F393">
        <v>5655</v>
      </c>
      <c r="G393">
        <v>1974.8999999999999</v>
      </c>
      <c r="H393">
        <v>1125.2</v>
      </c>
      <c r="I393" s="6">
        <v>1269.4169999999999</v>
      </c>
      <c r="J393" s="7">
        <v>2844.4070000000002</v>
      </c>
      <c r="K393" t="s">
        <v>37</v>
      </c>
      <c r="L393" t="s">
        <v>43</v>
      </c>
      <c r="M393" t="s">
        <v>23</v>
      </c>
      <c r="N393" s="5">
        <f xml:space="preserve"> Campaign_Data[[#This Row],[Clicks]]/Campaign_Data[[#This Row],[Impressions]]</f>
        <v>0.34923076923076923</v>
      </c>
      <c r="O393" s="5">
        <f xml:space="preserve"> Campaign_Data[[#This Row],[Conversions]]/Campaign_Data[[#This Row],[Clicks]]</f>
        <v>0.5697503671071954</v>
      </c>
      <c r="P393" s="7">
        <f>Campaign_Data[[#This Row],[Total_Spend]]/Campaign_Data[[#This Row],[Clicks]]</f>
        <v>0.64277533039647572</v>
      </c>
      <c r="Q393" s="6">
        <f>Campaign_Data[[#This Row],[Total_Spend]]/Campaign_Data[[#This Row],[Conversions]]</f>
        <v>1.1281701030927833</v>
      </c>
      <c r="R393" s="7">
        <f xml:space="preserve"> Campaign_Data[[#This Row],[Revenue_Generated]]/Campaign_Data[[#This Row],[Total_Spend]]</f>
        <v>2.2407191647819436</v>
      </c>
      <c r="S393" t="str">
        <f xml:space="preserve"> TEXT(Campaign_Data[[#This Row],[Start_Date]], "mmm-yyyy")</f>
        <v>Mar-2023</v>
      </c>
    </row>
    <row r="394" spans="1:19" x14ac:dyDescent="0.2">
      <c r="A394" t="s">
        <v>432</v>
      </c>
      <c r="B394" t="s">
        <v>27</v>
      </c>
      <c r="C394" t="s">
        <v>28</v>
      </c>
      <c r="D394" s="1">
        <v>45011</v>
      </c>
      <c r="E394" s="1">
        <v>45468</v>
      </c>
      <c r="F394">
        <v>10428.4</v>
      </c>
      <c r="G394">
        <v>1183.2</v>
      </c>
      <c r="H394">
        <v>408.9</v>
      </c>
      <c r="I394" s="6">
        <v>12459.415000000001</v>
      </c>
      <c r="J394" s="7">
        <v>34258.773000000001</v>
      </c>
      <c r="K394" t="s">
        <v>64</v>
      </c>
      <c r="L394" t="s">
        <v>30</v>
      </c>
      <c r="M394" t="s">
        <v>31</v>
      </c>
      <c r="N394" s="5">
        <f xml:space="preserve"> Campaign_Data[[#This Row],[Clicks]]/Campaign_Data[[#This Row],[Impressions]]</f>
        <v>0.11345939933259178</v>
      </c>
      <c r="O394" s="5">
        <f xml:space="preserve"> Campaign_Data[[#This Row],[Conversions]]/Campaign_Data[[#This Row],[Clicks]]</f>
        <v>0.34558823529411764</v>
      </c>
      <c r="P394" s="7">
        <f>Campaign_Data[[#This Row],[Total_Spend]]/Campaign_Data[[#This Row],[Clicks]]</f>
        <v>10.530269607843138</v>
      </c>
      <c r="Q394" s="6">
        <f>Campaign_Data[[#This Row],[Total_Spend]]/Campaign_Data[[#This Row],[Conversions]]</f>
        <v>30.470567375886528</v>
      </c>
      <c r="R394" s="7">
        <f xml:space="preserve"> Campaign_Data[[#This Row],[Revenue_Generated]]/Campaign_Data[[#This Row],[Total_Spend]]</f>
        <v>2.749629336529845</v>
      </c>
      <c r="S394" t="str">
        <f xml:space="preserve"> TEXT(Campaign_Data[[#This Row],[Start_Date]], "mmm-yyyy")</f>
        <v>Mar-2023</v>
      </c>
    </row>
    <row r="395" spans="1:19" x14ac:dyDescent="0.2">
      <c r="A395" t="s">
        <v>433</v>
      </c>
      <c r="B395" t="s">
        <v>39</v>
      </c>
      <c r="C395" t="s">
        <v>20</v>
      </c>
      <c r="D395" s="1">
        <v>45008</v>
      </c>
      <c r="E395" s="1">
        <v>45456</v>
      </c>
      <c r="F395">
        <v>105090.2</v>
      </c>
      <c r="G395">
        <v>93893.3</v>
      </c>
      <c r="H395">
        <v>17214.399999999998</v>
      </c>
      <c r="I395" s="6">
        <v>1735.1569999999999</v>
      </c>
      <c r="J395" s="7">
        <v>2876.6840000000002</v>
      </c>
      <c r="K395" t="s">
        <v>29</v>
      </c>
      <c r="L395" t="s">
        <v>22</v>
      </c>
      <c r="M395" t="s">
        <v>23</v>
      </c>
      <c r="N395" s="5">
        <f xml:space="preserve"> Campaign_Data[[#This Row],[Clicks]]/Campaign_Data[[#This Row],[Impressions]]</f>
        <v>0.89345438489982898</v>
      </c>
      <c r="O395" s="5">
        <f xml:space="preserve"> Campaign_Data[[#This Row],[Conversions]]/Campaign_Data[[#This Row],[Clicks]]</f>
        <v>0.18334002532662072</v>
      </c>
      <c r="P395" s="7">
        <f>Campaign_Data[[#This Row],[Total_Spend]]/Campaign_Data[[#This Row],[Clicks]]</f>
        <v>1.8480093893813509E-2</v>
      </c>
      <c r="Q395" s="6">
        <f>Campaign_Data[[#This Row],[Total_Spend]]/Campaign_Data[[#This Row],[Conversions]]</f>
        <v>0.10079683288409705</v>
      </c>
      <c r="R395" s="7">
        <f xml:space="preserve"> Campaign_Data[[#This Row],[Revenue_Generated]]/Campaign_Data[[#This Row],[Total_Spend]]</f>
        <v>1.6578811024016848</v>
      </c>
      <c r="S395" t="str">
        <f xml:space="preserve"> TEXT(Campaign_Data[[#This Row],[Start_Date]], "mmm-yyyy")</f>
        <v>Mar-2023</v>
      </c>
    </row>
    <row r="396" spans="1:19" x14ac:dyDescent="0.2">
      <c r="A396" t="s">
        <v>434</v>
      </c>
      <c r="B396" t="s">
        <v>39</v>
      </c>
      <c r="C396" t="s">
        <v>40</v>
      </c>
      <c r="D396" s="1">
        <v>45112</v>
      </c>
      <c r="E396" s="1">
        <v>45562</v>
      </c>
      <c r="F396">
        <v>7908.3</v>
      </c>
      <c r="G396">
        <v>1003.4</v>
      </c>
      <c r="H396">
        <v>205.9</v>
      </c>
      <c r="I396" s="6">
        <v>3788.415</v>
      </c>
      <c r="J396" s="7">
        <v>5764.0110000000004</v>
      </c>
      <c r="K396" t="s">
        <v>64</v>
      </c>
      <c r="L396" t="s">
        <v>43</v>
      </c>
      <c r="M396" t="s">
        <v>31</v>
      </c>
      <c r="N396" s="5">
        <f xml:space="preserve"> Campaign_Data[[#This Row],[Clicks]]/Campaign_Data[[#This Row],[Impressions]]</f>
        <v>0.12687935460212688</v>
      </c>
      <c r="O396" s="5">
        <f xml:space="preserve"> Campaign_Data[[#This Row],[Conversions]]/Campaign_Data[[#This Row],[Clicks]]</f>
        <v>0.20520231213872833</v>
      </c>
      <c r="P396" s="7">
        <f>Campaign_Data[[#This Row],[Total_Spend]]/Campaign_Data[[#This Row],[Clicks]]</f>
        <v>3.7755780346820811</v>
      </c>
      <c r="Q396" s="6">
        <f>Campaign_Data[[#This Row],[Total_Spend]]/Campaign_Data[[#This Row],[Conversions]]</f>
        <v>18.399295774647886</v>
      </c>
      <c r="R396" s="7">
        <f xml:space="preserve"> Campaign_Data[[#This Row],[Revenue_Generated]]/Campaign_Data[[#This Row],[Total_Spend]]</f>
        <v>1.5214835227925136</v>
      </c>
      <c r="S396" t="str">
        <f xml:space="preserve"> TEXT(Campaign_Data[[#This Row],[Start_Date]], "mmm-yyyy")</f>
        <v>Jul-2023</v>
      </c>
    </row>
    <row r="397" spans="1:19" x14ac:dyDescent="0.2">
      <c r="A397" t="s">
        <v>435</v>
      </c>
      <c r="B397" t="s">
        <v>19</v>
      </c>
      <c r="C397" t="s">
        <v>28</v>
      </c>
      <c r="D397" s="1">
        <v>44915</v>
      </c>
      <c r="E397" s="1">
        <v>45361</v>
      </c>
      <c r="F397">
        <v>31786.899999999998</v>
      </c>
      <c r="G397">
        <v>1847.3</v>
      </c>
      <c r="H397">
        <v>1467.3999999999999</v>
      </c>
      <c r="I397" s="6">
        <v>7267.3130000000001</v>
      </c>
      <c r="J397" s="7">
        <v>11166.014999999999</v>
      </c>
      <c r="K397" t="s">
        <v>37</v>
      </c>
      <c r="L397" t="s">
        <v>34</v>
      </c>
      <c r="M397" t="s">
        <v>23</v>
      </c>
      <c r="N397" s="5">
        <f xml:space="preserve"> Campaign_Data[[#This Row],[Clicks]]/Campaign_Data[[#This Row],[Impressions]]</f>
        <v>5.8115135480339385E-2</v>
      </c>
      <c r="O397" s="5">
        <f xml:space="preserve"> Campaign_Data[[#This Row],[Conversions]]/Campaign_Data[[#This Row],[Clicks]]</f>
        <v>0.79434850863422291</v>
      </c>
      <c r="P397" s="7">
        <f>Campaign_Data[[#This Row],[Total_Spend]]/Campaign_Data[[#This Row],[Clicks]]</f>
        <v>3.9340188383045529</v>
      </c>
      <c r="Q397" s="6">
        <f>Campaign_Data[[#This Row],[Total_Spend]]/Campaign_Data[[#This Row],[Conversions]]</f>
        <v>4.9525098814229258</v>
      </c>
      <c r="R397" s="7">
        <f xml:space="preserve"> Campaign_Data[[#This Row],[Revenue_Generated]]/Campaign_Data[[#This Row],[Total_Spend]]</f>
        <v>1.5364709074729546</v>
      </c>
      <c r="S397" t="str">
        <f xml:space="preserve"> TEXT(Campaign_Data[[#This Row],[Start_Date]], "mmm-yyyy")</f>
        <v>Dec-2022</v>
      </c>
    </row>
    <row r="398" spans="1:19" x14ac:dyDescent="0.2">
      <c r="A398" t="s">
        <v>436</v>
      </c>
      <c r="B398" t="s">
        <v>27</v>
      </c>
      <c r="C398" t="s">
        <v>47</v>
      </c>
      <c r="D398" s="1">
        <v>44965</v>
      </c>
      <c r="E398" s="1">
        <v>45408</v>
      </c>
      <c r="F398">
        <v>85431.099999999991</v>
      </c>
      <c r="G398">
        <v>58562.6</v>
      </c>
      <c r="H398">
        <v>6394.5</v>
      </c>
      <c r="I398" s="6">
        <v>10192.079</v>
      </c>
      <c r="J398" s="7">
        <v>37464.317000000003</v>
      </c>
      <c r="K398" t="s">
        <v>37</v>
      </c>
      <c r="L398" t="s">
        <v>49</v>
      </c>
      <c r="M398" t="s">
        <v>23</v>
      </c>
      <c r="N398" s="5">
        <f xml:space="preserve"> Campaign_Data[[#This Row],[Clicks]]/Campaign_Data[[#This Row],[Impressions]]</f>
        <v>0.68549509487762661</v>
      </c>
      <c r="O398" s="5">
        <f xml:space="preserve"> Campaign_Data[[#This Row],[Conversions]]/Campaign_Data[[#This Row],[Clicks]]</f>
        <v>0.10919084876696049</v>
      </c>
      <c r="P398" s="7">
        <f>Campaign_Data[[#This Row],[Total_Spend]]/Campaign_Data[[#This Row],[Clicks]]</f>
        <v>0.17403733782311578</v>
      </c>
      <c r="Q398" s="6">
        <f>Campaign_Data[[#This Row],[Total_Spend]]/Campaign_Data[[#This Row],[Conversions]]</f>
        <v>1.5938820861678005</v>
      </c>
      <c r="R398" s="7">
        <f xml:space="preserve"> Campaign_Data[[#This Row],[Revenue_Generated]]/Campaign_Data[[#This Row],[Total_Spend]]</f>
        <v>3.6758267866644285</v>
      </c>
      <c r="S398" t="str">
        <f xml:space="preserve"> TEXT(Campaign_Data[[#This Row],[Start_Date]], "mmm-yyyy")</f>
        <v>Feb-2023</v>
      </c>
    </row>
    <row r="399" spans="1:19" x14ac:dyDescent="0.2">
      <c r="A399" t="s">
        <v>437</v>
      </c>
      <c r="B399" t="s">
        <v>19</v>
      </c>
      <c r="C399" t="s">
        <v>40</v>
      </c>
      <c r="D399" s="1">
        <v>45017</v>
      </c>
      <c r="E399" s="1">
        <v>45473</v>
      </c>
      <c r="F399">
        <v>138040</v>
      </c>
      <c r="G399">
        <v>63800</v>
      </c>
      <c r="H399">
        <v>2108.2999999999997</v>
      </c>
      <c r="I399" s="6">
        <v>8819.3349999999991</v>
      </c>
      <c r="J399" s="7">
        <v>18564.030999999999</v>
      </c>
      <c r="K399" t="s">
        <v>29</v>
      </c>
      <c r="L399" t="s">
        <v>30</v>
      </c>
      <c r="M399" t="s">
        <v>23</v>
      </c>
      <c r="N399" s="5">
        <f xml:space="preserve"> Campaign_Data[[#This Row],[Clicks]]/Campaign_Data[[#This Row],[Impressions]]</f>
        <v>0.46218487394957986</v>
      </c>
      <c r="O399" s="5">
        <f xml:space="preserve"> Campaign_Data[[#This Row],[Conversions]]/Campaign_Data[[#This Row],[Clicks]]</f>
        <v>3.3045454545454545E-2</v>
      </c>
      <c r="P399" s="7">
        <f>Campaign_Data[[#This Row],[Total_Spend]]/Campaign_Data[[#This Row],[Clicks]]</f>
        <v>0.13823409090909089</v>
      </c>
      <c r="Q399" s="6">
        <f>Campaign_Data[[#This Row],[Total_Spend]]/Campaign_Data[[#This Row],[Conversions]]</f>
        <v>4.1831499312242091</v>
      </c>
      <c r="R399" s="7">
        <f xml:space="preserve"> Campaign_Data[[#This Row],[Revenue_Generated]]/Campaign_Data[[#This Row],[Total_Spend]]</f>
        <v>2.1049241240977921</v>
      </c>
      <c r="S399" t="str">
        <f xml:space="preserve"> TEXT(Campaign_Data[[#This Row],[Start_Date]], "mmm-yyyy")</f>
        <v>Apr-2023</v>
      </c>
    </row>
    <row r="400" spans="1:19" x14ac:dyDescent="0.2">
      <c r="A400" t="s">
        <v>438</v>
      </c>
      <c r="B400" t="s">
        <v>27</v>
      </c>
      <c r="C400" t="s">
        <v>40</v>
      </c>
      <c r="D400" s="1">
        <v>45001</v>
      </c>
      <c r="E400" s="1">
        <v>45458</v>
      </c>
      <c r="F400">
        <v>34614.400000000001</v>
      </c>
      <c r="G400">
        <v>22886.799999999999</v>
      </c>
      <c r="H400">
        <v>8749.2999999999993</v>
      </c>
      <c r="I400" s="6">
        <v>4392.1369999999997</v>
      </c>
      <c r="J400" s="7">
        <v>6235.174</v>
      </c>
      <c r="K400" t="s">
        <v>64</v>
      </c>
      <c r="L400" t="s">
        <v>34</v>
      </c>
      <c r="M400" t="s">
        <v>31</v>
      </c>
      <c r="N400" s="5">
        <f xml:space="preserve"> Campaign_Data[[#This Row],[Clicks]]/Campaign_Data[[#This Row],[Impressions]]</f>
        <v>0.66119302949061654</v>
      </c>
      <c r="O400" s="5">
        <f xml:space="preserve"> Campaign_Data[[#This Row],[Conversions]]/Campaign_Data[[#This Row],[Clicks]]</f>
        <v>0.38228585909782054</v>
      </c>
      <c r="P400" s="7">
        <f>Campaign_Data[[#This Row],[Total_Spend]]/Campaign_Data[[#This Row],[Clicks]]</f>
        <v>0.19190699442473391</v>
      </c>
      <c r="Q400" s="6">
        <f>Campaign_Data[[#This Row],[Total_Spend]]/Campaign_Data[[#This Row],[Conversions]]</f>
        <v>0.50199867417964872</v>
      </c>
      <c r="R400" s="7">
        <f xml:space="preserve"> Campaign_Data[[#This Row],[Revenue_Generated]]/Campaign_Data[[#This Row],[Total_Spend]]</f>
        <v>1.4196219289152412</v>
      </c>
      <c r="S400" t="str">
        <f xml:space="preserve"> TEXT(Campaign_Data[[#This Row],[Start_Date]], "mmm-yyyy")</f>
        <v>Mar-2023</v>
      </c>
    </row>
    <row r="401" spans="1:19" x14ac:dyDescent="0.2">
      <c r="A401" t="s">
        <v>439</v>
      </c>
      <c r="B401" t="s">
        <v>27</v>
      </c>
      <c r="C401" t="s">
        <v>28</v>
      </c>
      <c r="D401" s="1">
        <v>45080</v>
      </c>
      <c r="E401" s="1">
        <v>45533</v>
      </c>
      <c r="F401">
        <v>38970.199999999997</v>
      </c>
      <c r="G401">
        <v>35261.1</v>
      </c>
      <c r="H401">
        <v>10698.1</v>
      </c>
      <c r="I401" s="6">
        <v>7821.1840000000002</v>
      </c>
      <c r="J401" s="7">
        <v>12849.61</v>
      </c>
      <c r="K401" t="s">
        <v>64</v>
      </c>
      <c r="L401" t="s">
        <v>34</v>
      </c>
      <c r="M401" t="s">
        <v>23</v>
      </c>
      <c r="N401" s="5">
        <f xml:space="preserve"> Campaign_Data[[#This Row],[Clicks]]/Campaign_Data[[#This Row],[Impressions]]</f>
        <v>0.90482214615270129</v>
      </c>
      <c r="O401" s="5">
        <f xml:space="preserve"> Campaign_Data[[#This Row],[Conversions]]/Campaign_Data[[#This Row],[Clicks]]</f>
        <v>0.30339666090961431</v>
      </c>
      <c r="P401" s="7">
        <f>Campaign_Data[[#This Row],[Total_Spend]]/Campaign_Data[[#This Row],[Clicks]]</f>
        <v>0.2218077144502015</v>
      </c>
      <c r="Q401" s="6">
        <f>Campaign_Data[[#This Row],[Total_Spend]]/Campaign_Data[[#This Row],[Conversions]]</f>
        <v>0.73108159392789374</v>
      </c>
      <c r="R401" s="7">
        <f xml:space="preserve"> Campaign_Data[[#This Row],[Revenue_Generated]]/Campaign_Data[[#This Row],[Total_Spend]]</f>
        <v>1.6429238846701473</v>
      </c>
      <c r="S401" t="str">
        <f xml:space="preserve"> TEXT(Campaign_Data[[#This Row],[Start_Date]], "mmm-yyyy")</f>
        <v>Jun-2023</v>
      </c>
    </row>
    <row r="402" spans="1:19" x14ac:dyDescent="0.2">
      <c r="A402" t="s">
        <v>440</v>
      </c>
      <c r="B402" t="s">
        <v>46</v>
      </c>
      <c r="C402" t="s">
        <v>47</v>
      </c>
      <c r="D402" s="1">
        <v>44987</v>
      </c>
      <c r="E402" s="1">
        <v>45424</v>
      </c>
      <c r="F402">
        <v>68257.3</v>
      </c>
      <c r="G402">
        <v>56648.6</v>
      </c>
      <c r="H402">
        <v>10625.6</v>
      </c>
      <c r="I402" s="6">
        <v>3455.3789999999999</v>
      </c>
      <c r="J402" s="7">
        <v>8417.5110000000004</v>
      </c>
      <c r="K402" t="s">
        <v>37</v>
      </c>
      <c r="L402" t="s">
        <v>22</v>
      </c>
      <c r="M402" t="s">
        <v>23</v>
      </c>
      <c r="N402" s="5">
        <f xml:space="preserve"> Campaign_Data[[#This Row],[Clicks]]/Campaign_Data[[#This Row],[Impressions]]</f>
        <v>0.82992734843013127</v>
      </c>
      <c r="O402" s="5">
        <f xml:space="preserve"> Campaign_Data[[#This Row],[Conversions]]/Campaign_Data[[#This Row],[Clicks]]</f>
        <v>0.18757039008907547</v>
      </c>
      <c r="P402" s="7">
        <f>Campaign_Data[[#This Row],[Total_Spend]]/Campaign_Data[[#This Row],[Clicks]]</f>
        <v>6.099672366130849E-2</v>
      </c>
      <c r="Q402" s="6">
        <f>Campaign_Data[[#This Row],[Total_Spend]]/Campaign_Data[[#This Row],[Conversions]]</f>
        <v>0.32519377729257642</v>
      </c>
      <c r="R402" s="7">
        <f xml:space="preserve"> Campaign_Data[[#This Row],[Revenue_Generated]]/Campaign_Data[[#This Row],[Total_Spend]]</f>
        <v>2.4360601253871139</v>
      </c>
      <c r="S402" t="str">
        <f xml:space="preserve"> TEXT(Campaign_Data[[#This Row],[Start_Date]], "mmm-yyyy")</f>
        <v>Mar-2023</v>
      </c>
    </row>
    <row r="403" spans="1:19" x14ac:dyDescent="0.2">
      <c r="A403" t="s">
        <v>441</v>
      </c>
      <c r="B403" t="s">
        <v>19</v>
      </c>
      <c r="C403" t="s">
        <v>20</v>
      </c>
      <c r="D403" s="1">
        <v>45053</v>
      </c>
      <c r="E403" s="1">
        <v>45509</v>
      </c>
      <c r="F403">
        <v>74483.599999999991</v>
      </c>
      <c r="G403">
        <v>13183.4</v>
      </c>
      <c r="H403">
        <v>6745.4</v>
      </c>
      <c r="I403" s="6">
        <v>6765.12</v>
      </c>
      <c r="J403" s="7">
        <v>14611.504999999999</v>
      </c>
      <c r="K403" t="s">
        <v>29</v>
      </c>
      <c r="L403" t="s">
        <v>30</v>
      </c>
      <c r="M403" t="s">
        <v>31</v>
      </c>
      <c r="N403" s="5">
        <f xml:space="preserve"> Campaign_Data[[#This Row],[Clicks]]/Campaign_Data[[#This Row],[Impressions]]</f>
        <v>0.17699735243731507</v>
      </c>
      <c r="O403" s="5">
        <f xml:space="preserve"> Campaign_Data[[#This Row],[Conversions]]/Campaign_Data[[#This Row],[Clicks]]</f>
        <v>0.51165860096788385</v>
      </c>
      <c r="P403" s="7">
        <f>Campaign_Data[[#This Row],[Total_Spend]]/Campaign_Data[[#This Row],[Clicks]]</f>
        <v>0.51315442146942369</v>
      </c>
      <c r="Q403" s="6">
        <f>Campaign_Data[[#This Row],[Total_Spend]]/Campaign_Data[[#This Row],[Conversions]]</f>
        <v>1.0029234737747206</v>
      </c>
      <c r="R403" s="7">
        <f xml:space="preserve"> Campaign_Data[[#This Row],[Revenue_Generated]]/Campaign_Data[[#This Row],[Total_Spend]]</f>
        <v>2.1598293895747598</v>
      </c>
      <c r="S403" t="str">
        <f xml:space="preserve"> TEXT(Campaign_Data[[#This Row],[Start_Date]], "mmm-yyyy")</f>
        <v>May-2023</v>
      </c>
    </row>
    <row r="404" spans="1:19" x14ac:dyDescent="0.2">
      <c r="A404" t="s">
        <v>442</v>
      </c>
      <c r="B404" t="s">
        <v>46</v>
      </c>
      <c r="C404" t="s">
        <v>20</v>
      </c>
      <c r="D404" s="1">
        <v>45073</v>
      </c>
      <c r="E404" s="1">
        <v>45533</v>
      </c>
      <c r="F404">
        <v>110797.4</v>
      </c>
      <c r="G404">
        <v>85045.4</v>
      </c>
      <c r="H404">
        <v>25467.8</v>
      </c>
      <c r="I404" s="6">
        <v>3624.5070000000001</v>
      </c>
      <c r="J404" s="7">
        <v>13278.056</v>
      </c>
      <c r="K404" t="s">
        <v>29</v>
      </c>
      <c r="L404" t="s">
        <v>49</v>
      </c>
      <c r="M404" t="s">
        <v>23</v>
      </c>
      <c r="N404" s="5">
        <f xml:space="preserve"> Campaign_Data[[#This Row],[Clicks]]/Campaign_Data[[#This Row],[Impressions]]</f>
        <v>0.76757577343872685</v>
      </c>
      <c r="O404" s="5">
        <f xml:space="preserve"> Campaign_Data[[#This Row],[Conversions]]/Campaign_Data[[#This Row],[Clicks]]</f>
        <v>0.29946122894359956</v>
      </c>
      <c r="P404" s="7">
        <f>Campaign_Data[[#This Row],[Total_Spend]]/Campaign_Data[[#This Row],[Clicks]]</f>
        <v>4.2618495532974157E-2</v>
      </c>
      <c r="Q404" s="6">
        <f>Campaign_Data[[#This Row],[Total_Spend]]/Campaign_Data[[#This Row],[Conversions]]</f>
        <v>0.14231723980869962</v>
      </c>
      <c r="R404" s="7">
        <f xml:space="preserve"> Campaign_Data[[#This Row],[Revenue_Generated]]/Campaign_Data[[#This Row],[Total_Spend]]</f>
        <v>3.6634102237904358</v>
      </c>
      <c r="S404" t="str">
        <f xml:space="preserve"> TEXT(Campaign_Data[[#This Row],[Start_Date]], "mmm-yyyy")</f>
        <v>May-2023</v>
      </c>
    </row>
    <row r="405" spans="1:19" x14ac:dyDescent="0.2">
      <c r="A405" t="s">
        <v>443</v>
      </c>
      <c r="B405" t="s">
        <v>39</v>
      </c>
      <c r="C405" t="s">
        <v>47</v>
      </c>
      <c r="D405" s="1">
        <v>45131</v>
      </c>
      <c r="E405" s="1">
        <v>45583</v>
      </c>
      <c r="F405">
        <v>73831.099999999991</v>
      </c>
      <c r="G405">
        <v>52133.299999999996</v>
      </c>
      <c r="H405">
        <v>17730.599999999999</v>
      </c>
      <c r="I405" s="6">
        <v>5090.4279999999999</v>
      </c>
      <c r="J405" s="7">
        <v>17607.698</v>
      </c>
      <c r="K405" t="s">
        <v>37</v>
      </c>
      <c r="L405" t="s">
        <v>30</v>
      </c>
      <c r="M405" t="s">
        <v>23</v>
      </c>
      <c r="N405" s="5">
        <f xml:space="preserve"> Campaign_Data[[#This Row],[Clicks]]/Campaign_Data[[#This Row],[Impressions]]</f>
        <v>0.70611571546407947</v>
      </c>
      <c r="O405" s="5">
        <f xml:space="preserve"> Campaign_Data[[#This Row],[Conversions]]/Campaign_Data[[#This Row],[Clicks]]</f>
        <v>0.34010124047393891</v>
      </c>
      <c r="P405" s="7">
        <f>Campaign_Data[[#This Row],[Total_Spend]]/Campaign_Data[[#This Row],[Clicks]]</f>
        <v>9.7642543249707961E-2</v>
      </c>
      <c r="Q405" s="6">
        <f>Campaign_Data[[#This Row],[Total_Spend]]/Campaign_Data[[#This Row],[Conversions]]</f>
        <v>0.28709846254497873</v>
      </c>
      <c r="R405" s="7">
        <f xml:space="preserve"> Campaign_Data[[#This Row],[Revenue_Generated]]/Campaign_Data[[#This Row],[Total_Spend]]</f>
        <v>3.4589818380694122</v>
      </c>
      <c r="S405" t="str">
        <f xml:space="preserve"> TEXT(Campaign_Data[[#This Row],[Start_Date]], "mmm-yyyy")</f>
        <v>Jul-2023</v>
      </c>
    </row>
    <row r="406" spans="1:19" x14ac:dyDescent="0.2">
      <c r="A406" t="s">
        <v>444</v>
      </c>
      <c r="B406" t="s">
        <v>25</v>
      </c>
      <c r="C406" t="s">
        <v>28</v>
      </c>
      <c r="D406" s="1">
        <v>45063</v>
      </c>
      <c r="E406" s="1">
        <v>45501</v>
      </c>
      <c r="F406">
        <v>31711.5</v>
      </c>
      <c r="G406">
        <v>29452.399999999998</v>
      </c>
      <c r="H406">
        <v>2859.4</v>
      </c>
      <c r="I406" s="6">
        <v>8008.6109999999999</v>
      </c>
      <c r="J406" s="7">
        <v>20478.698</v>
      </c>
      <c r="K406" t="s">
        <v>42</v>
      </c>
      <c r="L406" t="s">
        <v>30</v>
      </c>
      <c r="M406" t="s">
        <v>31</v>
      </c>
      <c r="N406" s="5">
        <f xml:space="preserve"> Campaign_Data[[#This Row],[Clicks]]/Campaign_Data[[#This Row],[Impressions]]</f>
        <v>0.92876085962505706</v>
      </c>
      <c r="O406" s="5">
        <f xml:space="preserve"> Campaign_Data[[#This Row],[Conversions]]/Campaign_Data[[#This Row],[Clicks]]</f>
        <v>9.7085466719180794E-2</v>
      </c>
      <c r="P406" s="7">
        <f>Campaign_Data[[#This Row],[Total_Spend]]/Campaign_Data[[#This Row],[Clicks]]</f>
        <v>0.27191709334383618</v>
      </c>
      <c r="Q406" s="6">
        <f>Campaign_Data[[#This Row],[Total_Spend]]/Campaign_Data[[#This Row],[Conversions]]</f>
        <v>2.8008012170385395</v>
      </c>
      <c r="R406" s="7">
        <f xml:space="preserve"> Campaign_Data[[#This Row],[Revenue_Generated]]/Campaign_Data[[#This Row],[Total_Spend]]</f>
        <v>2.5570848677754481</v>
      </c>
      <c r="S406" t="str">
        <f xml:space="preserve"> TEXT(Campaign_Data[[#This Row],[Start_Date]], "mmm-yyyy")</f>
        <v>May-2023</v>
      </c>
    </row>
    <row r="407" spans="1:19" x14ac:dyDescent="0.2">
      <c r="A407" t="s">
        <v>445</v>
      </c>
      <c r="B407" t="s">
        <v>27</v>
      </c>
      <c r="C407" t="s">
        <v>47</v>
      </c>
      <c r="D407" s="1">
        <v>44861</v>
      </c>
      <c r="E407" s="1">
        <v>45312</v>
      </c>
      <c r="F407">
        <v>87147.9</v>
      </c>
      <c r="G407">
        <v>79529.599999999991</v>
      </c>
      <c r="H407">
        <v>58113.1</v>
      </c>
      <c r="I407" s="6">
        <v>4896.3890000000001</v>
      </c>
      <c r="J407" s="7">
        <v>14887.672</v>
      </c>
      <c r="K407" t="s">
        <v>37</v>
      </c>
      <c r="L407" t="s">
        <v>43</v>
      </c>
      <c r="M407" t="s">
        <v>23</v>
      </c>
      <c r="N407" s="5">
        <f xml:space="preserve"> Campaign_Data[[#This Row],[Clicks]]/Campaign_Data[[#This Row],[Impressions]]</f>
        <v>0.91258194402848491</v>
      </c>
      <c r="O407" s="5">
        <f xml:space="preserve"> Campaign_Data[[#This Row],[Conversions]]/Campaign_Data[[#This Row],[Clicks]]</f>
        <v>0.73071032672112024</v>
      </c>
      <c r="P407" s="7">
        <f>Campaign_Data[[#This Row],[Total_Spend]]/Campaign_Data[[#This Row],[Clicks]]</f>
        <v>6.156687572928822E-2</v>
      </c>
      <c r="Q407" s="6">
        <f>Campaign_Data[[#This Row],[Total_Spend]]/Campaign_Data[[#This Row],[Conversions]]</f>
        <v>8.4256200409202064E-2</v>
      </c>
      <c r="R407" s="7">
        <f xml:space="preserve"> Campaign_Data[[#This Row],[Revenue_Generated]]/Campaign_Data[[#This Row],[Total_Spend]]</f>
        <v>3.0405411007989764</v>
      </c>
      <c r="S407" t="str">
        <f xml:space="preserve"> TEXT(Campaign_Data[[#This Row],[Start_Date]], "mmm-yyyy")</f>
        <v>Oct-2022</v>
      </c>
    </row>
    <row r="408" spans="1:19" x14ac:dyDescent="0.2">
      <c r="A408" t="s">
        <v>446</v>
      </c>
      <c r="B408" t="s">
        <v>27</v>
      </c>
      <c r="C408" t="s">
        <v>28</v>
      </c>
      <c r="D408" s="1">
        <v>45088</v>
      </c>
      <c r="E408" s="1">
        <v>45538</v>
      </c>
      <c r="F408">
        <v>71029.7</v>
      </c>
      <c r="G408">
        <v>33927.1</v>
      </c>
      <c r="H408">
        <v>18876.099999999999</v>
      </c>
      <c r="I408" s="6">
        <v>9258.7139999999999</v>
      </c>
      <c r="J408" s="7">
        <v>33666.042000000001</v>
      </c>
      <c r="K408" t="s">
        <v>29</v>
      </c>
      <c r="L408" t="s">
        <v>22</v>
      </c>
      <c r="M408" t="s">
        <v>23</v>
      </c>
      <c r="N408" s="5">
        <f xml:space="preserve"> Campaign_Data[[#This Row],[Clicks]]/Campaign_Data[[#This Row],[Impressions]]</f>
        <v>0.47764667456007837</v>
      </c>
      <c r="O408" s="5">
        <f xml:space="preserve"> Campaign_Data[[#This Row],[Conversions]]/Campaign_Data[[#This Row],[Clicks]]</f>
        <v>0.55637233951619791</v>
      </c>
      <c r="P408" s="7">
        <f>Campaign_Data[[#This Row],[Total_Spend]]/Campaign_Data[[#This Row],[Clicks]]</f>
        <v>0.27290024788443457</v>
      </c>
      <c r="Q408" s="6">
        <f>Campaign_Data[[#This Row],[Total_Spend]]/Campaign_Data[[#This Row],[Conversions]]</f>
        <v>0.4904993086495622</v>
      </c>
      <c r="R408" s="7">
        <f xml:space="preserve"> Campaign_Data[[#This Row],[Revenue_Generated]]/Campaign_Data[[#This Row],[Total_Spend]]</f>
        <v>3.636146661404597</v>
      </c>
      <c r="S408" t="str">
        <f xml:space="preserve"> TEXT(Campaign_Data[[#This Row],[Start_Date]], "mmm-yyyy")</f>
        <v>Jun-2023</v>
      </c>
    </row>
    <row r="409" spans="1:19" x14ac:dyDescent="0.2">
      <c r="A409" t="s">
        <v>447</v>
      </c>
      <c r="B409" t="s">
        <v>33</v>
      </c>
      <c r="C409" t="s">
        <v>28</v>
      </c>
      <c r="D409" s="1">
        <v>44996</v>
      </c>
      <c r="E409" s="1">
        <v>45441</v>
      </c>
      <c r="F409">
        <v>100438.59999999999</v>
      </c>
      <c r="G409">
        <v>80373.5</v>
      </c>
      <c r="H409">
        <v>55450.9</v>
      </c>
      <c r="I409" s="6">
        <v>12973.643</v>
      </c>
      <c r="J409" s="7">
        <v>35432.228999999999</v>
      </c>
      <c r="K409" t="s">
        <v>29</v>
      </c>
      <c r="L409" t="s">
        <v>22</v>
      </c>
      <c r="M409" t="s">
        <v>23</v>
      </c>
      <c r="N409" s="5">
        <f xml:space="preserve"> Campaign_Data[[#This Row],[Clicks]]/Campaign_Data[[#This Row],[Impressions]]</f>
        <v>0.80022521221920662</v>
      </c>
      <c r="O409" s="5">
        <f xml:space="preserve"> Campaign_Data[[#This Row],[Conversions]]/Campaign_Data[[#This Row],[Clicks]]</f>
        <v>0.68991520837091824</v>
      </c>
      <c r="P409" s="7">
        <f>Campaign_Data[[#This Row],[Total_Spend]]/Campaign_Data[[#This Row],[Clicks]]</f>
        <v>0.16141692224427207</v>
      </c>
      <c r="Q409" s="6">
        <f>Campaign_Data[[#This Row],[Total_Spend]]/Campaign_Data[[#This Row],[Conversions]]</f>
        <v>0.23396631975315099</v>
      </c>
      <c r="R409" s="7">
        <f xml:space="preserve"> Campaign_Data[[#This Row],[Revenue_Generated]]/Campaign_Data[[#This Row],[Total_Spend]]</f>
        <v>2.7310932634727192</v>
      </c>
      <c r="S409" t="str">
        <f xml:space="preserve"> TEXT(Campaign_Data[[#This Row],[Start_Date]], "mmm-yyyy")</f>
        <v>Mar-2023</v>
      </c>
    </row>
    <row r="410" spans="1:19" x14ac:dyDescent="0.2">
      <c r="A410" t="s">
        <v>448</v>
      </c>
      <c r="B410" t="s">
        <v>33</v>
      </c>
      <c r="C410" t="s">
        <v>47</v>
      </c>
      <c r="D410" s="1">
        <v>44883</v>
      </c>
      <c r="E410" s="1">
        <v>45338</v>
      </c>
      <c r="F410">
        <v>119120.4</v>
      </c>
      <c r="G410">
        <v>88632.7</v>
      </c>
      <c r="H410">
        <v>14824.8</v>
      </c>
      <c r="I410" s="6">
        <v>4686.1099999999997</v>
      </c>
      <c r="J410" s="7">
        <v>12467.1</v>
      </c>
      <c r="K410" t="s">
        <v>64</v>
      </c>
      <c r="L410" t="s">
        <v>34</v>
      </c>
      <c r="M410" t="s">
        <v>31</v>
      </c>
      <c r="N410" s="5">
        <f xml:space="preserve"> Campaign_Data[[#This Row],[Clicks]]/Campaign_Data[[#This Row],[Impressions]]</f>
        <v>0.74405979160580393</v>
      </c>
      <c r="O410" s="5">
        <f xml:space="preserve"> Campaign_Data[[#This Row],[Conversions]]/Campaign_Data[[#This Row],[Clicks]]</f>
        <v>0.16726106730360238</v>
      </c>
      <c r="P410" s="7">
        <f>Campaign_Data[[#This Row],[Total_Spend]]/Campaign_Data[[#This Row],[Clicks]]</f>
        <v>5.2871118672905143E-2</v>
      </c>
      <c r="Q410" s="6">
        <f>Campaign_Data[[#This Row],[Total_Spend]]/Campaign_Data[[#This Row],[Conversions]]</f>
        <v>0.31609937402190924</v>
      </c>
      <c r="R410" s="7">
        <f xml:space="preserve"> Campaign_Data[[#This Row],[Revenue_Generated]]/Campaign_Data[[#This Row],[Total_Spend]]</f>
        <v>2.6604369082245189</v>
      </c>
      <c r="S410" t="str">
        <f xml:space="preserve"> TEXT(Campaign_Data[[#This Row],[Start_Date]], "mmm-yyyy")</f>
        <v>Nov-2022</v>
      </c>
    </row>
    <row r="411" spans="1:19" x14ac:dyDescent="0.2">
      <c r="A411" t="s">
        <v>449</v>
      </c>
      <c r="B411" t="s">
        <v>19</v>
      </c>
      <c r="C411" t="s">
        <v>20</v>
      </c>
      <c r="D411" s="1">
        <v>45143</v>
      </c>
      <c r="E411" s="1">
        <v>45600</v>
      </c>
      <c r="F411">
        <v>50039.5</v>
      </c>
      <c r="G411">
        <v>7592.2</v>
      </c>
      <c r="H411">
        <v>5489.7</v>
      </c>
      <c r="I411" s="6">
        <v>376.565</v>
      </c>
      <c r="J411" s="7">
        <v>578.75300000000004</v>
      </c>
      <c r="K411" t="s">
        <v>42</v>
      </c>
      <c r="L411" t="s">
        <v>49</v>
      </c>
      <c r="M411" t="s">
        <v>23</v>
      </c>
      <c r="N411" s="5">
        <f xml:space="preserve"> Campaign_Data[[#This Row],[Clicks]]/Campaign_Data[[#This Row],[Impressions]]</f>
        <v>0.15172413793103448</v>
      </c>
      <c r="O411" s="5">
        <f xml:space="preserve"> Campaign_Data[[#This Row],[Conversions]]/Campaign_Data[[#This Row],[Clicks]]</f>
        <v>0.7230710466004584</v>
      </c>
      <c r="P411" s="7">
        <f>Campaign_Data[[#This Row],[Total_Spend]]/Campaign_Data[[#This Row],[Clicks]]</f>
        <v>4.9598930481283422E-2</v>
      </c>
      <c r="Q411" s="6">
        <f>Campaign_Data[[#This Row],[Total_Spend]]/Campaign_Data[[#This Row],[Conversions]]</f>
        <v>6.8594823032223987E-2</v>
      </c>
      <c r="R411" s="7">
        <f xml:space="preserve"> Campaign_Data[[#This Row],[Revenue_Generated]]/Campaign_Data[[#This Row],[Total_Spend]]</f>
        <v>1.5369272237196767</v>
      </c>
      <c r="S411" t="str">
        <f xml:space="preserve"> TEXT(Campaign_Data[[#This Row],[Start_Date]], "mmm-yyyy")</f>
        <v>Aug-2023</v>
      </c>
    </row>
    <row r="412" spans="1:19" x14ac:dyDescent="0.2">
      <c r="A412" t="s">
        <v>450</v>
      </c>
      <c r="B412" t="s">
        <v>39</v>
      </c>
      <c r="C412" t="s">
        <v>47</v>
      </c>
      <c r="D412" s="1">
        <v>44906</v>
      </c>
      <c r="E412" s="1">
        <v>45340</v>
      </c>
      <c r="F412">
        <v>16782.3</v>
      </c>
      <c r="G412">
        <v>9715</v>
      </c>
      <c r="H412">
        <v>6664.2</v>
      </c>
      <c r="I412" s="6">
        <v>13058.816000000001</v>
      </c>
      <c r="J412" s="7">
        <v>43306.338000000003</v>
      </c>
      <c r="K412" t="s">
        <v>42</v>
      </c>
      <c r="L412" t="s">
        <v>30</v>
      </c>
      <c r="M412" t="s">
        <v>31</v>
      </c>
      <c r="N412" s="5">
        <f xml:space="preserve"> Campaign_Data[[#This Row],[Clicks]]/Campaign_Data[[#This Row],[Impressions]]</f>
        <v>0.57888370485571106</v>
      </c>
      <c r="O412" s="5">
        <f xml:space="preserve"> Campaign_Data[[#This Row],[Conversions]]/Campaign_Data[[#This Row],[Clicks]]</f>
        <v>0.68597014925373134</v>
      </c>
      <c r="P412" s="7">
        <f>Campaign_Data[[#This Row],[Total_Spend]]/Campaign_Data[[#This Row],[Clicks]]</f>
        <v>1.3441910447761194</v>
      </c>
      <c r="Q412" s="6">
        <f>Campaign_Data[[#This Row],[Total_Spend]]/Campaign_Data[[#This Row],[Conversions]]</f>
        <v>1.9595474325500437</v>
      </c>
      <c r="R412" s="7">
        <f xml:space="preserve"> Campaign_Data[[#This Row],[Revenue_Generated]]/Campaign_Data[[#This Row],[Total_Spend]]</f>
        <v>3.3162530201819216</v>
      </c>
      <c r="S412" t="str">
        <f xml:space="preserve"> TEXT(Campaign_Data[[#This Row],[Start_Date]], "mmm-yyyy")</f>
        <v>Dec-2022</v>
      </c>
    </row>
    <row r="413" spans="1:19" x14ac:dyDescent="0.2">
      <c r="A413" t="s">
        <v>451</v>
      </c>
      <c r="B413" t="s">
        <v>19</v>
      </c>
      <c r="C413" t="s">
        <v>20</v>
      </c>
      <c r="D413" s="1">
        <v>44884</v>
      </c>
      <c r="E413" s="1">
        <v>45343</v>
      </c>
      <c r="F413">
        <v>87527.8</v>
      </c>
      <c r="G413">
        <v>6446.7</v>
      </c>
      <c r="H413">
        <v>4425.3999999999996</v>
      </c>
      <c r="I413" s="6">
        <v>8529.19</v>
      </c>
      <c r="J413" s="7">
        <v>33591.599000000002</v>
      </c>
      <c r="K413" t="s">
        <v>37</v>
      </c>
      <c r="L413" t="s">
        <v>34</v>
      </c>
      <c r="M413" t="s">
        <v>31</v>
      </c>
      <c r="N413" s="5">
        <f xml:space="preserve"> Campaign_Data[[#This Row],[Clicks]]/Campaign_Data[[#This Row],[Impressions]]</f>
        <v>7.3653170764031536E-2</v>
      </c>
      <c r="O413" s="5">
        <f xml:space="preserve"> Campaign_Data[[#This Row],[Conversions]]/Campaign_Data[[#This Row],[Clicks]]</f>
        <v>0.68645973909131797</v>
      </c>
      <c r="P413" s="7">
        <f>Campaign_Data[[#This Row],[Total_Spend]]/Campaign_Data[[#This Row],[Clicks]]</f>
        <v>1.3230319388214127</v>
      </c>
      <c r="Q413" s="6">
        <f>Campaign_Data[[#This Row],[Total_Spend]]/Campaign_Data[[#This Row],[Conversions]]</f>
        <v>1.9273263433813894</v>
      </c>
      <c r="R413" s="7">
        <f xml:space="preserve"> Campaign_Data[[#This Row],[Revenue_Generated]]/Campaign_Data[[#This Row],[Total_Spend]]</f>
        <v>3.9384277991227772</v>
      </c>
      <c r="S413" t="str">
        <f xml:space="preserve"> TEXT(Campaign_Data[[#This Row],[Start_Date]], "mmm-yyyy")</f>
        <v>Nov-2022</v>
      </c>
    </row>
    <row r="414" spans="1:19" x14ac:dyDescent="0.2">
      <c r="A414" t="s">
        <v>452</v>
      </c>
      <c r="B414" t="s">
        <v>39</v>
      </c>
      <c r="C414" t="s">
        <v>28</v>
      </c>
      <c r="D414" s="1">
        <v>44950</v>
      </c>
      <c r="E414" s="1">
        <v>45400</v>
      </c>
      <c r="F414">
        <v>128209</v>
      </c>
      <c r="G414">
        <v>47676</v>
      </c>
      <c r="H414">
        <v>19662</v>
      </c>
      <c r="I414" s="6">
        <v>5266.0230000000001</v>
      </c>
      <c r="J414" s="7">
        <v>13551.671</v>
      </c>
      <c r="K414" t="s">
        <v>37</v>
      </c>
      <c r="L414" t="s">
        <v>30</v>
      </c>
      <c r="M414" t="s">
        <v>23</v>
      </c>
      <c r="N414" s="5">
        <f xml:space="preserve"> Campaign_Data[[#This Row],[Clicks]]/Campaign_Data[[#This Row],[Impressions]]</f>
        <v>0.37186156978059265</v>
      </c>
      <c r="O414" s="5">
        <f xml:space="preserve"> Campaign_Data[[#This Row],[Conversions]]/Campaign_Data[[#This Row],[Clicks]]</f>
        <v>0.41240875912408759</v>
      </c>
      <c r="P414" s="7">
        <f>Campaign_Data[[#This Row],[Total_Spend]]/Campaign_Data[[#This Row],[Clicks]]</f>
        <v>0.11045437956204379</v>
      </c>
      <c r="Q414" s="6">
        <f>Campaign_Data[[#This Row],[Total_Spend]]/Campaign_Data[[#This Row],[Conversions]]</f>
        <v>0.26782743362831857</v>
      </c>
      <c r="R414" s="7">
        <f xml:space="preserve"> Campaign_Data[[#This Row],[Revenue_Generated]]/Campaign_Data[[#This Row],[Total_Spend]]</f>
        <v>2.5734165992058902</v>
      </c>
      <c r="S414" t="str">
        <f xml:space="preserve"> TEXT(Campaign_Data[[#This Row],[Start_Date]], "mmm-yyyy")</f>
        <v>Jan-2023</v>
      </c>
    </row>
    <row r="415" spans="1:19" x14ac:dyDescent="0.2">
      <c r="A415" t="s">
        <v>453</v>
      </c>
      <c r="B415" t="s">
        <v>27</v>
      </c>
      <c r="C415" t="s">
        <v>47</v>
      </c>
      <c r="D415" s="1">
        <v>44863</v>
      </c>
      <c r="E415" s="1">
        <v>45310</v>
      </c>
      <c r="F415">
        <v>71569.099999999991</v>
      </c>
      <c r="G415">
        <v>4596.5</v>
      </c>
      <c r="H415">
        <v>3859.9</v>
      </c>
      <c r="I415" s="6">
        <v>13992.355</v>
      </c>
      <c r="J415" s="7">
        <v>54286.578999999998</v>
      </c>
      <c r="K415" t="s">
        <v>42</v>
      </c>
      <c r="L415" t="s">
        <v>49</v>
      </c>
      <c r="M415" t="s">
        <v>23</v>
      </c>
      <c r="N415" s="5">
        <f xml:space="preserve"> Campaign_Data[[#This Row],[Clicks]]/Campaign_Data[[#This Row],[Impressions]]</f>
        <v>6.4224644434539499E-2</v>
      </c>
      <c r="O415" s="5">
        <f xml:space="preserve"> Campaign_Data[[#This Row],[Conversions]]/Campaign_Data[[#This Row],[Clicks]]</f>
        <v>0.83974763406940067</v>
      </c>
      <c r="P415" s="7">
        <f>Campaign_Data[[#This Row],[Total_Spend]]/Campaign_Data[[#This Row],[Clicks]]</f>
        <v>3.0441324921135644</v>
      </c>
      <c r="Q415" s="6">
        <f>Campaign_Data[[#This Row],[Total_Spend]]/Campaign_Data[[#This Row],[Conversions]]</f>
        <v>3.6250563486100673</v>
      </c>
      <c r="R415" s="7">
        <f xml:space="preserve"> Campaign_Data[[#This Row],[Revenue_Generated]]/Campaign_Data[[#This Row],[Total_Spend]]</f>
        <v>3.8797313961802713</v>
      </c>
      <c r="S415" t="str">
        <f xml:space="preserve"> TEXT(Campaign_Data[[#This Row],[Start_Date]], "mmm-yyyy")</f>
        <v>Oct-2022</v>
      </c>
    </row>
    <row r="416" spans="1:19" x14ac:dyDescent="0.2">
      <c r="A416" t="s">
        <v>454</v>
      </c>
      <c r="B416" t="s">
        <v>39</v>
      </c>
      <c r="C416" t="s">
        <v>47</v>
      </c>
      <c r="D416" s="1">
        <v>45140</v>
      </c>
      <c r="E416" s="1">
        <v>45574</v>
      </c>
      <c r="F416">
        <v>79880.5</v>
      </c>
      <c r="G416">
        <v>27503.599999999999</v>
      </c>
      <c r="H416">
        <v>19047.2</v>
      </c>
      <c r="I416" s="6">
        <v>8937.4809999999998</v>
      </c>
      <c r="J416" s="7">
        <v>16753.850999999999</v>
      </c>
      <c r="K416" t="s">
        <v>29</v>
      </c>
      <c r="L416" t="s">
        <v>43</v>
      </c>
      <c r="M416" t="s">
        <v>23</v>
      </c>
      <c r="N416" s="5">
        <f xml:space="preserve"> Campaign_Data[[#This Row],[Clicks]]/Campaign_Data[[#This Row],[Impressions]]</f>
        <v>0.34430931203485204</v>
      </c>
      <c r="O416" s="5">
        <f xml:space="preserve"> Campaign_Data[[#This Row],[Conversions]]/Campaign_Data[[#This Row],[Clicks]]</f>
        <v>0.69253479544495999</v>
      </c>
      <c r="P416" s="7">
        <f>Campaign_Data[[#This Row],[Total_Spend]]/Campaign_Data[[#This Row],[Clicks]]</f>
        <v>0.32495676929565587</v>
      </c>
      <c r="Q416" s="6">
        <f>Campaign_Data[[#This Row],[Total_Spend]]/Campaign_Data[[#This Row],[Conversions]]</f>
        <v>0.46922807551766138</v>
      </c>
      <c r="R416" s="7">
        <f xml:space="preserve"> Campaign_Data[[#This Row],[Revenue_Generated]]/Campaign_Data[[#This Row],[Total_Spend]]</f>
        <v>1.8745607403249305</v>
      </c>
      <c r="S416" t="str">
        <f xml:space="preserve"> TEXT(Campaign_Data[[#This Row],[Start_Date]], "mmm-yyyy")</f>
        <v>Aug-2023</v>
      </c>
    </row>
    <row r="417" spans="1:19" x14ac:dyDescent="0.2">
      <c r="A417" t="s">
        <v>455</v>
      </c>
      <c r="B417" t="s">
        <v>46</v>
      </c>
      <c r="C417" t="s">
        <v>40</v>
      </c>
      <c r="D417" s="1">
        <v>45045</v>
      </c>
      <c r="E417" s="1">
        <v>45506</v>
      </c>
      <c r="F417">
        <v>101404.3</v>
      </c>
      <c r="G417">
        <v>3390.1</v>
      </c>
      <c r="H417">
        <v>1725.5</v>
      </c>
      <c r="I417" s="6">
        <v>9526.5</v>
      </c>
      <c r="J417" s="7">
        <v>25257.55</v>
      </c>
      <c r="K417" t="s">
        <v>64</v>
      </c>
      <c r="L417" t="s">
        <v>30</v>
      </c>
      <c r="M417" t="s">
        <v>23</v>
      </c>
      <c r="N417" s="5">
        <f xml:space="preserve"> Campaign_Data[[#This Row],[Clicks]]/Campaign_Data[[#This Row],[Impressions]]</f>
        <v>3.3431521148511452E-2</v>
      </c>
      <c r="O417" s="5">
        <f xml:space="preserve"> Campaign_Data[[#This Row],[Conversions]]/Campaign_Data[[#This Row],[Clicks]]</f>
        <v>0.50898203592814373</v>
      </c>
      <c r="P417" s="7">
        <f>Campaign_Data[[#This Row],[Total_Spend]]/Campaign_Data[[#This Row],[Clicks]]</f>
        <v>2.8100940975192472</v>
      </c>
      <c r="Q417" s="6">
        <f>Campaign_Data[[#This Row],[Total_Spend]]/Campaign_Data[[#This Row],[Conversions]]</f>
        <v>5.5210084033613445</v>
      </c>
      <c r="R417" s="7">
        <f xml:space="preserve"> Campaign_Data[[#This Row],[Revenue_Generated]]/Campaign_Data[[#This Row],[Total_Spend]]</f>
        <v>2.6512937595129373</v>
      </c>
      <c r="S417" t="str">
        <f xml:space="preserve"> TEXT(Campaign_Data[[#This Row],[Start_Date]], "mmm-yyyy")</f>
        <v>Apr-2023</v>
      </c>
    </row>
    <row r="418" spans="1:19" x14ac:dyDescent="0.2">
      <c r="A418" t="s">
        <v>456</v>
      </c>
      <c r="B418" t="s">
        <v>25</v>
      </c>
      <c r="C418" t="s">
        <v>40</v>
      </c>
      <c r="D418" s="1">
        <v>44898</v>
      </c>
      <c r="E418" s="1">
        <v>45357</v>
      </c>
      <c r="F418">
        <v>30838.6</v>
      </c>
      <c r="G418">
        <v>26923.599999999999</v>
      </c>
      <c r="H418">
        <v>8804.4</v>
      </c>
      <c r="I418" s="6">
        <v>2531.0619999999999</v>
      </c>
      <c r="J418" s="7">
        <v>3191.9720000000002</v>
      </c>
      <c r="K418" t="s">
        <v>37</v>
      </c>
      <c r="L418" t="s">
        <v>22</v>
      </c>
      <c r="M418" t="s">
        <v>23</v>
      </c>
      <c r="N418" s="5">
        <f xml:space="preserve"> Campaign_Data[[#This Row],[Clicks]]/Campaign_Data[[#This Row],[Impressions]]</f>
        <v>0.87304871167951847</v>
      </c>
      <c r="O418" s="5">
        <f xml:space="preserve"> Campaign_Data[[#This Row],[Conversions]]/Campaign_Data[[#This Row],[Clicks]]</f>
        <v>0.32701421800947866</v>
      </c>
      <c r="P418" s="7">
        <f>Campaign_Data[[#This Row],[Total_Spend]]/Campaign_Data[[#This Row],[Clicks]]</f>
        <v>9.4009047824213696E-2</v>
      </c>
      <c r="Q418" s="6">
        <f>Campaign_Data[[#This Row],[Total_Spend]]/Campaign_Data[[#This Row],[Conversions]]</f>
        <v>0.28747694334650858</v>
      </c>
      <c r="R418" s="7">
        <f xml:space="preserve"> Campaign_Data[[#This Row],[Revenue_Generated]]/Campaign_Data[[#This Row],[Total_Spend]]</f>
        <v>1.2611196406883751</v>
      </c>
      <c r="S418" t="str">
        <f xml:space="preserve"> TEXT(Campaign_Data[[#This Row],[Start_Date]], "mmm-yyyy")</f>
        <v>Dec-2022</v>
      </c>
    </row>
    <row r="419" spans="1:19" x14ac:dyDescent="0.2">
      <c r="A419" t="s">
        <v>457</v>
      </c>
      <c r="B419" t="s">
        <v>27</v>
      </c>
      <c r="C419" t="s">
        <v>40</v>
      </c>
      <c r="D419" s="1">
        <v>45005</v>
      </c>
      <c r="E419" s="1">
        <v>45462</v>
      </c>
      <c r="F419">
        <v>105296.09999999999</v>
      </c>
      <c r="G419">
        <v>90825.099999999991</v>
      </c>
      <c r="H419">
        <v>3494.5</v>
      </c>
      <c r="I419" s="6">
        <v>8131.7449999999999</v>
      </c>
      <c r="J419" s="7">
        <v>30782.804</v>
      </c>
      <c r="K419" t="s">
        <v>64</v>
      </c>
      <c r="L419" t="s">
        <v>34</v>
      </c>
      <c r="M419" t="s">
        <v>23</v>
      </c>
      <c r="N419" s="5">
        <f xml:space="preserve"> Campaign_Data[[#This Row],[Clicks]]/Campaign_Data[[#This Row],[Impressions]]</f>
        <v>0.86256850918505057</v>
      </c>
      <c r="O419" s="5">
        <f xml:space="preserve"> Campaign_Data[[#This Row],[Conversions]]/Campaign_Data[[#This Row],[Clicks]]</f>
        <v>3.8475047096012009E-2</v>
      </c>
      <c r="P419" s="7">
        <f>Campaign_Data[[#This Row],[Total_Spend]]/Campaign_Data[[#This Row],[Clicks]]</f>
        <v>8.9531913534914909E-2</v>
      </c>
      <c r="Q419" s="6">
        <f>Campaign_Data[[#This Row],[Total_Spend]]/Campaign_Data[[#This Row],[Conversions]]</f>
        <v>2.3270124481327801</v>
      </c>
      <c r="R419" s="7">
        <f xml:space="preserve"> Campaign_Data[[#This Row],[Revenue_Generated]]/Campaign_Data[[#This Row],[Total_Spend]]</f>
        <v>3.7855102441111965</v>
      </c>
      <c r="S419" t="str">
        <f xml:space="preserve"> TEXT(Campaign_Data[[#This Row],[Start_Date]], "mmm-yyyy")</f>
        <v>Mar-2023</v>
      </c>
    </row>
    <row r="420" spans="1:19" x14ac:dyDescent="0.2">
      <c r="A420" t="s">
        <v>458</v>
      </c>
      <c r="B420" t="s">
        <v>39</v>
      </c>
      <c r="C420" t="s">
        <v>28</v>
      </c>
      <c r="D420" s="1">
        <v>45019</v>
      </c>
      <c r="E420" s="1">
        <v>45454</v>
      </c>
      <c r="F420">
        <v>54856.4</v>
      </c>
      <c r="G420">
        <v>15138</v>
      </c>
      <c r="H420">
        <v>4335.5</v>
      </c>
      <c r="I420" s="6">
        <v>7713.3329999999996</v>
      </c>
      <c r="J420" s="7">
        <v>30351.080999999998</v>
      </c>
      <c r="K420" t="s">
        <v>21</v>
      </c>
      <c r="L420" t="s">
        <v>22</v>
      </c>
      <c r="M420" t="s">
        <v>23</v>
      </c>
      <c r="N420" s="5">
        <f xml:space="preserve"> Campaign_Data[[#This Row],[Clicks]]/Campaign_Data[[#This Row],[Impressions]]</f>
        <v>0.27595686191583846</v>
      </c>
      <c r="O420" s="5">
        <f xml:space="preserve"> Campaign_Data[[#This Row],[Conversions]]/Campaign_Data[[#This Row],[Clicks]]</f>
        <v>0.28639846743295017</v>
      </c>
      <c r="P420" s="7">
        <f>Campaign_Data[[#This Row],[Total_Spend]]/Campaign_Data[[#This Row],[Clicks]]</f>
        <v>0.50953448275862068</v>
      </c>
      <c r="Q420" s="6">
        <f>Campaign_Data[[#This Row],[Total_Spend]]/Campaign_Data[[#This Row],[Conversions]]</f>
        <v>1.7791103678929765</v>
      </c>
      <c r="R420" s="7">
        <f xml:space="preserve"> Campaign_Data[[#This Row],[Revenue_Generated]]/Campaign_Data[[#This Row],[Total_Spend]]</f>
        <v>3.9348853472292715</v>
      </c>
      <c r="S420" t="str">
        <f xml:space="preserve"> TEXT(Campaign_Data[[#This Row],[Start_Date]], "mmm-yyyy")</f>
        <v>Apr-2023</v>
      </c>
    </row>
    <row r="421" spans="1:19" x14ac:dyDescent="0.2">
      <c r="A421" t="s">
        <v>459</v>
      </c>
      <c r="B421" t="s">
        <v>39</v>
      </c>
      <c r="C421" t="s">
        <v>28</v>
      </c>
      <c r="D421" s="1">
        <v>45010</v>
      </c>
      <c r="E421" s="1">
        <v>45445</v>
      </c>
      <c r="F421">
        <v>50703.6</v>
      </c>
      <c r="G421">
        <v>4631.3</v>
      </c>
      <c r="H421">
        <v>2908.7</v>
      </c>
      <c r="I421" s="6">
        <v>14211.508</v>
      </c>
      <c r="J421" s="7">
        <v>38345.569000000003</v>
      </c>
      <c r="K421" t="s">
        <v>37</v>
      </c>
      <c r="L421" t="s">
        <v>22</v>
      </c>
      <c r="M421" t="s">
        <v>23</v>
      </c>
      <c r="N421" s="5">
        <f xml:space="preserve"> Campaign_Data[[#This Row],[Clicks]]/Campaign_Data[[#This Row],[Impressions]]</f>
        <v>9.1340654312514299E-2</v>
      </c>
      <c r="O421" s="5">
        <f xml:space="preserve"> Campaign_Data[[#This Row],[Conversions]]/Campaign_Data[[#This Row],[Clicks]]</f>
        <v>0.62805259862241691</v>
      </c>
      <c r="P421" s="7">
        <f>Campaign_Data[[#This Row],[Total_Spend]]/Campaign_Data[[#This Row],[Clicks]]</f>
        <v>3.0685785848465872</v>
      </c>
      <c r="Q421" s="6">
        <f>Campaign_Data[[#This Row],[Total_Spend]]/Campaign_Data[[#This Row],[Conversions]]</f>
        <v>4.885862412761715</v>
      </c>
      <c r="R421" s="7">
        <f xml:space="preserve"> Campaign_Data[[#This Row],[Revenue_Generated]]/Campaign_Data[[#This Row],[Total_Spend]]</f>
        <v>2.6982054965595492</v>
      </c>
      <c r="S421" t="str">
        <f xml:space="preserve"> TEXT(Campaign_Data[[#This Row],[Start_Date]], "mmm-yyyy")</f>
        <v>Mar-2023</v>
      </c>
    </row>
    <row r="422" spans="1:19" x14ac:dyDescent="0.2">
      <c r="A422" t="s">
        <v>460</v>
      </c>
      <c r="B422" t="s">
        <v>19</v>
      </c>
      <c r="C422" t="s">
        <v>20</v>
      </c>
      <c r="D422" s="1">
        <v>45125</v>
      </c>
      <c r="E422" s="1">
        <v>45585</v>
      </c>
      <c r="F422">
        <v>21393.3</v>
      </c>
      <c r="G422">
        <v>17678.399999999998</v>
      </c>
      <c r="H422">
        <v>919.3</v>
      </c>
      <c r="I422" s="6">
        <v>2775.3</v>
      </c>
      <c r="J422" s="7">
        <v>6277.8040000000001</v>
      </c>
      <c r="K422" t="s">
        <v>29</v>
      </c>
      <c r="L422" t="s">
        <v>30</v>
      </c>
      <c r="M422" t="s">
        <v>23</v>
      </c>
      <c r="N422" s="5">
        <f xml:space="preserve"> Campaign_Data[[#This Row],[Clicks]]/Campaign_Data[[#This Row],[Impressions]]</f>
        <v>0.82635217568117114</v>
      </c>
      <c r="O422" s="5">
        <f xml:space="preserve"> Campaign_Data[[#This Row],[Conversions]]/Campaign_Data[[#This Row],[Clicks]]</f>
        <v>5.2001312335958012E-2</v>
      </c>
      <c r="P422" s="7">
        <f>Campaign_Data[[#This Row],[Total_Spend]]/Campaign_Data[[#This Row],[Clicks]]</f>
        <v>0.15698818897637798</v>
      </c>
      <c r="Q422" s="6">
        <f>Campaign_Data[[#This Row],[Total_Spend]]/Campaign_Data[[#This Row],[Conversions]]</f>
        <v>3.018927444794953</v>
      </c>
      <c r="R422" s="7">
        <f xml:space="preserve"> Campaign_Data[[#This Row],[Revenue_Generated]]/Campaign_Data[[#This Row],[Total_Spend]]</f>
        <v>2.2620271682340647</v>
      </c>
      <c r="S422" t="str">
        <f xml:space="preserve"> TEXT(Campaign_Data[[#This Row],[Start_Date]], "mmm-yyyy")</f>
        <v>Jul-2023</v>
      </c>
    </row>
    <row r="423" spans="1:19" x14ac:dyDescent="0.2">
      <c r="A423" t="s">
        <v>461</v>
      </c>
      <c r="B423" t="s">
        <v>46</v>
      </c>
      <c r="C423" t="s">
        <v>47</v>
      </c>
      <c r="D423" s="1">
        <v>44981</v>
      </c>
      <c r="E423" s="1">
        <v>45416</v>
      </c>
      <c r="F423">
        <v>56552.9</v>
      </c>
      <c r="G423">
        <v>38355.4</v>
      </c>
      <c r="H423">
        <v>7656</v>
      </c>
      <c r="I423" s="6">
        <v>14189.844999999999</v>
      </c>
      <c r="J423" s="7">
        <v>44073.04</v>
      </c>
      <c r="K423" t="s">
        <v>42</v>
      </c>
      <c r="L423" t="s">
        <v>49</v>
      </c>
      <c r="M423" t="s">
        <v>23</v>
      </c>
      <c r="N423" s="5">
        <f xml:space="preserve"> Campaign_Data[[#This Row],[Clicks]]/Campaign_Data[[#This Row],[Impressions]]</f>
        <v>0.67822162966001742</v>
      </c>
      <c r="O423" s="5">
        <f xml:space="preserve"> Campaign_Data[[#This Row],[Conversions]]/Campaign_Data[[#This Row],[Clicks]]</f>
        <v>0.1996068350219265</v>
      </c>
      <c r="P423" s="7">
        <f>Campaign_Data[[#This Row],[Total_Spend]]/Campaign_Data[[#This Row],[Clicks]]</f>
        <v>0.36995690306971113</v>
      </c>
      <c r="Q423" s="6">
        <f>Campaign_Data[[#This Row],[Total_Spend]]/Campaign_Data[[#This Row],[Conversions]]</f>
        <v>1.8534280303030302</v>
      </c>
      <c r="R423" s="7">
        <f xml:space="preserve"> Campaign_Data[[#This Row],[Revenue_Generated]]/Campaign_Data[[#This Row],[Total_Spend]]</f>
        <v>3.1059564075576587</v>
      </c>
      <c r="S423" t="str">
        <f xml:space="preserve"> TEXT(Campaign_Data[[#This Row],[Start_Date]], "mmm-yyyy")</f>
        <v>Feb-2023</v>
      </c>
    </row>
    <row r="424" spans="1:19" x14ac:dyDescent="0.2">
      <c r="A424" t="s">
        <v>462</v>
      </c>
      <c r="B424" t="s">
        <v>46</v>
      </c>
      <c r="C424" t="s">
        <v>47</v>
      </c>
      <c r="D424" s="1">
        <v>45090</v>
      </c>
      <c r="E424" s="1">
        <v>45546</v>
      </c>
      <c r="F424">
        <v>126028.2</v>
      </c>
      <c r="G424">
        <v>25485.200000000001</v>
      </c>
      <c r="H424">
        <v>2963.7999999999997</v>
      </c>
      <c r="I424" s="6">
        <v>7052.22</v>
      </c>
      <c r="J424" s="7">
        <v>12794.829</v>
      </c>
      <c r="K424" t="s">
        <v>37</v>
      </c>
      <c r="L424" t="s">
        <v>22</v>
      </c>
      <c r="M424" t="s">
        <v>23</v>
      </c>
      <c r="N424" s="5">
        <f xml:space="preserve"> Campaign_Data[[#This Row],[Clicks]]/Campaign_Data[[#This Row],[Impressions]]</f>
        <v>0.20221823369690275</v>
      </c>
      <c r="O424" s="5">
        <f xml:space="preserve"> Campaign_Data[[#This Row],[Conversions]]/Campaign_Data[[#This Row],[Clicks]]</f>
        <v>0.11629494765589439</v>
      </c>
      <c r="P424" s="7">
        <f>Campaign_Data[[#This Row],[Total_Spend]]/Campaign_Data[[#This Row],[Clicks]]</f>
        <v>0.27671825216203916</v>
      </c>
      <c r="Q424" s="6">
        <f>Campaign_Data[[#This Row],[Total_Spend]]/Campaign_Data[[#This Row],[Conversions]]</f>
        <v>2.379452054794521</v>
      </c>
      <c r="R424" s="7">
        <f xml:space="preserve"> Campaign_Data[[#This Row],[Revenue_Generated]]/Campaign_Data[[#This Row],[Total_Spend]]</f>
        <v>1.814298050826548</v>
      </c>
      <c r="S424" t="str">
        <f xml:space="preserve"> TEXT(Campaign_Data[[#This Row],[Start_Date]], "mmm-yyyy")</f>
        <v>Jun-2023</v>
      </c>
    </row>
    <row r="425" spans="1:19" x14ac:dyDescent="0.2">
      <c r="A425" t="s">
        <v>463</v>
      </c>
      <c r="B425" t="s">
        <v>27</v>
      </c>
      <c r="C425" t="s">
        <v>20</v>
      </c>
      <c r="D425" s="1">
        <v>45099</v>
      </c>
      <c r="E425" s="1">
        <v>45535</v>
      </c>
      <c r="F425">
        <v>74124</v>
      </c>
      <c r="G425">
        <v>53681.9</v>
      </c>
      <c r="H425">
        <v>1383.3</v>
      </c>
      <c r="I425" s="6">
        <v>12473.248</v>
      </c>
      <c r="J425" s="7">
        <v>24020.41</v>
      </c>
      <c r="K425" t="s">
        <v>21</v>
      </c>
      <c r="L425" t="s">
        <v>43</v>
      </c>
      <c r="M425" t="s">
        <v>23</v>
      </c>
      <c r="N425" s="5">
        <f xml:space="preserve"> Campaign_Data[[#This Row],[Clicks]]/Campaign_Data[[#This Row],[Impressions]]</f>
        <v>0.72421752738654144</v>
      </c>
      <c r="O425" s="5">
        <f xml:space="preserve"> Campaign_Data[[#This Row],[Conversions]]/Campaign_Data[[#This Row],[Clicks]]</f>
        <v>2.5768461995570199E-2</v>
      </c>
      <c r="P425" s="7">
        <f>Campaign_Data[[#This Row],[Total_Spend]]/Campaign_Data[[#This Row],[Clicks]]</f>
        <v>0.23235481605531844</v>
      </c>
      <c r="Q425" s="6">
        <f>Campaign_Data[[#This Row],[Total_Spend]]/Campaign_Data[[#This Row],[Conversions]]</f>
        <v>9.017023060796646</v>
      </c>
      <c r="R425" s="7">
        <f xml:space="preserve"> Campaign_Data[[#This Row],[Revenue_Generated]]/Campaign_Data[[#This Row],[Total_Spend]]</f>
        <v>1.9257542221560897</v>
      </c>
      <c r="S425" t="str">
        <f xml:space="preserve"> TEXT(Campaign_Data[[#This Row],[Start_Date]], "mmm-yyyy")</f>
        <v>Jun-2023</v>
      </c>
    </row>
    <row r="426" spans="1:19" x14ac:dyDescent="0.2">
      <c r="A426" t="s">
        <v>464</v>
      </c>
      <c r="B426" t="s">
        <v>19</v>
      </c>
      <c r="C426" t="s">
        <v>40</v>
      </c>
      <c r="D426" s="1">
        <v>45099</v>
      </c>
      <c r="E426" s="1">
        <v>45548</v>
      </c>
      <c r="F426">
        <v>30870.5</v>
      </c>
      <c r="G426">
        <v>30365.899999999998</v>
      </c>
      <c r="H426">
        <v>14694.3</v>
      </c>
      <c r="I426" s="6">
        <v>12558.826999999999</v>
      </c>
      <c r="J426" s="7">
        <v>43051.428</v>
      </c>
      <c r="K426" t="s">
        <v>42</v>
      </c>
      <c r="L426" t="s">
        <v>30</v>
      </c>
      <c r="M426" t="s">
        <v>31</v>
      </c>
      <c r="N426" s="5">
        <f xml:space="preserve"> Campaign_Data[[#This Row],[Clicks]]/Campaign_Data[[#This Row],[Impressions]]</f>
        <v>0.98365429779239077</v>
      </c>
      <c r="O426" s="5">
        <f xml:space="preserve"> Campaign_Data[[#This Row],[Conversions]]/Campaign_Data[[#This Row],[Clicks]]</f>
        <v>0.48390793620475603</v>
      </c>
      <c r="P426" s="7">
        <f>Campaign_Data[[#This Row],[Total_Spend]]/Campaign_Data[[#This Row],[Clicks]]</f>
        <v>0.41358322987298252</v>
      </c>
      <c r="Q426" s="6">
        <f>Campaign_Data[[#This Row],[Total_Spend]]/Campaign_Data[[#This Row],[Conversions]]</f>
        <v>0.85467337675152955</v>
      </c>
      <c r="R426" s="7">
        <f xml:space="preserve"> Campaign_Data[[#This Row],[Revenue_Generated]]/Campaign_Data[[#This Row],[Total_Spend]]</f>
        <v>3.4279816100659719</v>
      </c>
      <c r="S426" t="str">
        <f xml:space="preserve"> TEXT(Campaign_Data[[#This Row],[Start_Date]], "mmm-yyyy")</f>
        <v>Jun-2023</v>
      </c>
    </row>
    <row r="427" spans="1:19" x14ac:dyDescent="0.2">
      <c r="A427" t="s">
        <v>465</v>
      </c>
      <c r="B427" t="s">
        <v>39</v>
      </c>
      <c r="C427" t="s">
        <v>40</v>
      </c>
      <c r="D427" s="1">
        <v>44903</v>
      </c>
      <c r="E427" s="1">
        <v>45345</v>
      </c>
      <c r="F427">
        <v>100893.9</v>
      </c>
      <c r="G427">
        <v>60641.9</v>
      </c>
      <c r="H427">
        <v>45260.299999999996</v>
      </c>
      <c r="I427" s="6">
        <v>3265.2550000000001</v>
      </c>
      <c r="J427" s="7">
        <v>6431.9390000000003</v>
      </c>
      <c r="K427" t="s">
        <v>42</v>
      </c>
      <c r="L427" t="s">
        <v>30</v>
      </c>
      <c r="M427" t="s">
        <v>31</v>
      </c>
      <c r="N427" s="5">
        <f xml:space="preserve"> Campaign_Data[[#This Row],[Clicks]]/Campaign_Data[[#This Row],[Impressions]]</f>
        <v>0.60104624759276826</v>
      </c>
      <c r="O427" s="5">
        <f xml:space="preserve"> Campaign_Data[[#This Row],[Conversions]]/Campaign_Data[[#This Row],[Clicks]]</f>
        <v>0.74635359380230493</v>
      </c>
      <c r="P427" s="7">
        <f>Campaign_Data[[#This Row],[Total_Spend]]/Campaign_Data[[#This Row],[Clicks]]</f>
        <v>5.3844866338290852E-2</v>
      </c>
      <c r="Q427" s="6">
        <f>Campaign_Data[[#This Row],[Total_Spend]]/Campaign_Data[[#This Row],[Conversions]]</f>
        <v>7.2143909784071258E-2</v>
      </c>
      <c r="R427" s="7">
        <f xml:space="preserve"> Campaign_Data[[#This Row],[Revenue_Generated]]/Campaign_Data[[#This Row],[Total_Spend]]</f>
        <v>1.9698121586216084</v>
      </c>
      <c r="S427" t="str">
        <f xml:space="preserve"> TEXT(Campaign_Data[[#This Row],[Start_Date]], "mmm-yyyy")</f>
        <v>Dec-2022</v>
      </c>
    </row>
    <row r="428" spans="1:19" x14ac:dyDescent="0.2">
      <c r="A428" t="s">
        <v>466</v>
      </c>
      <c r="B428" t="s">
        <v>46</v>
      </c>
      <c r="C428" t="s">
        <v>28</v>
      </c>
      <c r="D428" s="1">
        <v>44874</v>
      </c>
      <c r="E428" s="1">
        <v>45326</v>
      </c>
      <c r="F428">
        <v>80649</v>
      </c>
      <c r="G428">
        <v>40895.799999999996</v>
      </c>
      <c r="H428">
        <v>10031.1</v>
      </c>
      <c r="I428" s="6">
        <v>11750.626</v>
      </c>
      <c r="J428" s="7">
        <v>19450.531999999999</v>
      </c>
      <c r="K428" t="s">
        <v>42</v>
      </c>
      <c r="L428" t="s">
        <v>30</v>
      </c>
      <c r="M428" t="s">
        <v>23</v>
      </c>
      <c r="N428" s="5">
        <f xml:space="preserve"> Campaign_Data[[#This Row],[Clicks]]/Campaign_Data[[#This Row],[Impressions]]</f>
        <v>0.50708378281193811</v>
      </c>
      <c r="O428" s="5">
        <f xml:space="preserve"> Campaign_Data[[#This Row],[Conversions]]/Campaign_Data[[#This Row],[Clicks]]</f>
        <v>0.24528435682881863</v>
      </c>
      <c r="P428" s="7">
        <f>Campaign_Data[[#This Row],[Total_Spend]]/Campaign_Data[[#This Row],[Clicks]]</f>
        <v>0.287330875053184</v>
      </c>
      <c r="Q428" s="6">
        <f>Campaign_Data[[#This Row],[Total_Spend]]/Campaign_Data[[#This Row],[Conversions]]</f>
        <v>1.1714194854004047</v>
      </c>
      <c r="R428" s="7">
        <f xml:space="preserve"> Campaign_Data[[#This Row],[Revenue_Generated]]/Campaign_Data[[#This Row],[Total_Spend]]</f>
        <v>1.6552762380489345</v>
      </c>
      <c r="S428" t="str">
        <f xml:space="preserve"> TEXT(Campaign_Data[[#This Row],[Start_Date]], "mmm-yyyy")</f>
        <v>Nov-2022</v>
      </c>
    </row>
    <row r="429" spans="1:19" x14ac:dyDescent="0.2">
      <c r="A429" t="s">
        <v>467</v>
      </c>
      <c r="B429" t="s">
        <v>27</v>
      </c>
      <c r="C429" t="s">
        <v>28</v>
      </c>
      <c r="D429" s="1">
        <v>45036</v>
      </c>
      <c r="E429" s="1">
        <v>45491</v>
      </c>
      <c r="F429">
        <v>22011</v>
      </c>
      <c r="G429">
        <v>6359.7</v>
      </c>
      <c r="H429">
        <v>4120.8999999999996</v>
      </c>
      <c r="I429" s="6">
        <v>6821.67</v>
      </c>
      <c r="J429" s="7">
        <v>17822.761999999999</v>
      </c>
      <c r="K429" t="s">
        <v>42</v>
      </c>
      <c r="L429" t="s">
        <v>34</v>
      </c>
      <c r="M429" t="s">
        <v>31</v>
      </c>
      <c r="N429" s="5">
        <f xml:space="preserve"> Campaign_Data[[#This Row],[Clicks]]/Campaign_Data[[#This Row],[Impressions]]</f>
        <v>0.28893280632411067</v>
      </c>
      <c r="O429" s="5">
        <f xml:space="preserve"> Campaign_Data[[#This Row],[Conversions]]/Campaign_Data[[#This Row],[Clicks]]</f>
        <v>0.64797081623347008</v>
      </c>
      <c r="P429" s="7">
        <f>Campaign_Data[[#This Row],[Total_Spend]]/Campaign_Data[[#This Row],[Clicks]]</f>
        <v>1.0726402188782491</v>
      </c>
      <c r="Q429" s="6">
        <f>Campaign_Data[[#This Row],[Total_Spend]]/Campaign_Data[[#This Row],[Conversions]]</f>
        <v>1.6553835327234343</v>
      </c>
      <c r="R429" s="7">
        <f xml:space="preserve"> Campaign_Data[[#This Row],[Revenue_Generated]]/Campaign_Data[[#This Row],[Total_Spend]]</f>
        <v>2.6126684521532115</v>
      </c>
      <c r="S429" t="str">
        <f xml:space="preserve"> TEXT(Campaign_Data[[#This Row],[Start_Date]], "mmm-yyyy")</f>
        <v>Apr-2023</v>
      </c>
    </row>
    <row r="430" spans="1:19" x14ac:dyDescent="0.2">
      <c r="A430" t="s">
        <v>468</v>
      </c>
      <c r="B430" t="s">
        <v>46</v>
      </c>
      <c r="C430" t="s">
        <v>47</v>
      </c>
      <c r="D430" s="1">
        <v>45083</v>
      </c>
      <c r="E430" s="1">
        <v>45533</v>
      </c>
      <c r="F430">
        <v>34304.1</v>
      </c>
      <c r="G430">
        <v>29374.1</v>
      </c>
      <c r="H430">
        <v>18861.599999999999</v>
      </c>
      <c r="I430" s="6">
        <v>2443.569</v>
      </c>
      <c r="J430" s="7">
        <v>4783.9269999999997</v>
      </c>
      <c r="K430" t="s">
        <v>21</v>
      </c>
      <c r="L430" t="s">
        <v>34</v>
      </c>
      <c r="M430" t="s">
        <v>31</v>
      </c>
      <c r="N430" s="5">
        <f xml:space="preserve"> Campaign_Data[[#This Row],[Clicks]]/Campaign_Data[[#This Row],[Impressions]]</f>
        <v>0.85628540028742917</v>
      </c>
      <c r="O430" s="5">
        <f xml:space="preserve"> Campaign_Data[[#This Row],[Conversions]]/Campaign_Data[[#This Row],[Clicks]]</f>
        <v>0.64211669463915488</v>
      </c>
      <c r="P430" s="7">
        <f>Campaign_Data[[#This Row],[Total_Spend]]/Campaign_Data[[#This Row],[Clicks]]</f>
        <v>8.3187876394510807E-2</v>
      </c>
      <c r="Q430" s="6">
        <f>Campaign_Data[[#This Row],[Total_Spend]]/Campaign_Data[[#This Row],[Conversions]]</f>
        <v>0.12955258302583025</v>
      </c>
      <c r="R430" s="7">
        <f xml:space="preserve"> Campaign_Data[[#This Row],[Revenue_Generated]]/Campaign_Data[[#This Row],[Total_Spend]]</f>
        <v>1.9577621912865975</v>
      </c>
      <c r="S430" t="str">
        <f xml:space="preserve"> TEXT(Campaign_Data[[#This Row],[Start_Date]], "mmm-yyyy")</f>
        <v>Jun-2023</v>
      </c>
    </row>
    <row r="431" spans="1:19" x14ac:dyDescent="0.2">
      <c r="A431" t="s">
        <v>469</v>
      </c>
      <c r="B431" t="s">
        <v>46</v>
      </c>
      <c r="C431" t="s">
        <v>40</v>
      </c>
      <c r="D431" s="1">
        <v>44951</v>
      </c>
      <c r="E431" s="1">
        <v>45386</v>
      </c>
      <c r="F431">
        <v>133864</v>
      </c>
      <c r="G431">
        <v>118798.5</v>
      </c>
      <c r="H431">
        <v>16646</v>
      </c>
      <c r="I431" s="6">
        <v>5742.7250000000004</v>
      </c>
      <c r="J431" s="7">
        <v>20933.766</v>
      </c>
      <c r="K431" t="s">
        <v>37</v>
      </c>
      <c r="L431" t="s">
        <v>30</v>
      </c>
      <c r="M431" t="s">
        <v>31</v>
      </c>
      <c r="N431" s="5">
        <f xml:space="preserve"> Campaign_Data[[#This Row],[Clicks]]/Campaign_Data[[#This Row],[Impressions]]</f>
        <v>0.88745667244367421</v>
      </c>
      <c r="O431" s="5">
        <f xml:space="preserve"> Campaign_Data[[#This Row],[Conversions]]/Campaign_Data[[#This Row],[Clicks]]</f>
        <v>0.14011961430489442</v>
      </c>
      <c r="P431" s="7">
        <f>Campaign_Data[[#This Row],[Total_Spend]]/Campaign_Data[[#This Row],[Clicks]]</f>
        <v>4.8340046381057003E-2</v>
      </c>
      <c r="Q431" s="6">
        <f>Campaign_Data[[#This Row],[Total_Spend]]/Campaign_Data[[#This Row],[Conversions]]</f>
        <v>0.34499128919860628</v>
      </c>
      <c r="R431" s="7">
        <f xml:space="preserve"> Campaign_Data[[#This Row],[Revenue_Generated]]/Campaign_Data[[#This Row],[Total_Spend]]</f>
        <v>3.6452670117409416</v>
      </c>
      <c r="S431" t="str">
        <f xml:space="preserve"> TEXT(Campaign_Data[[#This Row],[Start_Date]], "mmm-yyyy")</f>
        <v>Jan-2023</v>
      </c>
    </row>
    <row r="432" spans="1:19" x14ac:dyDescent="0.2">
      <c r="A432" t="s">
        <v>470</v>
      </c>
      <c r="B432" t="s">
        <v>27</v>
      </c>
      <c r="C432" t="s">
        <v>40</v>
      </c>
      <c r="D432" s="1">
        <v>45123</v>
      </c>
      <c r="E432" s="1">
        <v>45564</v>
      </c>
      <c r="F432">
        <v>108242.5</v>
      </c>
      <c r="G432">
        <v>85341.2</v>
      </c>
      <c r="H432">
        <v>66671</v>
      </c>
      <c r="I432" s="6">
        <v>977.79300000000001</v>
      </c>
      <c r="J432" s="7">
        <v>2848.7280000000001</v>
      </c>
      <c r="K432" t="s">
        <v>29</v>
      </c>
      <c r="L432" t="s">
        <v>49</v>
      </c>
      <c r="M432" t="s">
        <v>23</v>
      </c>
      <c r="N432" s="5">
        <f xml:space="preserve"> Campaign_Data[[#This Row],[Clicks]]/Campaign_Data[[#This Row],[Impressions]]</f>
        <v>0.78842598794373742</v>
      </c>
      <c r="O432" s="5">
        <f xml:space="preserve"> Campaign_Data[[#This Row],[Conversions]]/Campaign_Data[[#This Row],[Clicks]]</f>
        <v>0.78122876172352862</v>
      </c>
      <c r="P432" s="7">
        <f>Campaign_Data[[#This Row],[Total_Spend]]/Campaign_Data[[#This Row],[Clicks]]</f>
        <v>1.1457455484572516E-2</v>
      </c>
      <c r="Q432" s="6">
        <f>Campaign_Data[[#This Row],[Total_Spend]]/Campaign_Data[[#This Row],[Conversions]]</f>
        <v>1.4665941713788605E-2</v>
      </c>
      <c r="R432" s="7">
        <f xml:space="preserve"> Campaign_Data[[#This Row],[Revenue_Generated]]/Campaign_Data[[#This Row],[Total_Spend]]</f>
        <v>2.9134264614289527</v>
      </c>
      <c r="S432" t="str">
        <f xml:space="preserve"> TEXT(Campaign_Data[[#This Row],[Start_Date]], "mmm-yyyy")</f>
        <v>Jul-2023</v>
      </c>
    </row>
    <row r="433" spans="1:19" x14ac:dyDescent="0.2">
      <c r="A433" t="s">
        <v>471</v>
      </c>
      <c r="B433" t="s">
        <v>27</v>
      </c>
      <c r="C433" t="s">
        <v>47</v>
      </c>
      <c r="D433" s="1">
        <v>44954</v>
      </c>
      <c r="E433" s="1">
        <v>45403</v>
      </c>
      <c r="F433">
        <v>58553.9</v>
      </c>
      <c r="G433">
        <v>28646.2</v>
      </c>
      <c r="H433">
        <v>11472.4</v>
      </c>
      <c r="I433" s="6">
        <v>14472.942999999999</v>
      </c>
      <c r="J433" s="7">
        <v>57621.811000000002</v>
      </c>
      <c r="K433" t="s">
        <v>29</v>
      </c>
      <c r="L433" t="s">
        <v>49</v>
      </c>
      <c r="M433" t="s">
        <v>23</v>
      </c>
      <c r="N433" s="5">
        <f xml:space="preserve"> Campaign_Data[[#This Row],[Clicks]]/Campaign_Data[[#This Row],[Impressions]]</f>
        <v>0.4892278738051607</v>
      </c>
      <c r="O433" s="5">
        <f xml:space="preserve"> Campaign_Data[[#This Row],[Conversions]]/Campaign_Data[[#This Row],[Clicks]]</f>
        <v>0.40048592832557195</v>
      </c>
      <c r="P433" s="7">
        <f>Campaign_Data[[#This Row],[Total_Spend]]/Campaign_Data[[#This Row],[Clicks]]</f>
        <v>0.50523081595464669</v>
      </c>
      <c r="Q433" s="6">
        <f>Campaign_Data[[#This Row],[Total_Spend]]/Campaign_Data[[#This Row],[Conversions]]</f>
        <v>1.2615444893832153</v>
      </c>
      <c r="R433" s="7">
        <f xml:space="preserve"> Campaign_Data[[#This Row],[Revenue_Generated]]/Campaign_Data[[#This Row],[Total_Spend]]</f>
        <v>3.9813471938637499</v>
      </c>
      <c r="S433" t="str">
        <f xml:space="preserve"> TEXT(Campaign_Data[[#This Row],[Start_Date]], "mmm-yyyy")</f>
        <v>Jan-2023</v>
      </c>
    </row>
    <row r="434" spans="1:19" x14ac:dyDescent="0.2">
      <c r="A434" t="s">
        <v>472</v>
      </c>
      <c r="B434" t="s">
        <v>25</v>
      </c>
      <c r="C434" t="s">
        <v>47</v>
      </c>
      <c r="D434" s="1">
        <v>44958</v>
      </c>
      <c r="E434" s="1">
        <v>45416</v>
      </c>
      <c r="F434">
        <v>105252.59999999999</v>
      </c>
      <c r="G434">
        <v>81002.8</v>
      </c>
      <c r="H434">
        <v>27906.7</v>
      </c>
      <c r="I434" s="6">
        <v>5108.2920000000004</v>
      </c>
      <c r="J434" s="7">
        <v>16841.314999999999</v>
      </c>
      <c r="K434" t="s">
        <v>64</v>
      </c>
      <c r="L434" t="s">
        <v>43</v>
      </c>
      <c r="M434" t="s">
        <v>23</v>
      </c>
      <c r="N434" s="5">
        <f xml:space="preserve"> Campaign_Data[[#This Row],[Clicks]]/Campaign_Data[[#This Row],[Impressions]]</f>
        <v>0.76960379126026346</v>
      </c>
      <c r="O434" s="5">
        <f xml:space="preserve"> Campaign_Data[[#This Row],[Conversions]]/Campaign_Data[[#This Row],[Clicks]]</f>
        <v>0.34451525132464556</v>
      </c>
      <c r="P434" s="7">
        <f>Campaign_Data[[#This Row],[Total_Spend]]/Campaign_Data[[#This Row],[Clicks]]</f>
        <v>6.3063153372476019E-2</v>
      </c>
      <c r="Q434" s="6">
        <f>Campaign_Data[[#This Row],[Total_Spend]]/Campaign_Data[[#This Row],[Conversions]]</f>
        <v>0.1830489452353736</v>
      </c>
      <c r="R434" s="7">
        <f xml:space="preserve"> Campaign_Data[[#This Row],[Revenue_Generated]]/Campaign_Data[[#This Row],[Total_Spend]]</f>
        <v>3.2968583236823576</v>
      </c>
      <c r="S434" t="str">
        <f xml:space="preserve"> TEXT(Campaign_Data[[#This Row],[Start_Date]], "mmm-yyyy")</f>
        <v>Feb-2023</v>
      </c>
    </row>
    <row r="435" spans="1:19" x14ac:dyDescent="0.2">
      <c r="A435" t="s">
        <v>473</v>
      </c>
      <c r="B435" t="s">
        <v>19</v>
      </c>
      <c r="C435" t="s">
        <v>20</v>
      </c>
      <c r="D435" s="1">
        <v>44871</v>
      </c>
      <c r="E435" s="1">
        <v>45311</v>
      </c>
      <c r="F435">
        <v>72413</v>
      </c>
      <c r="G435">
        <v>37308.5</v>
      </c>
      <c r="H435">
        <v>762.69999999999993</v>
      </c>
      <c r="I435" s="6">
        <v>12048.021000000001</v>
      </c>
      <c r="J435" s="7">
        <v>18468.998</v>
      </c>
      <c r="K435" t="s">
        <v>29</v>
      </c>
      <c r="L435" t="s">
        <v>43</v>
      </c>
      <c r="M435" t="s">
        <v>23</v>
      </c>
      <c r="N435" s="5">
        <f xml:space="preserve"> Campaign_Data[[#This Row],[Clicks]]/Campaign_Data[[#This Row],[Impressions]]</f>
        <v>0.5152182619142972</v>
      </c>
      <c r="O435" s="5">
        <f xml:space="preserve"> Campaign_Data[[#This Row],[Conversions]]/Campaign_Data[[#This Row],[Clicks]]</f>
        <v>2.0443062572872133E-2</v>
      </c>
      <c r="P435" s="7">
        <f>Campaign_Data[[#This Row],[Total_Spend]]/Campaign_Data[[#This Row],[Clicks]]</f>
        <v>0.32292965410027208</v>
      </c>
      <c r="Q435" s="6">
        <f>Campaign_Data[[#This Row],[Total_Spend]]/Campaign_Data[[#This Row],[Conversions]]</f>
        <v>15.796539923954375</v>
      </c>
      <c r="R435" s="7">
        <f xml:space="preserve"> Campaign_Data[[#This Row],[Revenue_Generated]]/Campaign_Data[[#This Row],[Total_Spend]]</f>
        <v>1.5329486892494626</v>
      </c>
      <c r="S435" t="str">
        <f xml:space="preserve"> TEXT(Campaign_Data[[#This Row],[Start_Date]], "mmm-yyyy")</f>
        <v>Nov-2022</v>
      </c>
    </row>
    <row r="436" spans="1:19" x14ac:dyDescent="0.2">
      <c r="A436" t="s">
        <v>474</v>
      </c>
      <c r="B436" t="s">
        <v>46</v>
      </c>
      <c r="C436" t="s">
        <v>20</v>
      </c>
      <c r="D436" s="1">
        <v>45067</v>
      </c>
      <c r="E436" s="1">
        <v>45528</v>
      </c>
      <c r="F436">
        <v>76156.899999999994</v>
      </c>
      <c r="G436">
        <v>62541.4</v>
      </c>
      <c r="H436">
        <v>19441.599999999999</v>
      </c>
      <c r="I436" s="6">
        <v>13978.406000000001</v>
      </c>
      <c r="J436" s="7">
        <v>18528.39</v>
      </c>
      <c r="K436" t="s">
        <v>42</v>
      </c>
      <c r="L436" t="s">
        <v>22</v>
      </c>
      <c r="M436" t="s">
        <v>31</v>
      </c>
      <c r="N436" s="5">
        <f xml:space="preserve"> Campaign_Data[[#This Row],[Clicks]]/Campaign_Data[[#This Row],[Impressions]]</f>
        <v>0.82121777540840035</v>
      </c>
      <c r="O436" s="5">
        <f xml:space="preserve"> Campaign_Data[[#This Row],[Conversions]]/Campaign_Data[[#This Row],[Clicks]]</f>
        <v>0.31085968654363344</v>
      </c>
      <c r="P436" s="7">
        <f>Campaign_Data[[#This Row],[Total_Spend]]/Campaign_Data[[#This Row],[Clicks]]</f>
        <v>0.22350644533061301</v>
      </c>
      <c r="Q436" s="6">
        <f>Campaign_Data[[#This Row],[Total_Spend]]/Campaign_Data[[#This Row],[Conversions]]</f>
        <v>0.71899463007159914</v>
      </c>
      <c r="R436" s="7">
        <f xml:space="preserve"> Campaign_Data[[#This Row],[Revenue_Generated]]/Campaign_Data[[#This Row],[Total_Spend]]</f>
        <v>1.3255009190604421</v>
      </c>
      <c r="S436" t="str">
        <f xml:space="preserve"> TEXT(Campaign_Data[[#This Row],[Start_Date]], "mmm-yyyy")</f>
        <v>May-2023</v>
      </c>
    </row>
    <row r="437" spans="1:19" x14ac:dyDescent="0.2">
      <c r="A437" t="s">
        <v>475</v>
      </c>
      <c r="B437" t="s">
        <v>39</v>
      </c>
      <c r="C437" t="s">
        <v>20</v>
      </c>
      <c r="D437" s="1">
        <v>45095</v>
      </c>
      <c r="E437" s="1">
        <v>45543</v>
      </c>
      <c r="F437">
        <v>11379.6</v>
      </c>
      <c r="G437">
        <v>10756.1</v>
      </c>
      <c r="H437">
        <v>5646.3</v>
      </c>
      <c r="I437" s="6">
        <v>2881.2370000000001</v>
      </c>
      <c r="J437" s="7">
        <v>11022.088</v>
      </c>
      <c r="K437" t="s">
        <v>37</v>
      </c>
      <c r="L437" t="s">
        <v>22</v>
      </c>
      <c r="M437" t="s">
        <v>23</v>
      </c>
      <c r="N437" s="5">
        <f xml:space="preserve"> Campaign_Data[[#This Row],[Clicks]]/Campaign_Data[[#This Row],[Impressions]]</f>
        <v>0.94520897043832819</v>
      </c>
      <c r="O437" s="5">
        <f xml:space="preserve"> Campaign_Data[[#This Row],[Conversions]]/Campaign_Data[[#This Row],[Clicks]]</f>
        <v>0.52493933674844973</v>
      </c>
      <c r="P437" s="7">
        <f>Campaign_Data[[#This Row],[Total_Spend]]/Campaign_Data[[#This Row],[Clicks]]</f>
        <v>0.26787004583445673</v>
      </c>
      <c r="Q437" s="6">
        <f>Campaign_Data[[#This Row],[Total_Spend]]/Campaign_Data[[#This Row],[Conversions]]</f>
        <v>0.51028762198253719</v>
      </c>
      <c r="R437" s="7">
        <f xml:space="preserve"> Campaign_Data[[#This Row],[Revenue_Generated]]/Campaign_Data[[#This Row],[Total_Spend]]</f>
        <v>3.8254707960504462</v>
      </c>
      <c r="S437" t="str">
        <f xml:space="preserve"> TEXT(Campaign_Data[[#This Row],[Start_Date]], "mmm-yyyy")</f>
        <v>Jun-2023</v>
      </c>
    </row>
    <row r="438" spans="1:19" x14ac:dyDescent="0.2">
      <c r="A438" t="s">
        <v>476</v>
      </c>
      <c r="B438" t="s">
        <v>39</v>
      </c>
      <c r="C438" t="s">
        <v>28</v>
      </c>
      <c r="D438" s="1">
        <v>45012</v>
      </c>
      <c r="E438" s="1">
        <v>45447</v>
      </c>
      <c r="F438">
        <v>136874.19999999998</v>
      </c>
      <c r="G438">
        <v>116066.7</v>
      </c>
      <c r="H438">
        <v>15871.699999999999</v>
      </c>
      <c r="I438" s="6">
        <v>8436.9120000000003</v>
      </c>
      <c r="J438" s="7">
        <v>29625.704000000002</v>
      </c>
      <c r="K438" t="s">
        <v>64</v>
      </c>
      <c r="L438" t="s">
        <v>30</v>
      </c>
      <c r="M438" t="s">
        <v>31</v>
      </c>
      <c r="N438" s="5">
        <f xml:space="preserve"> Campaign_Data[[#This Row],[Clicks]]/Campaign_Data[[#This Row],[Impressions]]</f>
        <v>0.84798084664604445</v>
      </c>
      <c r="O438" s="5">
        <f xml:space="preserve"> Campaign_Data[[#This Row],[Conversions]]/Campaign_Data[[#This Row],[Clicks]]</f>
        <v>0.13674637083676885</v>
      </c>
      <c r="P438" s="7">
        <f>Campaign_Data[[#This Row],[Total_Spend]]/Campaign_Data[[#This Row],[Clicks]]</f>
        <v>7.2690203133198419E-2</v>
      </c>
      <c r="Q438" s="6">
        <f>Campaign_Data[[#This Row],[Total_Spend]]/Campaign_Data[[#This Row],[Conversions]]</f>
        <v>0.53156952311346617</v>
      </c>
      <c r="R438" s="7">
        <f xml:space="preserve"> Campaign_Data[[#This Row],[Revenue_Generated]]/Campaign_Data[[#This Row],[Total_Spend]]</f>
        <v>3.5114392564483308</v>
      </c>
      <c r="S438" t="str">
        <f xml:space="preserve"> TEXT(Campaign_Data[[#This Row],[Start_Date]], "mmm-yyyy")</f>
        <v>Mar-2023</v>
      </c>
    </row>
    <row r="439" spans="1:19" x14ac:dyDescent="0.2">
      <c r="A439" t="s">
        <v>477</v>
      </c>
      <c r="B439" t="s">
        <v>19</v>
      </c>
      <c r="C439" t="s">
        <v>40</v>
      </c>
      <c r="D439" s="1">
        <v>44939</v>
      </c>
      <c r="E439" s="1">
        <v>45400</v>
      </c>
      <c r="F439">
        <v>46173.799999999996</v>
      </c>
      <c r="G439">
        <v>45277.7</v>
      </c>
      <c r="H439">
        <v>2801.4</v>
      </c>
      <c r="I439" s="6">
        <v>11379.049000000001</v>
      </c>
      <c r="J439" s="7">
        <v>14574.994000000001</v>
      </c>
      <c r="K439" t="s">
        <v>21</v>
      </c>
      <c r="L439" t="s">
        <v>30</v>
      </c>
      <c r="M439" t="s">
        <v>31</v>
      </c>
      <c r="N439" s="5">
        <f xml:space="preserve"> Campaign_Data[[#This Row],[Clicks]]/Campaign_Data[[#This Row],[Impressions]]</f>
        <v>0.98059289034040953</v>
      </c>
      <c r="O439" s="5">
        <f xml:space="preserve"> Campaign_Data[[#This Row],[Conversions]]/Campaign_Data[[#This Row],[Clicks]]</f>
        <v>6.1871517325305839E-2</v>
      </c>
      <c r="P439" s="7">
        <f>Campaign_Data[[#This Row],[Total_Spend]]/Campaign_Data[[#This Row],[Clicks]]</f>
        <v>0.25131685134183057</v>
      </c>
      <c r="Q439" s="6">
        <f>Campaign_Data[[#This Row],[Total_Spend]]/Campaign_Data[[#This Row],[Conversions]]</f>
        <v>4.0619151138716356</v>
      </c>
      <c r="R439" s="7">
        <f xml:space="preserve"> Campaign_Data[[#This Row],[Revenue_Generated]]/Campaign_Data[[#This Row],[Total_Spend]]</f>
        <v>1.280862223196332</v>
      </c>
      <c r="S439" t="str">
        <f xml:space="preserve"> TEXT(Campaign_Data[[#This Row],[Start_Date]], "mmm-yyyy")</f>
        <v>Jan-2023</v>
      </c>
    </row>
    <row r="440" spans="1:19" x14ac:dyDescent="0.2">
      <c r="A440" t="s">
        <v>478</v>
      </c>
      <c r="B440" t="s">
        <v>39</v>
      </c>
      <c r="C440" t="s">
        <v>28</v>
      </c>
      <c r="D440" s="1">
        <v>44923</v>
      </c>
      <c r="E440" s="1">
        <v>45380</v>
      </c>
      <c r="F440">
        <v>35185.699999999997</v>
      </c>
      <c r="G440">
        <v>19061.7</v>
      </c>
      <c r="H440">
        <v>6156.7</v>
      </c>
      <c r="I440" s="6">
        <v>9036.3130000000001</v>
      </c>
      <c r="J440" s="7">
        <v>30698.704000000002</v>
      </c>
      <c r="K440" t="s">
        <v>64</v>
      </c>
      <c r="L440" t="s">
        <v>43</v>
      </c>
      <c r="M440" t="s">
        <v>23</v>
      </c>
      <c r="N440" s="5">
        <f xml:space="preserve"> Campaign_Data[[#This Row],[Clicks]]/Campaign_Data[[#This Row],[Impressions]]</f>
        <v>0.54174565235308669</v>
      </c>
      <c r="O440" s="5">
        <f xml:space="preserve"> Campaign_Data[[#This Row],[Conversions]]/Campaign_Data[[#This Row],[Clicks]]</f>
        <v>0.32298798113494598</v>
      </c>
      <c r="P440" s="7">
        <f>Campaign_Data[[#This Row],[Total_Spend]]/Campaign_Data[[#This Row],[Clicks]]</f>
        <v>0.47405598661189713</v>
      </c>
      <c r="Q440" s="6">
        <f>Campaign_Data[[#This Row],[Total_Spend]]/Campaign_Data[[#This Row],[Conversions]]</f>
        <v>1.467720207253886</v>
      </c>
      <c r="R440" s="7">
        <f xml:space="preserve"> Campaign_Data[[#This Row],[Revenue_Generated]]/Campaign_Data[[#This Row],[Total_Spend]]</f>
        <v>3.3972599222713957</v>
      </c>
      <c r="S440" t="str">
        <f xml:space="preserve"> TEXT(Campaign_Data[[#This Row],[Start_Date]], "mmm-yyyy")</f>
        <v>Dec-2022</v>
      </c>
    </row>
    <row r="441" spans="1:19" x14ac:dyDescent="0.2">
      <c r="A441" t="s">
        <v>479</v>
      </c>
      <c r="B441" t="s">
        <v>39</v>
      </c>
      <c r="C441" t="s">
        <v>28</v>
      </c>
      <c r="D441" s="1">
        <v>44881</v>
      </c>
      <c r="E441" s="1">
        <v>45318</v>
      </c>
      <c r="F441">
        <v>60375.1</v>
      </c>
      <c r="G441">
        <v>9694.6999999999989</v>
      </c>
      <c r="H441">
        <v>8636.1999999999989</v>
      </c>
      <c r="I441" s="6">
        <v>11054.394</v>
      </c>
      <c r="J441" s="7">
        <v>28580.486000000001</v>
      </c>
      <c r="K441" t="s">
        <v>21</v>
      </c>
      <c r="L441" t="s">
        <v>34</v>
      </c>
      <c r="M441" t="s">
        <v>31</v>
      </c>
      <c r="N441" s="5">
        <f xml:space="preserve"> Campaign_Data[[#This Row],[Clicks]]/Campaign_Data[[#This Row],[Impressions]]</f>
        <v>0.1605744752389644</v>
      </c>
      <c r="O441" s="5">
        <f xml:space="preserve"> Campaign_Data[[#This Row],[Conversions]]/Campaign_Data[[#This Row],[Clicks]]</f>
        <v>0.89081663176787318</v>
      </c>
      <c r="P441" s="7">
        <f>Campaign_Data[[#This Row],[Total_Spend]]/Campaign_Data[[#This Row],[Clicks]]</f>
        <v>1.1402512713131918</v>
      </c>
      <c r="Q441" s="6">
        <f>Campaign_Data[[#This Row],[Total_Spend]]/Campaign_Data[[#This Row],[Conversions]]</f>
        <v>1.2800067159167228</v>
      </c>
      <c r="R441" s="7">
        <f xml:space="preserve"> Campaign_Data[[#This Row],[Revenue_Generated]]/Campaign_Data[[#This Row],[Total_Spend]]</f>
        <v>2.5854412281668266</v>
      </c>
      <c r="S441" t="str">
        <f xml:space="preserve"> TEXT(Campaign_Data[[#This Row],[Start_Date]], "mmm-yyyy")</f>
        <v>Nov-2022</v>
      </c>
    </row>
    <row r="442" spans="1:19" x14ac:dyDescent="0.2">
      <c r="A442" t="s">
        <v>480</v>
      </c>
      <c r="B442" t="s">
        <v>39</v>
      </c>
      <c r="C442" t="s">
        <v>47</v>
      </c>
      <c r="D442" s="1">
        <v>45121</v>
      </c>
      <c r="E442" s="1">
        <v>45577</v>
      </c>
      <c r="F442">
        <v>101439.09999999999</v>
      </c>
      <c r="G442">
        <v>98495.599999999991</v>
      </c>
      <c r="H442">
        <v>77847.599999999991</v>
      </c>
      <c r="I442" s="6">
        <v>1658.22</v>
      </c>
      <c r="J442" s="7">
        <v>4165.1540000000005</v>
      </c>
      <c r="K442" t="s">
        <v>42</v>
      </c>
      <c r="L442" t="s">
        <v>43</v>
      </c>
      <c r="M442" t="s">
        <v>23</v>
      </c>
      <c r="N442" s="5">
        <f xml:space="preserve"> Campaign_Data[[#This Row],[Clicks]]/Campaign_Data[[#This Row],[Impressions]]</f>
        <v>0.97098258955373229</v>
      </c>
      <c r="O442" s="5">
        <f xml:space="preserve"> Campaign_Data[[#This Row],[Conversions]]/Campaign_Data[[#This Row],[Clicks]]</f>
        <v>0.79036627016841354</v>
      </c>
      <c r="P442" s="7">
        <f>Campaign_Data[[#This Row],[Total_Spend]]/Campaign_Data[[#This Row],[Clicks]]</f>
        <v>1.6835472853609708E-2</v>
      </c>
      <c r="Q442" s="6">
        <f>Campaign_Data[[#This Row],[Total_Spend]]/Campaign_Data[[#This Row],[Conversions]]</f>
        <v>2.1300849351810463E-2</v>
      </c>
      <c r="R442" s="7">
        <f xml:space="preserve"> Campaign_Data[[#This Row],[Revenue_Generated]]/Campaign_Data[[#This Row],[Total_Spend]]</f>
        <v>2.5118223154949284</v>
      </c>
      <c r="S442" t="str">
        <f xml:space="preserve"> TEXT(Campaign_Data[[#This Row],[Start_Date]], "mmm-yyyy")</f>
        <v>Jul-2023</v>
      </c>
    </row>
    <row r="443" spans="1:19" x14ac:dyDescent="0.2">
      <c r="A443" t="s">
        <v>481</v>
      </c>
      <c r="B443" t="s">
        <v>19</v>
      </c>
      <c r="C443" t="s">
        <v>20</v>
      </c>
      <c r="D443" s="1">
        <v>45129</v>
      </c>
      <c r="E443" s="1">
        <v>45592</v>
      </c>
      <c r="F443">
        <v>60314.2</v>
      </c>
      <c r="G443">
        <v>7134</v>
      </c>
      <c r="H443">
        <v>1632.7</v>
      </c>
      <c r="I443" s="6">
        <v>13623.968000000001</v>
      </c>
      <c r="J443" s="7">
        <v>25445.325000000001</v>
      </c>
      <c r="K443" t="s">
        <v>29</v>
      </c>
      <c r="L443" t="s">
        <v>43</v>
      </c>
      <c r="M443" t="s">
        <v>31</v>
      </c>
      <c r="N443" s="5">
        <f xml:space="preserve"> Campaign_Data[[#This Row],[Clicks]]/Campaign_Data[[#This Row],[Impressions]]</f>
        <v>0.11828060390422157</v>
      </c>
      <c r="O443" s="5">
        <f xml:space="preserve"> Campaign_Data[[#This Row],[Conversions]]/Campaign_Data[[#This Row],[Clicks]]</f>
        <v>0.2288617886178862</v>
      </c>
      <c r="P443" s="7">
        <f>Campaign_Data[[#This Row],[Total_Spend]]/Campaign_Data[[#This Row],[Clicks]]</f>
        <v>1.9097235772357726</v>
      </c>
      <c r="Q443" s="6">
        <f>Campaign_Data[[#This Row],[Total_Spend]]/Campaign_Data[[#This Row],[Conversions]]</f>
        <v>8.344440497335702</v>
      </c>
      <c r="R443" s="7">
        <f xml:space="preserve"> Campaign_Data[[#This Row],[Revenue_Generated]]/Campaign_Data[[#This Row],[Total_Spend]]</f>
        <v>1.8676882535249641</v>
      </c>
      <c r="S443" t="str">
        <f xml:space="preserve"> TEXT(Campaign_Data[[#This Row],[Start_Date]], "mmm-yyyy")</f>
        <v>Jul-2023</v>
      </c>
    </row>
    <row r="444" spans="1:19" x14ac:dyDescent="0.2">
      <c r="A444" t="s">
        <v>482</v>
      </c>
      <c r="B444" t="s">
        <v>39</v>
      </c>
      <c r="C444" t="s">
        <v>28</v>
      </c>
      <c r="D444" s="1">
        <v>45019</v>
      </c>
      <c r="E444" s="1">
        <v>45479</v>
      </c>
      <c r="F444">
        <v>64536.6</v>
      </c>
      <c r="G444">
        <v>42389.299999999996</v>
      </c>
      <c r="H444">
        <v>12461.3</v>
      </c>
      <c r="I444" s="6">
        <v>12505.525</v>
      </c>
      <c r="J444" s="7">
        <v>18198.022000000001</v>
      </c>
      <c r="K444" t="s">
        <v>37</v>
      </c>
      <c r="L444" t="s">
        <v>22</v>
      </c>
      <c r="M444" t="s">
        <v>31</v>
      </c>
      <c r="N444" s="5">
        <f xml:space="preserve"> Campaign_Data[[#This Row],[Clicks]]/Campaign_Data[[#This Row],[Impressions]]</f>
        <v>0.65682573919295406</v>
      </c>
      <c r="O444" s="5">
        <f xml:space="preserve"> Campaign_Data[[#This Row],[Conversions]]/Campaign_Data[[#This Row],[Clicks]]</f>
        <v>0.29397277143052614</v>
      </c>
      <c r="P444" s="7">
        <f>Campaign_Data[[#This Row],[Total_Spend]]/Campaign_Data[[#This Row],[Clicks]]</f>
        <v>0.295016077170418</v>
      </c>
      <c r="Q444" s="6">
        <f>Campaign_Data[[#This Row],[Total_Spend]]/Campaign_Data[[#This Row],[Conversions]]</f>
        <v>1.0035489876658135</v>
      </c>
      <c r="R444" s="7">
        <f xml:space="preserve"> Campaign_Data[[#This Row],[Revenue_Generated]]/Campaign_Data[[#This Row],[Total_Spend]]</f>
        <v>1.4551985622354919</v>
      </c>
      <c r="S444" t="str">
        <f xml:space="preserve"> TEXT(Campaign_Data[[#This Row],[Start_Date]], "mmm-yyyy")</f>
        <v>Apr-2023</v>
      </c>
    </row>
    <row r="445" spans="1:19" x14ac:dyDescent="0.2">
      <c r="A445" t="s">
        <v>483</v>
      </c>
      <c r="B445" t="s">
        <v>46</v>
      </c>
      <c r="C445" t="s">
        <v>47</v>
      </c>
      <c r="D445" s="1">
        <v>44909</v>
      </c>
      <c r="E445" s="1">
        <v>45355</v>
      </c>
      <c r="F445">
        <v>56889.299999999996</v>
      </c>
      <c r="G445">
        <v>40423.1</v>
      </c>
      <c r="H445">
        <v>23591.5</v>
      </c>
      <c r="I445" s="6">
        <v>4577.0990000000002</v>
      </c>
      <c r="J445" s="7">
        <v>17177.164000000001</v>
      </c>
      <c r="K445" t="s">
        <v>64</v>
      </c>
      <c r="L445" t="s">
        <v>30</v>
      </c>
      <c r="M445" t="s">
        <v>23</v>
      </c>
      <c r="N445" s="5">
        <f xml:space="preserve"> Campaign_Data[[#This Row],[Clicks]]/Campaign_Data[[#This Row],[Impressions]]</f>
        <v>0.71055716980170258</v>
      </c>
      <c r="O445" s="5">
        <f xml:space="preserve"> Campaign_Data[[#This Row],[Conversions]]/Campaign_Data[[#This Row],[Clicks]]</f>
        <v>0.58361431953511733</v>
      </c>
      <c r="P445" s="7">
        <f>Campaign_Data[[#This Row],[Total_Spend]]/Campaign_Data[[#This Row],[Clicks]]</f>
        <v>0.11322978692876104</v>
      </c>
      <c r="Q445" s="6">
        <f>Campaign_Data[[#This Row],[Total_Spend]]/Campaign_Data[[#This Row],[Conversions]]</f>
        <v>0.19401475107559926</v>
      </c>
      <c r="R445" s="7">
        <f xml:space="preserve"> Campaign_Data[[#This Row],[Revenue_Generated]]/Campaign_Data[[#This Row],[Total_Spend]]</f>
        <v>3.7528495669418556</v>
      </c>
      <c r="S445" t="str">
        <f xml:space="preserve"> TEXT(Campaign_Data[[#This Row],[Start_Date]], "mmm-yyyy")</f>
        <v>Dec-2022</v>
      </c>
    </row>
    <row r="446" spans="1:19" x14ac:dyDescent="0.2">
      <c r="A446" t="s">
        <v>484</v>
      </c>
      <c r="B446" t="s">
        <v>39</v>
      </c>
      <c r="C446" t="s">
        <v>40</v>
      </c>
      <c r="D446" s="1">
        <v>45037</v>
      </c>
      <c r="E446" s="1">
        <v>45493</v>
      </c>
      <c r="F446">
        <v>124940.7</v>
      </c>
      <c r="G446">
        <v>62773.4</v>
      </c>
      <c r="H446">
        <v>37555</v>
      </c>
      <c r="I446" s="6">
        <v>8028.3019999999997</v>
      </c>
      <c r="J446" s="7">
        <v>26132.566999999999</v>
      </c>
      <c r="K446" t="s">
        <v>29</v>
      </c>
      <c r="L446" t="s">
        <v>43</v>
      </c>
      <c r="M446" t="s">
        <v>23</v>
      </c>
      <c r="N446" s="5">
        <f xml:space="preserve"> Campaign_Data[[#This Row],[Clicks]]/Campaign_Data[[#This Row],[Impressions]]</f>
        <v>0.50242555068124317</v>
      </c>
      <c r="O446" s="5">
        <f xml:space="preserve"> Campaign_Data[[#This Row],[Conversions]]/Campaign_Data[[#This Row],[Clicks]]</f>
        <v>0.59826295851427513</v>
      </c>
      <c r="P446" s="7">
        <f>Campaign_Data[[#This Row],[Total_Spend]]/Campaign_Data[[#This Row],[Clicks]]</f>
        <v>0.12789337521944008</v>
      </c>
      <c r="Q446" s="6">
        <f>Campaign_Data[[#This Row],[Total_Spend]]/Campaign_Data[[#This Row],[Conversions]]</f>
        <v>0.21377451737451736</v>
      </c>
      <c r="R446" s="7">
        <f xml:space="preserve"> Campaign_Data[[#This Row],[Revenue_Generated]]/Campaign_Data[[#This Row],[Total_Spend]]</f>
        <v>3.2550553031014529</v>
      </c>
      <c r="S446" t="str">
        <f xml:space="preserve"> TEXT(Campaign_Data[[#This Row],[Start_Date]], "mmm-yyyy")</f>
        <v>Apr-2023</v>
      </c>
    </row>
    <row r="447" spans="1:19" x14ac:dyDescent="0.2">
      <c r="A447" t="s">
        <v>485</v>
      </c>
      <c r="B447" t="s">
        <v>46</v>
      </c>
      <c r="C447" t="s">
        <v>47</v>
      </c>
      <c r="D447" s="1">
        <v>44956</v>
      </c>
      <c r="E447" s="1">
        <v>45403</v>
      </c>
      <c r="F447">
        <v>86199.599999999991</v>
      </c>
      <c r="G447">
        <v>7844.5</v>
      </c>
      <c r="H447">
        <v>3596</v>
      </c>
      <c r="I447" s="6">
        <v>9491.0910000000003</v>
      </c>
      <c r="J447" s="7">
        <v>23237.583999999999</v>
      </c>
      <c r="K447" t="s">
        <v>37</v>
      </c>
      <c r="L447" t="s">
        <v>22</v>
      </c>
      <c r="M447" t="s">
        <v>23</v>
      </c>
      <c r="N447" s="5">
        <f xml:space="preserve"> Campaign_Data[[#This Row],[Clicks]]/Campaign_Data[[#This Row],[Impressions]]</f>
        <v>9.1003902570313558E-2</v>
      </c>
      <c r="O447" s="5">
        <f xml:space="preserve"> Campaign_Data[[#This Row],[Conversions]]/Campaign_Data[[#This Row],[Clicks]]</f>
        <v>0.45841035120147872</v>
      </c>
      <c r="P447" s="7">
        <f>Campaign_Data[[#This Row],[Total_Spend]]/Campaign_Data[[#This Row],[Clicks]]</f>
        <v>1.2099038817005545</v>
      </c>
      <c r="Q447" s="6">
        <f>Campaign_Data[[#This Row],[Total_Spend]]/Campaign_Data[[#This Row],[Conversions]]</f>
        <v>2.6393467741935486</v>
      </c>
      <c r="R447" s="7">
        <f xml:space="preserve"> Campaign_Data[[#This Row],[Revenue_Generated]]/Campaign_Data[[#This Row],[Total_Spend]]</f>
        <v>2.4483575175920236</v>
      </c>
      <c r="S447" t="str">
        <f xml:space="preserve"> TEXT(Campaign_Data[[#This Row],[Start_Date]], "mmm-yyyy")</f>
        <v>Jan-2023</v>
      </c>
    </row>
    <row r="448" spans="1:19" x14ac:dyDescent="0.2">
      <c r="A448" t="s">
        <v>486</v>
      </c>
      <c r="B448" t="s">
        <v>25</v>
      </c>
      <c r="C448" t="s">
        <v>40</v>
      </c>
      <c r="D448" s="1">
        <v>45126</v>
      </c>
      <c r="E448" s="1">
        <v>45563</v>
      </c>
      <c r="F448">
        <v>18197.5</v>
      </c>
      <c r="G448">
        <v>15030.699999999999</v>
      </c>
      <c r="H448">
        <v>10364.6</v>
      </c>
      <c r="I448" s="6">
        <v>10678.786</v>
      </c>
      <c r="J448" s="7">
        <v>23226.883000000002</v>
      </c>
      <c r="K448" t="s">
        <v>37</v>
      </c>
      <c r="L448" t="s">
        <v>43</v>
      </c>
      <c r="M448" t="s">
        <v>23</v>
      </c>
      <c r="N448" s="5">
        <f xml:space="preserve"> Campaign_Data[[#This Row],[Clicks]]/Campaign_Data[[#This Row],[Impressions]]</f>
        <v>0.82597609561752983</v>
      </c>
      <c r="O448" s="5">
        <f xml:space="preserve"> Campaign_Data[[#This Row],[Conversions]]/Campaign_Data[[#This Row],[Clicks]]</f>
        <v>0.68956202971252178</v>
      </c>
      <c r="P448" s="7">
        <f>Campaign_Data[[#This Row],[Total_Spend]]/Campaign_Data[[#This Row],[Clicks]]</f>
        <v>0.71046498167084704</v>
      </c>
      <c r="Q448" s="6">
        <f>Campaign_Data[[#This Row],[Total_Spend]]/Campaign_Data[[#This Row],[Conversions]]</f>
        <v>1.0303133743704533</v>
      </c>
      <c r="R448" s="7">
        <f xml:space="preserve"> Campaign_Data[[#This Row],[Revenue_Generated]]/Campaign_Data[[#This Row],[Total_Spend]]</f>
        <v>2.1750490177441519</v>
      </c>
      <c r="S448" t="str">
        <f xml:space="preserve"> TEXT(Campaign_Data[[#This Row],[Start_Date]], "mmm-yyyy")</f>
        <v>Jul-2023</v>
      </c>
    </row>
    <row r="449" spans="1:19" x14ac:dyDescent="0.2">
      <c r="A449" t="s">
        <v>487</v>
      </c>
      <c r="B449" t="s">
        <v>25</v>
      </c>
      <c r="C449" t="s">
        <v>47</v>
      </c>
      <c r="D449" s="1">
        <v>44958</v>
      </c>
      <c r="E449" s="1">
        <v>45403</v>
      </c>
      <c r="F449">
        <v>12934</v>
      </c>
      <c r="G449">
        <v>759.8</v>
      </c>
      <c r="H449">
        <v>81.2</v>
      </c>
      <c r="I449" s="6">
        <v>7344.8879999999999</v>
      </c>
      <c r="J449" s="7">
        <v>11488.785</v>
      </c>
      <c r="K449" t="s">
        <v>42</v>
      </c>
      <c r="L449" t="s">
        <v>22</v>
      </c>
      <c r="M449" t="s">
        <v>23</v>
      </c>
      <c r="N449" s="5">
        <f xml:space="preserve"> Campaign_Data[[#This Row],[Clicks]]/Campaign_Data[[#This Row],[Impressions]]</f>
        <v>5.874439461883408E-2</v>
      </c>
      <c r="O449" s="5">
        <f xml:space="preserve"> Campaign_Data[[#This Row],[Conversions]]/Campaign_Data[[#This Row],[Clicks]]</f>
        <v>0.1068702290076336</v>
      </c>
      <c r="P449" s="7">
        <f>Campaign_Data[[#This Row],[Total_Spend]]/Campaign_Data[[#This Row],[Clicks]]</f>
        <v>9.6668702290076336</v>
      </c>
      <c r="Q449" s="6">
        <f>Campaign_Data[[#This Row],[Total_Spend]]/Campaign_Data[[#This Row],[Conversions]]</f>
        <v>90.454285714285703</v>
      </c>
      <c r="R449" s="7">
        <f xml:space="preserve"> Campaign_Data[[#This Row],[Revenue_Generated]]/Campaign_Data[[#This Row],[Total_Spend]]</f>
        <v>1.5641879086515682</v>
      </c>
      <c r="S449" t="str">
        <f xml:space="preserve"> TEXT(Campaign_Data[[#This Row],[Start_Date]], "mmm-yyyy")</f>
        <v>Feb-2023</v>
      </c>
    </row>
    <row r="450" spans="1:19" x14ac:dyDescent="0.2">
      <c r="A450" t="s">
        <v>488</v>
      </c>
      <c r="B450" t="s">
        <v>25</v>
      </c>
      <c r="C450" t="s">
        <v>40</v>
      </c>
      <c r="D450" s="1">
        <v>44992</v>
      </c>
      <c r="E450" s="1">
        <v>45454</v>
      </c>
      <c r="F450">
        <v>53960.299999999996</v>
      </c>
      <c r="G450">
        <v>40208.5</v>
      </c>
      <c r="H450">
        <v>10010.799999999999</v>
      </c>
      <c r="I450" s="6">
        <v>12597.455</v>
      </c>
      <c r="J450" s="7">
        <v>40472.951000000001</v>
      </c>
      <c r="K450" t="s">
        <v>42</v>
      </c>
      <c r="L450" t="s">
        <v>34</v>
      </c>
      <c r="M450" t="s">
        <v>31</v>
      </c>
      <c r="N450" s="5">
        <f xml:space="preserve"> Campaign_Data[[#This Row],[Clicks]]/Campaign_Data[[#This Row],[Impressions]]</f>
        <v>0.74514967485354977</v>
      </c>
      <c r="O450" s="5">
        <f xml:space="preserve"> Campaign_Data[[#This Row],[Conversions]]/Campaign_Data[[#This Row],[Clicks]]</f>
        <v>0.24897223223945184</v>
      </c>
      <c r="P450" s="7">
        <f>Campaign_Data[[#This Row],[Total_Spend]]/Campaign_Data[[#This Row],[Clicks]]</f>
        <v>0.31330328164442839</v>
      </c>
      <c r="Q450" s="6">
        <f>Campaign_Data[[#This Row],[Total_Spend]]/Campaign_Data[[#This Row],[Conversions]]</f>
        <v>1.2583864426419469</v>
      </c>
      <c r="R450" s="7">
        <f xml:space="preserve"> Campaign_Data[[#This Row],[Revenue_Generated]]/Campaign_Data[[#This Row],[Total_Spend]]</f>
        <v>3.2127879004132183</v>
      </c>
      <c r="S450" t="str">
        <f xml:space="preserve"> TEXT(Campaign_Data[[#This Row],[Start_Date]], "mmm-yyyy")</f>
        <v>Mar-2023</v>
      </c>
    </row>
    <row r="451" spans="1:19" x14ac:dyDescent="0.2">
      <c r="A451" t="s">
        <v>489</v>
      </c>
      <c r="B451" t="s">
        <v>27</v>
      </c>
      <c r="C451" t="s">
        <v>47</v>
      </c>
      <c r="D451" s="1">
        <v>44881</v>
      </c>
      <c r="E451" s="1">
        <v>45333</v>
      </c>
      <c r="F451">
        <v>47220.7</v>
      </c>
      <c r="G451">
        <v>28866.6</v>
      </c>
      <c r="H451">
        <v>12989.1</v>
      </c>
      <c r="I451" s="6">
        <v>8416.2929999999997</v>
      </c>
      <c r="J451" s="7">
        <v>28811.064999999999</v>
      </c>
      <c r="K451" t="s">
        <v>21</v>
      </c>
      <c r="L451" t="s">
        <v>30</v>
      </c>
      <c r="M451" t="s">
        <v>31</v>
      </c>
      <c r="N451" s="5">
        <f xml:space="preserve"> Campaign_Data[[#This Row],[Clicks]]/Campaign_Data[[#This Row],[Impressions]]</f>
        <v>0.61131241171774242</v>
      </c>
      <c r="O451" s="5">
        <f xml:space="preserve"> Campaign_Data[[#This Row],[Conversions]]/Campaign_Data[[#This Row],[Clicks]]</f>
        <v>0.44996986136226647</v>
      </c>
      <c r="P451" s="7">
        <f>Campaign_Data[[#This Row],[Total_Spend]]/Campaign_Data[[#This Row],[Clicks]]</f>
        <v>0.29155816757082581</v>
      </c>
      <c r="Q451" s="6">
        <f>Campaign_Data[[#This Row],[Total_Spend]]/Campaign_Data[[#This Row],[Conversions]]</f>
        <v>0.64795043536503683</v>
      </c>
      <c r="R451" s="7">
        <f xml:space="preserve"> Campaign_Data[[#This Row],[Revenue_Generated]]/Campaign_Data[[#This Row],[Total_Spend]]</f>
        <v>3.4232488103729279</v>
      </c>
      <c r="S451" t="str">
        <f xml:space="preserve"> TEXT(Campaign_Data[[#This Row],[Start_Date]], "mmm-yyyy")</f>
        <v>Nov-2022</v>
      </c>
    </row>
    <row r="452" spans="1:19" x14ac:dyDescent="0.2">
      <c r="A452" t="s">
        <v>490</v>
      </c>
      <c r="B452" t="s">
        <v>46</v>
      </c>
      <c r="C452" t="s">
        <v>47</v>
      </c>
      <c r="D452" s="1">
        <v>44925</v>
      </c>
      <c r="E452" s="1">
        <v>45375</v>
      </c>
      <c r="F452">
        <v>124244.7</v>
      </c>
      <c r="G452">
        <v>9114.6999999999989</v>
      </c>
      <c r="H452">
        <v>7096.3</v>
      </c>
      <c r="I452" s="6">
        <v>1143.818</v>
      </c>
      <c r="J452" s="7">
        <v>4059.3040000000001</v>
      </c>
      <c r="K452" t="s">
        <v>21</v>
      </c>
      <c r="L452" t="s">
        <v>30</v>
      </c>
      <c r="M452" t="s">
        <v>23</v>
      </c>
      <c r="N452" s="5">
        <f xml:space="preserve"> Campaign_Data[[#This Row],[Clicks]]/Campaign_Data[[#This Row],[Impressions]]</f>
        <v>7.3360875755666036E-2</v>
      </c>
      <c r="O452" s="5">
        <f xml:space="preserve"> Campaign_Data[[#This Row],[Conversions]]/Campaign_Data[[#This Row],[Clicks]]</f>
        <v>0.77855552020362717</v>
      </c>
      <c r="P452" s="7">
        <f>Campaign_Data[[#This Row],[Total_Spend]]/Campaign_Data[[#This Row],[Clicks]]</f>
        <v>0.12549156856506524</v>
      </c>
      <c r="Q452" s="6">
        <f>Campaign_Data[[#This Row],[Total_Spend]]/Campaign_Data[[#This Row],[Conversions]]</f>
        <v>0.16118512464241927</v>
      </c>
      <c r="R452" s="7">
        <f xml:space="preserve"> Campaign_Data[[#This Row],[Revenue_Generated]]/Campaign_Data[[#This Row],[Total_Spend]]</f>
        <v>3.5489072562243296</v>
      </c>
      <c r="S452" t="str">
        <f xml:space="preserve"> TEXT(Campaign_Data[[#This Row],[Start_Date]], "mmm-yyyy")</f>
        <v>Dec-2022</v>
      </c>
    </row>
    <row r="453" spans="1:19" x14ac:dyDescent="0.2">
      <c r="A453" t="s">
        <v>491</v>
      </c>
      <c r="B453" t="s">
        <v>25</v>
      </c>
      <c r="C453" t="s">
        <v>40</v>
      </c>
      <c r="D453" s="1">
        <v>44960</v>
      </c>
      <c r="E453" s="1">
        <v>45403</v>
      </c>
      <c r="F453">
        <v>120973.5</v>
      </c>
      <c r="G453">
        <v>41968.799999999996</v>
      </c>
      <c r="H453">
        <v>27956</v>
      </c>
      <c r="I453" s="6">
        <v>9323.8770000000004</v>
      </c>
      <c r="J453" s="7">
        <v>31465.173999999999</v>
      </c>
      <c r="K453" t="s">
        <v>21</v>
      </c>
      <c r="L453" t="s">
        <v>30</v>
      </c>
      <c r="M453" t="s">
        <v>23</v>
      </c>
      <c r="N453" s="5">
        <f xml:space="preserve"> Campaign_Data[[#This Row],[Clicks]]/Campaign_Data[[#This Row],[Impressions]]</f>
        <v>0.34692556634304206</v>
      </c>
      <c r="O453" s="5">
        <f xml:space="preserve"> Campaign_Data[[#This Row],[Conversions]]/Campaign_Data[[#This Row],[Clicks]]</f>
        <v>0.66611387506909903</v>
      </c>
      <c r="P453" s="7">
        <f>Campaign_Data[[#This Row],[Total_Spend]]/Campaign_Data[[#This Row],[Clicks]]</f>
        <v>0.22216210613598678</v>
      </c>
      <c r="Q453" s="6">
        <f>Campaign_Data[[#This Row],[Total_Spend]]/Campaign_Data[[#This Row],[Conversions]]</f>
        <v>0.33351970954356847</v>
      </c>
      <c r="R453" s="7">
        <f xml:space="preserve"> Campaign_Data[[#This Row],[Revenue_Generated]]/Campaign_Data[[#This Row],[Total_Spend]]</f>
        <v>3.3746878042256454</v>
      </c>
      <c r="S453" t="str">
        <f xml:space="preserve"> TEXT(Campaign_Data[[#This Row],[Start_Date]], "mmm-yyyy")</f>
        <v>Feb-2023</v>
      </c>
    </row>
    <row r="454" spans="1:19" x14ac:dyDescent="0.2">
      <c r="A454" t="s">
        <v>492</v>
      </c>
      <c r="B454" t="s">
        <v>25</v>
      </c>
      <c r="C454" t="s">
        <v>28</v>
      </c>
      <c r="D454" s="1">
        <v>45138</v>
      </c>
      <c r="E454" s="1">
        <v>45600</v>
      </c>
      <c r="F454">
        <v>80591</v>
      </c>
      <c r="G454">
        <v>31639</v>
      </c>
      <c r="H454">
        <v>6275.5999999999995</v>
      </c>
      <c r="I454" s="6">
        <v>4376.7669999999998</v>
      </c>
      <c r="J454" s="7">
        <v>13908.342000000001</v>
      </c>
      <c r="K454" t="s">
        <v>21</v>
      </c>
      <c r="L454" t="s">
        <v>34</v>
      </c>
      <c r="M454" t="s">
        <v>23</v>
      </c>
      <c r="N454" s="5">
        <f xml:space="preserve"> Campaign_Data[[#This Row],[Clicks]]/Campaign_Data[[#This Row],[Impressions]]</f>
        <v>0.39258726160489382</v>
      </c>
      <c r="O454" s="5">
        <f xml:space="preserve"> Campaign_Data[[#This Row],[Conversions]]/Campaign_Data[[#This Row],[Clicks]]</f>
        <v>0.1983501374885426</v>
      </c>
      <c r="P454" s="7">
        <f>Campaign_Data[[#This Row],[Total_Spend]]/Campaign_Data[[#This Row],[Clicks]]</f>
        <v>0.13833455545371218</v>
      </c>
      <c r="Q454" s="6">
        <f>Campaign_Data[[#This Row],[Total_Spend]]/Campaign_Data[[#This Row],[Conversions]]</f>
        <v>0.69742606284658049</v>
      </c>
      <c r="R454" s="7">
        <f xml:space="preserve"> Campaign_Data[[#This Row],[Revenue_Generated]]/Campaign_Data[[#This Row],[Total_Spend]]</f>
        <v>3.1777661456504314</v>
      </c>
      <c r="S454" t="str">
        <f xml:space="preserve"> TEXT(Campaign_Data[[#This Row],[Start_Date]], "mmm-yyyy")</f>
        <v>Jul-2023</v>
      </c>
    </row>
    <row r="455" spans="1:19" x14ac:dyDescent="0.2">
      <c r="A455" t="s">
        <v>493</v>
      </c>
      <c r="B455" t="s">
        <v>27</v>
      </c>
      <c r="C455" t="s">
        <v>47</v>
      </c>
      <c r="D455" s="1">
        <v>44958</v>
      </c>
      <c r="E455" s="1">
        <v>45418</v>
      </c>
      <c r="F455">
        <v>35327.799999999996</v>
      </c>
      <c r="G455">
        <v>32625</v>
      </c>
      <c r="H455">
        <v>15955.8</v>
      </c>
      <c r="I455" s="6">
        <v>7641.1809999999996</v>
      </c>
      <c r="J455" s="7">
        <v>29405.362000000001</v>
      </c>
      <c r="K455" t="s">
        <v>64</v>
      </c>
      <c r="L455" t="s">
        <v>43</v>
      </c>
      <c r="M455" t="s">
        <v>23</v>
      </c>
      <c r="N455" s="5">
        <f xml:space="preserve"> Campaign_Data[[#This Row],[Clicks]]/Campaign_Data[[#This Row],[Impressions]]</f>
        <v>0.92349367919881808</v>
      </c>
      <c r="O455" s="5">
        <f xml:space="preserve"> Campaign_Data[[#This Row],[Conversions]]/Campaign_Data[[#This Row],[Clicks]]</f>
        <v>0.48906666666666665</v>
      </c>
      <c r="P455" s="7">
        <f>Campaign_Data[[#This Row],[Total_Spend]]/Campaign_Data[[#This Row],[Clicks]]</f>
        <v>0.23421244444444445</v>
      </c>
      <c r="Q455" s="6">
        <f>Campaign_Data[[#This Row],[Total_Spend]]/Campaign_Data[[#This Row],[Conversions]]</f>
        <v>0.47889676481279536</v>
      </c>
      <c r="R455" s="7">
        <f xml:space="preserve"> Campaign_Data[[#This Row],[Revenue_Generated]]/Campaign_Data[[#This Row],[Total_Spend]]</f>
        <v>3.8482745010228134</v>
      </c>
      <c r="S455" t="str">
        <f xml:space="preserve"> TEXT(Campaign_Data[[#This Row],[Start_Date]], "mmm-yyyy")</f>
        <v>Feb-2023</v>
      </c>
    </row>
    <row r="456" spans="1:19" x14ac:dyDescent="0.2">
      <c r="A456" t="s">
        <v>494</v>
      </c>
      <c r="B456" t="s">
        <v>33</v>
      </c>
      <c r="C456" t="s">
        <v>20</v>
      </c>
      <c r="D456" s="1">
        <v>44992</v>
      </c>
      <c r="E456" s="1">
        <v>45441</v>
      </c>
      <c r="F456">
        <v>27877.7</v>
      </c>
      <c r="G456">
        <v>14497.1</v>
      </c>
      <c r="H456">
        <v>8853.6999999999989</v>
      </c>
      <c r="I456" s="6">
        <v>2842.348</v>
      </c>
      <c r="J456" s="7">
        <v>7022.64</v>
      </c>
      <c r="K456" t="s">
        <v>29</v>
      </c>
      <c r="L456" t="s">
        <v>49</v>
      </c>
      <c r="M456" t="s">
        <v>31</v>
      </c>
      <c r="N456" s="5">
        <f xml:space="preserve"> Campaign_Data[[#This Row],[Clicks]]/Campaign_Data[[#This Row],[Impressions]]</f>
        <v>0.52002496619161553</v>
      </c>
      <c r="O456" s="5">
        <f xml:space="preserve"> Campaign_Data[[#This Row],[Conversions]]/Campaign_Data[[#This Row],[Clicks]]</f>
        <v>0.61072214442888573</v>
      </c>
      <c r="P456" s="7">
        <f>Campaign_Data[[#This Row],[Total_Spend]]/Campaign_Data[[#This Row],[Clicks]]</f>
        <v>0.19606321264252849</v>
      </c>
      <c r="Q456" s="6">
        <f>Campaign_Data[[#This Row],[Total_Spend]]/Campaign_Data[[#This Row],[Conversions]]</f>
        <v>0.32103504749426798</v>
      </c>
      <c r="R456" s="7">
        <f xml:space="preserve"> Campaign_Data[[#This Row],[Revenue_Generated]]/Campaign_Data[[#This Row],[Total_Spend]]</f>
        <v>2.4707178712810678</v>
      </c>
      <c r="S456" t="str">
        <f xml:space="preserve"> TEXT(Campaign_Data[[#This Row],[Start_Date]], "mmm-yyyy")</f>
        <v>Mar-2023</v>
      </c>
    </row>
    <row r="457" spans="1:19" x14ac:dyDescent="0.2">
      <c r="A457" t="s">
        <v>495</v>
      </c>
      <c r="B457" t="s">
        <v>19</v>
      </c>
      <c r="C457" t="s">
        <v>40</v>
      </c>
      <c r="D457" s="1">
        <v>44959</v>
      </c>
      <c r="E457" s="1">
        <v>45415</v>
      </c>
      <c r="F457">
        <v>102468.59999999999</v>
      </c>
      <c r="G457">
        <v>7627</v>
      </c>
      <c r="H457">
        <v>5298.3</v>
      </c>
      <c r="I457" s="6">
        <v>9503.1550000000007</v>
      </c>
      <c r="J457" s="7">
        <v>37754.607000000004</v>
      </c>
      <c r="K457" t="s">
        <v>21</v>
      </c>
      <c r="L457" t="s">
        <v>43</v>
      </c>
      <c r="M457" t="s">
        <v>23</v>
      </c>
      <c r="N457" s="5">
        <f xml:space="preserve"> Campaign_Data[[#This Row],[Clicks]]/Campaign_Data[[#This Row],[Impressions]]</f>
        <v>7.4432557876266486E-2</v>
      </c>
      <c r="O457" s="5">
        <f xml:space="preserve"> Campaign_Data[[#This Row],[Conversions]]/Campaign_Data[[#This Row],[Clicks]]</f>
        <v>0.69467680608365023</v>
      </c>
      <c r="P457" s="7">
        <f>Campaign_Data[[#This Row],[Total_Spend]]/Campaign_Data[[#This Row],[Clicks]]</f>
        <v>1.2459885931558936</v>
      </c>
      <c r="Q457" s="6">
        <f>Campaign_Data[[#This Row],[Total_Spend]]/Campaign_Data[[#This Row],[Conversions]]</f>
        <v>1.7936234263820472</v>
      </c>
      <c r="R457" s="7">
        <f xml:space="preserve"> Campaign_Data[[#This Row],[Revenue_Generated]]/Campaign_Data[[#This Row],[Total_Spend]]</f>
        <v>3.972849753581837</v>
      </c>
      <c r="S457" t="str">
        <f xml:space="preserve"> TEXT(Campaign_Data[[#This Row],[Start_Date]], "mmm-yyyy")</f>
        <v>Feb-2023</v>
      </c>
    </row>
    <row r="458" spans="1:19" x14ac:dyDescent="0.2">
      <c r="A458" t="s">
        <v>496</v>
      </c>
      <c r="B458" t="s">
        <v>39</v>
      </c>
      <c r="C458" t="s">
        <v>28</v>
      </c>
      <c r="D458" s="1">
        <v>45135</v>
      </c>
      <c r="E458" s="1">
        <v>45598</v>
      </c>
      <c r="F458">
        <v>25093.7</v>
      </c>
      <c r="G458">
        <v>10550.199999999999</v>
      </c>
      <c r="H458">
        <v>1090.3999999999999</v>
      </c>
      <c r="I458" s="6">
        <v>4588.0320000000002</v>
      </c>
      <c r="J458" s="7">
        <v>12229.067999999999</v>
      </c>
      <c r="K458" t="s">
        <v>29</v>
      </c>
      <c r="L458" t="s">
        <v>22</v>
      </c>
      <c r="M458" t="s">
        <v>23</v>
      </c>
      <c r="N458" s="5">
        <f xml:space="preserve"> Campaign_Data[[#This Row],[Clicks]]/Campaign_Data[[#This Row],[Impressions]]</f>
        <v>0.42043222003929265</v>
      </c>
      <c r="O458" s="5">
        <f xml:space="preserve"> Campaign_Data[[#This Row],[Conversions]]/Campaign_Data[[#This Row],[Clicks]]</f>
        <v>0.10335349092908191</v>
      </c>
      <c r="P458" s="7">
        <f>Campaign_Data[[#This Row],[Total_Spend]]/Campaign_Data[[#This Row],[Clicks]]</f>
        <v>0.43487630566245195</v>
      </c>
      <c r="Q458" s="6">
        <f>Campaign_Data[[#This Row],[Total_Spend]]/Campaign_Data[[#This Row],[Conversions]]</f>
        <v>4.207659574468086</v>
      </c>
      <c r="R458" s="7">
        <f xml:space="preserve"> Campaign_Data[[#This Row],[Revenue_Generated]]/Campaign_Data[[#This Row],[Total_Spend]]</f>
        <v>2.6654277912621356</v>
      </c>
      <c r="S458" t="str">
        <f xml:space="preserve"> TEXT(Campaign_Data[[#This Row],[Start_Date]], "mmm-yyyy")</f>
        <v>Jul-2023</v>
      </c>
    </row>
    <row r="459" spans="1:19" x14ac:dyDescent="0.2">
      <c r="A459" t="s">
        <v>497</v>
      </c>
      <c r="B459" t="s">
        <v>46</v>
      </c>
      <c r="C459" t="s">
        <v>20</v>
      </c>
      <c r="D459" s="1">
        <v>44861</v>
      </c>
      <c r="E459" s="1">
        <v>45312</v>
      </c>
      <c r="F459">
        <v>99429.4</v>
      </c>
      <c r="G459">
        <v>9828.1</v>
      </c>
      <c r="H459">
        <v>9691.7999999999993</v>
      </c>
      <c r="I459" s="6">
        <v>5256.5690000000004</v>
      </c>
      <c r="J459" s="7">
        <v>10921.922</v>
      </c>
      <c r="K459" t="s">
        <v>64</v>
      </c>
      <c r="L459" t="s">
        <v>22</v>
      </c>
      <c r="M459" t="s">
        <v>31</v>
      </c>
      <c r="N459" s="5">
        <f xml:space="preserve"> Campaign_Data[[#This Row],[Clicks]]/Campaign_Data[[#This Row],[Impressions]]</f>
        <v>9.8845009624919808E-2</v>
      </c>
      <c r="O459" s="5">
        <f xml:space="preserve"> Campaign_Data[[#This Row],[Conversions]]/Campaign_Data[[#This Row],[Clicks]]</f>
        <v>0.98613160224254937</v>
      </c>
      <c r="P459" s="7">
        <f>Campaign_Data[[#This Row],[Total_Spend]]/Campaign_Data[[#This Row],[Clicks]]</f>
        <v>0.5348509884921806</v>
      </c>
      <c r="Q459" s="6">
        <f>Campaign_Data[[#This Row],[Total_Spend]]/Campaign_Data[[#This Row],[Conversions]]</f>
        <v>0.54237283064033526</v>
      </c>
      <c r="R459" s="7">
        <f xml:space="preserve"> Campaign_Data[[#This Row],[Revenue_Generated]]/Campaign_Data[[#This Row],[Total_Spend]]</f>
        <v>2.077766314871925</v>
      </c>
      <c r="S459" t="str">
        <f xml:space="preserve"> TEXT(Campaign_Data[[#This Row],[Start_Date]], "mmm-yyyy")</f>
        <v>Oct-2022</v>
      </c>
    </row>
    <row r="460" spans="1:19" x14ac:dyDescent="0.2">
      <c r="A460" t="s">
        <v>498</v>
      </c>
      <c r="B460" t="s">
        <v>25</v>
      </c>
      <c r="C460" t="s">
        <v>28</v>
      </c>
      <c r="D460" s="1">
        <v>45088</v>
      </c>
      <c r="E460" s="1">
        <v>45529</v>
      </c>
      <c r="F460">
        <v>32601.8</v>
      </c>
      <c r="G460">
        <v>2235.9</v>
      </c>
      <c r="H460">
        <v>2160.5</v>
      </c>
      <c r="I460" s="6">
        <v>4552.3329999999996</v>
      </c>
      <c r="J460" s="7">
        <v>12380.737999999999</v>
      </c>
      <c r="K460" t="s">
        <v>21</v>
      </c>
      <c r="L460" t="s">
        <v>49</v>
      </c>
      <c r="M460" t="s">
        <v>31</v>
      </c>
      <c r="N460" s="5">
        <f xml:space="preserve"> Campaign_Data[[#This Row],[Clicks]]/Campaign_Data[[#This Row],[Impressions]]</f>
        <v>6.8582102828678174E-2</v>
      </c>
      <c r="O460" s="5">
        <f xml:space="preserve"> Campaign_Data[[#This Row],[Conversions]]/Campaign_Data[[#This Row],[Clicks]]</f>
        <v>0.96627756160830092</v>
      </c>
      <c r="P460" s="7">
        <f>Campaign_Data[[#This Row],[Total_Spend]]/Campaign_Data[[#This Row],[Clicks]]</f>
        <v>2.036018158236057</v>
      </c>
      <c r="Q460" s="6">
        <f>Campaign_Data[[#This Row],[Total_Spend]]/Campaign_Data[[#This Row],[Conversions]]</f>
        <v>2.1070738255033556</v>
      </c>
      <c r="R460" s="7">
        <f xml:space="preserve"> Campaign_Data[[#This Row],[Revenue_Generated]]/Campaign_Data[[#This Row],[Total_Spend]]</f>
        <v>2.7196468272422076</v>
      </c>
      <c r="S460" t="str">
        <f xml:space="preserve"> TEXT(Campaign_Data[[#This Row],[Start_Date]], "mmm-yyyy")</f>
        <v>Jun-2023</v>
      </c>
    </row>
    <row r="461" spans="1:19" x14ac:dyDescent="0.2">
      <c r="A461" t="s">
        <v>499</v>
      </c>
      <c r="B461" t="s">
        <v>25</v>
      </c>
      <c r="C461" t="s">
        <v>40</v>
      </c>
      <c r="D461" s="1">
        <v>45015</v>
      </c>
      <c r="E461" s="1">
        <v>45456</v>
      </c>
      <c r="F461">
        <v>77978.099999999991</v>
      </c>
      <c r="G461">
        <v>65487.799999999996</v>
      </c>
      <c r="H461">
        <v>13128.3</v>
      </c>
      <c r="I461" s="6">
        <v>3591.5050000000001</v>
      </c>
      <c r="J461" s="7">
        <v>11927.380999999999</v>
      </c>
      <c r="K461" t="s">
        <v>21</v>
      </c>
      <c r="L461" t="s">
        <v>49</v>
      </c>
      <c r="M461" t="s">
        <v>23</v>
      </c>
      <c r="N461" s="5">
        <f xml:space="preserve"> Campaign_Data[[#This Row],[Clicks]]/Campaign_Data[[#This Row],[Impressions]]</f>
        <v>0.83982297593811595</v>
      </c>
      <c r="O461" s="5">
        <f xml:space="preserve"> Campaign_Data[[#This Row],[Conversions]]/Campaign_Data[[#This Row],[Clicks]]</f>
        <v>0.20046940040740413</v>
      </c>
      <c r="P461" s="7">
        <f>Campaign_Data[[#This Row],[Total_Spend]]/Campaign_Data[[#This Row],[Clicks]]</f>
        <v>5.4842352316003901E-2</v>
      </c>
      <c r="Q461" s="6">
        <f>Campaign_Data[[#This Row],[Total_Spend]]/Campaign_Data[[#This Row],[Conversions]]</f>
        <v>0.27356969295339079</v>
      </c>
      <c r="R461" s="7">
        <f xml:space="preserve"> Campaign_Data[[#This Row],[Revenue_Generated]]/Campaign_Data[[#This Row],[Total_Spend]]</f>
        <v>3.3209980217206989</v>
      </c>
      <c r="S461" t="str">
        <f xml:space="preserve"> TEXT(Campaign_Data[[#This Row],[Start_Date]], "mmm-yyyy")</f>
        <v>Mar-2023</v>
      </c>
    </row>
    <row r="462" spans="1:19" x14ac:dyDescent="0.2">
      <c r="A462" t="s">
        <v>500</v>
      </c>
      <c r="B462" t="s">
        <v>39</v>
      </c>
      <c r="C462" t="s">
        <v>20</v>
      </c>
      <c r="D462" s="1">
        <v>44984</v>
      </c>
      <c r="E462" s="1">
        <v>45433</v>
      </c>
      <c r="F462">
        <v>58000</v>
      </c>
      <c r="G462">
        <v>36618.299999999996</v>
      </c>
      <c r="H462">
        <v>5321.5</v>
      </c>
      <c r="I462" s="6">
        <v>2871.5509999999999</v>
      </c>
      <c r="J462" s="7">
        <v>10881.67</v>
      </c>
      <c r="K462" t="s">
        <v>21</v>
      </c>
      <c r="L462" t="s">
        <v>34</v>
      </c>
      <c r="M462" t="s">
        <v>23</v>
      </c>
      <c r="N462" s="5">
        <f xml:space="preserve"> Campaign_Data[[#This Row],[Clicks]]/Campaign_Data[[#This Row],[Impressions]]</f>
        <v>0.63134999999999997</v>
      </c>
      <c r="O462" s="5">
        <f xml:space="preserve"> Campaign_Data[[#This Row],[Conversions]]/Campaign_Data[[#This Row],[Clicks]]</f>
        <v>0.14532351310683458</v>
      </c>
      <c r="P462" s="7">
        <f>Campaign_Data[[#This Row],[Total_Spend]]/Campaign_Data[[#This Row],[Clicks]]</f>
        <v>7.8418468361447696E-2</v>
      </c>
      <c r="Q462" s="6">
        <f>Campaign_Data[[#This Row],[Total_Spend]]/Campaign_Data[[#This Row],[Conversions]]</f>
        <v>0.53961307901907352</v>
      </c>
      <c r="R462" s="7">
        <f xml:space="preserve"> Campaign_Data[[#This Row],[Revenue_Generated]]/Campaign_Data[[#This Row],[Total_Spend]]</f>
        <v>3.789474747270726</v>
      </c>
      <c r="S462" t="str">
        <f xml:space="preserve"> TEXT(Campaign_Data[[#This Row],[Start_Date]], "mmm-yyyy")</f>
        <v>Feb-2023</v>
      </c>
    </row>
    <row r="463" spans="1:19" x14ac:dyDescent="0.2">
      <c r="A463" t="s">
        <v>501</v>
      </c>
      <c r="B463" t="s">
        <v>33</v>
      </c>
      <c r="C463" t="s">
        <v>28</v>
      </c>
      <c r="D463" s="1">
        <v>45002</v>
      </c>
      <c r="E463" s="1">
        <v>45462</v>
      </c>
      <c r="F463">
        <v>141601.19999999998</v>
      </c>
      <c r="G463">
        <v>68167.399999999994</v>
      </c>
      <c r="H463">
        <v>54003.799999999996</v>
      </c>
      <c r="I463" s="6">
        <v>10047.195</v>
      </c>
      <c r="J463" s="7">
        <v>21710.444</v>
      </c>
      <c r="K463" t="s">
        <v>21</v>
      </c>
      <c r="L463" t="s">
        <v>43</v>
      </c>
      <c r="M463" t="s">
        <v>31</v>
      </c>
      <c r="N463" s="5">
        <f xml:space="preserve"> Campaign_Data[[#This Row],[Clicks]]/Campaign_Data[[#This Row],[Impressions]]</f>
        <v>0.48140411239452774</v>
      </c>
      <c r="O463" s="5">
        <f xml:space="preserve"> Campaign_Data[[#This Row],[Conversions]]/Campaign_Data[[#This Row],[Clicks]]</f>
        <v>0.79222326214583516</v>
      </c>
      <c r="P463" s="7">
        <f>Campaign_Data[[#This Row],[Total_Spend]]/Campaign_Data[[#This Row],[Clicks]]</f>
        <v>0.14739002807793755</v>
      </c>
      <c r="Q463" s="6">
        <f>Campaign_Data[[#This Row],[Total_Spend]]/Campaign_Data[[#This Row],[Conversions]]</f>
        <v>0.18604607453549565</v>
      </c>
      <c r="R463" s="7">
        <f xml:space="preserve"> Campaign_Data[[#This Row],[Revenue_Generated]]/Campaign_Data[[#This Row],[Total_Spend]]</f>
        <v>2.1608462859534425</v>
      </c>
      <c r="S463" t="str">
        <f xml:space="preserve"> TEXT(Campaign_Data[[#This Row],[Start_Date]], "mmm-yyyy")</f>
        <v>Mar-2023</v>
      </c>
    </row>
    <row r="464" spans="1:19" x14ac:dyDescent="0.2">
      <c r="A464" t="s">
        <v>502</v>
      </c>
      <c r="B464" t="s">
        <v>33</v>
      </c>
      <c r="C464" t="s">
        <v>47</v>
      </c>
      <c r="D464" s="1">
        <v>45091</v>
      </c>
      <c r="E464" s="1">
        <v>45533</v>
      </c>
      <c r="F464">
        <v>105777.5</v>
      </c>
      <c r="G464">
        <v>52478.400000000001</v>
      </c>
      <c r="H464">
        <v>21761.599999999999</v>
      </c>
      <c r="I464" s="6">
        <v>3769.3040000000001</v>
      </c>
      <c r="J464" s="7">
        <v>11880.053</v>
      </c>
      <c r="K464" t="s">
        <v>42</v>
      </c>
      <c r="L464" t="s">
        <v>34</v>
      </c>
      <c r="M464" t="s">
        <v>23</v>
      </c>
      <c r="N464" s="5">
        <f xml:space="preserve"> Campaign_Data[[#This Row],[Clicks]]/Campaign_Data[[#This Row],[Impressions]]</f>
        <v>0.49612063056888284</v>
      </c>
      <c r="O464" s="5">
        <f xml:space="preserve"> Campaign_Data[[#This Row],[Conversions]]/Campaign_Data[[#This Row],[Clicks]]</f>
        <v>0.41467727674624222</v>
      </c>
      <c r="P464" s="7">
        <f>Campaign_Data[[#This Row],[Total_Spend]]/Campaign_Data[[#This Row],[Clicks]]</f>
        <v>7.1825817860300623E-2</v>
      </c>
      <c r="Q464" s="6">
        <f>Campaign_Data[[#This Row],[Total_Spend]]/Campaign_Data[[#This Row],[Conversions]]</f>
        <v>0.17320895522388061</v>
      </c>
      <c r="R464" s="7">
        <f xml:space="preserve"> Campaign_Data[[#This Row],[Revenue_Generated]]/Campaign_Data[[#This Row],[Total_Spend]]</f>
        <v>3.1517895611497506</v>
      </c>
      <c r="S464" t="str">
        <f xml:space="preserve"> TEXT(Campaign_Data[[#This Row],[Start_Date]], "mmm-yyyy")</f>
        <v>Jun-2023</v>
      </c>
    </row>
    <row r="465" spans="1:19" x14ac:dyDescent="0.2">
      <c r="A465" t="s">
        <v>503</v>
      </c>
      <c r="B465" t="s">
        <v>46</v>
      </c>
      <c r="C465" t="s">
        <v>28</v>
      </c>
      <c r="D465" s="1">
        <v>45117</v>
      </c>
      <c r="E465" s="1">
        <v>45554</v>
      </c>
      <c r="F465">
        <v>76098.899999999994</v>
      </c>
      <c r="G465">
        <v>35420.6</v>
      </c>
      <c r="H465">
        <v>26059.399999999998</v>
      </c>
      <c r="I465" s="6">
        <v>8467.3619999999992</v>
      </c>
      <c r="J465" s="7">
        <v>13671.673000000001</v>
      </c>
      <c r="K465" t="s">
        <v>37</v>
      </c>
      <c r="L465" t="s">
        <v>30</v>
      </c>
      <c r="M465" t="s">
        <v>31</v>
      </c>
      <c r="N465" s="5">
        <f xml:space="preserve"> Campaign_Data[[#This Row],[Clicks]]/Campaign_Data[[#This Row],[Impressions]]</f>
        <v>0.46545482260584581</v>
      </c>
      <c r="O465" s="5">
        <f xml:space="preserve"> Campaign_Data[[#This Row],[Conversions]]/Campaign_Data[[#This Row],[Clicks]]</f>
        <v>0.73571311609628287</v>
      </c>
      <c r="P465" s="7">
        <f>Campaign_Data[[#This Row],[Total_Spend]]/Campaign_Data[[#This Row],[Clicks]]</f>
        <v>0.23905190764696249</v>
      </c>
      <c r="Q465" s="6">
        <f>Campaign_Data[[#This Row],[Total_Spend]]/Campaign_Data[[#This Row],[Conversions]]</f>
        <v>0.32492543957266862</v>
      </c>
      <c r="R465" s="7">
        <f xml:space="preserve"> Campaign_Data[[#This Row],[Revenue_Generated]]/Campaign_Data[[#This Row],[Total_Spend]]</f>
        <v>1.6146319243230656</v>
      </c>
      <c r="S465" t="str">
        <f xml:space="preserve"> TEXT(Campaign_Data[[#This Row],[Start_Date]], "mmm-yyyy")</f>
        <v>Jul-2023</v>
      </c>
    </row>
    <row r="466" spans="1:19" x14ac:dyDescent="0.2">
      <c r="A466" t="s">
        <v>504</v>
      </c>
      <c r="B466" t="s">
        <v>39</v>
      </c>
      <c r="C466" t="s">
        <v>47</v>
      </c>
      <c r="D466" s="1">
        <v>44920</v>
      </c>
      <c r="E466" s="1">
        <v>45365</v>
      </c>
      <c r="F466">
        <v>142268.19999999998</v>
      </c>
      <c r="G466">
        <v>111403.5</v>
      </c>
      <c r="H466">
        <v>84514.7</v>
      </c>
      <c r="I466" s="6">
        <v>9695.1640000000007</v>
      </c>
      <c r="J466" s="7">
        <v>25325.670999999998</v>
      </c>
      <c r="K466" t="s">
        <v>21</v>
      </c>
      <c r="L466" t="s">
        <v>30</v>
      </c>
      <c r="M466" t="s">
        <v>23</v>
      </c>
      <c r="N466" s="5">
        <f xml:space="preserve"> Campaign_Data[[#This Row],[Clicks]]/Campaign_Data[[#This Row],[Impressions]]</f>
        <v>0.78305271311508839</v>
      </c>
      <c r="O466" s="5">
        <f xml:space="preserve"> Campaign_Data[[#This Row],[Conversions]]/Campaign_Data[[#This Row],[Clicks]]</f>
        <v>0.75863594949889368</v>
      </c>
      <c r="P466" s="7">
        <f>Campaign_Data[[#This Row],[Total_Spend]]/Campaign_Data[[#This Row],[Clicks]]</f>
        <v>8.7027463230508917E-2</v>
      </c>
      <c r="Q466" s="6">
        <f>Campaign_Data[[#This Row],[Total_Spend]]/Campaign_Data[[#This Row],[Conversions]]</f>
        <v>0.1147157121778815</v>
      </c>
      <c r="R466" s="7">
        <f xml:space="preserve"> Campaign_Data[[#This Row],[Revenue_Generated]]/Campaign_Data[[#This Row],[Total_Spend]]</f>
        <v>2.6121962454683589</v>
      </c>
      <c r="S466" t="str">
        <f xml:space="preserve"> TEXT(Campaign_Data[[#This Row],[Start_Date]], "mmm-yyyy")</f>
        <v>Dec-2022</v>
      </c>
    </row>
    <row r="467" spans="1:19" x14ac:dyDescent="0.2">
      <c r="A467" t="s">
        <v>505</v>
      </c>
      <c r="B467" t="s">
        <v>19</v>
      </c>
      <c r="C467" t="s">
        <v>28</v>
      </c>
      <c r="D467" s="1">
        <v>45123</v>
      </c>
      <c r="E467" s="1">
        <v>45568</v>
      </c>
      <c r="F467">
        <v>81855.399999999994</v>
      </c>
      <c r="G467">
        <v>54659.199999999997</v>
      </c>
      <c r="H467">
        <v>4964.8</v>
      </c>
      <c r="I467" s="6">
        <v>11611.861000000001</v>
      </c>
      <c r="J467" s="7">
        <v>24976.83</v>
      </c>
      <c r="K467" t="s">
        <v>64</v>
      </c>
      <c r="L467" t="s">
        <v>43</v>
      </c>
      <c r="M467" t="s">
        <v>23</v>
      </c>
      <c r="N467" s="5">
        <f xml:space="preserve"> Campaign_Data[[#This Row],[Clicks]]/Campaign_Data[[#This Row],[Impressions]]</f>
        <v>0.66775313540707149</v>
      </c>
      <c r="O467" s="5">
        <f xml:space="preserve"> Campaign_Data[[#This Row],[Conversions]]/Campaign_Data[[#This Row],[Clicks]]</f>
        <v>9.0831918505942286E-2</v>
      </c>
      <c r="P467" s="7">
        <f>Campaign_Data[[#This Row],[Total_Spend]]/Campaign_Data[[#This Row],[Clicks]]</f>
        <v>0.21244110780984723</v>
      </c>
      <c r="Q467" s="6">
        <f>Campaign_Data[[#This Row],[Total_Spend]]/Campaign_Data[[#This Row],[Conversions]]</f>
        <v>2.3388376168224299</v>
      </c>
      <c r="R467" s="7">
        <f xml:space="preserve"> Campaign_Data[[#This Row],[Revenue_Generated]]/Campaign_Data[[#This Row],[Total_Spend]]</f>
        <v>2.1509756274209622</v>
      </c>
      <c r="S467" t="str">
        <f xml:space="preserve"> TEXT(Campaign_Data[[#This Row],[Start_Date]], "mmm-yyyy")</f>
        <v>Jul-2023</v>
      </c>
    </row>
    <row r="468" spans="1:19" x14ac:dyDescent="0.2">
      <c r="A468" t="s">
        <v>506</v>
      </c>
      <c r="B468" t="s">
        <v>33</v>
      </c>
      <c r="C468" t="s">
        <v>47</v>
      </c>
      <c r="D468" s="1">
        <v>44869</v>
      </c>
      <c r="E468" s="1">
        <v>45313</v>
      </c>
      <c r="F468">
        <v>143410.79999999999</v>
      </c>
      <c r="G468">
        <v>98655.099999999991</v>
      </c>
      <c r="H468">
        <v>37627.5</v>
      </c>
      <c r="I468" s="6">
        <v>6632.5609999999997</v>
      </c>
      <c r="J468" s="7">
        <v>15172.162</v>
      </c>
      <c r="K468" t="s">
        <v>42</v>
      </c>
      <c r="L468" t="s">
        <v>43</v>
      </c>
      <c r="M468" t="s">
        <v>31</v>
      </c>
      <c r="N468" s="5">
        <f xml:space="preserve"> Campaign_Data[[#This Row],[Clicks]]/Campaign_Data[[#This Row],[Impressions]]</f>
        <v>0.68791959880287956</v>
      </c>
      <c r="O468" s="5">
        <f xml:space="preserve"> Campaign_Data[[#This Row],[Conversions]]/Campaign_Data[[#This Row],[Clicks]]</f>
        <v>0.38140450924483382</v>
      </c>
      <c r="P468" s="7">
        <f>Campaign_Data[[#This Row],[Total_Spend]]/Campaign_Data[[#This Row],[Clicks]]</f>
        <v>6.7229783356359679E-2</v>
      </c>
      <c r="Q468" s="6">
        <f>Campaign_Data[[#This Row],[Total_Spend]]/Campaign_Data[[#This Row],[Conversions]]</f>
        <v>0.17626897880539499</v>
      </c>
      <c r="R468" s="7">
        <f xml:space="preserve"> Campaign_Data[[#This Row],[Revenue_Generated]]/Campaign_Data[[#This Row],[Total_Spend]]</f>
        <v>2.2875269447201467</v>
      </c>
      <c r="S468" t="str">
        <f xml:space="preserve"> TEXT(Campaign_Data[[#This Row],[Start_Date]], "mmm-yyyy")</f>
        <v>Nov-2022</v>
      </c>
    </row>
    <row r="469" spans="1:19" x14ac:dyDescent="0.2">
      <c r="A469" t="s">
        <v>507</v>
      </c>
      <c r="B469" t="s">
        <v>25</v>
      </c>
      <c r="C469" t="s">
        <v>28</v>
      </c>
      <c r="D469" s="1">
        <v>44948</v>
      </c>
      <c r="E469" s="1">
        <v>45403</v>
      </c>
      <c r="F469">
        <v>116800.4</v>
      </c>
      <c r="G469">
        <v>49984.4</v>
      </c>
      <c r="H469">
        <v>16074.699999999999</v>
      </c>
      <c r="I469" s="6">
        <v>7438.5</v>
      </c>
      <c r="J469" s="7">
        <v>25172.492999999999</v>
      </c>
      <c r="K469" t="s">
        <v>42</v>
      </c>
      <c r="L469" t="s">
        <v>43</v>
      </c>
      <c r="M469" t="s">
        <v>23</v>
      </c>
      <c r="N469" s="5">
        <f xml:space="preserve"> Campaign_Data[[#This Row],[Clicks]]/Campaign_Data[[#This Row],[Impressions]]</f>
        <v>0.42794716456450493</v>
      </c>
      <c r="O469" s="5">
        <f xml:space="preserve"> Campaign_Data[[#This Row],[Conversions]]/Campaign_Data[[#This Row],[Clicks]]</f>
        <v>0.32159433743327914</v>
      </c>
      <c r="P469" s="7">
        <f>Campaign_Data[[#This Row],[Total_Spend]]/Campaign_Data[[#This Row],[Clicks]]</f>
        <v>0.14881643072638662</v>
      </c>
      <c r="Q469" s="6">
        <f>Campaign_Data[[#This Row],[Total_Spend]]/Campaign_Data[[#This Row],[Conversions]]</f>
        <v>0.46274580552047628</v>
      </c>
      <c r="R469" s="7">
        <f xml:space="preserve"> Campaign_Data[[#This Row],[Revenue_Generated]]/Campaign_Data[[#This Row],[Total_Spend]]</f>
        <v>3.3840818713450291</v>
      </c>
      <c r="S469" t="str">
        <f xml:space="preserve"> TEXT(Campaign_Data[[#This Row],[Start_Date]], "mmm-yyyy")</f>
        <v>Jan-2023</v>
      </c>
    </row>
    <row r="470" spans="1:19" x14ac:dyDescent="0.2">
      <c r="A470" t="s">
        <v>508</v>
      </c>
      <c r="B470" t="s">
        <v>19</v>
      </c>
      <c r="C470" t="s">
        <v>40</v>
      </c>
      <c r="D470" s="1">
        <v>45140</v>
      </c>
      <c r="E470" s="1">
        <v>45601</v>
      </c>
      <c r="F470">
        <v>16901.2</v>
      </c>
      <c r="G470">
        <v>14154.9</v>
      </c>
      <c r="H470">
        <v>12934</v>
      </c>
      <c r="I470" s="6">
        <v>2597.6170000000002</v>
      </c>
      <c r="J470" s="7">
        <v>6848.6980000000003</v>
      </c>
      <c r="K470" t="s">
        <v>29</v>
      </c>
      <c r="L470" t="s">
        <v>43</v>
      </c>
      <c r="M470" t="s">
        <v>23</v>
      </c>
      <c r="N470" s="5">
        <f xml:space="preserve"> Campaign_Data[[#This Row],[Clicks]]/Campaign_Data[[#This Row],[Impressions]]</f>
        <v>0.83750857927247768</v>
      </c>
      <c r="O470" s="5">
        <f xml:space="preserve"> Campaign_Data[[#This Row],[Conversions]]/Campaign_Data[[#This Row],[Clicks]]</f>
        <v>0.91374718295431268</v>
      </c>
      <c r="P470" s="7">
        <f>Campaign_Data[[#This Row],[Total_Spend]]/Campaign_Data[[#This Row],[Clicks]]</f>
        <v>0.18351362425732434</v>
      </c>
      <c r="Q470" s="6">
        <f>Campaign_Data[[#This Row],[Total_Spend]]/Campaign_Data[[#This Row],[Conversions]]</f>
        <v>0.20083632286995518</v>
      </c>
      <c r="R470" s="7">
        <f xml:space="preserve"> Campaign_Data[[#This Row],[Revenue_Generated]]/Campaign_Data[[#This Row],[Total_Spend]]</f>
        <v>2.6365310975405536</v>
      </c>
      <c r="S470" t="str">
        <f xml:space="preserve"> TEXT(Campaign_Data[[#This Row],[Start_Date]], "mmm-yyyy")</f>
        <v>Aug-2023</v>
      </c>
    </row>
    <row r="471" spans="1:19" x14ac:dyDescent="0.2">
      <c r="A471" t="s">
        <v>509</v>
      </c>
      <c r="B471" t="s">
        <v>46</v>
      </c>
      <c r="C471" t="s">
        <v>40</v>
      </c>
      <c r="D471" s="1">
        <v>44910</v>
      </c>
      <c r="E471" s="1">
        <v>45363</v>
      </c>
      <c r="F471">
        <v>26033.3</v>
      </c>
      <c r="G471">
        <v>24299.1</v>
      </c>
      <c r="H471">
        <v>3871.5</v>
      </c>
      <c r="I471" s="6">
        <v>1530.4749999999999</v>
      </c>
      <c r="J471" s="7">
        <v>2945.0659999999998</v>
      </c>
      <c r="K471" t="s">
        <v>64</v>
      </c>
      <c r="L471" t="s">
        <v>30</v>
      </c>
      <c r="M471" t="s">
        <v>23</v>
      </c>
      <c r="N471" s="5">
        <f xml:space="preserve"> Campaign_Data[[#This Row],[Clicks]]/Campaign_Data[[#This Row],[Impressions]]</f>
        <v>0.93338531803497826</v>
      </c>
      <c r="O471" s="5">
        <f xml:space="preserve"> Campaign_Data[[#This Row],[Conversions]]/Campaign_Data[[#This Row],[Clicks]]</f>
        <v>0.15932688865019692</v>
      </c>
      <c r="P471" s="7">
        <f>Campaign_Data[[#This Row],[Total_Spend]]/Campaign_Data[[#This Row],[Clicks]]</f>
        <v>6.2984843060031034E-2</v>
      </c>
      <c r="Q471" s="6">
        <f>Campaign_Data[[#This Row],[Total_Spend]]/Campaign_Data[[#This Row],[Conversions]]</f>
        <v>0.39531835205992505</v>
      </c>
      <c r="R471" s="7">
        <f xml:space="preserve"> Campaign_Data[[#This Row],[Revenue_Generated]]/Campaign_Data[[#This Row],[Total_Spend]]</f>
        <v>1.9242823306489816</v>
      </c>
      <c r="S471" t="str">
        <f xml:space="preserve"> TEXT(Campaign_Data[[#This Row],[Start_Date]], "mmm-yyyy")</f>
        <v>Dec-2022</v>
      </c>
    </row>
    <row r="472" spans="1:19" x14ac:dyDescent="0.2">
      <c r="A472" t="s">
        <v>510</v>
      </c>
      <c r="B472" t="s">
        <v>25</v>
      </c>
      <c r="C472" t="s">
        <v>20</v>
      </c>
      <c r="D472" s="1">
        <v>45003</v>
      </c>
      <c r="E472" s="1">
        <v>45453</v>
      </c>
      <c r="F472">
        <v>35446.699999999997</v>
      </c>
      <c r="G472">
        <v>5376.5999999999995</v>
      </c>
      <c r="H472">
        <v>678.6</v>
      </c>
      <c r="I472" s="6">
        <v>6804.3280000000004</v>
      </c>
      <c r="J472" s="7">
        <v>18186.016</v>
      </c>
      <c r="K472" t="s">
        <v>21</v>
      </c>
      <c r="L472" t="s">
        <v>34</v>
      </c>
      <c r="M472" t="s">
        <v>31</v>
      </c>
      <c r="N472" s="5">
        <f xml:space="preserve"> Campaign_Data[[#This Row],[Clicks]]/Campaign_Data[[#This Row],[Impressions]]</f>
        <v>0.15168125664730425</v>
      </c>
      <c r="O472" s="5">
        <f xml:space="preserve"> Campaign_Data[[#This Row],[Conversions]]/Campaign_Data[[#This Row],[Clicks]]</f>
        <v>0.12621359223300974</v>
      </c>
      <c r="P472" s="7">
        <f>Campaign_Data[[#This Row],[Total_Spend]]/Campaign_Data[[#This Row],[Clicks]]</f>
        <v>1.2655447680690401</v>
      </c>
      <c r="Q472" s="6">
        <f>Campaign_Data[[#This Row],[Total_Spend]]/Campaign_Data[[#This Row],[Conversions]]</f>
        <v>10.027008547008547</v>
      </c>
      <c r="R472" s="7">
        <f xml:space="preserve"> Campaign_Data[[#This Row],[Revenue_Generated]]/Campaign_Data[[#This Row],[Total_Spend]]</f>
        <v>2.6727130144225848</v>
      </c>
      <c r="S472" t="str">
        <f xml:space="preserve"> TEXT(Campaign_Data[[#This Row],[Start_Date]], "mmm-yyyy")</f>
        <v>Mar-2023</v>
      </c>
    </row>
    <row r="473" spans="1:19" x14ac:dyDescent="0.2">
      <c r="A473" t="s">
        <v>511</v>
      </c>
      <c r="B473" t="s">
        <v>27</v>
      </c>
      <c r="C473" t="s">
        <v>40</v>
      </c>
      <c r="D473" s="1">
        <v>45062</v>
      </c>
      <c r="E473" s="1">
        <v>45510</v>
      </c>
      <c r="F473">
        <v>38900.6</v>
      </c>
      <c r="G473">
        <v>6121.9</v>
      </c>
      <c r="H473">
        <v>4860.3999999999996</v>
      </c>
      <c r="I473" s="6">
        <v>11130.78</v>
      </c>
      <c r="J473" s="7">
        <v>17683.098000000002</v>
      </c>
      <c r="K473" t="s">
        <v>29</v>
      </c>
      <c r="L473" t="s">
        <v>49</v>
      </c>
      <c r="M473" t="s">
        <v>23</v>
      </c>
      <c r="N473" s="5">
        <f xml:space="preserve"> Campaign_Data[[#This Row],[Clicks]]/Campaign_Data[[#This Row],[Impressions]]</f>
        <v>0.15737289399135232</v>
      </c>
      <c r="O473" s="5">
        <f xml:space="preserve"> Campaign_Data[[#This Row],[Conversions]]/Campaign_Data[[#This Row],[Clicks]]</f>
        <v>0.79393652297489337</v>
      </c>
      <c r="P473" s="7">
        <f>Campaign_Data[[#This Row],[Total_Spend]]/Campaign_Data[[#This Row],[Clicks]]</f>
        <v>1.8181904310753201</v>
      </c>
      <c r="Q473" s="6">
        <f>Campaign_Data[[#This Row],[Total_Spend]]/Campaign_Data[[#This Row],[Conversions]]</f>
        <v>2.290095465393795</v>
      </c>
      <c r="R473" s="7">
        <f xml:space="preserve"> Campaign_Data[[#This Row],[Revenue_Generated]]/Campaign_Data[[#This Row],[Total_Spend]]</f>
        <v>1.5886665624511491</v>
      </c>
      <c r="S473" t="str">
        <f xml:space="preserve"> TEXT(Campaign_Data[[#This Row],[Start_Date]], "mmm-yyyy")</f>
        <v>May-2023</v>
      </c>
    </row>
    <row r="474" spans="1:19" x14ac:dyDescent="0.2">
      <c r="A474" t="s">
        <v>512</v>
      </c>
      <c r="B474" t="s">
        <v>39</v>
      </c>
      <c r="C474" t="s">
        <v>40</v>
      </c>
      <c r="D474" s="1">
        <v>45146</v>
      </c>
      <c r="E474" s="1">
        <v>45585</v>
      </c>
      <c r="F474">
        <v>92234.5</v>
      </c>
      <c r="G474">
        <v>12951.4</v>
      </c>
      <c r="H474">
        <v>11234.6</v>
      </c>
      <c r="I474" s="6">
        <v>9206.34</v>
      </c>
      <c r="J474" s="7">
        <v>30903.705000000002</v>
      </c>
      <c r="K474" t="s">
        <v>64</v>
      </c>
      <c r="L474" t="s">
        <v>34</v>
      </c>
      <c r="M474" t="s">
        <v>31</v>
      </c>
      <c r="N474" s="5">
        <f xml:space="preserve"> Campaign_Data[[#This Row],[Clicks]]/Campaign_Data[[#This Row],[Impressions]]</f>
        <v>0.14041817324320074</v>
      </c>
      <c r="O474" s="5">
        <f xml:space="preserve"> Campaign_Data[[#This Row],[Conversions]]/Campaign_Data[[#This Row],[Clicks]]</f>
        <v>0.86744290192566065</v>
      </c>
      <c r="P474" s="7">
        <f>Campaign_Data[[#This Row],[Total_Spend]]/Campaign_Data[[#This Row],[Clicks]]</f>
        <v>0.71083743842364533</v>
      </c>
      <c r="Q474" s="6">
        <f>Campaign_Data[[#This Row],[Total_Spend]]/Campaign_Data[[#This Row],[Conversions]]</f>
        <v>0.81946308724832218</v>
      </c>
      <c r="R474" s="7">
        <f xml:space="preserve"> Campaign_Data[[#This Row],[Revenue_Generated]]/Campaign_Data[[#This Row],[Total_Spend]]</f>
        <v>3.3567851067851069</v>
      </c>
      <c r="S474" t="str">
        <f xml:space="preserve"> TEXT(Campaign_Data[[#This Row],[Start_Date]], "mmm-yyyy")</f>
        <v>Aug-2023</v>
      </c>
    </row>
    <row r="475" spans="1:19" x14ac:dyDescent="0.2">
      <c r="A475" t="s">
        <v>513</v>
      </c>
      <c r="B475" t="s">
        <v>19</v>
      </c>
      <c r="C475" t="s">
        <v>20</v>
      </c>
      <c r="D475" s="1">
        <v>45094</v>
      </c>
      <c r="E475" s="1">
        <v>45544</v>
      </c>
      <c r="F475">
        <v>93287.2</v>
      </c>
      <c r="G475">
        <v>40202.699999999997</v>
      </c>
      <c r="H475">
        <v>25218.399999999998</v>
      </c>
      <c r="I475" s="6">
        <v>8154.2489999999998</v>
      </c>
      <c r="J475" s="7">
        <v>10395.311</v>
      </c>
      <c r="K475" t="s">
        <v>21</v>
      </c>
      <c r="L475" t="s">
        <v>30</v>
      </c>
      <c r="M475" t="s">
        <v>23</v>
      </c>
      <c r="N475" s="5">
        <f xml:space="preserve"> Campaign_Data[[#This Row],[Clicks]]/Campaign_Data[[#This Row],[Impressions]]</f>
        <v>0.43095622979358367</v>
      </c>
      <c r="O475" s="5">
        <f xml:space="preserve"> Campaign_Data[[#This Row],[Conversions]]/Campaign_Data[[#This Row],[Clicks]]</f>
        <v>0.62728125225420184</v>
      </c>
      <c r="P475" s="7">
        <f>Campaign_Data[[#This Row],[Total_Spend]]/Campaign_Data[[#This Row],[Clicks]]</f>
        <v>0.20282839212291712</v>
      </c>
      <c r="Q475" s="6">
        <f>Campaign_Data[[#This Row],[Total_Spend]]/Campaign_Data[[#This Row],[Conversions]]</f>
        <v>0.32334521619135237</v>
      </c>
      <c r="R475" s="7">
        <f xml:space="preserve"> Campaign_Data[[#This Row],[Revenue_Generated]]/Campaign_Data[[#This Row],[Total_Spend]]</f>
        <v>1.2748336480772171</v>
      </c>
      <c r="S475" t="str">
        <f xml:space="preserve"> TEXT(Campaign_Data[[#This Row],[Start_Date]], "mmm-yyyy")</f>
        <v>Jun-2023</v>
      </c>
    </row>
    <row r="476" spans="1:19" x14ac:dyDescent="0.2">
      <c r="A476" t="s">
        <v>514</v>
      </c>
      <c r="B476" t="s">
        <v>33</v>
      </c>
      <c r="C476" t="s">
        <v>28</v>
      </c>
      <c r="D476" s="1">
        <v>45078</v>
      </c>
      <c r="E476" s="1">
        <v>45516</v>
      </c>
      <c r="F476">
        <v>4216.5999999999995</v>
      </c>
      <c r="G476">
        <v>3485.7999999999997</v>
      </c>
      <c r="H476">
        <v>2618.6999999999998</v>
      </c>
      <c r="I476" s="6">
        <v>2692.1570000000002</v>
      </c>
      <c r="J476" s="7">
        <v>3650.23</v>
      </c>
      <c r="K476" t="s">
        <v>64</v>
      </c>
      <c r="L476" t="s">
        <v>34</v>
      </c>
      <c r="M476" t="s">
        <v>31</v>
      </c>
      <c r="N476" s="5">
        <f xml:space="preserve"> Campaign_Data[[#This Row],[Clicks]]/Campaign_Data[[#This Row],[Impressions]]</f>
        <v>0.82668500687757918</v>
      </c>
      <c r="O476" s="5">
        <f xml:space="preserve"> Campaign_Data[[#This Row],[Conversions]]/Campaign_Data[[#This Row],[Clicks]]</f>
        <v>0.75124792013311148</v>
      </c>
      <c r="P476" s="7">
        <f>Campaign_Data[[#This Row],[Total_Spend]]/Campaign_Data[[#This Row],[Clicks]]</f>
        <v>0.77232113144758741</v>
      </c>
      <c r="Q476" s="6">
        <f>Campaign_Data[[#This Row],[Total_Spend]]/Campaign_Data[[#This Row],[Conversions]]</f>
        <v>1.0280509413067553</v>
      </c>
      <c r="R476" s="7">
        <f xml:space="preserve"> Campaign_Data[[#This Row],[Revenue_Generated]]/Campaign_Data[[#This Row],[Total_Spend]]</f>
        <v>1.3558756045802678</v>
      </c>
      <c r="S476" t="str">
        <f xml:space="preserve"> TEXT(Campaign_Data[[#This Row],[Start_Date]], "mmm-yyyy")</f>
        <v>Jun-2023</v>
      </c>
    </row>
    <row r="477" spans="1:19" x14ac:dyDescent="0.2">
      <c r="A477" t="s">
        <v>515</v>
      </c>
      <c r="B477" t="s">
        <v>39</v>
      </c>
      <c r="C477" t="s">
        <v>47</v>
      </c>
      <c r="D477" s="1">
        <v>45008</v>
      </c>
      <c r="E477" s="1">
        <v>45444</v>
      </c>
      <c r="F477">
        <v>105502</v>
      </c>
      <c r="G477">
        <v>41681.699999999997</v>
      </c>
      <c r="H477">
        <v>16367.6</v>
      </c>
      <c r="I477" s="6">
        <v>12899.808999999999</v>
      </c>
      <c r="J477" s="7">
        <v>38256.451999999997</v>
      </c>
      <c r="K477" t="s">
        <v>64</v>
      </c>
      <c r="L477" t="s">
        <v>30</v>
      </c>
      <c r="M477" t="s">
        <v>31</v>
      </c>
      <c r="N477" s="5">
        <f xml:space="preserve"> Campaign_Data[[#This Row],[Clicks]]/Campaign_Data[[#This Row],[Impressions]]</f>
        <v>0.39507971412864207</v>
      </c>
      <c r="O477" s="5">
        <f xml:space="preserve"> Campaign_Data[[#This Row],[Conversions]]/Campaign_Data[[#This Row],[Clicks]]</f>
        <v>0.39268072079593686</v>
      </c>
      <c r="P477" s="7">
        <f>Campaign_Data[[#This Row],[Total_Spend]]/Campaign_Data[[#This Row],[Clicks]]</f>
        <v>0.30948375426146246</v>
      </c>
      <c r="Q477" s="6">
        <f>Campaign_Data[[#This Row],[Total_Spend]]/Campaign_Data[[#This Row],[Conversions]]</f>
        <v>0.78813075832742729</v>
      </c>
      <c r="R477" s="7">
        <f xml:space="preserve"> Campaign_Data[[#This Row],[Revenue_Generated]]/Campaign_Data[[#This Row],[Total_Spend]]</f>
        <v>2.9656603442733145</v>
      </c>
      <c r="S477" t="str">
        <f xml:space="preserve"> TEXT(Campaign_Data[[#This Row],[Start_Date]], "mmm-yyyy")</f>
        <v>Mar-2023</v>
      </c>
    </row>
    <row r="478" spans="1:19" x14ac:dyDescent="0.2">
      <c r="A478" t="s">
        <v>516</v>
      </c>
      <c r="B478" t="s">
        <v>25</v>
      </c>
      <c r="C478" t="s">
        <v>40</v>
      </c>
      <c r="D478" s="1">
        <v>45074</v>
      </c>
      <c r="E478" s="1">
        <v>45534</v>
      </c>
      <c r="F478">
        <v>67001.599999999991</v>
      </c>
      <c r="G478">
        <v>28141.599999999999</v>
      </c>
      <c r="H478">
        <v>5402.7</v>
      </c>
      <c r="I478" s="6">
        <v>7889.2470000000003</v>
      </c>
      <c r="J478" s="7">
        <v>18113.602999999999</v>
      </c>
      <c r="K478" t="s">
        <v>37</v>
      </c>
      <c r="L478" t="s">
        <v>30</v>
      </c>
      <c r="M478" t="s">
        <v>31</v>
      </c>
      <c r="N478" s="5">
        <f xml:space="preserve"> Campaign_Data[[#This Row],[Clicks]]/Campaign_Data[[#This Row],[Impressions]]</f>
        <v>0.42001385041551248</v>
      </c>
      <c r="O478" s="5">
        <f xml:space="preserve"> Campaign_Data[[#This Row],[Conversions]]/Campaign_Data[[#This Row],[Clicks]]</f>
        <v>0.19198268755152514</v>
      </c>
      <c r="P478" s="7">
        <f>Campaign_Data[[#This Row],[Total_Spend]]/Campaign_Data[[#This Row],[Clicks]]</f>
        <v>0.2803410964550701</v>
      </c>
      <c r="Q478" s="6">
        <f>Campaign_Data[[#This Row],[Total_Spend]]/Campaign_Data[[#This Row],[Conversions]]</f>
        <v>1.4602415458937199</v>
      </c>
      <c r="R478" s="7">
        <f xml:space="preserve"> Campaign_Data[[#This Row],[Revenue_Generated]]/Campaign_Data[[#This Row],[Total_Spend]]</f>
        <v>2.2959862962840432</v>
      </c>
      <c r="S478" t="str">
        <f xml:space="preserve"> TEXT(Campaign_Data[[#This Row],[Start_Date]], "mmm-yyyy")</f>
        <v>May-2023</v>
      </c>
    </row>
    <row r="479" spans="1:19" x14ac:dyDescent="0.2">
      <c r="A479" t="s">
        <v>517</v>
      </c>
      <c r="B479" t="s">
        <v>19</v>
      </c>
      <c r="C479" t="s">
        <v>47</v>
      </c>
      <c r="D479" s="1">
        <v>45132</v>
      </c>
      <c r="E479" s="1">
        <v>45589</v>
      </c>
      <c r="F479">
        <v>108288.9</v>
      </c>
      <c r="G479">
        <v>17344.899999999998</v>
      </c>
      <c r="H479">
        <v>10570.5</v>
      </c>
      <c r="I479" s="6">
        <v>8156.3950000000004</v>
      </c>
      <c r="J479" s="7">
        <v>11176.773999999999</v>
      </c>
      <c r="K479" t="s">
        <v>21</v>
      </c>
      <c r="L479" t="s">
        <v>34</v>
      </c>
      <c r="M479" t="s">
        <v>31</v>
      </c>
      <c r="N479" s="5">
        <f xml:space="preserve"> Campaign_Data[[#This Row],[Clicks]]/Campaign_Data[[#This Row],[Impressions]]</f>
        <v>0.16017246458316595</v>
      </c>
      <c r="O479" s="5">
        <f xml:space="preserve"> Campaign_Data[[#This Row],[Conversions]]/Campaign_Data[[#This Row],[Clicks]]</f>
        <v>0.60942986122721965</v>
      </c>
      <c r="P479" s="7">
        <f>Campaign_Data[[#This Row],[Total_Spend]]/Campaign_Data[[#This Row],[Clicks]]</f>
        <v>0.4702474502591541</v>
      </c>
      <c r="Q479" s="6">
        <f>Campaign_Data[[#This Row],[Total_Spend]]/Campaign_Data[[#This Row],[Conversions]]</f>
        <v>0.7716186556927298</v>
      </c>
      <c r="R479" s="7">
        <f xml:space="preserve"> Campaign_Data[[#This Row],[Revenue_Generated]]/Campaign_Data[[#This Row],[Total_Spend]]</f>
        <v>1.3703080834118504</v>
      </c>
      <c r="S479" t="str">
        <f xml:space="preserve"> TEXT(Campaign_Data[[#This Row],[Start_Date]], "mmm-yyyy")</f>
        <v>Jul-2023</v>
      </c>
    </row>
    <row r="480" spans="1:19" x14ac:dyDescent="0.2">
      <c r="A480" t="s">
        <v>518</v>
      </c>
      <c r="B480" t="s">
        <v>39</v>
      </c>
      <c r="C480" t="s">
        <v>20</v>
      </c>
      <c r="D480" s="1">
        <v>45111</v>
      </c>
      <c r="E480" s="1">
        <v>45545</v>
      </c>
      <c r="F480">
        <v>14792.9</v>
      </c>
      <c r="G480">
        <v>6426.4</v>
      </c>
      <c r="H480">
        <v>4109.3</v>
      </c>
      <c r="I480" s="6">
        <v>6377.3609999999999</v>
      </c>
      <c r="J480" s="7">
        <v>13922.842000000001</v>
      </c>
      <c r="K480" t="s">
        <v>29</v>
      </c>
      <c r="L480" t="s">
        <v>43</v>
      </c>
      <c r="M480" t="s">
        <v>23</v>
      </c>
      <c r="N480" s="5">
        <f xml:space="preserve"> Campaign_Data[[#This Row],[Clicks]]/Campaign_Data[[#This Row],[Impressions]]</f>
        <v>0.43442462262301507</v>
      </c>
      <c r="O480" s="5">
        <f xml:space="preserve"> Campaign_Data[[#This Row],[Conversions]]/Campaign_Data[[#This Row],[Clicks]]</f>
        <v>0.63944043321299648</v>
      </c>
      <c r="P480" s="7">
        <f>Campaign_Data[[#This Row],[Total_Spend]]/Campaign_Data[[#This Row],[Clicks]]</f>
        <v>0.99236913357400725</v>
      </c>
      <c r="Q480" s="6">
        <f>Campaign_Data[[#This Row],[Total_Spend]]/Campaign_Data[[#This Row],[Conversions]]</f>
        <v>1.5519336626676075</v>
      </c>
      <c r="R480" s="7">
        <f xml:space="preserve"> Campaign_Data[[#This Row],[Revenue_Generated]]/Campaign_Data[[#This Row],[Total_Spend]]</f>
        <v>2.18316667348767</v>
      </c>
      <c r="S480" t="str">
        <f xml:space="preserve"> TEXT(Campaign_Data[[#This Row],[Start_Date]], "mmm-yyyy")</f>
        <v>Jul-2023</v>
      </c>
    </row>
    <row r="481" spans="1:19" x14ac:dyDescent="0.2">
      <c r="A481" t="s">
        <v>519</v>
      </c>
      <c r="B481" t="s">
        <v>39</v>
      </c>
      <c r="C481" t="s">
        <v>40</v>
      </c>
      <c r="D481" s="1">
        <v>44969</v>
      </c>
      <c r="E481" s="1">
        <v>45412</v>
      </c>
      <c r="F481">
        <v>51944.799999999996</v>
      </c>
      <c r="G481">
        <v>40887.1</v>
      </c>
      <c r="H481">
        <v>8398.4</v>
      </c>
      <c r="I481" s="6">
        <v>14202.575999999999</v>
      </c>
      <c r="J481" s="7">
        <v>44960.584999999999</v>
      </c>
      <c r="K481" t="s">
        <v>64</v>
      </c>
      <c r="L481" t="s">
        <v>22</v>
      </c>
      <c r="M481" t="s">
        <v>31</v>
      </c>
      <c r="N481" s="5">
        <f xml:space="preserve"> Campaign_Data[[#This Row],[Clicks]]/Campaign_Data[[#This Row],[Impressions]]</f>
        <v>0.78712594908441269</v>
      </c>
      <c r="O481" s="5">
        <f xml:space="preserve"> Campaign_Data[[#This Row],[Conversions]]/Campaign_Data[[#This Row],[Clicks]]</f>
        <v>0.20540463862685296</v>
      </c>
      <c r="P481" s="7">
        <f>Campaign_Data[[#This Row],[Total_Spend]]/Campaign_Data[[#This Row],[Clicks]]</f>
        <v>0.34736080573090289</v>
      </c>
      <c r="Q481" s="6">
        <f>Campaign_Data[[#This Row],[Total_Spend]]/Campaign_Data[[#This Row],[Conversions]]</f>
        <v>1.6911049723756906</v>
      </c>
      <c r="R481" s="7">
        <f xml:space="preserve"> Campaign_Data[[#This Row],[Revenue_Generated]]/Campaign_Data[[#This Row],[Total_Spend]]</f>
        <v>3.1656641020614855</v>
      </c>
      <c r="S481" t="str">
        <f xml:space="preserve"> TEXT(Campaign_Data[[#This Row],[Start_Date]], "mmm-yyyy")</f>
        <v>Feb-2023</v>
      </c>
    </row>
    <row r="482" spans="1:19" x14ac:dyDescent="0.2">
      <c r="A482" t="s">
        <v>520</v>
      </c>
      <c r="B482" t="s">
        <v>27</v>
      </c>
      <c r="C482" t="s">
        <v>47</v>
      </c>
      <c r="D482" s="1">
        <v>44918</v>
      </c>
      <c r="E482" s="1">
        <v>45357</v>
      </c>
      <c r="F482">
        <v>119094.3</v>
      </c>
      <c r="G482">
        <v>68126.8</v>
      </c>
      <c r="H482">
        <v>34652.1</v>
      </c>
      <c r="I482" s="6">
        <v>13524.904</v>
      </c>
      <c r="J482" s="7">
        <v>16419.567999999999</v>
      </c>
      <c r="K482" t="s">
        <v>42</v>
      </c>
      <c r="L482" t="s">
        <v>43</v>
      </c>
      <c r="M482" t="s">
        <v>23</v>
      </c>
      <c r="N482" s="5">
        <f xml:space="preserve"> Campaign_Data[[#This Row],[Clicks]]/Campaign_Data[[#This Row],[Impressions]]</f>
        <v>0.57204081135705065</v>
      </c>
      <c r="O482" s="5">
        <f xml:space="preserve"> Campaign_Data[[#This Row],[Conversions]]/Campaign_Data[[#This Row],[Clicks]]</f>
        <v>0.50864123957091767</v>
      </c>
      <c r="P482" s="7">
        <f>Campaign_Data[[#This Row],[Total_Spend]]/Campaign_Data[[#This Row],[Clicks]]</f>
        <v>0.19852545547420397</v>
      </c>
      <c r="Q482" s="6">
        <f>Campaign_Data[[#This Row],[Total_Spend]]/Campaign_Data[[#This Row],[Conversions]]</f>
        <v>0.39030546489245965</v>
      </c>
      <c r="R482" s="7">
        <f xml:space="preserve"> Campaign_Data[[#This Row],[Revenue_Generated]]/Campaign_Data[[#This Row],[Total_Spend]]</f>
        <v>1.2140247354066247</v>
      </c>
      <c r="S482" t="str">
        <f xml:space="preserve"> TEXT(Campaign_Data[[#This Row],[Start_Date]], "mmm-yyyy")</f>
        <v>Dec-2022</v>
      </c>
    </row>
    <row r="483" spans="1:19" x14ac:dyDescent="0.2">
      <c r="A483" t="s">
        <v>521</v>
      </c>
      <c r="B483" t="s">
        <v>25</v>
      </c>
      <c r="C483" t="s">
        <v>20</v>
      </c>
      <c r="D483" s="1">
        <v>44926</v>
      </c>
      <c r="E483" s="1">
        <v>45376</v>
      </c>
      <c r="F483">
        <v>73755.7</v>
      </c>
      <c r="G483">
        <v>44558.5</v>
      </c>
      <c r="H483">
        <v>43627.6</v>
      </c>
      <c r="I483" s="6">
        <v>7101.317</v>
      </c>
      <c r="J483" s="7">
        <v>25968.427</v>
      </c>
      <c r="K483" t="s">
        <v>21</v>
      </c>
      <c r="L483" t="s">
        <v>22</v>
      </c>
      <c r="M483" t="s">
        <v>23</v>
      </c>
      <c r="N483" s="5">
        <f xml:space="preserve"> Campaign_Data[[#This Row],[Clicks]]/Campaign_Data[[#This Row],[Impressions]]</f>
        <v>0.60413635827468248</v>
      </c>
      <c r="O483" s="5">
        <f xml:space="preserve"> Campaign_Data[[#This Row],[Conversions]]/Campaign_Data[[#This Row],[Clicks]]</f>
        <v>0.97910836316303285</v>
      </c>
      <c r="P483" s="7">
        <f>Campaign_Data[[#This Row],[Total_Spend]]/Campaign_Data[[#This Row],[Clicks]]</f>
        <v>0.15937064757565897</v>
      </c>
      <c r="Q483" s="6">
        <f>Campaign_Data[[#This Row],[Total_Spend]]/Campaign_Data[[#This Row],[Conversions]]</f>
        <v>0.16277120446689711</v>
      </c>
      <c r="R483" s="7">
        <f xml:space="preserve"> Campaign_Data[[#This Row],[Revenue_Generated]]/Campaign_Data[[#This Row],[Total_Spend]]</f>
        <v>3.6568466102836981</v>
      </c>
      <c r="S483" t="str">
        <f xml:space="preserve"> TEXT(Campaign_Data[[#This Row],[Start_Date]], "mmm-yyyy")</f>
        <v>Dec-2022</v>
      </c>
    </row>
    <row r="484" spans="1:19" x14ac:dyDescent="0.2">
      <c r="A484" t="s">
        <v>522</v>
      </c>
      <c r="B484" t="s">
        <v>46</v>
      </c>
      <c r="C484" t="s">
        <v>47</v>
      </c>
      <c r="D484" s="1">
        <v>44865</v>
      </c>
      <c r="E484" s="1">
        <v>45322</v>
      </c>
      <c r="F484">
        <v>120152.8</v>
      </c>
      <c r="G484">
        <v>25215.5</v>
      </c>
      <c r="H484">
        <v>6704.8</v>
      </c>
      <c r="I484" s="6">
        <v>10957.65</v>
      </c>
      <c r="J484" s="7">
        <v>20209.607</v>
      </c>
      <c r="K484" t="s">
        <v>29</v>
      </c>
      <c r="L484" t="s">
        <v>43</v>
      </c>
      <c r="M484" t="s">
        <v>31</v>
      </c>
      <c r="N484" s="5">
        <f xml:space="preserve"> Campaign_Data[[#This Row],[Clicks]]/Campaign_Data[[#This Row],[Impressions]]</f>
        <v>0.20986194245993434</v>
      </c>
      <c r="O484" s="5">
        <f xml:space="preserve"> Campaign_Data[[#This Row],[Conversions]]/Campaign_Data[[#This Row],[Clicks]]</f>
        <v>0.26589994249568716</v>
      </c>
      <c r="P484" s="7">
        <f>Campaign_Data[[#This Row],[Total_Spend]]/Campaign_Data[[#This Row],[Clicks]]</f>
        <v>0.43456009200690049</v>
      </c>
      <c r="Q484" s="6">
        <f>Campaign_Data[[#This Row],[Total_Spend]]/Campaign_Data[[#This Row],[Conversions]]</f>
        <v>1.6342993079584773</v>
      </c>
      <c r="R484" s="7">
        <f xml:space="preserve"> Campaign_Data[[#This Row],[Revenue_Generated]]/Campaign_Data[[#This Row],[Total_Spend]]</f>
        <v>1.8443377001455605</v>
      </c>
      <c r="S484" t="str">
        <f xml:space="preserve"> TEXT(Campaign_Data[[#This Row],[Start_Date]], "mmm-yyyy")</f>
        <v>Oct-2022</v>
      </c>
    </row>
    <row r="485" spans="1:19" x14ac:dyDescent="0.2">
      <c r="A485" t="s">
        <v>523</v>
      </c>
      <c r="B485" t="s">
        <v>33</v>
      </c>
      <c r="C485" t="s">
        <v>20</v>
      </c>
      <c r="D485" s="1">
        <v>44885</v>
      </c>
      <c r="E485" s="1">
        <v>45338</v>
      </c>
      <c r="F485">
        <v>41446.799999999996</v>
      </c>
      <c r="G485">
        <v>39761.9</v>
      </c>
      <c r="H485">
        <v>16941.8</v>
      </c>
      <c r="I485" s="6">
        <v>3845.0810000000001</v>
      </c>
      <c r="J485" s="7">
        <v>8851.7569999999996</v>
      </c>
      <c r="K485" t="s">
        <v>64</v>
      </c>
      <c r="L485" t="s">
        <v>30</v>
      </c>
      <c r="M485" t="s">
        <v>23</v>
      </c>
      <c r="N485" s="5">
        <f xml:space="preserve"> Campaign_Data[[#This Row],[Clicks]]/Campaign_Data[[#This Row],[Impressions]]</f>
        <v>0.95934788692975104</v>
      </c>
      <c r="O485" s="5">
        <f xml:space="preserve"> Campaign_Data[[#This Row],[Conversions]]/Campaign_Data[[#This Row],[Clicks]]</f>
        <v>0.42608124863248481</v>
      </c>
      <c r="P485" s="7">
        <f>Campaign_Data[[#This Row],[Total_Spend]]/Campaign_Data[[#This Row],[Clicks]]</f>
        <v>9.6702647509299106E-2</v>
      </c>
      <c r="Q485" s="6">
        <f>Campaign_Data[[#This Row],[Total_Spend]]/Campaign_Data[[#This Row],[Conversions]]</f>
        <v>0.22695823348168437</v>
      </c>
      <c r="R485" s="7">
        <f xml:space="preserve"> Campaign_Data[[#This Row],[Revenue_Generated]]/Campaign_Data[[#This Row],[Total_Spend]]</f>
        <v>2.3020989674859904</v>
      </c>
      <c r="S485" t="str">
        <f xml:space="preserve"> TEXT(Campaign_Data[[#This Row],[Start_Date]], "mmm-yyyy")</f>
        <v>Nov-2022</v>
      </c>
    </row>
    <row r="486" spans="1:19" x14ac:dyDescent="0.2">
      <c r="A486" t="s">
        <v>524</v>
      </c>
      <c r="B486" t="s">
        <v>39</v>
      </c>
      <c r="C486" t="s">
        <v>47</v>
      </c>
      <c r="D486" s="1">
        <v>45148</v>
      </c>
      <c r="E486" s="1">
        <v>45590</v>
      </c>
      <c r="F486">
        <v>11774</v>
      </c>
      <c r="G486">
        <v>10776.4</v>
      </c>
      <c r="H486">
        <v>522</v>
      </c>
      <c r="I486" s="6">
        <v>5849.4449999999997</v>
      </c>
      <c r="J486" s="7">
        <v>13086.075999999999</v>
      </c>
      <c r="K486" t="s">
        <v>64</v>
      </c>
      <c r="L486" t="s">
        <v>34</v>
      </c>
      <c r="M486" t="s">
        <v>23</v>
      </c>
      <c r="N486" s="5">
        <f xml:space="preserve"> Campaign_Data[[#This Row],[Clicks]]/Campaign_Data[[#This Row],[Impressions]]</f>
        <v>0.91527093596059106</v>
      </c>
      <c r="O486" s="5">
        <f xml:space="preserve"> Campaign_Data[[#This Row],[Conversions]]/Campaign_Data[[#This Row],[Clicks]]</f>
        <v>4.843918191603875E-2</v>
      </c>
      <c r="P486" s="7">
        <f>Campaign_Data[[#This Row],[Total_Spend]]/Campaign_Data[[#This Row],[Clicks]]</f>
        <v>0.54280139935414429</v>
      </c>
      <c r="Q486" s="6">
        <f>Campaign_Data[[#This Row],[Total_Spend]]/Campaign_Data[[#This Row],[Conversions]]</f>
        <v>11.205833333333333</v>
      </c>
      <c r="R486" s="7">
        <f xml:space="preserve"> Campaign_Data[[#This Row],[Revenue_Generated]]/Campaign_Data[[#This Row],[Total_Spend]]</f>
        <v>2.2371483106516941</v>
      </c>
      <c r="S486" t="str">
        <f xml:space="preserve"> TEXT(Campaign_Data[[#This Row],[Start_Date]], "mmm-yyyy")</f>
        <v>Aug-2023</v>
      </c>
    </row>
    <row r="487" spans="1:19" x14ac:dyDescent="0.2">
      <c r="A487" t="s">
        <v>525</v>
      </c>
      <c r="B487" t="s">
        <v>33</v>
      </c>
      <c r="C487" t="s">
        <v>20</v>
      </c>
      <c r="D487" s="1">
        <v>44977</v>
      </c>
      <c r="E487" s="1">
        <v>45422</v>
      </c>
      <c r="F487">
        <v>125288.7</v>
      </c>
      <c r="G487">
        <v>64223.4</v>
      </c>
      <c r="H487">
        <v>19969.399999999998</v>
      </c>
      <c r="I487" s="6">
        <v>8368.3269999999993</v>
      </c>
      <c r="J487" s="7">
        <v>22231.225999999999</v>
      </c>
      <c r="K487" t="s">
        <v>21</v>
      </c>
      <c r="L487" t="s">
        <v>22</v>
      </c>
      <c r="M487" t="s">
        <v>23</v>
      </c>
      <c r="N487" s="5">
        <f xml:space="preserve"> Campaign_Data[[#This Row],[Clicks]]/Campaign_Data[[#This Row],[Impressions]]</f>
        <v>0.51260329143809458</v>
      </c>
      <c r="O487" s="5">
        <f xml:space="preserve"> Campaign_Data[[#This Row],[Conversions]]/Campaign_Data[[#This Row],[Clicks]]</f>
        <v>0.31093651223697277</v>
      </c>
      <c r="P487" s="7">
        <f>Campaign_Data[[#This Row],[Total_Spend]]/Campaign_Data[[#This Row],[Clicks]]</f>
        <v>0.13030027996026369</v>
      </c>
      <c r="Q487" s="6">
        <f>Campaign_Data[[#This Row],[Total_Spend]]/Campaign_Data[[#This Row],[Conversions]]</f>
        <v>0.41905750798722047</v>
      </c>
      <c r="R487" s="7">
        <f xml:space="preserve"> Campaign_Data[[#This Row],[Revenue_Generated]]/Campaign_Data[[#This Row],[Total_Spend]]</f>
        <v>2.6565914548989302</v>
      </c>
      <c r="S487" t="str">
        <f xml:space="preserve"> TEXT(Campaign_Data[[#This Row],[Start_Date]], "mmm-yyyy")</f>
        <v>Feb-2023</v>
      </c>
    </row>
    <row r="488" spans="1:19" x14ac:dyDescent="0.2">
      <c r="A488" t="s">
        <v>526</v>
      </c>
      <c r="B488" t="s">
        <v>27</v>
      </c>
      <c r="C488" t="s">
        <v>20</v>
      </c>
      <c r="D488" s="1">
        <v>45070</v>
      </c>
      <c r="E488" s="1">
        <v>45519</v>
      </c>
      <c r="F488">
        <v>82290.399999999994</v>
      </c>
      <c r="G488">
        <v>13566.199999999999</v>
      </c>
      <c r="H488">
        <v>1229.5999999999999</v>
      </c>
      <c r="I488" s="6">
        <v>2740.0360000000001</v>
      </c>
      <c r="J488" s="7">
        <v>5820.5320000000002</v>
      </c>
      <c r="K488" t="s">
        <v>42</v>
      </c>
      <c r="L488" t="s">
        <v>49</v>
      </c>
      <c r="M488" t="s">
        <v>23</v>
      </c>
      <c r="N488" s="5">
        <f xml:space="preserve"> Campaign_Data[[#This Row],[Clicks]]/Campaign_Data[[#This Row],[Impressions]]</f>
        <v>0.1648576261629546</v>
      </c>
      <c r="O488" s="5">
        <f xml:space="preserve"> Campaign_Data[[#This Row],[Conversions]]/Campaign_Data[[#This Row],[Clicks]]</f>
        <v>9.0637024369388627E-2</v>
      </c>
      <c r="P488" s="7">
        <f>Campaign_Data[[#This Row],[Total_Spend]]/Campaign_Data[[#This Row],[Clicks]]</f>
        <v>0.20197520307823857</v>
      </c>
      <c r="Q488" s="6">
        <f>Campaign_Data[[#This Row],[Total_Spend]]/Campaign_Data[[#This Row],[Conversions]]</f>
        <v>2.2283962264150947</v>
      </c>
      <c r="R488" s="7">
        <f xml:space="preserve"> Campaign_Data[[#This Row],[Revenue_Generated]]/Campaign_Data[[#This Row],[Total_Spend]]</f>
        <v>2.124253841920325</v>
      </c>
      <c r="S488" t="str">
        <f xml:space="preserve"> TEXT(Campaign_Data[[#This Row],[Start_Date]], "mmm-yyyy")</f>
        <v>May-2023</v>
      </c>
    </row>
    <row r="489" spans="1:19" x14ac:dyDescent="0.2">
      <c r="A489" t="s">
        <v>527</v>
      </c>
      <c r="B489" t="s">
        <v>33</v>
      </c>
      <c r="C489" t="s">
        <v>40</v>
      </c>
      <c r="D489" s="1">
        <v>45124</v>
      </c>
      <c r="E489" s="1">
        <v>45580</v>
      </c>
      <c r="F489">
        <v>116449.5</v>
      </c>
      <c r="G489">
        <v>25902.799999999999</v>
      </c>
      <c r="H489">
        <v>12148.1</v>
      </c>
      <c r="I489" s="6">
        <v>6600.8639999999996</v>
      </c>
      <c r="J489" s="7">
        <v>20979.440999999999</v>
      </c>
      <c r="K489" t="s">
        <v>64</v>
      </c>
      <c r="L489" t="s">
        <v>30</v>
      </c>
      <c r="M489" t="s">
        <v>23</v>
      </c>
      <c r="N489" s="5">
        <f xml:space="preserve"> Campaign_Data[[#This Row],[Clicks]]/Campaign_Data[[#This Row],[Impressions]]</f>
        <v>0.22243805254638277</v>
      </c>
      <c r="O489" s="5">
        <f xml:space="preserve"> Campaign_Data[[#This Row],[Conversions]]/Campaign_Data[[#This Row],[Clicks]]</f>
        <v>0.4689879086430811</v>
      </c>
      <c r="P489" s="7">
        <f>Campaign_Data[[#This Row],[Total_Spend]]/Campaign_Data[[#This Row],[Clicks]]</f>
        <v>0.25483206448723689</v>
      </c>
      <c r="Q489" s="6">
        <f>Campaign_Data[[#This Row],[Total_Spend]]/Campaign_Data[[#This Row],[Conversions]]</f>
        <v>0.54336595846264024</v>
      </c>
      <c r="R489" s="7">
        <f xml:space="preserve"> Campaign_Data[[#This Row],[Revenue_Generated]]/Campaign_Data[[#This Row],[Total_Spend]]</f>
        <v>3.1782871151412908</v>
      </c>
      <c r="S489" t="str">
        <f xml:space="preserve"> TEXT(Campaign_Data[[#This Row],[Start_Date]], "mmm-yyyy")</f>
        <v>Jul-2023</v>
      </c>
    </row>
    <row r="490" spans="1:19" x14ac:dyDescent="0.2">
      <c r="A490" t="s">
        <v>528</v>
      </c>
      <c r="B490" t="s">
        <v>19</v>
      </c>
      <c r="C490" t="s">
        <v>20</v>
      </c>
      <c r="D490" s="1">
        <v>45072</v>
      </c>
      <c r="E490" s="1">
        <v>45524</v>
      </c>
      <c r="F490">
        <v>48308.2</v>
      </c>
      <c r="G490">
        <v>27715.3</v>
      </c>
      <c r="H490">
        <v>559.69999999999993</v>
      </c>
      <c r="I490" s="6">
        <v>577.01300000000003</v>
      </c>
      <c r="J490" s="7">
        <v>1585.0820000000001</v>
      </c>
      <c r="K490" t="s">
        <v>29</v>
      </c>
      <c r="L490" t="s">
        <v>49</v>
      </c>
      <c r="M490" t="s">
        <v>23</v>
      </c>
      <c r="N490" s="5">
        <f xml:space="preserve"> Campaign_Data[[#This Row],[Clicks]]/Campaign_Data[[#This Row],[Impressions]]</f>
        <v>0.57371833353343737</v>
      </c>
      <c r="O490" s="5">
        <f xml:space="preserve"> Campaign_Data[[#This Row],[Conversions]]/Campaign_Data[[#This Row],[Clicks]]</f>
        <v>2.019462174322486E-2</v>
      </c>
      <c r="P490" s="7">
        <f>Campaign_Data[[#This Row],[Total_Spend]]/Campaign_Data[[#This Row],[Clicks]]</f>
        <v>2.0819294757769176E-2</v>
      </c>
      <c r="Q490" s="6">
        <f>Campaign_Data[[#This Row],[Total_Spend]]/Campaign_Data[[#This Row],[Conversions]]</f>
        <v>1.0309326424870469</v>
      </c>
      <c r="R490" s="7">
        <f xml:space="preserve"> Campaign_Data[[#This Row],[Revenue_Generated]]/Campaign_Data[[#This Row],[Total_Spend]]</f>
        <v>2.7470472935618435</v>
      </c>
      <c r="S490" t="str">
        <f xml:space="preserve"> TEXT(Campaign_Data[[#This Row],[Start_Date]], "mmm-yyyy")</f>
        <v>May-2023</v>
      </c>
    </row>
    <row r="491" spans="1:19" x14ac:dyDescent="0.2">
      <c r="A491" t="s">
        <v>529</v>
      </c>
      <c r="B491" t="s">
        <v>46</v>
      </c>
      <c r="C491" t="s">
        <v>40</v>
      </c>
      <c r="D491" s="1">
        <v>44965</v>
      </c>
      <c r="E491" s="1">
        <v>45402</v>
      </c>
      <c r="F491">
        <v>4437</v>
      </c>
      <c r="G491">
        <v>1928.5</v>
      </c>
      <c r="H491">
        <v>1516.7</v>
      </c>
      <c r="I491" s="6">
        <v>13540.332</v>
      </c>
      <c r="J491" s="7">
        <v>22510.757000000001</v>
      </c>
      <c r="K491" t="s">
        <v>42</v>
      </c>
      <c r="L491" t="s">
        <v>22</v>
      </c>
      <c r="M491" t="s">
        <v>23</v>
      </c>
      <c r="N491" s="5">
        <f xml:space="preserve"> Campaign_Data[[#This Row],[Clicks]]/Campaign_Data[[#This Row],[Impressions]]</f>
        <v>0.434640522875817</v>
      </c>
      <c r="O491" s="5">
        <f xml:space="preserve"> Campaign_Data[[#This Row],[Conversions]]/Campaign_Data[[#This Row],[Clicks]]</f>
        <v>0.78646616541353387</v>
      </c>
      <c r="P491" s="7">
        <f>Campaign_Data[[#This Row],[Total_Spend]]/Campaign_Data[[#This Row],[Clicks]]</f>
        <v>7.0211729323308276</v>
      </c>
      <c r="Q491" s="6">
        <f>Campaign_Data[[#This Row],[Total_Spend]]/Campaign_Data[[#This Row],[Conversions]]</f>
        <v>8.9274952198852766</v>
      </c>
      <c r="R491" s="7">
        <f xml:space="preserve"> Campaign_Data[[#This Row],[Revenue_Generated]]/Campaign_Data[[#This Row],[Total_Spend]]</f>
        <v>1.662496680288194</v>
      </c>
      <c r="S491" t="str">
        <f xml:space="preserve"> TEXT(Campaign_Data[[#This Row],[Start_Date]], "mmm-yyyy")</f>
        <v>Feb-2023</v>
      </c>
    </row>
    <row r="492" spans="1:19" x14ac:dyDescent="0.2">
      <c r="A492" t="s">
        <v>530</v>
      </c>
      <c r="B492" t="s">
        <v>19</v>
      </c>
      <c r="C492" t="s">
        <v>28</v>
      </c>
      <c r="D492" s="1">
        <v>45020</v>
      </c>
      <c r="E492" s="1">
        <v>45472</v>
      </c>
      <c r="F492">
        <v>34692.699999999997</v>
      </c>
      <c r="G492">
        <v>12774.5</v>
      </c>
      <c r="H492">
        <v>1151.3</v>
      </c>
      <c r="I492" s="6">
        <v>9897.5840000000007</v>
      </c>
      <c r="J492" s="7">
        <v>16334.772000000001</v>
      </c>
      <c r="K492" t="s">
        <v>64</v>
      </c>
      <c r="L492" t="s">
        <v>43</v>
      </c>
      <c r="M492" t="s">
        <v>23</v>
      </c>
      <c r="N492" s="5">
        <f xml:space="preserve"> Campaign_Data[[#This Row],[Clicks]]/Campaign_Data[[#This Row],[Impressions]]</f>
        <v>0.36821867424559063</v>
      </c>
      <c r="O492" s="5">
        <f xml:space="preserve"> Campaign_Data[[#This Row],[Conversions]]/Campaign_Data[[#This Row],[Clicks]]</f>
        <v>9.0124858115777529E-2</v>
      </c>
      <c r="P492" s="7">
        <f>Campaign_Data[[#This Row],[Total_Spend]]/Campaign_Data[[#This Row],[Clicks]]</f>
        <v>0.77479228149829749</v>
      </c>
      <c r="Q492" s="6">
        <f>Campaign_Data[[#This Row],[Total_Spend]]/Campaign_Data[[#This Row],[Conversions]]</f>
        <v>8.5968765743073057</v>
      </c>
      <c r="R492" s="7">
        <f xml:space="preserve"> Campaign_Data[[#This Row],[Revenue_Generated]]/Campaign_Data[[#This Row],[Total_Spend]]</f>
        <v>1.650379729032863</v>
      </c>
      <c r="S492" t="str">
        <f xml:space="preserve"> TEXT(Campaign_Data[[#This Row],[Start_Date]], "mmm-yyyy")</f>
        <v>Apr-2023</v>
      </c>
    </row>
    <row r="493" spans="1:19" x14ac:dyDescent="0.2">
      <c r="A493" t="s">
        <v>531</v>
      </c>
      <c r="B493" t="s">
        <v>25</v>
      </c>
      <c r="C493" t="s">
        <v>20</v>
      </c>
      <c r="D493" s="1">
        <v>45063</v>
      </c>
      <c r="E493" s="1">
        <v>45516</v>
      </c>
      <c r="F493">
        <v>52797.4</v>
      </c>
      <c r="G493">
        <v>13435.699999999999</v>
      </c>
      <c r="H493">
        <v>3564.1</v>
      </c>
      <c r="I493" s="6">
        <v>10149.449000000001</v>
      </c>
      <c r="J493" s="7">
        <v>31187.731</v>
      </c>
      <c r="K493" t="s">
        <v>21</v>
      </c>
      <c r="L493" t="s">
        <v>49</v>
      </c>
      <c r="M493" t="s">
        <v>23</v>
      </c>
      <c r="N493" s="5">
        <f xml:space="preserve"> Campaign_Data[[#This Row],[Clicks]]/Campaign_Data[[#This Row],[Impressions]]</f>
        <v>0.25447654619356253</v>
      </c>
      <c r="O493" s="5">
        <f xml:space="preserve"> Campaign_Data[[#This Row],[Conversions]]/Campaign_Data[[#This Row],[Clicks]]</f>
        <v>0.26527088279732358</v>
      </c>
      <c r="P493" s="7">
        <f>Campaign_Data[[#This Row],[Total_Spend]]/Campaign_Data[[#This Row],[Clicks]]</f>
        <v>0.75540902223181539</v>
      </c>
      <c r="Q493" s="6">
        <f>Campaign_Data[[#This Row],[Total_Spend]]/Campaign_Data[[#This Row],[Conversions]]</f>
        <v>2.8476891781936535</v>
      </c>
      <c r="R493" s="7">
        <f xml:space="preserve"> Campaign_Data[[#This Row],[Revenue_Generated]]/Campaign_Data[[#This Row],[Total_Spend]]</f>
        <v>3.0728496689820304</v>
      </c>
      <c r="S493" t="str">
        <f xml:space="preserve"> TEXT(Campaign_Data[[#This Row],[Start_Date]], "mmm-yyyy")</f>
        <v>May-2023</v>
      </c>
    </row>
    <row r="494" spans="1:19" x14ac:dyDescent="0.2">
      <c r="A494" t="s">
        <v>532</v>
      </c>
      <c r="B494" t="s">
        <v>27</v>
      </c>
      <c r="C494" t="s">
        <v>40</v>
      </c>
      <c r="D494" s="1">
        <v>44983</v>
      </c>
      <c r="E494" s="1">
        <v>45434</v>
      </c>
      <c r="F494">
        <v>63568</v>
      </c>
      <c r="G494">
        <v>1325.3</v>
      </c>
      <c r="H494">
        <v>252.29999999999998</v>
      </c>
      <c r="I494" s="6">
        <v>2457.547</v>
      </c>
      <c r="J494" s="7">
        <v>6920.56</v>
      </c>
      <c r="K494" t="s">
        <v>42</v>
      </c>
      <c r="L494" t="s">
        <v>34</v>
      </c>
      <c r="M494" t="s">
        <v>23</v>
      </c>
      <c r="N494" s="5">
        <f xml:space="preserve"> Campaign_Data[[#This Row],[Clicks]]/Campaign_Data[[#This Row],[Impressions]]</f>
        <v>2.08485401459854E-2</v>
      </c>
      <c r="O494" s="5">
        <f xml:space="preserve"> Campaign_Data[[#This Row],[Conversions]]/Campaign_Data[[#This Row],[Clicks]]</f>
        <v>0.19037199124726475</v>
      </c>
      <c r="P494" s="7">
        <f>Campaign_Data[[#This Row],[Total_Spend]]/Campaign_Data[[#This Row],[Clicks]]</f>
        <v>1.8543326039387309</v>
      </c>
      <c r="Q494" s="6">
        <f>Campaign_Data[[#This Row],[Total_Spend]]/Campaign_Data[[#This Row],[Conversions]]</f>
        <v>9.7405747126436797</v>
      </c>
      <c r="R494" s="7">
        <f xml:space="preserve"> Campaign_Data[[#This Row],[Revenue_Generated]]/Campaign_Data[[#This Row],[Total_Spend]]</f>
        <v>2.8160438030279789</v>
      </c>
      <c r="S494" t="str">
        <f xml:space="preserve"> TEXT(Campaign_Data[[#This Row],[Start_Date]], "mmm-yyyy")</f>
        <v>Feb-2023</v>
      </c>
    </row>
    <row r="495" spans="1:19" x14ac:dyDescent="0.2">
      <c r="A495" t="s">
        <v>533</v>
      </c>
      <c r="B495" t="s">
        <v>33</v>
      </c>
      <c r="C495" t="s">
        <v>40</v>
      </c>
      <c r="D495" s="1">
        <v>45080</v>
      </c>
      <c r="E495" s="1">
        <v>45540</v>
      </c>
      <c r="F495">
        <v>119790.3</v>
      </c>
      <c r="G495">
        <v>11156.3</v>
      </c>
      <c r="H495">
        <v>1696.5</v>
      </c>
      <c r="I495" s="6">
        <v>10807.053</v>
      </c>
      <c r="J495" s="7">
        <v>14639.112999999999</v>
      </c>
      <c r="K495" t="s">
        <v>37</v>
      </c>
      <c r="L495" t="s">
        <v>22</v>
      </c>
      <c r="M495" t="s">
        <v>23</v>
      </c>
      <c r="N495" s="5">
        <f xml:space="preserve"> Campaign_Data[[#This Row],[Clicks]]/Campaign_Data[[#This Row],[Impressions]]</f>
        <v>9.3131914687583209E-2</v>
      </c>
      <c r="O495" s="5">
        <f xml:space="preserve"> Campaign_Data[[#This Row],[Conversions]]/Campaign_Data[[#This Row],[Clicks]]</f>
        <v>0.15206654536002082</v>
      </c>
      <c r="P495" s="7">
        <f>Campaign_Data[[#This Row],[Total_Spend]]/Campaign_Data[[#This Row],[Clicks]]</f>
        <v>0.96869508708084229</v>
      </c>
      <c r="Q495" s="6">
        <f>Campaign_Data[[#This Row],[Total_Spend]]/Campaign_Data[[#This Row],[Conversions]]</f>
        <v>6.3702051282051277</v>
      </c>
      <c r="R495" s="7">
        <f xml:space="preserve"> Campaign_Data[[#This Row],[Revenue_Generated]]/Campaign_Data[[#This Row],[Total_Spend]]</f>
        <v>1.3545888041818617</v>
      </c>
      <c r="S495" t="str">
        <f xml:space="preserve"> TEXT(Campaign_Data[[#This Row],[Start_Date]], "mmm-yyyy")</f>
        <v>Jun-2023</v>
      </c>
    </row>
    <row r="496" spans="1:19" x14ac:dyDescent="0.2">
      <c r="A496" t="s">
        <v>534</v>
      </c>
      <c r="B496" t="s">
        <v>33</v>
      </c>
      <c r="C496" t="s">
        <v>28</v>
      </c>
      <c r="D496" s="1">
        <v>45133</v>
      </c>
      <c r="E496" s="1">
        <v>45577</v>
      </c>
      <c r="F496">
        <v>67567.099999999991</v>
      </c>
      <c r="G496">
        <v>59580.5</v>
      </c>
      <c r="H496">
        <v>17420.3</v>
      </c>
      <c r="I496" s="6">
        <v>10441.276</v>
      </c>
      <c r="J496" s="7">
        <v>12809.097</v>
      </c>
      <c r="K496" t="s">
        <v>29</v>
      </c>
      <c r="L496" t="s">
        <v>49</v>
      </c>
      <c r="M496" t="s">
        <v>23</v>
      </c>
      <c r="N496" s="5">
        <f xml:space="preserve"> Campaign_Data[[#This Row],[Clicks]]/Campaign_Data[[#This Row],[Impressions]]</f>
        <v>0.88179750203871421</v>
      </c>
      <c r="O496" s="5">
        <f xml:space="preserve"> Campaign_Data[[#This Row],[Conversions]]/Campaign_Data[[#This Row],[Clicks]]</f>
        <v>0.29238257483572644</v>
      </c>
      <c r="P496" s="7">
        <f>Campaign_Data[[#This Row],[Total_Spend]]/Campaign_Data[[#This Row],[Clicks]]</f>
        <v>0.17524653200292042</v>
      </c>
      <c r="Q496" s="6">
        <f>Campaign_Data[[#This Row],[Total_Spend]]/Campaign_Data[[#This Row],[Conversions]]</f>
        <v>0.59937406359247547</v>
      </c>
      <c r="R496" s="7">
        <f xml:space="preserve"> Campaign_Data[[#This Row],[Revenue_Generated]]/Campaign_Data[[#This Row],[Total_Spend]]</f>
        <v>1.2267750608258992</v>
      </c>
      <c r="S496" t="str">
        <f xml:space="preserve"> TEXT(Campaign_Data[[#This Row],[Start_Date]], "mmm-yyyy")</f>
        <v>Jul-2023</v>
      </c>
    </row>
    <row r="497" spans="1:19" x14ac:dyDescent="0.2">
      <c r="A497" t="s">
        <v>535</v>
      </c>
      <c r="B497" t="s">
        <v>19</v>
      </c>
      <c r="C497" t="s">
        <v>40</v>
      </c>
      <c r="D497" s="1">
        <v>45065</v>
      </c>
      <c r="E497" s="1">
        <v>45520</v>
      </c>
      <c r="F497">
        <v>88626.9</v>
      </c>
      <c r="G497">
        <v>58026.1</v>
      </c>
      <c r="H497">
        <v>1258.5999999999999</v>
      </c>
      <c r="I497" s="6">
        <v>5419.143</v>
      </c>
      <c r="J497" s="7">
        <v>17987.337</v>
      </c>
      <c r="K497" t="s">
        <v>37</v>
      </c>
      <c r="L497" t="s">
        <v>43</v>
      </c>
      <c r="M497" t="s">
        <v>23</v>
      </c>
      <c r="N497" s="5">
        <f xml:space="preserve"> Campaign_Data[[#This Row],[Clicks]]/Campaign_Data[[#This Row],[Impressions]]</f>
        <v>0.65472334020483625</v>
      </c>
      <c r="O497" s="5">
        <f xml:space="preserve"> Campaign_Data[[#This Row],[Conversions]]/Campaign_Data[[#This Row],[Clicks]]</f>
        <v>2.1690239392273478E-2</v>
      </c>
      <c r="P497" s="7">
        <f>Campaign_Data[[#This Row],[Total_Spend]]/Campaign_Data[[#This Row],[Clicks]]</f>
        <v>9.3391473836773459E-2</v>
      </c>
      <c r="Q497" s="6">
        <f>Campaign_Data[[#This Row],[Total_Spend]]/Campaign_Data[[#This Row],[Conversions]]</f>
        <v>4.3056912442396316</v>
      </c>
      <c r="R497" s="7">
        <f xml:space="preserve"> Campaign_Data[[#This Row],[Revenue_Generated]]/Campaign_Data[[#This Row],[Total_Spend]]</f>
        <v>3.3192216924336559</v>
      </c>
      <c r="S497" t="str">
        <f xml:space="preserve"> TEXT(Campaign_Data[[#This Row],[Start_Date]], "mmm-yyyy")</f>
        <v>May-2023</v>
      </c>
    </row>
    <row r="498" spans="1:19" x14ac:dyDescent="0.2">
      <c r="A498" t="s">
        <v>536</v>
      </c>
      <c r="B498" t="s">
        <v>39</v>
      </c>
      <c r="C498" t="s">
        <v>47</v>
      </c>
      <c r="D498" s="1">
        <v>44868</v>
      </c>
      <c r="E498" s="1">
        <v>45315</v>
      </c>
      <c r="F498">
        <v>133661</v>
      </c>
      <c r="G498">
        <v>81008.599999999991</v>
      </c>
      <c r="H498">
        <v>5550.5999999999995</v>
      </c>
      <c r="I498" s="6">
        <v>10868.562</v>
      </c>
      <c r="J498" s="7">
        <v>21033.438999999998</v>
      </c>
      <c r="K498" t="s">
        <v>29</v>
      </c>
      <c r="L498" t="s">
        <v>34</v>
      </c>
      <c r="M498" t="s">
        <v>23</v>
      </c>
      <c r="N498" s="5">
        <f xml:space="preserve"> Campaign_Data[[#This Row],[Clicks]]/Campaign_Data[[#This Row],[Impressions]]</f>
        <v>0.60607507051421128</v>
      </c>
      <c r="O498" s="5">
        <f xml:space="preserve"> Campaign_Data[[#This Row],[Conversions]]/Campaign_Data[[#This Row],[Clicks]]</f>
        <v>6.8518651106178857E-2</v>
      </c>
      <c r="P498" s="7">
        <f>Campaign_Data[[#This Row],[Total_Spend]]/Campaign_Data[[#This Row],[Clicks]]</f>
        <v>0.13416553304217085</v>
      </c>
      <c r="Q498" s="6">
        <f>Campaign_Data[[#This Row],[Total_Spend]]/Campaign_Data[[#This Row],[Conversions]]</f>
        <v>1.958087774294671</v>
      </c>
      <c r="R498" s="7">
        <f xml:space="preserve"> Campaign_Data[[#This Row],[Revenue_Generated]]/Campaign_Data[[#This Row],[Total_Spend]]</f>
        <v>1.9352550042958763</v>
      </c>
      <c r="S498" t="str">
        <f xml:space="preserve"> TEXT(Campaign_Data[[#This Row],[Start_Date]], "mmm-yyyy")</f>
        <v>Nov-2022</v>
      </c>
    </row>
    <row r="499" spans="1:19" x14ac:dyDescent="0.2">
      <c r="A499" t="s">
        <v>537</v>
      </c>
      <c r="B499" t="s">
        <v>33</v>
      </c>
      <c r="C499" t="s">
        <v>20</v>
      </c>
      <c r="D499" s="1">
        <v>45057</v>
      </c>
      <c r="E499" s="1">
        <v>45504</v>
      </c>
      <c r="F499">
        <v>118844.9</v>
      </c>
      <c r="G499">
        <v>20210.099999999999</v>
      </c>
      <c r="H499">
        <v>14630.5</v>
      </c>
      <c r="I499" s="6">
        <v>13955.931</v>
      </c>
      <c r="J499" s="7">
        <v>39111.603999999999</v>
      </c>
      <c r="K499" t="s">
        <v>64</v>
      </c>
      <c r="L499" t="s">
        <v>43</v>
      </c>
      <c r="M499" t="s">
        <v>31</v>
      </c>
      <c r="N499" s="5">
        <f xml:space="preserve"> Campaign_Data[[#This Row],[Clicks]]/Campaign_Data[[#This Row],[Impressions]]</f>
        <v>0.17005441546082331</v>
      </c>
      <c r="O499" s="5">
        <f xml:space="preserve"> Campaign_Data[[#This Row],[Conversions]]/Campaign_Data[[#This Row],[Clicks]]</f>
        <v>0.7239202181087675</v>
      </c>
      <c r="P499" s="7">
        <f>Campaign_Data[[#This Row],[Total_Spend]]/Campaign_Data[[#This Row],[Clicks]]</f>
        <v>0.69054240206629369</v>
      </c>
      <c r="Q499" s="6">
        <f>Campaign_Data[[#This Row],[Total_Spend]]/Campaign_Data[[#This Row],[Conversions]]</f>
        <v>0.95389296333002982</v>
      </c>
      <c r="R499" s="7">
        <f xml:space="preserve"> Campaign_Data[[#This Row],[Revenue_Generated]]/Campaign_Data[[#This Row],[Total_Spend]]</f>
        <v>2.8025076936823488</v>
      </c>
      <c r="S499" t="str">
        <f xml:space="preserve"> TEXT(Campaign_Data[[#This Row],[Start_Date]], "mmm-yyyy")</f>
        <v>May-2023</v>
      </c>
    </row>
    <row r="500" spans="1:19" x14ac:dyDescent="0.2">
      <c r="A500" t="s">
        <v>538</v>
      </c>
      <c r="B500" t="s">
        <v>27</v>
      </c>
      <c r="C500" t="s">
        <v>20</v>
      </c>
      <c r="D500" s="1">
        <v>44942</v>
      </c>
      <c r="E500" s="1">
        <v>45393</v>
      </c>
      <c r="F500">
        <v>66659.399999999994</v>
      </c>
      <c r="G500">
        <v>30044</v>
      </c>
      <c r="H500">
        <v>9001.6</v>
      </c>
      <c r="I500" s="6">
        <v>1568.2619999999999</v>
      </c>
      <c r="J500" s="7">
        <v>2343.0839999999998</v>
      </c>
      <c r="K500" t="s">
        <v>42</v>
      </c>
      <c r="L500" t="s">
        <v>34</v>
      </c>
      <c r="M500" t="s">
        <v>31</v>
      </c>
      <c r="N500" s="5">
        <f xml:space="preserve"> Campaign_Data[[#This Row],[Clicks]]/Campaign_Data[[#This Row],[Impressions]]</f>
        <v>0.45070912729487517</v>
      </c>
      <c r="O500" s="5">
        <f xml:space="preserve"> Campaign_Data[[#This Row],[Conversions]]/Campaign_Data[[#This Row],[Clicks]]</f>
        <v>0.29961389961389961</v>
      </c>
      <c r="P500" s="7">
        <f>Campaign_Data[[#This Row],[Total_Spend]]/Campaign_Data[[#This Row],[Clicks]]</f>
        <v>5.2198841698841696E-2</v>
      </c>
      <c r="Q500" s="6">
        <f>Campaign_Data[[#This Row],[Total_Spend]]/Campaign_Data[[#This Row],[Conversions]]</f>
        <v>0.17422036082474227</v>
      </c>
      <c r="R500" s="7">
        <f xml:space="preserve"> Campaign_Data[[#This Row],[Revenue_Generated]]/Campaign_Data[[#This Row],[Total_Spend]]</f>
        <v>1.4940641295905912</v>
      </c>
      <c r="S500" t="str">
        <f xml:space="preserve"> TEXT(Campaign_Data[[#This Row],[Start_Date]], "mmm-yyyy")</f>
        <v>Jan-2023</v>
      </c>
    </row>
    <row r="501" spans="1:19" x14ac:dyDescent="0.2">
      <c r="A501" t="s">
        <v>539</v>
      </c>
      <c r="B501" t="s">
        <v>46</v>
      </c>
      <c r="C501" t="s">
        <v>47</v>
      </c>
      <c r="D501" s="1">
        <v>45105</v>
      </c>
      <c r="E501" s="1">
        <v>45563</v>
      </c>
      <c r="F501">
        <v>129949</v>
      </c>
      <c r="G501">
        <v>47310.6</v>
      </c>
      <c r="H501">
        <v>14128.8</v>
      </c>
      <c r="I501" s="6">
        <v>1536.0429999999999</v>
      </c>
      <c r="J501" s="7">
        <v>4307.9210000000003</v>
      </c>
      <c r="K501" t="s">
        <v>29</v>
      </c>
      <c r="L501" t="s">
        <v>34</v>
      </c>
      <c r="M501" t="s">
        <v>23</v>
      </c>
      <c r="N501" s="5">
        <f xml:space="preserve"> Campaign_Data[[#This Row],[Clicks]]/Campaign_Data[[#This Row],[Impressions]]</f>
        <v>0.36407051997322026</v>
      </c>
      <c r="O501" s="5">
        <f xml:space="preserve"> Campaign_Data[[#This Row],[Conversions]]/Campaign_Data[[#This Row],[Clicks]]</f>
        <v>0.29863920559029056</v>
      </c>
      <c r="P501" s="7">
        <f>Campaign_Data[[#This Row],[Total_Spend]]/Campaign_Data[[#This Row],[Clicks]]</f>
        <v>3.2467206080666909E-2</v>
      </c>
      <c r="Q501" s="6">
        <f>Campaign_Data[[#This Row],[Total_Spend]]/Campaign_Data[[#This Row],[Conversions]]</f>
        <v>0.1087171592775041</v>
      </c>
      <c r="R501" s="7">
        <f xml:space="preserve"> Campaign_Data[[#This Row],[Revenue_Generated]]/Campaign_Data[[#This Row],[Total_Spend]]</f>
        <v>2.8045575547038726</v>
      </c>
      <c r="S501" t="str">
        <f xml:space="preserve"> TEXT(Campaign_Data[[#This Row],[Start_Date]], "mmm-yyyy")</f>
        <v>Jun-2023</v>
      </c>
    </row>
    <row r="502" spans="1:19" x14ac:dyDescent="0.2">
      <c r="A502" t="s">
        <v>540</v>
      </c>
      <c r="B502" t="s">
        <v>46</v>
      </c>
      <c r="C502" t="s">
        <v>28</v>
      </c>
      <c r="D502" s="1">
        <v>44888</v>
      </c>
      <c r="E502" s="1">
        <v>45333</v>
      </c>
      <c r="F502">
        <v>107938</v>
      </c>
      <c r="G502">
        <v>53159.9</v>
      </c>
      <c r="H502">
        <v>41484.5</v>
      </c>
      <c r="I502" s="6">
        <v>13926.061</v>
      </c>
      <c r="J502" s="7">
        <v>33293.478999999999</v>
      </c>
      <c r="K502" t="s">
        <v>29</v>
      </c>
      <c r="L502" t="s">
        <v>22</v>
      </c>
      <c r="M502" t="s">
        <v>31</v>
      </c>
      <c r="N502" s="5">
        <f xml:space="preserve"> Campaign_Data[[#This Row],[Clicks]]/Campaign_Data[[#This Row],[Impressions]]</f>
        <v>0.49250403009134874</v>
      </c>
      <c r="O502" s="5">
        <f xml:space="preserve"> Campaign_Data[[#This Row],[Conversions]]/Campaign_Data[[#This Row],[Clicks]]</f>
        <v>0.78037204735148102</v>
      </c>
      <c r="P502" s="7">
        <f>Campaign_Data[[#This Row],[Total_Spend]]/Campaign_Data[[#This Row],[Clicks]]</f>
        <v>0.26196552288473079</v>
      </c>
      <c r="Q502" s="6">
        <f>Campaign_Data[[#This Row],[Total_Spend]]/Campaign_Data[[#This Row],[Conversions]]</f>
        <v>0.33569311429570081</v>
      </c>
      <c r="R502" s="7">
        <f xml:space="preserve"> Campaign_Data[[#This Row],[Revenue_Generated]]/Campaign_Data[[#This Row],[Total_Spend]]</f>
        <v>2.390731952129177</v>
      </c>
      <c r="S502" t="str">
        <f xml:space="preserve"> TEXT(Campaign_Data[[#This Row],[Start_Date]], "mmm-yyyy")</f>
        <v>Nov-2022</v>
      </c>
    </row>
    <row r="503" spans="1:19" x14ac:dyDescent="0.2">
      <c r="A503" t="s">
        <v>541</v>
      </c>
      <c r="B503" t="s">
        <v>25</v>
      </c>
      <c r="C503" t="s">
        <v>40</v>
      </c>
      <c r="D503" s="1">
        <v>45060</v>
      </c>
      <c r="E503" s="1">
        <v>45506</v>
      </c>
      <c r="F503">
        <v>67358.3</v>
      </c>
      <c r="G503">
        <v>1038.2</v>
      </c>
      <c r="H503">
        <v>716.3</v>
      </c>
      <c r="I503" s="6">
        <v>5493.3829999999998</v>
      </c>
      <c r="J503" s="7">
        <v>16743.120999999999</v>
      </c>
      <c r="K503" t="s">
        <v>37</v>
      </c>
      <c r="L503" t="s">
        <v>49</v>
      </c>
      <c r="M503" t="s">
        <v>31</v>
      </c>
      <c r="N503" s="5">
        <f xml:space="preserve"> Campaign_Data[[#This Row],[Clicks]]/Campaign_Data[[#This Row],[Impressions]]</f>
        <v>1.5413096826968615E-2</v>
      </c>
      <c r="O503" s="5">
        <f xml:space="preserve"> Campaign_Data[[#This Row],[Conversions]]/Campaign_Data[[#This Row],[Clicks]]</f>
        <v>0.6899441340782122</v>
      </c>
      <c r="P503" s="7">
        <f>Campaign_Data[[#This Row],[Total_Spend]]/Campaign_Data[[#This Row],[Clicks]]</f>
        <v>5.2912569832402232</v>
      </c>
      <c r="Q503" s="6">
        <f>Campaign_Data[[#This Row],[Total_Spend]]/Campaign_Data[[#This Row],[Conversions]]</f>
        <v>7.6691093117408906</v>
      </c>
      <c r="R503" s="7">
        <f xml:space="preserve"> Campaign_Data[[#This Row],[Revenue_Generated]]/Campaign_Data[[#This Row],[Total_Spend]]</f>
        <v>3.0478706836934544</v>
      </c>
      <c r="S503" t="str">
        <f xml:space="preserve"> TEXT(Campaign_Data[[#This Row],[Start_Date]], "mmm-yyyy")</f>
        <v>May-2023</v>
      </c>
    </row>
    <row r="504" spans="1:19" x14ac:dyDescent="0.2">
      <c r="A504" t="s">
        <v>542</v>
      </c>
      <c r="B504" t="s">
        <v>25</v>
      </c>
      <c r="C504" t="s">
        <v>20</v>
      </c>
      <c r="D504" s="1">
        <v>44924</v>
      </c>
      <c r="E504" s="1">
        <v>45384</v>
      </c>
      <c r="F504">
        <v>99963</v>
      </c>
      <c r="G504">
        <v>4802.3999999999996</v>
      </c>
      <c r="H504">
        <v>1125.2</v>
      </c>
      <c r="I504" s="6">
        <v>4203.0860000000002</v>
      </c>
      <c r="J504" s="7">
        <v>13808.175999999999</v>
      </c>
      <c r="K504" t="s">
        <v>37</v>
      </c>
      <c r="L504" t="s">
        <v>30</v>
      </c>
      <c r="M504" t="s">
        <v>23</v>
      </c>
      <c r="N504" s="5">
        <f xml:space="preserve"> Campaign_Data[[#This Row],[Clicks]]/Campaign_Data[[#This Row],[Impressions]]</f>
        <v>4.8041775456919053E-2</v>
      </c>
      <c r="O504" s="5">
        <f xml:space="preserve"> Campaign_Data[[#This Row],[Conversions]]/Campaign_Data[[#This Row],[Clicks]]</f>
        <v>0.23429951690821257</v>
      </c>
      <c r="P504" s="7">
        <f>Campaign_Data[[#This Row],[Total_Spend]]/Campaign_Data[[#This Row],[Clicks]]</f>
        <v>0.87520531400966195</v>
      </c>
      <c r="Q504" s="6">
        <f>Campaign_Data[[#This Row],[Total_Spend]]/Campaign_Data[[#This Row],[Conversions]]</f>
        <v>3.7354123711340206</v>
      </c>
      <c r="R504" s="7">
        <f xml:space="preserve"> Campaign_Data[[#This Row],[Revenue_Generated]]/Campaign_Data[[#This Row],[Total_Spend]]</f>
        <v>3.2852470779803218</v>
      </c>
      <c r="S504" t="str">
        <f xml:space="preserve"> TEXT(Campaign_Data[[#This Row],[Start_Date]], "mmm-yyyy")</f>
        <v>Dec-2022</v>
      </c>
    </row>
    <row r="505" spans="1:19" x14ac:dyDescent="0.2">
      <c r="A505" t="s">
        <v>543</v>
      </c>
      <c r="B505" t="s">
        <v>27</v>
      </c>
      <c r="C505" t="s">
        <v>40</v>
      </c>
      <c r="D505" s="1">
        <v>44909</v>
      </c>
      <c r="E505" s="1">
        <v>45347</v>
      </c>
      <c r="F505">
        <v>34159.1</v>
      </c>
      <c r="G505">
        <v>6417.7</v>
      </c>
      <c r="H505">
        <v>1081.7</v>
      </c>
      <c r="I505" s="6">
        <v>13111.364</v>
      </c>
      <c r="J505" s="7">
        <v>42039.705000000002</v>
      </c>
      <c r="K505" t="s">
        <v>64</v>
      </c>
      <c r="L505" t="s">
        <v>34</v>
      </c>
      <c r="M505" t="s">
        <v>31</v>
      </c>
      <c r="N505" s="5">
        <f xml:space="preserve"> Campaign_Data[[#This Row],[Clicks]]/Campaign_Data[[#This Row],[Impressions]]</f>
        <v>0.18787672977332542</v>
      </c>
      <c r="O505" s="5">
        <f xml:space="preserve"> Campaign_Data[[#This Row],[Conversions]]/Campaign_Data[[#This Row],[Clicks]]</f>
        <v>0.16854948034342523</v>
      </c>
      <c r="P505" s="7">
        <f>Campaign_Data[[#This Row],[Total_Spend]]/Campaign_Data[[#This Row],[Clicks]]</f>
        <v>2.0430004518752822</v>
      </c>
      <c r="Q505" s="6">
        <f>Campaign_Data[[#This Row],[Total_Spend]]/Campaign_Data[[#This Row],[Conversions]]</f>
        <v>12.12107238605898</v>
      </c>
      <c r="R505" s="7">
        <f xml:space="preserve"> Campaign_Data[[#This Row],[Revenue_Generated]]/Campaign_Data[[#This Row],[Total_Spend]]</f>
        <v>3.2063563333303846</v>
      </c>
      <c r="S505" t="str">
        <f xml:space="preserve"> TEXT(Campaign_Data[[#This Row],[Start_Date]], "mmm-yyyy")</f>
        <v>Dec-2022</v>
      </c>
    </row>
    <row r="506" spans="1:19" x14ac:dyDescent="0.2">
      <c r="A506" t="s">
        <v>544</v>
      </c>
      <c r="B506" t="s">
        <v>27</v>
      </c>
      <c r="C506" t="s">
        <v>40</v>
      </c>
      <c r="D506" s="1">
        <v>45096</v>
      </c>
      <c r="E506" s="1">
        <v>45534</v>
      </c>
      <c r="F506">
        <v>98231.7</v>
      </c>
      <c r="G506">
        <v>92878.3</v>
      </c>
      <c r="H506">
        <v>30844.399999999998</v>
      </c>
      <c r="I506" s="6">
        <v>6820.22</v>
      </c>
      <c r="J506" s="7">
        <v>10499.014999999999</v>
      </c>
      <c r="K506" t="s">
        <v>64</v>
      </c>
      <c r="L506" t="s">
        <v>34</v>
      </c>
      <c r="M506" t="s">
        <v>23</v>
      </c>
      <c r="N506" s="5">
        <f xml:space="preserve"> Campaign_Data[[#This Row],[Clicks]]/Campaign_Data[[#This Row],[Impressions]]</f>
        <v>0.94550231747999891</v>
      </c>
      <c r="O506" s="5">
        <f xml:space="preserve"> Campaign_Data[[#This Row],[Conversions]]/Campaign_Data[[#This Row],[Clicks]]</f>
        <v>0.33209479501670464</v>
      </c>
      <c r="P506" s="7">
        <f>Campaign_Data[[#This Row],[Total_Spend]]/Campaign_Data[[#This Row],[Clicks]]</f>
        <v>7.3431791925562803E-2</v>
      </c>
      <c r="Q506" s="6">
        <f>Campaign_Data[[#This Row],[Total_Spend]]/Campaign_Data[[#This Row],[Conversions]]</f>
        <v>0.22111696126363298</v>
      </c>
      <c r="R506" s="7">
        <f xml:space="preserve"> Campaign_Data[[#This Row],[Revenue_Generated]]/Campaign_Data[[#This Row],[Total_Spend]]</f>
        <v>1.5393953567480227</v>
      </c>
      <c r="S506" t="str">
        <f xml:space="preserve"> TEXT(Campaign_Data[[#This Row],[Start_Date]], "mmm-yyyy")</f>
        <v>Jun-2023</v>
      </c>
    </row>
    <row r="507" spans="1:19" x14ac:dyDescent="0.2">
      <c r="A507" t="s">
        <v>545</v>
      </c>
      <c r="B507" t="s">
        <v>25</v>
      </c>
      <c r="C507" t="s">
        <v>47</v>
      </c>
      <c r="D507" s="1">
        <v>44931</v>
      </c>
      <c r="E507" s="1">
        <v>45382</v>
      </c>
      <c r="F507">
        <v>37961</v>
      </c>
      <c r="G507">
        <v>16364.699999999999</v>
      </c>
      <c r="H507">
        <v>3468.4</v>
      </c>
      <c r="I507" s="6">
        <v>2614.3789999999999</v>
      </c>
      <c r="J507" s="7">
        <v>3494.413</v>
      </c>
      <c r="K507" t="s">
        <v>37</v>
      </c>
      <c r="L507" t="s">
        <v>43</v>
      </c>
      <c r="M507" t="s">
        <v>31</v>
      </c>
      <c r="N507" s="5">
        <f xml:space="preserve"> Campaign_Data[[#This Row],[Clicks]]/Campaign_Data[[#This Row],[Impressions]]</f>
        <v>0.43109243697478988</v>
      </c>
      <c r="O507" s="5">
        <f xml:space="preserve"> Campaign_Data[[#This Row],[Conversions]]/Campaign_Data[[#This Row],[Clicks]]</f>
        <v>0.21194400141768566</v>
      </c>
      <c r="P507" s="7">
        <f>Campaign_Data[[#This Row],[Total_Spend]]/Campaign_Data[[#This Row],[Clicks]]</f>
        <v>0.15975722133616871</v>
      </c>
      <c r="Q507" s="6">
        <f>Campaign_Data[[#This Row],[Total_Spend]]/Campaign_Data[[#This Row],[Conversions]]</f>
        <v>0.75377090301003336</v>
      </c>
      <c r="R507" s="7">
        <f xml:space="preserve"> Campaign_Data[[#This Row],[Revenue_Generated]]/Campaign_Data[[#This Row],[Total_Spend]]</f>
        <v>1.336613015939923</v>
      </c>
      <c r="S507" t="str">
        <f xml:space="preserve"> TEXT(Campaign_Data[[#This Row],[Start_Date]], "mmm-yyyy")</f>
        <v>Jan-2023</v>
      </c>
    </row>
    <row r="508" spans="1:19" x14ac:dyDescent="0.2">
      <c r="A508" t="s">
        <v>546</v>
      </c>
      <c r="B508" t="s">
        <v>33</v>
      </c>
      <c r="C508" t="s">
        <v>28</v>
      </c>
      <c r="D508" s="1">
        <v>45061</v>
      </c>
      <c r="E508" s="1">
        <v>45502</v>
      </c>
      <c r="F508">
        <v>86370.7</v>
      </c>
      <c r="G508">
        <v>45828.7</v>
      </c>
      <c r="H508">
        <v>44955.799999999996</v>
      </c>
      <c r="I508" s="6">
        <v>3258.2370000000001</v>
      </c>
      <c r="J508" s="7">
        <v>3929.181</v>
      </c>
      <c r="K508" t="s">
        <v>42</v>
      </c>
      <c r="L508" t="s">
        <v>30</v>
      </c>
      <c r="M508" t="s">
        <v>23</v>
      </c>
      <c r="N508" s="5">
        <f xml:space="preserve"> Campaign_Data[[#This Row],[Clicks]]/Campaign_Data[[#This Row],[Impressions]]</f>
        <v>0.53060470738340659</v>
      </c>
      <c r="O508" s="5">
        <f xml:space="preserve"> Campaign_Data[[#This Row],[Conversions]]/Campaign_Data[[#This Row],[Clicks]]</f>
        <v>0.98095298361070682</v>
      </c>
      <c r="P508" s="7">
        <f>Campaign_Data[[#This Row],[Total_Spend]]/Campaign_Data[[#This Row],[Clicks]]</f>
        <v>7.1095994431437076E-2</v>
      </c>
      <c r="Q508" s="6">
        <f>Campaign_Data[[#This Row],[Total_Spend]]/Campaign_Data[[#This Row],[Conversions]]</f>
        <v>7.2476454651012781E-2</v>
      </c>
      <c r="R508" s="7">
        <f xml:space="preserve"> Campaign_Data[[#This Row],[Revenue_Generated]]/Campaign_Data[[#This Row],[Total_Spend]]</f>
        <v>1.2059224052762276</v>
      </c>
      <c r="S508" t="str">
        <f xml:space="preserve"> TEXT(Campaign_Data[[#This Row],[Start_Date]], "mmm-yyyy")</f>
        <v>May-2023</v>
      </c>
    </row>
    <row r="509" spans="1:19" x14ac:dyDescent="0.2">
      <c r="A509" t="s">
        <v>547</v>
      </c>
      <c r="B509" t="s">
        <v>46</v>
      </c>
      <c r="C509" t="s">
        <v>28</v>
      </c>
      <c r="D509" s="1">
        <v>45151</v>
      </c>
      <c r="E509" s="1">
        <v>45611</v>
      </c>
      <c r="F509">
        <v>89421.5</v>
      </c>
      <c r="G509">
        <v>56996.6</v>
      </c>
      <c r="H509">
        <v>16474.899999999998</v>
      </c>
      <c r="I509" s="6">
        <v>13475.981</v>
      </c>
      <c r="J509" s="7">
        <v>19120.338</v>
      </c>
      <c r="K509" t="s">
        <v>37</v>
      </c>
      <c r="L509" t="s">
        <v>49</v>
      </c>
      <c r="M509" t="s">
        <v>31</v>
      </c>
      <c r="N509" s="5">
        <f xml:space="preserve"> Campaign_Data[[#This Row],[Clicks]]/Campaign_Data[[#This Row],[Impressions]]</f>
        <v>0.63739257337441213</v>
      </c>
      <c r="O509" s="5">
        <f xml:space="preserve"> Campaign_Data[[#This Row],[Conversions]]/Campaign_Data[[#This Row],[Clicks]]</f>
        <v>0.28905057494657571</v>
      </c>
      <c r="P509" s="7">
        <f>Campaign_Data[[#This Row],[Total_Spend]]/Campaign_Data[[#This Row],[Clicks]]</f>
        <v>0.23643482242800448</v>
      </c>
      <c r="Q509" s="6">
        <f>Campaign_Data[[#This Row],[Total_Spend]]/Campaign_Data[[#This Row],[Conversions]]</f>
        <v>0.8179704277415949</v>
      </c>
      <c r="R509" s="7">
        <f xml:space="preserve"> Campaign_Data[[#This Row],[Revenue_Generated]]/Campaign_Data[[#This Row],[Total_Spend]]</f>
        <v>1.4188457226230877</v>
      </c>
      <c r="S509" t="str">
        <f xml:space="preserve"> TEXT(Campaign_Data[[#This Row],[Start_Date]], "mmm-yyyy")</f>
        <v>Aug-2023</v>
      </c>
    </row>
    <row r="510" spans="1:19" x14ac:dyDescent="0.2">
      <c r="A510" t="s">
        <v>548</v>
      </c>
      <c r="B510" t="s">
        <v>27</v>
      </c>
      <c r="C510" t="s">
        <v>20</v>
      </c>
      <c r="D510" s="1">
        <v>45108</v>
      </c>
      <c r="E510" s="1">
        <v>45557</v>
      </c>
      <c r="F510">
        <v>134884.79999999999</v>
      </c>
      <c r="G510">
        <v>28315.599999999999</v>
      </c>
      <c r="H510">
        <v>10779.3</v>
      </c>
      <c r="I510" s="6">
        <v>2611.3919999999998</v>
      </c>
      <c r="J510" s="7">
        <v>5998.94</v>
      </c>
      <c r="K510" t="s">
        <v>37</v>
      </c>
      <c r="L510" t="s">
        <v>30</v>
      </c>
      <c r="M510" t="s">
        <v>31</v>
      </c>
      <c r="N510" s="5">
        <f xml:space="preserve"> Campaign_Data[[#This Row],[Clicks]]/Campaign_Data[[#This Row],[Impressions]]</f>
        <v>0.20992432060543517</v>
      </c>
      <c r="O510" s="5">
        <f xml:space="preserve"> Campaign_Data[[#This Row],[Conversions]]/Campaign_Data[[#This Row],[Clicks]]</f>
        <v>0.3806841458418681</v>
      </c>
      <c r="P510" s="7">
        <f>Campaign_Data[[#This Row],[Total_Spend]]/Campaign_Data[[#This Row],[Clicks]]</f>
        <v>9.2224498156493237E-2</v>
      </c>
      <c r="Q510" s="6">
        <f>Campaign_Data[[#This Row],[Total_Spend]]/Campaign_Data[[#This Row],[Conversions]]</f>
        <v>0.24225988700564971</v>
      </c>
      <c r="R510" s="7">
        <f xml:space="preserve"> Campaign_Data[[#This Row],[Revenue_Generated]]/Campaign_Data[[#This Row],[Total_Spend]]</f>
        <v>2.2972192608386637</v>
      </c>
      <c r="S510" t="str">
        <f xml:space="preserve"> TEXT(Campaign_Data[[#This Row],[Start_Date]], "mmm-yyyy")</f>
        <v>Jul-2023</v>
      </c>
    </row>
    <row r="511" spans="1:19" x14ac:dyDescent="0.2">
      <c r="A511" t="s">
        <v>549</v>
      </c>
      <c r="B511" t="s">
        <v>46</v>
      </c>
      <c r="C511" t="s">
        <v>20</v>
      </c>
      <c r="D511" s="1">
        <v>45151</v>
      </c>
      <c r="E511" s="1">
        <v>45592</v>
      </c>
      <c r="F511">
        <v>93145.099999999991</v>
      </c>
      <c r="G511">
        <v>30220.899999999998</v>
      </c>
      <c r="H511">
        <v>2230.1</v>
      </c>
      <c r="I511" s="6">
        <v>13780.365</v>
      </c>
      <c r="J511" s="7">
        <v>17400.260999999999</v>
      </c>
      <c r="K511" t="s">
        <v>37</v>
      </c>
      <c r="L511" t="s">
        <v>49</v>
      </c>
      <c r="M511" t="s">
        <v>23</v>
      </c>
      <c r="N511" s="5">
        <f xml:space="preserve"> Campaign_Data[[#This Row],[Clicks]]/Campaign_Data[[#This Row],[Impressions]]</f>
        <v>0.32444970266820261</v>
      </c>
      <c r="O511" s="5">
        <f xml:space="preserve"> Campaign_Data[[#This Row],[Conversions]]/Campaign_Data[[#This Row],[Clicks]]</f>
        <v>7.3793301986373669E-2</v>
      </c>
      <c r="P511" s="7">
        <f>Campaign_Data[[#This Row],[Total_Spend]]/Campaign_Data[[#This Row],[Clicks]]</f>
        <v>0.4559879090298436</v>
      </c>
      <c r="Q511" s="6">
        <f>Campaign_Data[[#This Row],[Total_Spend]]/Campaign_Data[[#This Row],[Conversions]]</f>
        <v>6.1792587776332901</v>
      </c>
      <c r="R511" s="7">
        <f xml:space="preserve"> Campaign_Data[[#This Row],[Revenue_Generated]]/Campaign_Data[[#This Row],[Total_Spend]]</f>
        <v>1.2626850595031407</v>
      </c>
      <c r="S511" t="str">
        <f xml:space="preserve"> TEXT(Campaign_Data[[#This Row],[Start_Date]], "mmm-yyyy")</f>
        <v>Aug-2023</v>
      </c>
    </row>
    <row r="512" spans="1:19" x14ac:dyDescent="0.2">
      <c r="A512" t="s">
        <v>550</v>
      </c>
      <c r="B512" t="s">
        <v>33</v>
      </c>
      <c r="C512" t="s">
        <v>20</v>
      </c>
      <c r="D512" s="1">
        <v>44946</v>
      </c>
      <c r="E512" s="1">
        <v>45383</v>
      </c>
      <c r="F512">
        <v>127382.5</v>
      </c>
      <c r="G512">
        <v>10431.299999999999</v>
      </c>
      <c r="H512">
        <v>43.5</v>
      </c>
      <c r="I512" s="6">
        <v>7527.9359999999997</v>
      </c>
      <c r="J512" s="7">
        <v>15707.066999999999</v>
      </c>
      <c r="K512" t="s">
        <v>21</v>
      </c>
      <c r="L512" t="s">
        <v>34</v>
      </c>
      <c r="M512" t="s">
        <v>23</v>
      </c>
      <c r="N512" s="5">
        <f xml:space="preserve"> Campaign_Data[[#This Row],[Clicks]]/Campaign_Data[[#This Row],[Impressions]]</f>
        <v>8.1889584519066583E-2</v>
      </c>
      <c r="O512" s="5">
        <f xml:space="preserve"> Campaign_Data[[#This Row],[Conversions]]/Campaign_Data[[#This Row],[Clicks]]</f>
        <v>4.1701417848206846E-3</v>
      </c>
      <c r="P512" s="7">
        <f>Campaign_Data[[#This Row],[Total_Spend]]/Campaign_Data[[#This Row],[Clicks]]</f>
        <v>0.72166805671392831</v>
      </c>
      <c r="Q512" s="6">
        <f>Campaign_Data[[#This Row],[Total_Spend]]/Campaign_Data[[#This Row],[Conversions]]</f>
        <v>173.05599999999998</v>
      </c>
      <c r="R512" s="7">
        <f xml:space="preserve"> Campaign_Data[[#This Row],[Revenue_Generated]]/Campaign_Data[[#This Row],[Total_Spend]]</f>
        <v>2.0865037906804735</v>
      </c>
      <c r="S512" t="str">
        <f xml:space="preserve"> TEXT(Campaign_Data[[#This Row],[Start_Date]], "mmm-yyyy")</f>
        <v>Jan-2023</v>
      </c>
    </row>
    <row r="513" spans="1:19" x14ac:dyDescent="0.2">
      <c r="A513" t="s">
        <v>551</v>
      </c>
      <c r="B513" t="s">
        <v>39</v>
      </c>
      <c r="C513" t="s">
        <v>28</v>
      </c>
      <c r="D513" s="1">
        <v>45153</v>
      </c>
      <c r="E513" s="1">
        <v>45610</v>
      </c>
      <c r="F513">
        <v>68979.399999999994</v>
      </c>
      <c r="G513">
        <v>56927</v>
      </c>
      <c r="H513">
        <v>25241.599999999999</v>
      </c>
      <c r="I513" s="6">
        <v>10360.163</v>
      </c>
      <c r="J513" s="7">
        <v>29869.362000000001</v>
      </c>
      <c r="K513" t="s">
        <v>29</v>
      </c>
      <c r="L513" t="s">
        <v>43</v>
      </c>
      <c r="M513" t="s">
        <v>31</v>
      </c>
      <c r="N513" s="5">
        <f xml:space="preserve"> Campaign_Data[[#This Row],[Clicks]]/Campaign_Data[[#This Row],[Impressions]]</f>
        <v>0.82527537206760282</v>
      </c>
      <c r="O513" s="5">
        <f xml:space="preserve"> Campaign_Data[[#This Row],[Conversions]]/Campaign_Data[[#This Row],[Clicks]]</f>
        <v>0.44340295466123281</v>
      </c>
      <c r="P513" s="7">
        <f>Campaign_Data[[#This Row],[Total_Spend]]/Campaign_Data[[#This Row],[Clicks]]</f>
        <v>0.1819903209373408</v>
      </c>
      <c r="Q513" s="6">
        <f>Campaign_Data[[#This Row],[Total_Spend]]/Campaign_Data[[#This Row],[Conversions]]</f>
        <v>0.41044002757352943</v>
      </c>
      <c r="R513" s="7">
        <f xml:space="preserve"> Campaign_Data[[#This Row],[Revenue_Generated]]/Campaign_Data[[#This Row],[Total_Spend]]</f>
        <v>2.883097688713971</v>
      </c>
      <c r="S513" t="str">
        <f xml:space="preserve"> TEXT(Campaign_Data[[#This Row],[Start_Date]], "mmm-yyyy")</f>
        <v>Aug-2023</v>
      </c>
    </row>
    <row r="514" spans="1:19" x14ac:dyDescent="0.2">
      <c r="A514" t="s">
        <v>552</v>
      </c>
      <c r="B514" t="s">
        <v>27</v>
      </c>
      <c r="C514" t="s">
        <v>20</v>
      </c>
      <c r="D514" s="1">
        <v>45117</v>
      </c>
      <c r="E514" s="1">
        <v>45566</v>
      </c>
      <c r="F514">
        <v>35855.599999999999</v>
      </c>
      <c r="G514">
        <v>17820.5</v>
      </c>
      <c r="H514">
        <v>5083.7</v>
      </c>
      <c r="I514" s="6">
        <v>7793.1409999999996</v>
      </c>
      <c r="J514" s="7">
        <v>26775.032999999999</v>
      </c>
      <c r="K514" t="s">
        <v>64</v>
      </c>
      <c r="L514" t="s">
        <v>49</v>
      </c>
      <c r="M514" t="s">
        <v>31</v>
      </c>
      <c r="N514" s="5">
        <f xml:space="preserve"> Campaign_Data[[#This Row],[Clicks]]/Campaign_Data[[#This Row],[Impressions]]</f>
        <v>0.4970074409576189</v>
      </c>
      <c r="O514" s="5">
        <f xml:space="preserve"> Campaign_Data[[#This Row],[Conversions]]/Campaign_Data[[#This Row],[Clicks]]</f>
        <v>0.28527257933279088</v>
      </c>
      <c r="P514" s="7">
        <f>Campaign_Data[[#This Row],[Total_Spend]]/Campaign_Data[[#This Row],[Clicks]]</f>
        <v>0.43731326281529698</v>
      </c>
      <c r="Q514" s="6">
        <f>Campaign_Data[[#This Row],[Total_Spend]]/Campaign_Data[[#This Row],[Conversions]]</f>
        <v>1.532966343411295</v>
      </c>
      <c r="R514" s="7">
        <f xml:space="preserve"> Campaign_Data[[#This Row],[Revenue_Generated]]/Campaign_Data[[#This Row],[Total_Spend]]</f>
        <v>3.4357177677139425</v>
      </c>
      <c r="S514" t="str">
        <f xml:space="preserve"> TEXT(Campaign_Data[[#This Row],[Start_Date]], "mmm-yyyy")</f>
        <v>Jul-2023</v>
      </c>
    </row>
    <row r="515" spans="1:19" x14ac:dyDescent="0.2">
      <c r="A515" t="s">
        <v>553</v>
      </c>
      <c r="B515" t="s">
        <v>25</v>
      </c>
      <c r="C515" t="s">
        <v>47</v>
      </c>
      <c r="D515" s="1">
        <v>45004</v>
      </c>
      <c r="E515" s="1">
        <v>45455</v>
      </c>
      <c r="F515">
        <v>53084.5</v>
      </c>
      <c r="G515">
        <v>44004.6</v>
      </c>
      <c r="H515">
        <v>24299.1</v>
      </c>
      <c r="I515" s="6">
        <v>5643.0519999999997</v>
      </c>
      <c r="J515" s="7">
        <v>8728.5360000000001</v>
      </c>
      <c r="K515" t="s">
        <v>64</v>
      </c>
      <c r="L515" t="s">
        <v>34</v>
      </c>
      <c r="M515" t="s">
        <v>31</v>
      </c>
      <c r="N515" s="5">
        <f xml:space="preserve"> Campaign_Data[[#This Row],[Clicks]]/Campaign_Data[[#This Row],[Impressions]]</f>
        <v>0.8289538377492488</v>
      </c>
      <c r="O515" s="5">
        <f xml:space="preserve"> Campaign_Data[[#This Row],[Conversions]]/Campaign_Data[[#This Row],[Clicks]]</f>
        <v>0.55219454329774609</v>
      </c>
      <c r="P515" s="7">
        <f>Campaign_Data[[#This Row],[Total_Spend]]/Campaign_Data[[#This Row],[Clicks]]</f>
        <v>0.12823777514168974</v>
      </c>
      <c r="Q515" s="6">
        <f>Campaign_Data[[#This Row],[Total_Spend]]/Campaign_Data[[#This Row],[Conversions]]</f>
        <v>0.23223296336078292</v>
      </c>
      <c r="R515" s="7">
        <f xml:space="preserve"> Campaign_Data[[#This Row],[Revenue_Generated]]/Campaign_Data[[#This Row],[Total_Spend]]</f>
        <v>1.5467757518449237</v>
      </c>
      <c r="S515" t="str">
        <f xml:space="preserve"> TEXT(Campaign_Data[[#This Row],[Start_Date]], "mmm-yyyy")</f>
        <v>Mar-2023</v>
      </c>
    </row>
    <row r="516" spans="1:19" x14ac:dyDescent="0.2">
      <c r="A516" t="s">
        <v>554</v>
      </c>
      <c r="B516" t="s">
        <v>39</v>
      </c>
      <c r="C516" t="s">
        <v>40</v>
      </c>
      <c r="D516" s="1">
        <v>45129</v>
      </c>
      <c r="E516" s="1">
        <v>45591</v>
      </c>
      <c r="F516">
        <v>35609.1</v>
      </c>
      <c r="G516">
        <v>14488.4</v>
      </c>
      <c r="H516">
        <v>9964.4</v>
      </c>
      <c r="I516" s="6">
        <v>11054.365</v>
      </c>
      <c r="J516" s="7">
        <v>39616.436000000002</v>
      </c>
      <c r="K516" t="s">
        <v>64</v>
      </c>
      <c r="L516" t="s">
        <v>34</v>
      </c>
      <c r="M516" t="s">
        <v>23</v>
      </c>
      <c r="N516" s="5">
        <f xml:space="preserve"> Campaign_Data[[#This Row],[Clicks]]/Campaign_Data[[#This Row],[Impressions]]</f>
        <v>0.40687352390259796</v>
      </c>
      <c r="O516" s="5">
        <f xml:space="preserve"> Campaign_Data[[#This Row],[Conversions]]/Campaign_Data[[#This Row],[Clicks]]</f>
        <v>0.68775020016012811</v>
      </c>
      <c r="P516" s="7">
        <f>Campaign_Data[[#This Row],[Total_Spend]]/Campaign_Data[[#This Row],[Clicks]]</f>
        <v>0.76298038430744597</v>
      </c>
      <c r="Q516" s="6">
        <f>Campaign_Data[[#This Row],[Total_Spend]]/Campaign_Data[[#This Row],[Conversions]]</f>
        <v>1.1093859138533178</v>
      </c>
      <c r="R516" s="7">
        <f xml:space="preserve"> Campaign_Data[[#This Row],[Revenue_Generated]]/Campaign_Data[[#This Row],[Total_Spend]]</f>
        <v>3.5837821530228107</v>
      </c>
      <c r="S516" t="str">
        <f xml:space="preserve"> TEXT(Campaign_Data[[#This Row],[Start_Date]], "mmm-yyyy")</f>
        <v>Jul-2023</v>
      </c>
    </row>
    <row r="517" spans="1:19" x14ac:dyDescent="0.2">
      <c r="A517" t="s">
        <v>555</v>
      </c>
      <c r="B517" t="s">
        <v>19</v>
      </c>
      <c r="C517" t="s">
        <v>40</v>
      </c>
      <c r="D517" s="1">
        <v>45074</v>
      </c>
      <c r="E517" s="1">
        <v>45511</v>
      </c>
      <c r="F517">
        <v>19815.7</v>
      </c>
      <c r="G517">
        <v>15793.4</v>
      </c>
      <c r="H517">
        <v>1928.5</v>
      </c>
      <c r="I517" s="6">
        <v>5165.451</v>
      </c>
      <c r="J517" s="7">
        <v>15388.299000000001</v>
      </c>
      <c r="K517" t="s">
        <v>37</v>
      </c>
      <c r="L517" t="s">
        <v>22</v>
      </c>
      <c r="M517" t="s">
        <v>23</v>
      </c>
      <c r="N517" s="5">
        <f xml:space="preserve"> Campaign_Data[[#This Row],[Clicks]]/Campaign_Data[[#This Row],[Impressions]]</f>
        <v>0.7970144885116347</v>
      </c>
      <c r="O517" s="5">
        <f xml:space="preserve"> Campaign_Data[[#This Row],[Conversions]]/Campaign_Data[[#This Row],[Clicks]]</f>
        <v>0.12210796915167095</v>
      </c>
      <c r="P517" s="7">
        <f>Campaign_Data[[#This Row],[Total_Spend]]/Campaign_Data[[#This Row],[Clicks]]</f>
        <v>0.32706390011017261</v>
      </c>
      <c r="Q517" s="6">
        <f>Campaign_Data[[#This Row],[Total_Spend]]/Campaign_Data[[#This Row],[Conversions]]</f>
        <v>2.6784812030075189</v>
      </c>
      <c r="R517" s="7">
        <f xml:space="preserve"> Campaign_Data[[#This Row],[Revenue_Generated]]/Campaign_Data[[#This Row],[Total_Spend]]</f>
        <v>2.9790814006366531</v>
      </c>
      <c r="S517" t="str">
        <f xml:space="preserve"> TEXT(Campaign_Data[[#This Row],[Start_Date]], "mmm-yyyy")</f>
        <v>May-2023</v>
      </c>
    </row>
    <row r="518" spans="1:19" x14ac:dyDescent="0.2">
      <c r="A518" t="s">
        <v>556</v>
      </c>
      <c r="B518" t="s">
        <v>25</v>
      </c>
      <c r="C518" t="s">
        <v>47</v>
      </c>
      <c r="D518" s="1">
        <v>45137</v>
      </c>
      <c r="E518" s="1">
        <v>45577</v>
      </c>
      <c r="F518">
        <v>59499.299999999996</v>
      </c>
      <c r="G518">
        <v>40170.799999999996</v>
      </c>
      <c r="H518">
        <v>19395.2</v>
      </c>
      <c r="I518" s="6">
        <v>7738.4179999999997</v>
      </c>
      <c r="J518" s="7">
        <v>9762.4439999999995</v>
      </c>
      <c r="K518" t="s">
        <v>21</v>
      </c>
      <c r="L518" t="s">
        <v>22</v>
      </c>
      <c r="M518" t="s">
        <v>23</v>
      </c>
      <c r="N518" s="5">
        <f xml:space="preserve"> Campaign_Data[[#This Row],[Clicks]]/Campaign_Data[[#This Row],[Impressions]]</f>
        <v>0.67514743870936289</v>
      </c>
      <c r="O518" s="5">
        <f xml:space="preserve"> Campaign_Data[[#This Row],[Conversions]]/Campaign_Data[[#This Row],[Clicks]]</f>
        <v>0.48281836557897784</v>
      </c>
      <c r="P518" s="7">
        <f>Campaign_Data[[#This Row],[Total_Spend]]/Campaign_Data[[#This Row],[Clicks]]</f>
        <v>0.19263788622581579</v>
      </c>
      <c r="Q518" s="6">
        <f>Campaign_Data[[#This Row],[Total_Spend]]/Campaign_Data[[#This Row],[Conversions]]</f>
        <v>0.39898624401913874</v>
      </c>
      <c r="R518" s="7">
        <f xml:space="preserve"> Campaign_Data[[#This Row],[Revenue_Generated]]/Campaign_Data[[#This Row],[Total_Spend]]</f>
        <v>1.2615555272408392</v>
      </c>
      <c r="S518" t="str">
        <f xml:space="preserve"> TEXT(Campaign_Data[[#This Row],[Start_Date]], "mmm-yyyy")</f>
        <v>Jul-2023</v>
      </c>
    </row>
    <row r="519" spans="1:19" x14ac:dyDescent="0.2">
      <c r="A519" t="s">
        <v>557</v>
      </c>
      <c r="B519" t="s">
        <v>39</v>
      </c>
      <c r="C519" t="s">
        <v>40</v>
      </c>
      <c r="D519" s="1">
        <v>44918</v>
      </c>
      <c r="E519" s="1">
        <v>45372</v>
      </c>
      <c r="F519">
        <v>92388.2</v>
      </c>
      <c r="G519">
        <v>50964.6</v>
      </c>
      <c r="H519">
        <v>21671.7</v>
      </c>
      <c r="I519" s="6">
        <v>10986.824000000001</v>
      </c>
      <c r="J519" s="7">
        <v>30850.983</v>
      </c>
      <c r="K519" t="s">
        <v>64</v>
      </c>
      <c r="L519" t="s">
        <v>43</v>
      </c>
      <c r="M519" t="s">
        <v>31</v>
      </c>
      <c r="N519" s="5">
        <f xml:space="preserve"> Campaign_Data[[#This Row],[Clicks]]/Campaign_Data[[#This Row],[Impressions]]</f>
        <v>0.55163538200765894</v>
      </c>
      <c r="O519" s="5">
        <f xml:space="preserve"> Campaign_Data[[#This Row],[Conversions]]/Campaign_Data[[#This Row],[Clicks]]</f>
        <v>0.4252304540798908</v>
      </c>
      <c r="P519" s="7">
        <f>Campaign_Data[[#This Row],[Total_Spend]]/Campaign_Data[[#This Row],[Clicks]]</f>
        <v>0.21557755775577558</v>
      </c>
      <c r="Q519" s="6">
        <f>Campaign_Data[[#This Row],[Total_Spend]]/Campaign_Data[[#This Row],[Conversions]]</f>
        <v>0.5069664124180383</v>
      </c>
      <c r="R519" s="7">
        <f xml:space="preserve"> Campaign_Data[[#This Row],[Revenue_Generated]]/Campaign_Data[[#This Row],[Total_Spend]]</f>
        <v>2.8079982895876006</v>
      </c>
      <c r="S519" t="str">
        <f xml:space="preserve"> TEXT(Campaign_Data[[#This Row],[Start_Date]], "mmm-yyyy")</f>
        <v>Dec-2022</v>
      </c>
    </row>
    <row r="520" spans="1:19" x14ac:dyDescent="0.2">
      <c r="A520" t="s">
        <v>558</v>
      </c>
      <c r="B520" t="s">
        <v>39</v>
      </c>
      <c r="C520" t="s">
        <v>40</v>
      </c>
      <c r="D520" s="1">
        <v>44895</v>
      </c>
      <c r="E520" s="1">
        <v>45350</v>
      </c>
      <c r="F520">
        <v>78456.599999999991</v>
      </c>
      <c r="G520">
        <v>16564.8</v>
      </c>
      <c r="H520">
        <v>3094.2999999999997</v>
      </c>
      <c r="I520" s="6">
        <v>6474.598</v>
      </c>
      <c r="J520" s="7">
        <v>8380.4490000000005</v>
      </c>
      <c r="K520" t="s">
        <v>64</v>
      </c>
      <c r="L520" t="s">
        <v>30</v>
      </c>
      <c r="M520" t="s">
        <v>23</v>
      </c>
      <c r="N520" s="5">
        <f xml:space="preserve"> Campaign_Data[[#This Row],[Clicks]]/Campaign_Data[[#This Row],[Impressions]]</f>
        <v>0.21113328897760036</v>
      </c>
      <c r="O520" s="5">
        <f xml:space="preserve"> Campaign_Data[[#This Row],[Conversions]]/Campaign_Data[[#This Row],[Clicks]]</f>
        <v>0.18679971988795518</v>
      </c>
      <c r="P520" s="7">
        <f>Campaign_Data[[#This Row],[Total_Spend]]/Campaign_Data[[#This Row],[Clicks]]</f>
        <v>0.39086484593837534</v>
      </c>
      <c r="Q520" s="6">
        <f>Campaign_Data[[#This Row],[Total_Spend]]/Campaign_Data[[#This Row],[Conversions]]</f>
        <v>2.0924273664479851</v>
      </c>
      <c r="R520" s="7">
        <f xml:space="preserve"> Campaign_Data[[#This Row],[Revenue_Generated]]/Campaign_Data[[#This Row],[Total_Spend]]</f>
        <v>1.2943581979915975</v>
      </c>
      <c r="S520" t="str">
        <f xml:space="preserve"> TEXT(Campaign_Data[[#This Row],[Start_Date]], "mmm-yyyy")</f>
        <v>Nov-2022</v>
      </c>
    </row>
    <row r="521" spans="1:19" x14ac:dyDescent="0.2">
      <c r="A521" t="s">
        <v>559</v>
      </c>
      <c r="B521" t="s">
        <v>25</v>
      </c>
      <c r="C521" t="s">
        <v>47</v>
      </c>
      <c r="D521" s="1">
        <v>44870</v>
      </c>
      <c r="E521" s="1">
        <v>45321</v>
      </c>
      <c r="F521">
        <v>101456.5</v>
      </c>
      <c r="G521">
        <v>52226.1</v>
      </c>
      <c r="H521">
        <v>48876.6</v>
      </c>
      <c r="I521" s="6">
        <v>8699.6229999999996</v>
      </c>
      <c r="J521" s="7">
        <v>16217.409</v>
      </c>
      <c r="K521" t="s">
        <v>29</v>
      </c>
      <c r="L521" t="s">
        <v>22</v>
      </c>
      <c r="M521" t="s">
        <v>23</v>
      </c>
      <c r="N521" s="5">
        <f xml:space="preserve"> Campaign_Data[[#This Row],[Clicks]]/Campaign_Data[[#This Row],[Impressions]]</f>
        <v>0.51476347005859657</v>
      </c>
      <c r="O521" s="5">
        <f xml:space="preserve"> Campaign_Data[[#This Row],[Conversions]]/Campaign_Data[[#This Row],[Clicks]]</f>
        <v>0.93586540063301682</v>
      </c>
      <c r="P521" s="7">
        <f>Campaign_Data[[#This Row],[Total_Spend]]/Campaign_Data[[#This Row],[Clicks]]</f>
        <v>0.1665761563662613</v>
      </c>
      <c r="Q521" s="6">
        <f>Campaign_Data[[#This Row],[Total_Spend]]/Campaign_Data[[#This Row],[Conversions]]</f>
        <v>0.17799157470036786</v>
      </c>
      <c r="R521" s="7">
        <f xml:space="preserve"> Campaign_Data[[#This Row],[Revenue_Generated]]/Campaign_Data[[#This Row],[Total_Spend]]</f>
        <v>1.8641507798671275</v>
      </c>
      <c r="S521" t="str">
        <f xml:space="preserve"> TEXT(Campaign_Data[[#This Row],[Start_Date]], "mmm-yyyy")</f>
        <v>Nov-2022</v>
      </c>
    </row>
    <row r="522" spans="1:19" x14ac:dyDescent="0.2">
      <c r="A522" t="s">
        <v>560</v>
      </c>
      <c r="B522" t="s">
        <v>19</v>
      </c>
      <c r="C522" t="s">
        <v>20</v>
      </c>
      <c r="D522" s="1">
        <v>44884</v>
      </c>
      <c r="E522" s="1">
        <v>45330</v>
      </c>
      <c r="F522">
        <v>66763.8</v>
      </c>
      <c r="G522">
        <v>57930.400000000001</v>
      </c>
      <c r="H522">
        <v>1194.8</v>
      </c>
      <c r="I522" s="6">
        <v>2956.2020000000002</v>
      </c>
      <c r="J522" s="7">
        <v>5677.6779999999999</v>
      </c>
      <c r="K522" t="s">
        <v>21</v>
      </c>
      <c r="L522" t="s">
        <v>49</v>
      </c>
      <c r="M522" t="s">
        <v>23</v>
      </c>
      <c r="N522" s="5">
        <f xml:space="preserve"> Campaign_Data[[#This Row],[Clicks]]/Campaign_Data[[#This Row],[Impressions]]</f>
        <v>0.86769177308661283</v>
      </c>
      <c r="O522" s="5">
        <f xml:space="preserve"> Campaign_Data[[#This Row],[Conversions]]/Campaign_Data[[#This Row],[Clicks]]</f>
        <v>2.0624749699639566E-2</v>
      </c>
      <c r="P522" s="7">
        <f>Campaign_Data[[#This Row],[Total_Spend]]/Campaign_Data[[#This Row],[Clicks]]</f>
        <v>5.1030236283540253E-2</v>
      </c>
      <c r="Q522" s="6">
        <f>Campaign_Data[[#This Row],[Total_Spend]]/Campaign_Data[[#This Row],[Conversions]]</f>
        <v>2.4742233009708743</v>
      </c>
      <c r="R522" s="7">
        <f xml:space="preserve"> Campaign_Data[[#This Row],[Revenue_Generated]]/Campaign_Data[[#This Row],[Total_Spend]]</f>
        <v>1.9205987953461907</v>
      </c>
      <c r="S522" t="str">
        <f xml:space="preserve"> TEXT(Campaign_Data[[#This Row],[Start_Date]], "mmm-yyyy")</f>
        <v>Nov-2022</v>
      </c>
    </row>
    <row r="523" spans="1:19" x14ac:dyDescent="0.2">
      <c r="A523" t="s">
        <v>561</v>
      </c>
      <c r="B523" t="s">
        <v>25</v>
      </c>
      <c r="C523" t="s">
        <v>40</v>
      </c>
      <c r="D523" s="1">
        <v>45048</v>
      </c>
      <c r="E523" s="1">
        <v>45510</v>
      </c>
      <c r="F523">
        <v>133643.6</v>
      </c>
      <c r="G523">
        <v>119857</v>
      </c>
      <c r="H523">
        <v>119224.8</v>
      </c>
      <c r="I523" s="6">
        <v>9208.3700000000008</v>
      </c>
      <c r="J523" s="7">
        <v>22421.698</v>
      </c>
      <c r="K523" t="s">
        <v>29</v>
      </c>
      <c r="L523" t="s">
        <v>43</v>
      </c>
      <c r="M523" t="s">
        <v>23</v>
      </c>
      <c r="N523" s="5">
        <f xml:space="preserve"> Campaign_Data[[#This Row],[Clicks]]/Campaign_Data[[#This Row],[Impressions]]</f>
        <v>0.89684055203541357</v>
      </c>
      <c r="O523" s="5">
        <f xml:space="preserve"> Campaign_Data[[#This Row],[Conversions]]/Campaign_Data[[#This Row],[Clicks]]</f>
        <v>0.99472538107911934</v>
      </c>
      <c r="P523" s="7">
        <f>Campaign_Data[[#This Row],[Total_Spend]]/Campaign_Data[[#This Row],[Clicks]]</f>
        <v>7.6827969997580459E-2</v>
      </c>
      <c r="Q523" s="6">
        <f>Campaign_Data[[#This Row],[Total_Spend]]/Campaign_Data[[#This Row],[Conversions]]</f>
        <v>7.7235357073360586E-2</v>
      </c>
      <c r="R523" s="7">
        <f xml:space="preserve"> Campaign_Data[[#This Row],[Revenue_Generated]]/Campaign_Data[[#This Row],[Total_Spend]]</f>
        <v>2.4349258337794852</v>
      </c>
      <c r="S523" t="str">
        <f xml:space="preserve"> TEXT(Campaign_Data[[#This Row],[Start_Date]], "mmm-yyyy")</f>
        <v>May-2023</v>
      </c>
    </row>
    <row r="524" spans="1:19" x14ac:dyDescent="0.2">
      <c r="A524" t="s">
        <v>562</v>
      </c>
      <c r="B524" t="s">
        <v>19</v>
      </c>
      <c r="C524" t="s">
        <v>20</v>
      </c>
      <c r="D524" s="1">
        <v>44946</v>
      </c>
      <c r="E524" s="1">
        <v>45388</v>
      </c>
      <c r="F524">
        <v>117206.39999999999</v>
      </c>
      <c r="G524">
        <v>39164.5</v>
      </c>
      <c r="H524">
        <v>36690.799999999996</v>
      </c>
      <c r="I524" s="6">
        <v>4176.5510000000004</v>
      </c>
      <c r="J524" s="7">
        <v>9763.6039999999994</v>
      </c>
      <c r="K524" t="s">
        <v>21</v>
      </c>
      <c r="L524" t="s">
        <v>34</v>
      </c>
      <c r="M524" t="s">
        <v>23</v>
      </c>
      <c r="N524" s="5">
        <f xml:space="preserve"> Campaign_Data[[#This Row],[Clicks]]/Campaign_Data[[#This Row],[Impressions]]</f>
        <v>0.33414984164687256</v>
      </c>
      <c r="O524" s="5">
        <f xml:space="preserve"> Campaign_Data[[#This Row],[Conversions]]/Campaign_Data[[#This Row],[Clicks]]</f>
        <v>0.93683820807108464</v>
      </c>
      <c r="P524" s="7">
        <f>Campaign_Data[[#This Row],[Total_Spend]]/Campaign_Data[[#This Row],[Clicks]]</f>
        <v>0.10664124398370975</v>
      </c>
      <c r="Q524" s="6">
        <f>Campaign_Data[[#This Row],[Total_Spend]]/Campaign_Data[[#This Row],[Conversions]]</f>
        <v>0.11383101485931081</v>
      </c>
      <c r="R524" s="7">
        <f xml:space="preserve"> Campaign_Data[[#This Row],[Revenue_Generated]]/Campaign_Data[[#This Row],[Total_Spend]]</f>
        <v>2.3377193286996851</v>
      </c>
      <c r="S524" t="str">
        <f xml:space="preserve"> TEXT(Campaign_Data[[#This Row],[Start_Date]], "mmm-yyyy")</f>
        <v>Jan-2023</v>
      </c>
    </row>
    <row r="525" spans="1:19" x14ac:dyDescent="0.2">
      <c r="A525" t="s">
        <v>563</v>
      </c>
      <c r="B525" t="s">
        <v>33</v>
      </c>
      <c r="C525" t="s">
        <v>28</v>
      </c>
      <c r="D525" s="1">
        <v>44930</v>
      </c>
      <c r="E525" s="1">
        <v>45367</v>
      </c>
      <c r="F525">
        <v>12852.8</v>
      </c>
      <c r="G525">
        <v>8465.1</v>
      </c>
      <c r="H525">
        <v>1980.7</v>
      </c>
      <c r="I525" s="6">
        <v>13833.812</v>
      </c>
      <c r="J525" s="7">
        <v>23687.287</v>
      </c>
      <c r="K525" t="s">
        <v>42</v>
      </c>
      <c r="L525" t="s">
        <v>43</v>
      </c>
      <c r="M525" t="s">
        <v>23</v>
      </c>
      <c r="N525" s="5">
        <f xml:space="preserve"> Campaign_Data[[#This Row],[Clicks]]/Campaign_Data[[#This Row],[Impressions]]</f>
        <v>0.65861913357400725</v>
      </c>
      <c r="O525" s="5">
        <f xml:space="preserve"> Campaign_Data[[#This Row],[Conversions]]/Campaign_Data[[#This Row],[Clicks]]</f>
        <v>0.23398424117848579</v>
      </c>
      <c r="P525" s="7">
        <f>Campaign_Data[[#This Row],[Total_Spend]]/Campaign_Data[[#This Row],[Clicks]]</f>
        <v>1.6342171976704349</v>
      </c>
      <c r="Q525" s="6">
        <f>Campaign_Data[[#This Row],[Total_Spend]]/Campaign_Data[[#This Row],[Conversions]]</f>
        <v>6.9843045387994138</v>
      </c>
      <c r="R525" s="7">
        <f xml:space="preserve"> Campaign_Data[[#This Row],[Revenue_Generated]]/Campaign_Data[[#This Row],[Total_Spend]]</f>
        <v>1.7122747511676464</v>
      </c>
      <c r="S525" t="str">
        <f xml:space="preserve"> TEXT(Campaign_Data[[#This Row],[Start_Date]], "mmm-yyyy")</f>
        <v>Jan-2023</v>
      </c>
    </row>
    <row r="526" spans="1:19" x14ac:dyDescent="0.2">
      <c r="A526" t="s">
        <v>564</v>
      </c>
      <c r="B526" t="s">
        <v>27</v>
      </c>
      <c r="C526" t="s">
        <v>28</v>
      </c>
      <c r="D526" s="1">
        <v>44968</v>
      </c>
      <c r="E526" s="1">
        <v>45415</v>
      </c>
      <c r="F526">
        <v>22019.7</v>
      </c>
      <c r="G526">
        <v>16582.2</v>
      </c>
      <c r="H526">
        <v>661.19999999999993</v>
      </c>
      <c r="I526" s="6">
        <v>4594.5860000000002</v>
      </c>
      <c r="J526" s="7">
        <v>13347.395</v>
      </c>
      <c r="K526" t="s">
        <v>37</v>
      </c>
      <c r="L526" t="s">
        <v>30</v>
      </c>
      <c r="M526" t="s">
        <v>23</v>
      </c>
      <c r="N526" s="5">
        <f xml:space="preserve"> Campaign_Data[[#This Row],[Clicks]]/Campaign_Data[[#This Row],[Impressions]]</f>
        <v>0.75306203081785861</v>
      </c>
      <c r="O526" s="5">
        <f xml:space="preserve"> Campaign_Data[[#This Row],[Conversions]]/Campaign_Data[[#This Row],[Clicks]]</f>
        <v>3.9874081846799574E-2</v>
      </c>
      <c r="P526" s="7">
        <f>Campaign_Data[[#This Row],[Total_Spend]]/Campaign_Data[[#This Row],[Clicks]]</f>
        <v>0.27707939839104584</v>
      </c>
      <c r="Q526" s="6">
        <f>Campaign_Data[[#This Row],[Total_Spend]]/Campaign_Data[[#This Row],[Conversions]]</f>
        <v>6.9488596491228085</v>
      </c>
      <c r="R526" s="7">
        <f xml:space="preserve"> Campaign_Data[[#This Row],[Revenue_Generated]]/Campaign_Data[[#This Row],[Total_Spend]]</f>
        <v>2.9050266988146483</v>
      </c>
      <c r="S526" t="str">
        <f xml:space="preserve"> TEXT(Campaign_Data[[#This Row],[Start_Date]], "mmm-yyyy")</f>
        <v>Feb-2023</v>
      </c>
    </row>
    <row r="527" spans="1:19" x14ac:dyDescent="0.2">
      <c r="A527" t="s">
        <v>565</v>
      </c>
      <c r="B527" t="s">
        <v>19</v>
      </c>
      <c r="C527" t="s">
        <v>28</v>
      </c>
      <c r="D527" s="1">
        <v>45125</v>
      </c>
      <c r="E527" s="1">
        <v>45559</v>
      </c>
      <c r="F527">
        <v>73027.8</v>
      </c>
      <c r="G527">
        <v>55311.7</v>
      </c>
      <c r="H527">
        <v>46837.9</v>
      </c>
      <c r="I527" s="6">
        <v>11380.325000000001</v>
      </c>
      <c r="J527" s="7">
        <v>43352.332000000002</v>
      </c>
      <c r="K527" t="s">
        <v>42</v>
      </c>
      <c r="L527" t="s">
        <v>49</v>
      </c>
      <c r="M527" t="s">
        <v>31</v>
      </c>
      <c r="N527" s="5">
        <f xml:space="preserve"> Campaign_Data[[#This Row],[Clicks]]/Campaign_Data[[#This Row],[Impressions]]</f>
        <v>0.75740608371058682</v>
      </c>
      <c r="O527" s="5">
        <f xml:space="preserve"> Campaign_Data[[#This Row],[Conversions]]/Campaign_Data[[#This Row],[Clicks]]</f>
        <v>0.84679914014575586</v>
      </c>
      <c r="P527" s="7">
        <f>Campaign_Data[[#This Row],[Total_Spend]]/Campaign_Data[[#This Row],[Clicks]]</f>
        <v>0.20574896450479738</v>
      </c>
      <c r="Q527" s="6">
        <f>Campaign_Data[[#This Row],[Total_Spend]]/Campaign_Data[[#This Row],[Conversions]]</f>
        <v>0.24297257135781067</v>
      </c>
      <c r="R527" s="7">
        <f xml:space="preserve"> Campaign_Data[[#This Row],[Revenue_Generated]]/Campaign_Data[[#This Row],[Total_Spend]]</f>
        <v>3.8094107154233292</v>
      </c>
      <c r="S527" t="str">
        <f xml:space="preserve"> TEXT(Campaign_Data[[#This Row],[Start_Date]], "mmm-yyyy")</f>
        <v>Jul-2023</v>
      </c>
    </row>
    <row r="528" spans="1:19" x14ac:dyDescent="0.2">
      <c r="A528" t="s">
        <v>566</v>
      </c>
      <c r="B528" t="s">
        <v>19</v>
      </c>
      <c r="C528" t="s">
        <v>20</v>
      </c>
      <c r="D528" s="1">
        <v>45044</v>
      </c>
      <c r="E528" s="1">
        <v>45499</v>
      </c>
      <c r="F528">
        <v>38581.599999999999</v>
      </c>
      <c r="G528">
        <v>38567.1</v>
      </c>
      <c r="H528">
        <v>7105</v>
      </c>
      <c r="I528" s="6">
        <v>11051.436</v>
      </c>
      <c r="J528" s="7">
        <v>17993.195</v>
      </c>
      <c r="K528" t="s">
        <v>29</v>
      </c>
      <c r="L528" t="s">
        <v>30</v>
      </c>
      <c r="M528" t="s">
        <v>23</v>
      </c>
      <c r="N528" s="5">
        <f xml:space="preserve"> Campaign_Data[[#This Row],[Clicks]]/Campaign_Data[[#This Row],[Impressions]]</f>
        <v>0.99962417318099817</v>
      </c>
      <c r="O528" s="5">
        <f xml:space="preserve"> Campaign_Data[[#This Row],[Conversions]]/Campaign_Data[[#This Row],[Clicks]]</f>
        <v>0.18422437777276487</v>
      </c>
      <c r="P528" s="7">
        <f>Campaign_Data[[#This Row],[Total_Spend]]/Campaign_Data[[#This Row],[Clicks]]</f>
        <v>0.28655086848635236</v>
      </c>
      <c r="Q528" s="6">
        <f>Campaign_Data[[#This Row],[Total_Spend]]/Campaign_Data[[#This Row],[Conversions]]</f>
        <v>1.5554448979591837</v>
      </c>
      <c r="R528" s="7">
        <f xml:space="preserve"> Campaign_Data[[#This Row],[Revenue_Generated]]/Campaign_Data[[#This Row],[Total_Spend]]</f>
        <v>1.6281318554439441</v>
      </c>
      <c r="S528" t="str">
        <f xml:space="preserve"> TEXT(Campaign_Data[[#This Row],[Start_Date]], "mmm-yyyy")</f>
        <v>Apr-2023</v>
      </c>
    </row>
    <row r="529" spans="1:19" x14ac:dyDescent="0.2">
      <c r="A529" t="s">
        <v>567</v>
      </c>
      <c r="B529" t="s">
        <v>27</v>
      </c>
      <c r="C529" t="s">
        <v>47</v>
      </c>
      <c r="D529" s="1">
        <v>45147</v>
      </c>
      <c r="E529" s="1">
        <v>45591</v>
      </c>
      <c r="F529">
        <v>79665.899999999994</v>
      </c>
      <c r="G529">
        <v>71058.7</v>
      </c>
      <c r="H529">
        <v>36432.699999999997</v>
      </c>
      <c r="I529" s="6">
        <v>5929.8329999999996</v>
      </c>
      <c r="J529" s="7">
        <v>16256.965</v>
      </c>
      <c r="K529" t="s">
        <v>21</v>
      </c>
      <c r="L529" t="s">
        <v>43</v>
      </c>
      <c r="M529" t="s">
        <v>23</v>
      </c>
      <c r="N529" s="5">
        <f xml:space="preserve"> Campaign_Data[[#This Row],[Clicks]]/Campaign_Data[[#This Row],[Impressions]]</f>
        <v>0.8919587929088858</v>
      </c>
      <c r="O529" s="5">
        <f xml:space="preserve"> Campaign_Data[[#This Row],[Conversions]]/Campaign_Data[[#This Row],[Clicks]]</f>
        <v>0.51271272905358523</v>
      </c>
      <c r="P529" s="7">
        <f>Campaign_Data[[#This Row],[Total_Spend]]/Campaign_Data[[#This Row],[Clicks]]</f>
        <v>8.3449781659388642E-2</v>
      </c>
      <c r="Q529" s="6">
        <f>Campaign_Data[[#This Row],[Total_Spend]]/Campaign_Data[[#This Row],[Conversions]]</f>
        <v>0.16276128313300964</v>
      </c>
      <c r="R529" s="7">
        <f xml:space="preserve"> Campaign_Data[[#This Row],[Revenue_Generated]]/Campaign_Data[[#This Row],[Total_Spend]]</f>
        <v>2.7415552849464735</v>
      </c>
      <c r="S529" t="str">
        <f xml:space="preserve"> TEXT(Campaign_Data[[#This Row],[Start_Date]], "mmm-yyyy")</f>
        <v>Aug-2023</v>
      </c>
    </row>
    <row r="530" spans="1:19" x14ac:dyDescent="0.2">
      <c r="A530" t="s">
        <v>568</v>
      </c>
      <c r="B530" t="s">
        <v>33</v>
      </c>
      <c r="C530" t="s">
        <v>28</v>
      </c>
      <c r="D530" s="1">
        <v>44988</v>
      </c>
      <c r="E530" s="1">
        <v>45431</v>
      </c>
      <c r="F530">
        <v>29942.5</v>
      </c>
      <c r="G530">
        <v>21883.399999999998</v>
      </c>
      <c r="H530">
        <v>5275.0999999999995</v>
      </c>
      <c r="I530" s="6">
        <v>9727.4699999999993</v>
      </c>
      <c r="J530" s="7">
        <v>37070.033000000003</v>
      </c>
      <c r="K530" t="s">
        <v>42</v>
      </c>
      <c r="L530" t="s">
        <v>34</v>
      </c>
      <c r="M530" t="s">
        <v>23</v>
      </c>
      <c r="N530" s="5">
        <f xml:space="preserve"> Campaign_Data[[#This Row],[Clicks]]/Campaign_Data[[#This Row],[Impressions]]</f>
        <v>0.73084745762711856</v>
      </c>
      <c r="O530" s="5">
        <f xml:space="preserve"> Campaign_Data[[#This Row],[Conversions]]/Campaign_Data[[#This Row],[Clicks]]</f>
        <v>0.24105486350384309</v>
      </c>
      <c r="P530" s="7">
        <f>Campaign_Data[[#This Row],[Total_Spend]]/Campaign_Data[[#This Row],[Clicks]]</f>
        <v>0.44451364961569045</v>
      </c>
      <c r="Q530" s="6">
        <f>Campaign_Data[[#This Row],[Total_Spend]]/Campaign_Data[[#This Row],[Conversions]]</f>
        <v>1.8440351841671248</v>
      </c>
      <c r="R530" s="7">
        <f xml:space="preserve"> Campaign_Data[[#This Row],[Revenue_Generated]]/Campaign_Data[[#This Row],[Total_Spend]]</f>
        <v>3.8108606862832786</v>
      </c>
      <c r="S530" t="str">
        <f xml:space="preserve"> TEXT(Campaign_Data[[#This Row],[Start_Date]], "mmm-yyyy")</f>
        <v>Mar-2023</v>
      </c>
    </row>
    <row r="531" spans="1:19" x14ac:dyDescent="0.2">
      <c r="A531" t="s">
        <v>569</v>
      </c>
      <c r="B531" t="s">
        <v>33</v>
      </c>
      <c r="C531" t="s">
        <v>40</v>
      </c>
      <c r="D531" s="1">
        <v>44963</v>
      </c>
      <c r="E531" s="1">
        <v>45423</v>
      </c>
      <c r="F531">
        <v>140696.4</v>
      </c>
      <c r="G531">
        <v>113311.7</v>
      </c>
      <c r="H531">
        <v>106827.3</v>
      </c>
      <c r="I531" s="6">
        <v>2459.7510000000002</v>
      </c>
      <c r="J531" s="7">
        <v>3255.453</v>
      </c>
      <c r="K531" t="s">
        <v>29</v>
      </c>
      <c r="L531" t="s">
        <v>30</v>
      </c>
      <c r="M531" t="s">
        <v>23</v>
      </c>
      <c r="N531" s="5">
        <f xml:space="preserve"> Campaign_Data[[#This Row],[Clicks]]/Campaign_Data[[#This Row],[Impressions]]</f>
        <v>0.80536317915739142</v>
      </c>
      <c r="O531" s="5">
        <f xml:space="preserve"> Campaign_Data[[#This Row],[Conversions]]/Campaign_Data[[#This Row],[Clicks]]</f>
        <v>0.94277378240728893</v>
      </c>
      <c r="P531" s="7">
        <f>Campaign_Data[[#This Row],[Total_Spend]]/Campaign_Data[[#This Row],[Clicks]]</f>
        <v>2.1707828935582117E-2</v>
      </c>
      <c r="Q531" s="6">
        <f>Campaign_Data[[#This Row],[Total_Spend]]/Campaign_Data[[#This Row],[Conversions]]</f>
        <v>2.3025490675136415E-2</v>
      </c>
      <c r="R531" s="7">
        <f xml:space="preserve"> Campaign_Data[[#This Row],[Revenue_Generated]]/Campaign_Data[[#This Row],[Total_Spend]]</f>
        <v>1.3234888409436563</v>
      </c>
      <c r="S531" t="str">
        <f xml:space="preserve"> TEXT(Campaign_Data[[#This Row],[Start_Date]], "mmm-yyyy")</f>
        <v>Feb-2023</v>
      </c>
    </row>
    <row r="532" spans="1:19" x14ac:dyDescent="0.2">
      <c r="A532" t="s">
        <v>570</v>
      </c>
      <c r="B532" t="s">
        <v>46</v>
      </c>
      <c r="C532" t="s">
        <v>20</v>
      </c>
      <c r="D532" s="1">
        <v>45001</v>
      </c>
      <c r="E532" s="1">
        <v>45454</v>
      </c>
      <c r="F532">
        <v>96596.099999999991</v>
      </c>
      <c r="G532">
        <v>90842.5</v>
      </c>
      <c r="H532">
        <v>81231.899999999994</v>
      </c>
      <c r="I532" s="6">
        <v>12536.294</v>
      </c>
      <c r="J532" s="7">
        <v>31464.855</v>
      </c>
      <c r="K532" t="s">
        <v>42</v>
      </c>
      <c r="L532" t="s">
        <v>34</v>
      </c>
      <c r="M532" t="s">
        <v>31</v>
      </c>
      <c r="N532" s="5">
        <f xml:space="preserve"> Campaign_Data[[#This Row],[Clicks]]/Campaign_Data[[#This Row],[Impressions]]</f>
        <v>0.94043651865862088</v>
      </c>
      <c r="O532" s="5">
        <f xml:space="preserve"> Campaign_Data[[#This Row],[Conversions]]/Campaign_Data[[#This Row],[Clicks]]</f>
        <v>0.89420590582601744</v>
      </c>
      <c r="P532" s="7">
        <f>Campaign_Data[[#This Row],[Total_Spend]]/Campaign_Data[[#This Row],[Clicks]]</f>
        <v>0.13800031923383879</v>
      </c>
      <c r="Q532" s="6">
        <f>Campaign_Data[[#This Row],[Total_Spend]]/Campaign_Data[[#This Row],[Conversions]]</f>
        <v>0.15432722858876871</v>
      </c>
      <c r="R532" s="7">
        <f xml:space="preserve"> Campaign_Data[[#This Row],[Revenue_Generated]]/Campaign_Data[[#This Row],[Total_Spend]]</f>
        <v>2.5099008526762376</v>
      </c>
      <c r="S532" t="str">
        <f xml:space="preserve"> TEXT(Campaign_Data[[#This Row],[Start_Date]], "mmm-yyyy")</f>
        <v>Mar-2023</v>
      </c>
    </row>
    <row r="533" spans="1:19" x14ac:dyDescent="0.2">
      <c r="A533" t="s">
        <v>571</v>
      </c>
      <c r="B533" t="s">
        <v>39</v>
      </c>
      <c r="C533" t="s">
        <v>20</v>
      </c>
      <c r="D533" s="1">
        <v>44891</v>
      </c>
      <c r="E533" s="1">
        <v>45342</v>
      </c>
      <c r="F533">
        <v>66566.599999999991</v>
      </c>
      <c r="G533">
        <v>44167</v>
      </c>
      <c r="H533">
        <v>12110.4</v>
      </c>
      <c r="I533" s="6">
        <v>12482.325000000001</v>
      </c>
      <c r="J533" s="7">
        <v>38596.1</v>
      </c>
      <c r="K533" t="s">
        <v>64</v>
      </c>
      <c r="L533" t="s">
        <v>30</v>
      </c>
      <c r="M533" t="s">
        <v>23</v>
      </c>
      <c r="N533" s="5">
        <f xml:space="preserve"> Campaign_Data[[#This Row],[Clicks]]/Campaign_Data[[#This Row],[Impressions]]</f>
        <v>0.66350091487322482</v>
      </c>
      <c r="O533" s="5">
        <f xml:space="preserve"> Campaign_Data[[#This Row],[Conversions]]/Campaign_Data[[#This Row],[Clicks]]</f>
        <v>0.27419566644780041</v>
      </c>
      <c r="P533" s="7">
        <f>Campaign_Data[[#This Row],[Total_Spend]]/Campaign_Data[[#This Row],[Clicks]]</f>
        <v>0.28261654629021671</v>
      </c>
      <c r="Q533" s="6">
        <f>Campaign_Data[[#This Row],[Total_Spend]]/Campaign_Data[[#This Row],[Conversions]]</f>
        <v>1.0307112068965518</v>
      </c>
      <c r="R533" s="7">
        <f xml:space="preserve"> Campaign_Data[[#This Row],[Revenue_Generated]]/Campaign_Data[[#This Row],[Total_Spend]]</f>
        <v>3.0920601730847417</v>
      </c>
      <c r="S533" t="str">
        <f xml:space="preserve"> TEXT(Campaign_Data[[#This Row],[Start_Date]], "mmm-yyyy")</f>
        <v>Nov-2022</v>
      </c>
    </row>
    <row r="534" spans="1:19" x14ac:dyDescent="0.2">
      <c r="A534" t="s">
        <v>572</v>
      </c>
      <c r="B534" t="s">
        <v>27</v>
      </c>
      <c r="C534" t="s">
        <v>47</v>
      </c>
      <c r="D534" s="1">
        <v>44878</v>
      </c>
      <c r="E534" s="1">
        <v>45325</v>
      </c>
      <c r="F534">
        <v>127771.09999999999</v>
      </c>
      <c r="G534">
        <v>118047.4</v>
      </c>
      <c r="H534">
        <v>34820.299999999996</v>
      </c>
      <c r="I534" s="6">
        <v>10012.888000000001</v>
      </c>
      <c r="J534" s="7">
        <v>23069.558000000001</v>
      </c>
      <c r="K534" t="s">
        <v>37</v>
      </c>
      <c r="L534" t="s">
        <v>43</v>
      </c>
      <c r="M534" t="s">
        <v>23</v>
      </c>
      <c r="N534" s="5">
        <f xml:space="preserve"> Campaign_Data[[#This Row],[Clicks]]/Campaign_Data[[#This Row],[Impressions]]</f>
        <v>0.92389750107809987</v>
      </c>
      <c r="O534" s="5">
        <f xml:space="preserve"> Campaign_Data[[#This Row],[Conversions]]/Campaign_Data[[#This Row],[Clicks]]</f>
        <v>0.29496880066820613</v>
      </c>
      <c r="P534" s="7">
        <f>Campaign_Data[[#This Row],[Total_Spend]]/Campaign_Data[[#This Row],[Clicks]]</f>
        <v>8.4820910922222784E-2</v>
      </c>
      <c r="Q534" s="6">
        <f>Campaign_Data[[#This Row],[Total_Spend]]/Campaign_Data[[#This Row],[Conversions]]</f>
        <v>0.28755892396102278</v>
      </c>
      <c r="R534" s="7">
        <f xml:space="preserve"> Campaign_Data[[#This Row],[Revenue_Generated]]/Campaign_Data[[#This Row],[Total_Spend]]</f>
        <v>2.3039864222989412</v>
      </c>
      <c r="S534" t="str">
        <f xml:space="preserve"> TEXT(Campaign_Data[[#This Row],[Start_Date]], "mmm-yyyy")</f>
        <v>Nov-2022</v>
      </c>
    </row>
    <row r="535" spans="1:19" x14ac:dyDescent="0.2">
      <c r="A535" t="s">
        <v>573</v>
      </c>
      <c r="B535" t="s">
        <v>39</v>
      </c>
      <c r="C535" t="s">
        <v>28</v>
      </c>
      <c r="D535" s="1">
        <v>45090</v>
      </c>
      <c r="E535" s="1">
        <v>45553</v>
      </c>
      <c r="F535">
        <v>97840.2</v>
      </c>
      <c r="G535">
        <v>33715.4</v>
      </c>
      <c r="H535">
        <v>12513.5</v>
      </c>
      <c r="I535" s="6">
        <v>4332.049</v>
      </c>
      <c r="J535" s="7">
        <v>15134.084999999999</v>
      </c>
      <c r="K535" t="s">
        <v>64</v>
      </c>
      <c r="L535" t="s">
        <v>34</v>
      </c>
      <c r="M535" t="s">
        <v>23</v>
      </c>
      <c r="N535" s="5">
        <f xml:space="preserve"> Campaign_Data[[#This Row],[Clicks]]/Campaign_Data[[#This Row],[Impressions]]</f>
        <v>0.34459659730867276</v>
      </c>
      <c r="O535" s="5">
        <f xml:space="preserve"> Campaign_Data[[#This Row],[Conversions]]/Campaign_Data[[#This Row],[Clicks]]</f>
        <v>0.37115086874247377</v>
      </c>
      <c r="P535" s="7">
        <f>Campaign_Data[[#This Row],[Total_Spend]]/Campaign_Data[[#This Row],[Clicks]]</f>
        <v>0.12848873215207293</v>
      </c>
      <c r="Q535" s="6">
        <f>Campaign_Data[[#This Row],[Total_Spend]]/Campaign_Data[[#This Row],[Conversions]]</f>
        <v>0.34619003476245652</v>
      </c>
      <c r="R535" s="7">
        <f xml:space="preserve"> Campaign_Data[[#This Row],[Revenue_Generated]]/Campaign_Data[[#This Row],[Total_Spend]]</f>
        <v>3.4935165784135864</v>
      </c>
      <c r="S535" t="str">
        <f xml:space="preserve"> TEXT(Campaign_Data[[#This Row],[Start_Date]], "mmm-yyyy")</f>
        <v>Jun-2023</v>
      </c>
    </row>
    <row r="536" spans="1:19" x14ac:dyDescent="0.2">
      <c r="A536" t="s">
        <v>574</v>
      </c>
      <c r="B536" t="s">
        <v>19</v>
      </c>
      <c r="C536" t="s">
        <v>40</v>
      </c>
      <c r="D536" s="1">
        <v>44914</v>
      </c>
      <c r="E536" s="1">
        <v>45368</v>
      </c>
      <c r="F536">
        <v>85126.599999999991</v>
      </c>
      <c r="G536">
        <v>46510.2</v>
      </c>
      <c r="H536">
        <v>34173.599999999999</v>
      </c>
      <c r="I536" s="6">
        <v>6327.5969999999998</v>
      </c>
      <c r="J536" s="7">
        <v>18638.184000000001</v>
      </c>
      <c r="K536" t="s">
        <v>64</v>
      </c>
      <c r="L536" t="s">
        <v>43</v>
      </c>
      <c r="M536" t="s">
        <v>23</v>
      </c>
      <c r="N536" s="5">
        <f xml:space="preserve"> Campaign_Data[[#This Row],[Clicks]]/Campaign_Data[[#This Row],[Impressions]]</f>
        <v>0.54636506097976423</v>
      </c>
      <c r="O536" s="5">
        <f xml:space="preserve"> Campaign_Data[[#This Row],[Conversions]]/Campaign_Data[[#This Row],[Clicks]]</f>
        <v>0.73475495697717919</v>
      </c>
      <c r="P536" s="7">
        <f>Campaign_Data[[#This Row],[Total_Spend]]/Campaign_Data[[#This Row],[Clicks]]</f>
        <v>0.13604751215862326</v>
      </c>
      <c r="Q536" s="6">
        <f>Campaign_Data[[#This Row],[Total_Spend]]/Campaign_Data[[#This Row],[Conversions]]</f>
        <v>0.18516038696537679</v>
      </c>
      <c r="R536" s="7">
        <f xml:space="preserve"> Campaign_Data[[#This Row],[Revenue_Generated]]/Campaign_Data[[#This Row],[Total_Spend]]</f>
        <v>2.9455390411241429</v>
      </c>
      <c r="S536" t="str">
        <f xml:space="preserve"> TEXT(Campaign_Data[[#This Row],[Start_Date]], "mmm-yyyy")</f>
        <v>Dec-2022</v>
      </c>
    </row>
    <row r="537" spans="1:19" x14ac:dyDescent="0.2">
      <c r="A537" t="s">
        <v>575</v>
      </c>
      <c r="B537" t="s">
        <v>39</v>
      </c>
      <c r="C537" t="s">
        <v>28</v>
      </c>
      <c r="D537" s="1">
        <v>45038</v>
      </c>
      <c r="E537" s="1">
        <v>45473</v>
      </c>
      <c r="F537">
        <v>113993.2</v>
      </c>
      <c r="G537">
        <v>109747.59999999999</v>
      </c>
      <c r="H537">
        <v>22704.1</v>
      </c>
      <c r="I537" s="6">
        <v>11674.617</v>
      </c>
      <c r="J537" s="7">
        <v>46608.190999999999</v>
      </c>
      <c r="K537" t="s">
        <v>42</v>
      </c>
      <c r="L537" t="s">
        <v>43</v>
      </c>
      <c r="M537" t="s">
        <v>31</v>
      </c>
      <c r="N537" s="5">
        <f xml:space="preserve"> Campaign_Data[[#This Row],[Clicks]]/Campaign_Data[[#This Row],[Impressions]]</f>
        <v>0.96275567314541566</v>
      </c>
      <c r="O537" s="5">
        <f xml:space="preserve"> Campaign_Data[[#This Row],[Conversions]]/Campaign_Data[[#This Row],[Clicks]]</f>
        <v>0.20687559454603108</v>
      </c>
      <c r="P537" s="7">
        <f>Campaign_Data[[#This Row],[Total_Spend]]/Campaign_Data[[#This Row],[Clicks]]</f>
        <v>0.10637696860796957</v>
      </c>
      <c r="Q537" s="6">
        <f>Campaign_Data[[#This Row],[Total_Spend]]/Campaign_Data[[#This Row],[Conversions]]</f>
        <v>0.5142074338996041</v>
      </c>
      <c r="R537" s="7">
        <f xml:space="preserve"> Campaign_Data[[#This Row],[Revenue_Generated]]/Campaign_Data[[#This Row],[Total_Spend]]</f>
        <v>3.9922672409724447</v>
      </c>
      <c r="S537" t="str">
        <f xml:space="preserve"> TEXT(Campaign_Data[[#This Row],[Start_Date]], "mmm-yyyy")</f>
        <v>Apr-2023</v>
      </c>
    </row>
    <row r="538" spans="1:19" x14ac:dyDescent="0.2">
      <c r="A538" t="s">
        <v>576</v>
      </c>
      <c r="B538" t="s">
        <v>25</v>
      </c>
      <c r="C538" t="s">
        <v>28</v>
      </c>
      <c r="D538" s="1">
        <v>45010</v>
      </c>
      <c r="E538" s="1">
        <v>45452</v>
      </c>
      <c r="F538">
        <v>38726.6</v>
      </c>
      <c r="G538">
        <v>11872.6</v>
      </c>
      <c r="H538">
        <v>420.5</v>
      </c>
      <c r="I538" s="6">
        <v>11594.142</v>
      </c>
      <c r="J538" s="7">
        <v>29351.48</v>
      </c>
      <c r="K538" t="s">
        <v>37</v>
      </c>
      <c r="L538" t="s">
        <v>30</v>
      </c>
      <c r="M538" t="s">
        <v>23</v>
      </c>
      <c r="N538" s="5">
        <f xml:space="preserve"> Campaign_Data[[#This Row],[Clicks]]/Campaign_Data[[#This Row],[Impressions]]</f>
        <v>0.30657480904597878</v>
      </c>
      <c r="O538" s="5">
        <f xml:space="preserve"> Campaign_Data[[#This Row],[Conversions]]/Campaign_Data[[#This Row],[Clicks]]</f>
        <v>3.5417684416218856E-2</v>
      </c>
      <c r="P538" s="7">
        <f>Campaign_Data[[#This Row],[Total_Spend]]/Campaign_Data[[#This Row],[Clicks]]</f>
        <v>0.97654616511968728</v>
      </c>
      <c r="Q538" s="6">
        <f>Campaign_Data[[#This Row],[Total_Spend]]/Campaign_Data[[#This Row],[Conversions]]</f>
        <v>27.572275862068967</v>
      </c>
      <c r="R538" s="7">
        <f xml:space="preserve"> Campaign_Data[[#This Row],[Revenue_Generated]]/Campaign_Data[[#This Row],[Total_Spend]]</f>
        <v>2.5315784471157934</v>
      </c>
      <c r="S538" t="str">
        <f xml:space="preserve"> TEXT(Campaign_Data[[#This Row],[Start_Date]], "mmm-yyyy")</f>
        <v>Mar-2023</v>
      </c>
    </row>
    <row r="539" spans="1:19" x14ac:dyDescent="0.2">
      <c r="A539" t="s">
        <v>577</v>
      </c>
      <c r="B539" t="s">
        <v>33</v>
      </c>
      <c r="C539" t="s">
        <v>47</v>
      </c>
      <c r="D539" s="1">
        <v>45108</v>
      </c>
      <c r="E539" s="1">
        <v>45564</v>
      </c>
      <c r="F539">
        <v>34063.4</v>
      </c>
      <c r="G539">
        <v>6200.2</v>
      </c>
      <c r="H539">
        <v>1064.3</v>
      </c>
      <c r="I539" s="6">
        <v>9992.6170000000002</v>
      </c>
      <c r="J539" s="7">
        <v>35984.07</v>
      </c>
      <c r="K539" t="s">
        <v>42</v>
      </c>
      <c r="L539" t="s">
        <v>30</v>
      </c>
      <c r="M539" t="s">
        <v>31</v>
      </c>
      <c r="N539" s="5">
        <f xml:space="preserve"> Campaign_Data[[#This Row],[Clicks]]/Campaign_Data[[#This Row],[Impressions]]</f>
        <v>0.18201941086327258</v>
      </c>
      <c r="O539" s="5">
        <f xml:space="preserve"> Campaign_Data[[#This Row],[Conversions]]/Campaign_Data[[#This Row],[Clicks]]</f>
        <v>0.17165575304022451</v>
      </c>
      <c r="P539" s="7">
        <f>Campaign_Data[[#This Row],[Total_Spend]]/Campaign_Data[[#This Row],[Clicks]]</f>
        <v>1.6116604303086999</v>
      </c>
      <c r="Q539" s="6">
        <f>Campaign_Data[[#This Row],[Total_Spend]]/Campaign_Data[[#This Row],[Conversions]]</f>
        <v>9.3889100817438695</v>
      </c>
      <c r="R539" s="7">
        <f xml:space="preserve"> Campaign_Data[[#This Row],[Revenue_Generated]]/Campaign_Data[[#This Row],[Total_Spend]]</f>
        <v>3.6010656667817851</v>
      </c>
      <c r="S539" t="str">
        <f xml:space="preserve"> TEXT(Campaign_Data[[#This Row],[Start_Date]], "mmm-yyyy")</f>
        <v>Jul-2023</v>
      </c>
    </row>
    <row r="540" spans="1:19" x14ac:dyDescent="0.2">
      <c r="A540" t="s">
        <v>578</v>
      </c>
      <c r="B540" t="s">
        <v>25</v>
      </c>
      <c r="C540" t="s">
        <v>28</v>
      </c>
      <c r="D540" s="1">
        <v>44908</v>
      </c>
      <c r="E540" s="1">
        <v>45353</v>
      </c>
      <c r="F540">
        <v>24090.3</v>
      </c>
      <c r="G540">
        <v>22231.399999999998</v>
      </c>
      <c r="H540">
        <v>1806.7</v>
      </c>
      <c r="I540" s="6">
        <v>2478.0500000000002</v>
      </c>
      <c r="J540" s="7">
        <v>8088.4480000000003</v>
      </c>
      <c r="K540" t="s">
        <v>42</v>
      </c>
      <c r="L540" t="s">
        <v>22</v>
      </c>
      <c r="M540" t="s">
        <v>23</v>
      </c>
      <c r="N540" s="5">
        <f xml:space="preserve"> Campaign_Data[[#This Row],[Clicks]]/Campaign_Data[[#This Row],[Impressions]]</f>
        <v>0.92283616227278198</v>
      </c>
      <c r="O540" s="5">
        <f xml:space="preserve"> Campaign_Data[[#This Row],[Conversions]]/Campaign_Data[[#This Row],[Clicks]]</f>
        <v>8.1267936342290639E-2</v>
      </c>
      <c r="P540" s="7">
        <f>Campaign_Data[[#This Row],[Total_Spend]]/Campaign_Data[[#This Row],[Clicks]]</f>
        <v>0.11146621445343075</v>
      </c>
      <c r="Q540" s="6">
        <f>Campaign_Data[[#This Row],[Total_Spend]]/Campaign_Data[[#This Row],[Conversions]]</f>
        <v>1.3715890850722312</v>
      </c>
      <c r="R540" s="7">
        <f xml:space="preserve"> Campaign_Data[[#This Row],[Revenue_Generated]]/Campaign_Data[[#This Row],[Total_Spend]]</f>
        <v>3.264037448800468</v>
      </c>
      <c r="S540" t="str">
        <f xml:space="preserve"> TEXT(Campaign_Data[[#This Row],[Start_Date]], "mmm-yyyy")</f>
        <v>Dec-2022</v>
      </c>
    </row>
    <row r="541" spans="1:19" x14ac:dyDescent="0.2">
      <c r="A541" t="s">
        <v>579</v>
      </c>
      <c r="B541" t="s">
        <v>27</v>
      </c>
      <c r="C541" t="s">
        <v>47</v>
      </c>
      <c r="D541" s="1">
        <v>45036</v>
      </c>
      <c r="E541" s="1">
        <v>45487</v>
      </c>
      <c r="F541">
        <v>69489.8</v>
      </c>
      <c r="G541">
        <v>57588.2</v>
      </c>
      <c r="H541">
        <v>43801.599999999999</v>
      </c>
      <c r="I541" s="6">
        <v>5637.2520000000004</v>
      </c>
      <c r="J541" s="7">
        <v>9426.1020000000008</v>
      </c>
      <c r="K541" t="s">
        <v>29</v>
      </c>
      <c r="L541" t="s">
        <v>34</v>
      </c>
      <c r="M541" t="s">
        <v>23</v>
      </c>
      <c r="N541" s="5">
        <f xml:space="preserve"> Campaign_Data[[#This Row],[Clicks]]/Campaign_Data[[#This Row],[Impressions]]</f>
        <v>0.82872882063266828</v>
      </c>
      <c r="O541" s="5">
        <f xml:space="preserve"> Campaign_Data[[#This Row],[Conversions]]/Campaign_Data[[#This Row],[Clicks]]</f>
        <v>0.76060026185920038</v>
      </c>
      <c r="P541" s="7">
        <f>Campaign_Data[[#This Row],[Total_Spend]]/Campaign_Data[[#This Row],[Clicks]]</f>
        <v>9.7889011985094185E-2</v>
      </c>
      <c r="Q541" s="6">
        <f>Campaign_Data[[#This Row],[Total_Spend]]/Campaign_Data[[#This Row],[Conversions]]</f>
        <v>0.12869968220338984</v>
      </c>
      <c r="R541" s="7">
        <f xml:space="preserve"> Campaign_Data[[#This Row],[Revenue_Generated]]/Campaign_Data[[#This Row],[Total_Spend]]</f>
        <v>1.6721093894684858</v>
      </c>
      <c r="S541" t="str">
        <f xml:space="preserve"> TEXT(Campaign_Data[[#This Row],[Start_Date]], "mmm-yyyy")</f>
        <v>Apr-2023</v>
      </c>
    </row>
    <row r="542" spans="1:19" x14ac:dyDescent="0.2">
      <c r="A542" t="s">
        <v>580</v>
      </c>
      <c r="B542" t="s">
        <v>39</v>
      </c>
      <c r="C542" t="s">
        <v>47</v>
      </c>
      <c r="D542" s="1">
        <v>45050</v>
      </c>
      <c r="E542" s="1">
        <v>45506</v>
      </c>
      <c r="F542">
        <v>109898.4</v>
      </c>
      <c r="G542">
        <v>45173.299999999996</v>
      </c>
      <c r="H542">
        <v>21027.899999999998</v>
      </c>
      <c r="I542" s="6">
        <v>12454.05</v>
      </c>
      <c r="J542" s="7">
        <v>44090.788</v>
      </c>
      <c r="K542" t="s">
        <v>42</v>
      </c>
      <c r="L542" t="s">
        <v>22</v>
      </c>
      <c r="M542" t="s">
        <v>23</v>
      </c>
      <c r="N542" s="5">
        <f xml:space="preserve"> Campaign_Data[[#This Row],[Clicks]]/Campaign_Data[[#This Row],[Impressions]]</f>
        <v>0.41104602068819929</v>
      </c>
      <c r="O542" s="5">
        <f xml:space="preserve"> Campaign_Data[[#This Row],[Conversions]]/Campaign_Data[[#This Row],[Clicks]]</f>
        <v>0.46549399756050586</v>
      </c>
      <c r="P542" s="7">
        <f>Campaign_Data[[#This Row],[Total_Spend]]/Campaign_Data[[#This Row],[Clicks]]</f>
        <v>0.27569493483982799</v>
      </c>
      <c r="Q542" s="6">
        <f>Campaign_Data[[#This Row],[Total_Spend]]/Campaign_Data[[#This Row],[Conversions]]</f>
        <v>0.59226313611915604</v>
      </c>
      <c r="R542" s="7">
        <f xml:space="preserve"> Campaign_Data[[#This Row],[Revenue_Generated]]/Campaign_Data[[#This Row],[Total_Spend]]</f>
        <v>3.5402770986145073</v>
      </c>
      <c r="S542" t="str">
        <f xml:space="preserve"> TEXT(Campaign_Data[[#This Row],[Start_Date]], "mmm-yyyy")</f>
        <v>May-2023</v>
      </c>
    </row>
    <row r="543" spans="1:19" x14ac:dyDescent="0.2">
      <c r="A543" t="s">
        <v>581</v>
      </c>
      <c r="B543" t="s">
        <v>19</v>
      </c>
      <c r="C543" t="s">
        <v>47</v>
      </c>
      <c r="D543" s="1">
        <v>45010</v>
      </c>
      <c r="E543" s="1">
        <v>45445</v>
      </c>
      <c r="F543">
        <v>66198.3</v>
      </c>
      <c r="G543">
        <v>43239</v>
      </c>
      <c r="H543">
        <v>24507.899999999998</v>
      </c>
      <c r="I543" s="6">
        <v>1962.865</v>
      </c>
      <c r="J543" s="7">
        <v>3187.8829999999998</v>
      </c>
      <c r="K543" t="s">
        <v>37</v>
      </c>
      <c r="L543" t="s">
        <v>22</v>
      </c>
      <c r="M543" t="s">
        <v>23</v>
      </c>
      <c r="N543" s="5">
        <f xml:space="preserve"> Campaign_Data[[#This Row],[Clicks]]/Campaign_Data[[#This Row],[Impressions]]</f>
        <v>0.65317387304507812</v>
      </c>
      <c r="O543" s="5">
        <f xml:space="preserve"> Campaign_Data[[#This Row],[Conversions]]/Campaign_Data[[#This Row],[Clicks]]</f>
        <v>0.56680080482897377</v>
      </c>
      <c r="P543" s="7">
        <f>Campaign_Data[[#This Row],[Total_Spend]]/Campaign_Data[[#This Row],[Clicks]]</f>
        <v>4.539570757880617E-2</v>
      </c>
      <c r="Q543" s="6">
        <f>Campaign_Data[[#This Row],[Total_Spend]]/Campaign_Data[[#This Row],[Conversions]]</f>
        <v>8.0091113477694958E-2</v>
      </c>
      <c r="R543" s="7">
        <f xml:space="preserve"> Campaign_Data[[#This Row],[Revenue_Generated]]/Campaign_Data[[#This Row],[Total_Spend]]</f>
        <v>1.6240969195538153</v>
      </c>
      <c r="S543" t="str">
        <f xml:space="preserve"> TEXT(Campaign_Data[[#This Row],[Start_Date]], "mmm-yyyy")</f>
        <v>Mar-2023</v>
      </c>
    </row>
    <row r="544" spans="1:19" x14ac:dyDescent="0.2">
      <c r="A544" t="s">
        <v>582</v>
      </c>
      <c r="B544" t="s">
        <v>39</v>
      </c>
      <c r="C544" t="s">
        <v>28</v>
      </c>
      <c r="D544" s="1">
        <v>45149</v>
      </c>
      <c r="E544" s="1">
        <v>45589</v>
      </c>
      <c r="F544">
        <v>8995.7999999999993</v>
      </c>
      <c r="G544">
        <v>4918.3999999999996</v>
      </c>
      <c r="H544">
        <v>922.19999999999993</v>
      </c>
      <c r="I544" s="6">
        <v>6890.3419999999996</v>
      </c>
      <c r="J544" s="7">
        <v>10162.817999999999</v>
      </c>
      <c r="K544" t="s">
        <v>29</v>
      </c>
      <c r="L544" t="s">
        <v>34</v>
      </c>
      <c r="M544" t="s">
        <v>31</v>
      </c>
      <c r="N544" s="5">
        <f xml:space="preserve"> Campaign_Data[[#This Row],[Clicks]]/Campaign_Data[[#This Row],[Impressions]]</f>
        <v>0.54674403610573818</v>
      </c>
      <c r="O544" s="5">
        <f xml:space="preserve"> Campaign_Data[[#This Row],[Conversions]]/Campaign_Data[[#This Row],[Clicks]]</f>
        <v>0.1875</v>
      </c>
      <c r="P544" s="7">
        <f>Campaign_Data[[#This Row],[Total_Spend]]/Campaign_Data[[#This Row],[Clicks]]</f>
        <v>1.4009316037735848</v>
      </c>
      <c r="Q544" s="6">
        <f>Campaign_Data[[#This Row],[Total_Spend]]/Campaign_Data[[#This Row],[Conversions]]</f>
        <v>7.4716352201257861</v>
      </c>
      <c r="R544" s="7">
        <f xml:space="preserve"> Campaign_Data[[#This Row],[Revenue_Generated]]/Campaign_Data[[#This Row],[Total_Spend]]</f>
        <v>1.4749366577159739</v>
      </c>
      <c r="S544" t="str">
        <f xml:space="preserve"> TEXT(Campaign_Data[[#This Row],[Start_Date]], "mmm-yyyy")</f>
        <v>Aug-2023</v>
      </c>
    </row>
    <row r="545" spans="1:19" x14ac:dyDescent="0.2">
      <c r="A545" t="s">
        <v>583</v>
      </c>
      <c r="B545" t="s">
        <v>39</v>
      </c>
      <c r="C545" t="s">
        <v>20</v>
      </c>
      <c r="D545" s="1">
        <v>45008</v>
      </c>
      <c r="E545" s="1">
        <v>45470</v>
      </c>
      <c r="F545">
        <v>50587.6</v>
      </c>
      <c r="G545">
        <v>36798.1</v>
      </c>
      <c r="H545">
        <v>28759.3</v>
      </c>
      <c r="I545" s="6">
        <v>7062.4279999999999</v>
      </c>
      <c r="J545" s="7">
        <v>20049.933000000001</v>
      </c>
      <c r="K545" t="s">
        <v>37</v>
      </c>
      <c r="L545" t="s">
        <v>43</v>
      </c>
      <c r="M545" t="s">
        <v>31</v>
      </c>
      <c r="N545" s="5">
        <f xml:space="preserve"> Campaign_Data[[#This Row],[Clicks]]/Campaign_Data[[#This Row],[Impressions]]</f>
        <v>0.72741343728502639</v>
      </c>
      <c r="O545" s="5">
        <f xml:space="preserve"> Campaign_Data[[#This Row],[Conversions]]/Campaign_Data[[#This Row],[Clicks]]</f>
        <v>0.78154306879974778</v>
      </c>
      <c r="P545" s="7">
        <f>Campaign_Data[[#This Row],[Total_Spend]]/Campaign_Data[[#This Row],[Clicks]]</f>
        <v>0.19192371345259673</v>
      </c>
      <c r="Q545" s="6">
        <f>Campaign_Data[[#This Row],[Total_Spend]]/Campaign_Data[[#This Row],[Conversions]]</f>
        <v>0.24557023293334679</v>
      </c>
      <c r="R545" s="7">
        <f xml:space="preserve"> Campaign_Data[[#This Row],[Revenue_Generated]]/Campaign_Data[[#This Row],[Total_Spend]]</f>
        <v>2.8389575086641594</v>
      </c>
      <c r="S545" t="str">
        <f xml:space="preserve"> TEXT(Campaign_Data[[#This Row],[Start_Date]], "mmm-yyyy")</f>
        <v>Mar-2023</v>
      </c>
    </row>
    <row r="546" spans="1:19" x14ac:dyDescent="0.2">
      <c r="A546" t="s">
        <v>584</v>
      </c>
      <c r="B546" t="s">
        <v>33</v>
      </c>
      <c r="C546" t="s">
        <v>20</v>
      </c>
      <c r="D546" s="1">
        <v>44977</v>
      </c>
      <c r="E546" s="1">
        <v>45412</v>
      </c>
      <c r="F546">
        <v>21404.899999999998</v>
      </c>
      <c r="G546">
        <v>7931.5</v>
      </c>
      <c r="H546">
        <v>278.39999999999998</v>
      </c>
      <c r="I546" s="6">
        <v>14260.111999999999</v>
      </c>
      <c r="J546" s="7">
        <v>34234.819000000003</v>
      </c>
      <c r="K546" t="s">
        <v>64</v>
      </c>
      <c r="L546" t="s">
        <v>22</v>
      </c>
      <c r="M546" t="s">
        <v>23</v>
      </c>
      <c r="N546" s="5">
        <f xml:space="preserve"> Campaign_Data[[#This Row],[Clicks]]/Campaign_Data[[#This Row],[Impressions]]</f>
        <v>0.37054599647744213</v>
      </c>
      <c r="O546" s="5">
        <f xml:space="preserve"> Campaign_Data[[#This Row],[Conversions]]/Campaign_Data[[#This Row],[Clicks]]</f>
        <v>3.5100548446069468E-2</v>
      </c>
      <c r="P546" s="7">
        <f>Campaign_Data[[#This Row],[Total_Spend]]/Campaign_Data[[#This Row],[Clicks]]</f>
        <v>1.7979085923217548</v>
      </c>
      <c r="Q546" s="6">
        <f>Campaign_Data[[#This Row],[Total_Spend]]/Campaign_Data[[#This Row],[Conversions]]</f>
        <v>51.221666666666671</v>
      </c>
      <c r="R546" s="7">
        <f xml:space="preserve"> Campaign_Data[[#This Row],[Revenue_Generated]]/Campaign_Data[[#This Row],[Total_Spend]]</f>
        <v>2.4007398399114961</v>
      </c>
      <c r="S546" t="str">
        <f xml:space="preserve"> TEXT(Campaign_Data[[#This Row],[Start_Date]], "mmm-yyyy")</f>
        <v>Feb-2023</v>
      </c>
    </row>
    <row r="547" spans="1:19" x14ac:dyDescent="0.2">
      <c r="A547" t="s">
        <v>585</v>
      </c>
      <c r="B547" t="s">
        <v>33</v>
      </c>
      <c r="C547" t="s">
        <v>47</v>
      </c>
      <c r="D547" s="1">
        <v>44979</v>
      </c>
      <c r="E547" s="1">
        <v>45422</v>
      </c>
      <c r="F547">
        <v>105333.8</v>
      </c>
      <c r="G547">
        <v>94180.4</v>
      </c>
      <c r="H547">
        <v>45202.299999999996</v>
      </c>
      <c r="I547" s="6">
        <v>3994.1410000000001</v>
      </c>
      <c r="J547" s="7">
        <v>6897.94</v>
      </c>
      <c r="K547" t="s">
        <v>29</v>
      </c>
      <c r="L547" t="s">
        <v>49</v>
      </c>
      <c r="M547" t="s">
        <v>23</v>
      </c>
      <c r="N547" s="5">
        <f xml:space="preserve"> Campaign_Data[[#This Row],[Clicks]]/Campaign_Data[[#This Row],[Impressions]]</f>
        <v>0.8941137602554925</v>
      </c>
      <c r="O547" s="5">
        <f xml:space="preserve"> Campaign_Data[[#This Row],[Conversions]]/Campaign_Data[[#This Row],[Clicks]]</f>
        <v>0.47995442788520754</v>
      </c>
      <c r="P547" s="7">
        <f>Campaign_Data[[#This Row],[Total_Spend]]/Campaign_Data[[#This Row],[Clicks]]</f>
        <v>4.240947160980417E-2</v>
      </c>
      <c r="Q547" s="6">
        <f>Campaign_Data[[#This Row],[Total_Spend]]/Campaign_Data[[#This Row],[Conversions]]</f>
        <v>8.836145505870277E-2</v>
      </c>
      <c r="R547" s="7">
        <f xml:space="preserve"> Campaign_Data[[#This Row],[Revenue_Generated]]/Campaign_Data[[#This Row],[Total_Spend]]</f>
        <v>1.7270146447008254</v>
      </c>
      <c r="S547" t="str">
        <f xml:space="preserve"> TEXT(Campaign_Data[[#This Row],[Start_Date]], "mmm-yyyy")</f>
        <v>Feb-2023</v>
      </c>
    </row>
    <row r="548" spans="1:19" x14ac:dyDescent="0.2">
      <c r="A548" t="s">
        <v>586</v>
      </c>
      <c r="B548" t="s">
        <v>25</v>
      </c>
      <c r="C548" t="s">
        <v>47</v>
      </c>
      <c r="D548" s="1">
        <v>45077</v>
      </c>
      <c r="E548" s="1">
        <v>45511</v>
      </c>
      <c r="F548">
        <v>117345.59999999999</v>
      </c>
      <c r="G548">
        <v>2114.1</v>
      </c>
      <c r="H548">
        <v>768.5</v>
      </c>
      <c r="I548" s="6">
        <v>8409.7389999999996</v>
      </c>
      <c r="J548" s="7">
        <v>26800.669000000002</v>
      </c>
      <c r="K548" t="s">
        <v>37</v>
      </c>
      <c r="L548" t="s">
        <v>22</v>
      </c>
      <c r="M548" t="s">
        <v>23</v>
      </c>
      <c r="N548" s="5">
        <f xml:space="preserve"> Campaign_Data[[#This Row],[Clicks]]/Campaign_Data[[#This Row],[Impressions]]</f>
        <v>1.8016014234875446E-2</v>
      </c>
      <c r="O548" s="5">
        <f xml:space="preserve"> Campaign_Data[[#This Row],[Conversions]]/Campaign_Data[[#This Row],[Clicks]]</f>
        <v>0.36351165980795613</v>
      </c>
      <c r="P548" s="7">
        <f>Campaign_Data[[#This Row],[Total_Spend]]/Campaign_Data[[#This Row],[Clicks]]</f>
        <v>3.9779286694101508</v>
      </c>
      <c r="Q548" s="6">
        <f>Campaign_Data[[#This Row],[Total_Spend]]/Campaign_Data[[#This Row],[Conversions]]</f>
        <v>10.943056603773584</v>
      </c>
      <c r="R548" s="7">
        <f xml:space="preserve"> Campaign_Data[[#This Row],[Revenue_Generated]]/Campaign_Data[[#This Row],[Total_Spend]]</f>
        <v>3.186860971547393</v>
      </c>
      <c r="S548" t="str">
        <f xml:space="preserve"> TEXT(Campaign_Data[[#This Row],[Start_Date]], "mmm-yyyy")</f>
        <v>May-2023</v>
      </c>
    </row>
    <row r="549" spans="1:19" x14ac:dyDescent="0.2">
      <c r="A549" t="s">
        <v>587</v>
      </c>
      <c r="B549" t="s">
        <v>46</v>
      </c>
      <c r="C549" t="s">
        <v>28</v>
      </c>
      <c r="D549" s="1">
        <v>44965</v>
      </c>
      <c r="E549" s="1">
        <v>45413</v>
      </c>
      <c r="F549">
        <v>89375.099999999991</v>
      </c>
      <c r="G549">
        <v>27822.6</v>
      </c>
      <c r="H549">
        <v>18957.3</v>
      </c>
      <c r="I549" s="6">
        <v>1351.0519999999999</v>
      </c>
      <c r="J549" s="7">
        <v>3415.6779999999999</v>
      </c>
      <c r="K549" t="s">
        <v>64</v>
      </c>
      <c r="L549" t="s">
        <v>22</v>
      </c>
      <c r="M549" t="s">
        <v>23</v>
      </c>
      <c r="N549" s="5">
        <f xml:space="preserve"> Campaign_Data[[#This Row],[Clicks]]/Campaign_Data[[#This Row],[Impressions]]</f>
        <v>0.31130146987248125</v>
      </c>
      <c r="O549" s="5">
        <f xml:space="preserve"> Campaign_Data[[#This Row],[Conversions]]/Campaign_Data[[#This Row],[Clicks]]</f>
        <v>0.68136335209505938</v>
      </c>
      <c r="P549" s="7">
        <f>Campaign_Data[[#This Row],[Total_Spend]]/Campaign_Data[[#This Row],[Clicks]]</f>
        <v>4.8559516364394414E-2</v>
      </c>
      <c r="Q549" s="6">
        <f>Campaign_Data[[#This Row],[Total_Spend]]/Campaign_Data[[#This Row],[Conversions]]</f>
        <v>7.1268165825302127E-2</v>
      </c>
      <c r="R549" s="7">
        <f xml:space="preserve"> Campaign_Data[[#This Row],[Revenue_Generated]]/Campaign_Data[[#This Row],[Total_Spend]]</f>
        <v>2.5281617583927192</v>
      </c>
      <c r="S549" t="str">
        <f xml:space="preserve"> TEXT(Campaign_Data[[#This Row],[Start_Date]], "mmm-yyyy")</f>
        <v>Feb-2023</v>
      </c>
    </row>
    <row r="550" spans="1:19" x14ac:dyDescent="0.2">
      <c r="A550" t="s">
        <v>588</v>
      </c>
      <c r="B550" t="s">
        <v>39</v>
      </c>
      <c r="C550" t="s">
        <v>28</v>
      </c>
      <c r="D550" s="1">
        <v>45009</v>
      </c>
      <c r="E550" s="1">
        <v>45467</v>
      </c>
      <c r="F550">
        <v>74396.599999999991</v>
      </c>
      <c r="G550">
        <v>57892.7</v>
      </c>
      <c r="H550">
        <v>17591.399999999998</v>
      </c>
      <c r="I550" s="6">
        <v>2405.4630000000002</v>
      </c>
      <c r="J550" s="7">
        <v>8746.1389999999992</v>
      </c>
      <c r="K550" t="s">
        <v>64</v>
      </c>
      <c r="L550" t="s">
        <v>22</v>
      </c>
      <c r="M550" t="s">
        <v>23</v>
      </c>
      <c r="N550" s="5">
        <f xml:space="preserve"> Campaign_Data[[#This Row],[Clicks]]/Campaign_Data[[#This Row],[Impressions]]</f>
        <v>0.77816324939580572</v>
      </c>
      <c r="O550" s="5">
        <f xml:space="preserve"> Campaign_Data[[#This Row],[Conversions]]/Campaign_Data[[#This Row],[Clicks]]</f>
        <v>0.30386214496819114</v>
      </c>
      <c r="P550" s="7">
        <f>Campaign_Data[[#This Row],[Total_Spend]]/Campaign_Data[[#This Row],[Clicks]]</f>
        <v>4.1550368181135104E-2</v>
      </c>
      <c r="Q550" s="6">
        <f>Campaign_Data[[#This Row],[Total_Spend]]/Campaign_Data[[#This Row],[Conversions]]</f>
        <v>0.13674085064292782</v>
      </c>
      <c r="R550" s="7">
        <f xml:space="preserve"> Campaign_Data[[#This Row],[Revenue_Generated]]/Campaign_Data[[#This Row],[Total_Spend]]</f>
        <v>3.6359482561153502</v>
      </c>
      <c r="S550" t="str">
        <f xml:space="preserve"> TEXT(Campaign_Data[[#This Row],[Start_Date]], "mmm-yyyy")</f>
        <v>Mar-2023</v>
      </c>
    </row>
    <row r="551" spans="1:19" x14ac:dyDescent="0.2">
      <c r="A551" t="s">
        <v>589</v>
      </c>
      <c r="B551" t="s">
        <v>39</v>
      </c>
      <c r="C551" t="s">
        <v>47</v>
      </c>
      <c r="D551" s="1">
        <v>45063</v>
      </c>
      <c r="E551" s="1">
        <v>45504</v>
      </c>
      <c r="F551">
        <v>86338.8</v>
      </c>
      <c r="G551">
        <v>50709.4</v>
      </c>
      <c r="H551">
        <v>43584.1</v>
      </c>
      <c r="I551" s="6">
        <v>3531.7069999999999</v>
      </c>
      <c r="J551" s="7">
        <v>12342.69</v>
      </c>
      <c r="K551" t="s">
        <v>37</v>
      </c>
      <c r="L551" t="s">
        <v>30</v>
      </c>
      <c r="M551" t="s">
        <v>23</v>
      </c>
      <c r="N551" s="5">
        <f xml:space="preserve"> Campaign_Data[[#This Row],[Clicks]]/Campaign_Data[[#This Row],[Impressions]]</f>
        <v>0.58733037753593975</v>
      </c>
      <c r="O551" s="5">
        <f xml:space="preserve"> Campaign_Data[[#This Row],[Conversions]]/Campaign_Data[[#This Row],[Clicks]]</f>
        <v>0.85948759007205755</v>
      </c>
      <c r="P551" s="7">
        <f>Campaign_Data[[#This Row],[Total_Spend]]/Campaign_Data[[#This Row],[Clicks]]</f>
        <v>6.9646002516298752E-2</v>
      </c>
      <c r="Q551" s="6">
        <f>Campaign_Data[[#This Row],[Total_Spend]]/Campaign_Data[[#This Row],[Conversions]]</f>
        <v>8.103200479073791E-2</v>
      </c>
      <c r="R551" s="7">
        <f xml:space="preserve"> Campaign_Data[[#This Row],[Revenue_Generated]]/Campaign_Data[[#This Row],[Total_Spend]]</f>
        <v>3.4948227585130933</v>
      </c>
      <c r="S551" t="str">
        <f xml:space="preserve"> TEXT(Campaign_Data[[#This Row],[Start_Date]], "mmm-yyyy")</f>
        <v>May-2023</v>
      </c>
    </row>
    <row r="552" spans="1:19" x14ac:dyDescent="0.2">
      <c r="A552" t="s">
        <v>590</v>
      </c>
      <c r="B552" t="s">
        <v>46</v>
      </c>
      <c r="C552" t="s">
        <v>40</v>
      </c>
      <c r="D552" s="1">
        <v>44959</v>
      </c>
      <c r="E552" s="1">
        <v>45393</v>
      </c>
      <c r="F552">
        <v>108309.2</v>
      </c>
      <c r="G552">
        <v>27361.5</v>
      </c>
      <c r="H552">
        <v>34.799999999999997</v>
      </c>
      <c r="I552" s="6">
        <v>7691.5540000000001</v>
      </c>
      <c r="J552" s="7">
        <v>19438.555</v>
      </c>
      <c r="K552" t="s">
        <v>42</v>
      </c>
      <c r="L552" t="s">
        <v>34</v>
      </c>
      <c r="M552" t="s">
        <v>23</v>
      </c>
      <c r="N552" s="5">
        <f xml:space="preserve"> Campaign_Data[[#This Row],[Clicks]]/Campaign_Data[[#This Row],[Impressions]]</f>
        <v>0.25262396915497481</v>
      </c>
      <c r="O552" s="5">
        <f xml:space="preserve"> Campaign_Data[[#This Row],[Conversions]]/Campaign_Data[[#This Row],[Clicks]]</f>
        <v>1.2718600953895071E-3</v>
      </c>
      <c r="P552" s="7">
        <f>Campaign_Data[[#This Row],[Total_Spend]]/Campaign_Data[[#This Row],[Clicks]]</f>
        <v>0.28110863804981451</v>
      </c>
      <c r="Q552" s="6">
        <f>Campaign_Data[[#This Row],[Total_Spend]]/Campaign_Data[[#This Row],[Conversions]]</f>
        <v>221.02166666666668</v>
      </c>
      <c r="R552" s="7">
        <f xml:space="preserve"> Campaign_Data[[#This Row],[Revenue_Generated]]/Campaign_Data[[#This Row],[Total_Spend]]</f>
        <v>2.5272597709123539</v>
      </c>
      <c r="S552" t="str">
        <f xml:space="preserve"> TEXT(Campaign_Data[[#This Row],[Start_Date]], "mmm-yyyy")</f>
        <v>Feb-2023</v>
      </c>
    </row>
    <row r="553" spans="1:19" x14ac:dyDescent="0.2">
      <c r="A553" t="s">
        <v>591</v>
      </c>
      <c r="B553" t="s">
        <v>19</v>
      </c>
      <c r="C553" t="s">
        <v>28</v>
      </c>
      <c r="D553" s="1">
        <v>44868</v>
      </c>
      <c r="E553" s="1">
        <v>45303</v>
      </c>
      <c r="F553">
        <v>121234.5</v>
      </c>
      <c r="G553">
        <v>25053.1</v>
      </c>
      <c r="H553">
        <v>22527.200000000001</v>
      </c>
      <c r="I553" s="6">
        <v>8475.598</v>
      </c>
      <c r="J553" s="7">
        <v>33073.427000000003</v>
      </c>
      <c r="K553" t="s">
        <v>64</v>
      </c>
      <c r="L553" t="s">
        <v>34</v>
      </c>
      <c r="M553" t="s">
        <v>31</v>
      </c>
      <c r="N553" s="5">
        <f xml:space="preserve"> Campaign_Data[[#This Row],[Clicks]]/Campaign_Data[[#This Row],[Impressions]]</f>
        <v>0.20664992225810308</v>
      </c>
      <c r="O553" s="5">
        <f xml:space="preserve"> Campaign_Data[[#This Row],[Conversions]]/Campaign_Data[[#This Row],[Clicks]]</f>
        <v>0.8991781456187059</v>
      </c>
      <c r="P553" s="7">
        <f>Campaign_Data[[#This Row],[Total_Spend]]/Campaign_Data[[#This Row],[Clicks]]</f>
        <v>0.33830535941659917</v>
      </c>
      <c r="Q553" s="6">
        <f>Campaign_Data[[#This Row],[Total_Spend]]/Campaign_Data[[#This Row],[Conversions]]</f>
        <v>0.37623841400617919</v>
      </c>
      <c r="R553" s="7">
        <f xml:space="preserve"> Campaign_Data[[#This Row],[Revenue_Generated]]/Campaign_Data[[#This Row],[Total_Spend]]</f>
        <v>3.9021939218920014</v>
      </c>
      <c r="S553" t="str">
        <f xml:space="preserve"> TEXT(Campaign_Data[[#This Row],[Start_Date]], "mmm-yyyy")</f>
        <v>Nov-2022</v>
      </c>
    </row>
    <row r="554" spans="1:19" x14ac:dyDescent="0.2">
      <c r="A554" t="s">
        <v>592</v>
      </c>
      <c r="B554" t="s">
        <v>33</v>
      </c>
      <c r="C554" t="s">
        <v>20</v>
      </c>
      <c r="D554" s="1">
        <v>44877</v>
      </c>
      <c r="E554" s="1">
        <v>45318</v>
      </c>
      <c r="F554">
        <v>47716.6</v>
      </c>
      <c r="G554">
        <v>22593.899999999998</v>
      </c>
      <c r="H554">
        <v>19340.099999999999</v>
      </c>
      <c r="I554" s="6">
        <v>873.01599999999996</v>
      </c>
      <c r="J554" s="7">
        <v>1728.4</v>
      </c>
      <c r="K554" t="s">
        <v>37</v>
      </c>
      <c r="L554" t="s">
        <v>49</v>
      </c>
      <c r="M554" t="s">
        <v>23</v>
      </c>
      <c r="N554" s="5">
        <f xml:space="preserve"> Campaign_Data[[#This Row],[Clicks]]/Campaign_Data[[#This Row],[Impressions]]</f>
        <v>0.47350188404035487</v>
      </c>
      <c r="O554" s="5">
        <f xml:space="preserve"> Campaign_Data[[#This Row],[Conversions]]/Campaign_Data[[#This Row],[Clicks]]</f>
        <v>0.85598767809010401</v>
      </c>
      <c r="P554" s="7">
        <f>Campaign_Data[[#This Row],[Total_Spend]]/Campaign_Data[[#This Row],[Clicks]]</f>
        <v>3.8639455782312926E-2</v>
      </c>
      <c r="Q554" s="6">
        <f>Campaign_Data[[#This Row],[Total_Spend]]/Campaign_Data[[#This Row],[Conversions]]</f>
        <v>4.5140200929674613E-2</v>
      </c>
      <c r="R554" s="7">
        <f xml:space="preserve"> Campaign_Data[[#This Row],[Revenue_Generated]]/Campaign_Data[[#This Row],[Total_Spend]]</f>
        <v>1.9798033483922404</v>
      </c>
      <c r="S554" t="str">
        <f xml:space="preserve"> TEXT(Campaign_Data[[#This Row],[Start_Date]], "mmm-yyyy")</f>
        <v>Nov-2022</v>
      </c>
    </row>
    <row r="555" spans="1:19" x14ac:dyDescent="0.2">
      <c r="A555" t="s">
        <v>593</v>
      </c>
      <c r="B555" t="s">
        <v>25</v>
      </c>
      <c r="C555" t="s">
        <v>28</v>
      </c>
      <c r="D555" s="1">
        <v>44870</v>
      </c>
      <c r="E555" s="1">
        <v>45316</v>
      </c>
      <c r="F555">
        <v>132912.79999999999</v>
      </c>
      <c r="G555">
        <v>65934.399999999994</v>
      </c>
      <c r="H555">
        <v>24119.3</v>
      </c>
      <c r="I555" s="6">
        <v>10933.638000000001</v>
      </c>
      <c r="J555" s="7">
        <v>37237.769</v>
      </c>
      <c r="K555" t="s">
        <v>42</v>
      </c>
      <c r="L555" t="s">
        <v>43</v>
      </c>
      <c r="M555" t="s">
        <v>31</v>
      </c>
      <c r="N555" s="5">
        <f xml:space="preserve"> Campaign_Data[[#This Row],[Clicks]]/Campaign_Data[[#This Row],[Impressions]]</f>
        <v>0.49607261302146971</v>
      </c>
      <c r="O555" s="5">
        <f xml:space="preserve"> Campaign_Data[[#This Row],[Conversions]]/Campaign_Data[[#This Row],[Clicks]]</f>
        <v>0.36580752990851517</v>
      </c>
      <c r="P555" s="7">
        <f>Campaign_Data[[#This Row],[Total_Spend]]/Campaign_Data[[#This Row],[Clicks]]</f>
        <v>0.1658260028149191</v>
      </c>
      <c r="Q555" s="6">
        <f>Campaign_Data[[#This Row],[Total_Spend]]/Campaign_Data[[#This Row],[Conversions]]</f>
        <v>0.45331489719850915</v>
      </c>
      <c r="R555" s="7">
        <f xml:space="preserve"> Campaign_Data[[#This Row],[Revenue_Generated]]/Campaign_Data[[#This Row],[Total_Spend]]</f>
        <v>3.4057986006121657</v>
      </c>
      <c r="S555" t="str">
        <f xml:space="preserve"> TEXT(Campaign_Data[[#This Row],[Start_Date]], "mmm-yyyy")</f>
        <v>Nov-2022</v>
      </c>
    </row>
    <row r="556" spans="1:19" x14ac:dyDescent="0.2">
      <c r="A556" t="s">
        <v>594</v>
      </c>
      <c r="B556" t="s">
        <v>25</v>
      </c>
      <c r="C556" t="s">
        <v>20</v>
      </c>
      <c r="D556" s="1">
        <v>45126</v>
      </c>
      <c r="E556" s="1">
        <v>45565</v>
      </c>
      <c r="F556">
        <v>78413.099999999991</v>
      </c>
      <c r="G556">
        <v>27062.799999999999</v>
      </c>
      <c r="H556">
        <v>7896.7</v>
      </c>
      <c r="I556" s="6">
        <v>12311.66</v>
      </c>
      <c r="J556" s="7">
        <v>24711.248</v>
      </c>
      <c r="K556" t="s">
        <v>42</v>
      </c>
      <c r="L556" t="s">
        <v>30</v>
      </c>
      <c r="M556" t="s">
        <v>31</v>
      </c>
      <c r="N556" s="5">
        <f xml:space="preserve"> Campaign_Data[[#This Row],[Clicks]]/Campaign_Data[[#This Row],[Impressions]]</f>
        <v>0.34513110691963461</v>
      </c>
      <c r="O556" s="5">
        <f xml:space="preserve"> Campaign_Data[[#This Row],[Conversions]]/Campaign_Data[[#This Row],[Clicks]]</f>
        <v>0.29179168452636089</v>
      </c>
      <c r="P556" s="7">
        <f>Campaign_Data[[#This Row],[Total_Spend]]/Campaign_Data[[#This Row],[Clicks]]</f>
        <v>0.45492927561080154</v>
      </c>
      <c r="Q556" s="6">
        <f>Campaign_Data[[#This Row],[Total_Spend]]/Campaign_Data[[#This Row],[Conversions]]</f>
        <v>1.5590892398090341</v>
      </c>
      <c r="R556" s="7">
        <f xml:space="preserve"> Campaign_Data[[#This Row],[Revenue_Generated]]/Campaign_Data[[#This Row],[Total_Spend]]</f>
        <v>2.007141847646865</v>
      </c>
      <c r="S556" t="str">
        <f xml:space="preserve"> TEXT(Campaign_Data[[#This Row],[Start_Date]], "mmm-yyyy")</f>
        <v>Jul-2023</v>
      </c>
    </row>
    <row r="557" spans="1:19" x14ac:dyDescent="0.2">
      <c r="A557" t="s">
        <v>595</v>
      </c>
      <c r="B557" t="s">
        <v>33</v>
      </c>
      <c r="C557" t="s">
        <v>40</v>
      </c>
      <c r="D557" s="1">
        <v>45006</v>
      </c>
      <c r="E557" s="1">
        <v>45460</v>
      </c>
      <c r="F557">
        <v>64029.1</v>
      </c>
      <c r="G557">
        <v>28524.399999999998</v>
      </c>
      <c r="H557">
        <v>18620.899999999998</v>
      </c>
      <c r="I557" s="6">
        <v>8963.0589999999993</v>
      </c>
      <c r="J557" s="7">
        <v>33590.235999999997</v>
      </c>
      <c r="K557" t="s">
        <v>37</v>
      </c>
      <c r="L557" t="s">
        <v>30</v>
      </c>
      <c r="M557" t="s">
        <v>23</v>
      </c>
      <c r="N557" s="5">
        <f xml:space="preserve"> Campaign_Data[[#This Row],[Clicks]]/Campaign_Data[[#This Row],[Impressions]]</f>
        <v>0.44549119072421756</v>
      </c>
      <c r="O557" s="5">
        <f xml:space="preserve"> Campaign_Data[[#This Row],[Conversions]]/Campaign_Data[[#This Row],[Clicks]]</f>
        <v>0.65280601870679134</v>
      </c>
      <c r="P557" s="7">
        <f>Campaign_Data[[#This Row],[Total_Spend]]/Campaign_Data[[#This Row],[Clicks]]</f>
        <v>0.31422427816185439</v>
      </c>
      <c r="Q557" s="6">
        <f>Campaign_Data[[#This Row],[Total_Spend]]/Campaign_Data[[#This Row],[Conversions]]</f>
        <v>0.48134402741006077</v>
      </c>
      <c r="R557" s="7">
        <f xml:space="preserve"> Campaign_Data[[#This Row],[Revenue_Generated]]/Campaign_Data[[#This Row],[Total_Spend]]</f>
        <v>3.7476308032782111</v>
      </c>
      <c r="S557" t="str">
        <f xml:space="preserve"> TEXT(Campaign_Data[[#This Row],[Start_Date]], "mmm-yyyy")</f>
        <v>Mar-2023</v>
      </c>
    </row>
    <row r="558" spans="1:19" x14ac:dyDescent="0.2">
      <c r="A558" t="s">
        <v>596</v>
      </c>
      <c r="B558" t="s">
        <v>46</v>
      </c>
      <c r="C558" t="s">
        <v>40</v>
      </c>
      <c r="D558" s="1">
        <v>44863</v>
      </c>
      <c r="E558" s="1">
        <v>45324</v>
      </c>
      <c r="F558">
        <v>103431.4</v>
      </c>
      <c r="G558">
        <v>65096.299999999996</v>
      </c>
      <c r="H558">
        <v>26453.8</v>
      </c>
      <c r="I558" s="6">
        <v>7559.5460000000003</v>
      </c>
      <c r="J558" s="7">
        <v>23419.210999999999</v>
      </c>
      <c r="K558" t="s">
        <v>29</v>
      </c>
      <c r="L558" t="s">
        <v>30</v>
      </c>
      <c r="M558" t="s">
        <v>31</v>
      </c>
      <c r="N558" s="5">
        <f xml:space="preserve"> Campaign_Data[[#This Row],[Clicks]]/Campaign_Data[[#This Row],[Impressions]]</f>
        <v>0.62936690405428142</v>
      </c>
      <c r="O558" s="5">
        <f xml:space="preserve"> Campaign_Data[[#This Row],[Conversions]]/Campaign_Data[[#This Row],[Clicks]]</f>
        <v>0.40637947164431776</v>
      </c>
      <c r="P558" s="7">
        <f>Campaign_Data[[#This Row],[Total_Spend]]/Campaign_Data[[#This Row],[Clicks]]</f>
        <v>0.11612865861807815</v>
      </c>
      <c r="Q558" s="6">
        <f>Campaign_Data[[#This Row],[Total_Spend]]/Campaign_Data[[#This Row],[Conversions]]</f>
        <v>0.28576408682306514</v>
      </c>
      <c r="R558" s="7">
        <f xml:space="preserve"> Campaign_Data[[#This Row],[Revenue_Generated]]/Campaign_Data[[#This Row],[Total_Spend]]</f>
        <v>3.0979652746342174</v>
      </c>
      <c r="S558" t="str">
        <f xml:space="preserve"> TEXT(Campaign_Data[[#This Row],[Start_Date]], "mmm-yyyy")</f>
        <v>Oct-2022</v>
      </c>
    </row>
    <row r="559" spans="1:19" x14ac:dyDescent="0.2">
      <c r="A559" t="s">
        <v>597</v>
      </c>
      <c r="B559" t="s">
        <v>19</v>
      </c>
      <c r="C559" t="s">
        <v>20</v>
      </c>
      <c r="D559" s="1">
        <v>45008</v>
      </c>
      <c r="E559" s="1">
        <v>45461</v>
      </c>
      <c r="F559">
        <v>134116.29999999999</v>
      </c>
      <c r="G559">
        <v>10541.5</v>
      </c>
      <c r="H559">
        <v>423.4</v>
      </c>
      <c r="I559" s="6">
        <v>668.04399999999998</v>
      </c>
      <c r="J559" s="7">
        <v>957.98599999999999</v>
      </c>
      <c r="K559" t="s">
        <v>37</v>
      </c>
      <c r="L559" t="s">
        <v>34</v>
      </c>
      <c r="M559" t="s">
        <v>31</v>
      </c>
      <c r="N559" s="5">
        <f xml:space="preserve"> Campaign_Data[[#This Row],[Clicks]]/Campaign_Data[[#This Row],[Impressions]]</f>
        <v>7.8599692953056424E-2</v>
      </c>
      <c r="O559" s="5">
        <f xml:space="preserve"> Campaign_Data[[#This Row],[Conversions]]/Campaign_Data[[#This Row],[Clicks]]</f>
        <v>4.0165061898211826E-2</v>
      </c>
      <c r="P559" s="7">
        <f>Campaign_Data[[#This Row],[Total_Spend]]/Campaign_Data[[#This Row],[Clicks]]</f>
        <v>6.3372764786795044E-2</v>
      </c>
      <c r="Q559" s="6">
        <f>Campaign_Data[[#This Row],[Total_Spend]]/Campaign_Data[[#This Row],[Conversions]]</f>
        <v>1.5778082191780822</v>
      </c>
      <c r="R559" s="7">
        <f xml:space="preserve"> Campaign_Data[[#This Row],[Revenue_Generated]]/Campaign_Data[[#This Row],[Total_Spend]]</f>
        <v>1.4340163222781732</v>
      </c>
      <c r="S559" t="str">
        <f xml:space="preserve"> TEXT(Campaign_Data[[#This Row],[Start_Date]], "mmm-yyyy")</f>
        <v>Mar-2023</v>
      </c>
    </row>
    <row r="560" spans="1:19" x14ac:dyDescent="0.2">
      <c r="A560" t="s">
        <v>598</v>
      </c>
      <c r="B560" t="s">
        <v>25</v>
      </c>
      <c r="C560" t="s">
        <v>40</v>
      </c>
      <c r="D560" s="1">
        <v>44950</v>
      </c>
      <c r="E560" s="1">
        <v>45403</v>
      </c>
      <c r="F560">
        <v>4634.2</v>
      </c>
      <c r="G560">
        <v>4373.2</v>
      </c>
      <c r="H560">
        <v>2146</v>
      </c>
      <c r="I560" s="6">
        <v>10142.75</v>
      </c>
      <c r="J560" s="7">
        <v>33725.898000000001</v>
      </c>
      <c r="K560" t="s">
        <v>37</v>
      </c>
      <c r="L560" t="s">
        <v>34</v>
      </c>
      <c r="M560" t="s">
        <v>31</v>
      </c>
      <c r="N560" s="5">
        <f xml:space="preserve"> Campaign_Data[[#This Row],[Clicks]]/Campaign_Data[[#This Row],[Impressions]]</f>
        <v>0.94367959949937419</v>
      </c>
      <c r="O560" s="5">
        <f xml:space="preserve"> Campaign_Data[[#This Row],[Conversions]]/Campaign_Data[[#This Row],[Clicks]]</f>
        <v>0.49071618037135278</v>
      </c>
      <c r="P560" s="7">
        <f>Campaign_Data[[#This Row],[Total_Spend]]/Campaign_Data[[#This Row],[Clicks]]</f>
        <v>2.3192970822281169</v>
      </c>
      <c r="Q560" s="6">
        <f>Campaign_Data[[#This Row],[Total_Spend]]/Campaign_Data[[#This Row],[Conversions]]</f>
        <v>4.7263513513513518</v>
      </c>
      <c r="R560" s="7">
        <f xml:space="preserve"> Campaign_Data[[#This Row],[Revenue_Generated]]/Campaign_Data[[#This Row],[Total_Spend]]</f>
        <v>3.3251236597569696</v>
      </c>
      <c r="S560" t="str">
        <f xml:space="preserve"> TEXT(Campaign_Data[[#This Row],[Start_Date]], "mmm-yyyy")</f>
        <v>Jan-2023</v>
      </c>
    </row>
    <row r="561" spans="1:19" x14ac:dyDescent="0.2">
      <c r="A561" t="s">
        <v>599</v>
      </c>
      <c r="B561" t="s">
        <v>27</v>
      </c>
      <c r="C561" t="s">
        <v>20</v>
      </c>
      <c r="D561" s="1">
        <v>44953</v>
      </c>
      <c r="E561" s="1">
        <v>45412</v>
      </c>
      <c r="F561">
        <v>12789</v>
      </c>
      <c r="G561">
        <v>1974.8999999999999</v>
      </c>
      <c r="H561">
        <v>1371.7</v>
      </c>
      <c r="I561" s="6">
        <v>3827.0720000000001</v>
      </c>
      <c r="J561" s="7">
        <v>9861.5949999999993</v>
      </c>
      <c r="K561" t="s">
        <v>42</v>
      </c>
      <c r="L561" t="s">
        <v>34</v>
      </c>
      <c r="M561" t="s">
        <v>23</v>
      </c>
      <c r="N561" s="5">
        <f xml:space="preserve"> Campaign_Data[[#This Row],[Clicks]]/Campaign_Data[[#This Row],[Impressions]]</f>
        <v>0.15442176870748298</v>
      </c>
      <c r="O561" s="5">
        <f xml:space="preserve"> Campaign_Data[[#This Row],[Conversions]]/Campaign_Data[[#This Row],[Clicks]]</f>
        <v>0.69456681350954486</v>
      </c>
      <c r="P561" s="7">
        <f>Campaign_Data[[#This Row],[Total_Spend]]/Campaign_Data[[#This Row],[Clicks]]</f>
        <v>1.9378560939794423</v>
      </c>
      <c r="Q561" s="6">
        <f>Campaign_Data[[#This Row],[Total_Spend]]/Campaign_Data[[#This Row],[Conversions]]</f>
        <v>2.7900211416490488</v>
      </c>
      <c r="R561" s="7">
        <f xml:space="preserve"> Campaign_Data[[#This Row],[Revenue_Generated]]/Campaign_Data[[#This Row],[Total_Spend]]</f>
        <v>2.5767989209505333</v>
      </c>
      <c r="S561" t="str">
        <f xml:space="preserve"> TEXT(Campaign_Data[[#This Row],[Start_Date]], "mmm-yyyy")</f>
        <v>Jan-2023</v>
      </c>
    </row>
    <row r="562" spans="1:19" x14ac:dyDescent="0.2">
      <c r="A562" t="s">
        <v>600</v>
      </c>
      <c r="B562" t="s">
        <v>39</v>
      </c>
      <c r="C562" t="s">
        <v>20</v>
      </c>
      <c r="D562" s="1">
        <v>44996</v>
      </c>
      <c r="E562" s="1">
        <v>45454</v>
      </c>
      <c r="F562">
        <v>133008.5</v>
      </c>
      <c r="G562">
        <v>98791.4</v>
      </c>
      <c r="H562">
        <v>66940.7</v>
      </c>
      <c r="I562" s="6">
        <v>13094.66</v>
      </c>
      <c r="J562" s="7">
        <v>40129.561999999998</v>
      </c>
      <c r="K562" t="s">
        <v>37</v>
      </c>
      <c r="L562" t="s">
        <v>34</v>
      </c>
      <c r="M562" t="s">
        <v>31</v>
      </c>
      <c r="N562" s="5">
        <f xml:space="preserve"> Campaign_Data[[#This Row],[Clicks]]/Campaign_Data[[#This Row],[Impressions]]</f>
        <v>0.7427450125367927</v>
      </c>
      <c r="O562" s="5">
        <f xml:space="preserve"> Campaign_Data[[#This Row],[Conversions]]/Campaign_Data[[#This Row],[Clicks]]</f>
        <v>0.67759643045852169</v>
      </c>
      <c r="P562" s="7">
        <f>Campaign_Data[[#This Row],[Total_Spend]]/Campaign_Data[[#This Row],[Clicks]]</f>
        <v>0.13254858216403453</v>
      </c>
      <c r="Q562" s="6">
        <f>Campaign_Data[[#This Row],[Total_Spend]]/Campaign_Data[[#This Row],[Conversions]]</f>
        <v>0.19561582116709267</v>
      </c>
      <c r="R562" s="7">
        <f xml:space="preserve"> Campaign_Data[[#This Row],[Revenue_Generated]]/Campaign_Data[[#This Row],[Total_Spend]]</f>
        <v>3.0645745670372504</v>
      </c>
      <c r="S562" t="str">
        <f xml:space="preserve"> TEXT(Campaign_Data[[#This Row],[Start_Date]], "mmm-yyyy")</f>
        <v>Mar-2023</v>
      </c>
    </row>
    <row r="563" spans="1:19" x14ac:dyDescent="0.2">
      <c r="A563" t="s">
        <v>601</v>
      </c>
      <c r="B563" t="s">
        <v>27</v>
      </c>
      <c r="C563" t="s">
        <v>28</v>
      </c>
      <c r="D563" s="1">
        <v>45046</v>
      </c>
      <c r="E563" s="1">
        <v>45509</v>
      </c>
      <c r="F563">
        <v>66218.599999999991</v>
      </c>
      <c r="G563">
        <v>21741.3</v>
      </c>
      <c r="H563">
        <v>1299.2</v>
      </c>
      <c r="I563" s="6">
        <v>2638.971</v>
      </c>
      <c r="J563" s="7">
        <v>6685.7470000000003</v>
      </c>
      <c r="K563" t="s">
        <v>29</v>
      </c>
      <c r="L563" t="s">
        <v>49</v>
      </c>
      <c r="M563" t="s">
        <v>23</v>
      </c>
      <c r="N563" s="5">
        <f xml:space="preserve"> Campaign_Data[[#This Row],[Clicks]]/Campaign_Data[[#This Row],[Impressions]]</f>
        <v>0.32832618025751076</v>
      </c>
      <c r="O563" s="5">
        <f xml:space="preserve"> Campaign_Data[[#This Row],[Conversions]]/Campaign_Data[[#This Row],[Clicks]]</f>
        <v>5.9757236227824466E-2</v>
      </c>
      <c r="P563" s="7">
        <f>Campaign_Data[[#This Row],[Total_Spend]]/Campaign_Data[[#This Row],[Clicks]]</f>
        <v>0.12138055222088837</v>
      </c>
      <c r="Q563" s="6">
        <f>Campaign_Data[[#This Row],[Total_Spend]]/Campaign_Data[[#This Row],[Conversions]]</f>
        <v>2.0312276785714287</v>
      </c>
      <c r="R563" s="7">
        <f xml:space="preserve"> Campaign_Data[[#This Row],[Revenue_Generated]]/Campaign_Data[[#This Row],[Total_Spend]]</f>
        <v>2.5334674007406677</v>
      </c>
      <c r="S563" t="str">
        <f xml:space="preserve"> TEXT(Campaign_Data[[#This Row],[Start_Date]], "mmm-yyyy")</f>
        <v>Apr-2023</v>
      </c>
    </row>
    <row r="564" spans="1:19" x14ac:dyDescent="0.2">
      <c r="A564" t="s">
        <v>602</v>
      </c>
      <c r="B564" t="s">
        <v>46</v>
      </c>
      <c r="C564" t="s">
        <v>28</v>
      </c>
      <c r="D564" s="1">
        <v>44949</v>
      </c>
      <c r="E564" s="1">
        <v>45400</v>
      </c>
      <c r="F564">
        <v>56906.7</v>
      </c>
      <c r="G564">
        <v>41815.1</v>
      </c>
      <c r="H564">
        <v>33010.699999999997</v>
      </c>
      <c r="I564" s="6">
        <v>5687.799</v>
      </c>
      <c r="J564" s="7">
        <v>11455.058000000001</v>
      </c>
      <c r="K564" t="s">
        <v>64</v>
      </c>
      <c r="L564" t="s">
        <v>22</v>
      </c>
      <c r="M564" t="s">
        <v>23</v>
      </c>
      <c r="N564" s="5">
        <f xml:space="preserve"> Campaign_Data[[#This Row],[Clicks]]/Campaign_Data[[#This Row],[Impressions]]</f>
        <v>0.73480099882790606</v>
      </c>
      <c r="O564" s="5">
        <f xml:space="preserve"> Campaign_Data[[#This Row],[Conversions]]/Campaign_Data[[#This Row],[Clicks]]</f>
        <v>0.78944448297385394</v>
      </c>
      <c r="P564" s="7">
        <f>Campaign_Data[[#This Row],[Total_Spend]]/Campaign_Data[[#This Row],[Clicks]]</f>
        <v>0.13602260905749358</v>
      </c>
      <c r="Q564" s="6">
        <f>Campaign_Data[[#This Row],[Total_Spend]]/Campaign_Data[[#This Row],[Conversions]]</f>
        <v>0.17230167794078891</v>
      </c>
      <c r="R564" s="7">
        <f xml:space="preserve"> Campaign_Data[[#This Row],[Revenue_Generated]]/Campaign_Data[[#This Row],[Total_Spend]]</f>
        <v>2.0139702545747489</v>
      </c>
      <c r="S564" t="str">
        <f xml:space="preserve"> TEXT(Campaign_Data[[#This Row],[Start_Date]], "mmm-yyyy")</f>
        <v>Jan-2023</v>
      </c>
    </row>
    <row r="565" spans="1:19" x14ac:dyDescent="0.2">
      <c r="A565" t="s">
        <v>603</v>
      </c>
      <c r="B565" t="s">
        <v>25</v>
      </c>
      <c r="C565" t="s">
        <v>28</v>
      </c>
      <c r="D565" s="1">
        <v>44916</v>
      </c>
      <c r="E565" s="1">
        <v>45377</v>
      </c>
      <c r="F565">
        <v>116058</v>
      </c>
      <c r="G565">
        <v>111435.4</v>
      </c>
      <c r="H565">
        <v>19360.399999999998</v>
      </c>
      <c r="I565" s="6">
        <v>6077.4719999999998</v>
      </c>
      <c r="J565" s="7">
        <v>17602.187999999998</v>
      </c>
      <c r="K565" t="s">
        <v>37</v>
      </c>
      <c r="L565" t="s">
        <v>49</v>
      </c>
      <c r="M565" t="s">
        <v>23</v>
      </c>
      <c r="N565" s="5">
        <f xml:space="preserve"> Campaign_Data[[#This Row],[Clicks]]/Campaign_Data[[#This Row],[Impressions]]</f>
        <v>0.96016991504247873</v>
      </c>
      <c r="O565" s="5">
        <f xml:space="preserve"> Campaign_Data[[#This Row],[Conversions]]/Campaign_Data[[#This Row],[Clicks]]</f>
        <v>0.17373653255608182</v>
      </c>
      <c r="P565" s="7">
        <f>Campaign_Data[[#This Row],[Total_Spend]]/Campaign_Data[[#This Row],[Clicks]]</f>
        <v>5.4538073179617966E-2</v>
      </c>
      <c r="Q565" s="6">
        <f>Campaign_Data[[#This Row],[Total_Spend]]/Campaign_Data[[#This Row],[Conversions]]</f>
        <v>0.31391252246854406</v>
      </c>
      <c r="R565" s="7">
        <f xml:space="preserve"> Campaign_Data[[#This Row],[Revenue_Generated]]/Campaign_Data[[#This Row],[Total_Spend]]</f>
        <v>2.8963009619789277</v>
      </c>
      <c r="S565" t="str">
        <f xml:space="preserve"> TEXT(Campaign_Data[[#This Row],[Start_Date]], "mmm-yyyy")</f>
        <v>Dec-2022</v>
      </c>
    </row>
    <row r="566" spans="1:19" x14ac:dyDescent="0.2">
      <c r="A566" t="s">
        <v>604</v>
      </c>
      <c r="B566" t="s">
        <v>46</v>
      </c>
      <c r="C566" t="s">
        <v>40</v>
      </c>
      <c r="D566" s="1">
        <v>45091</v>
      </c>
      <c r="E566" s="1">
        <v>45552</v>
      </c>
      <c r="F566">
        <v>119578.59999999999</v>
      </c>
      <c r="G566">
        <v>84346.5</v>
      </c>
      <c r="H566">
        <v>33187.599999999999</v>
      </c>
      <c r="I566" s="6">
        <v>12726.94</v>
      </c>
      <c r="J566" s="7">
        <v>34523.716999999997</v>
      </c>
      <c r="K566" t="s">
        <v>29</v>
      </c>
      <c r="L566" t="s">
        <v>22</v>
      </c>
      <c r="M566" t="s">
        <v>23</v>
      </c>
      <c r="N566" s="5">
        <f xml:space="preserve"> Campaign_Data[[#This Row],[Clicks]]/Campaign_Data[[#This Row],[Impressions]]</f>
        <v>0.70536450502012904</v>
      </c>
      <c r="O566" s="5">
        <f xml:space="preserve"> Campaign_Data[[#This Row],[Conversions]]/Campaign_Data[[#This Row],[Clicks]]</f>
        <v>0.39346742307031113</v>
      </c>
      <c r="P566" s="7">
        <f>Campaign_Data[[#This Row],[Total_Spend]]/Campaign_Data[[#This Row],[Clicks]]</f>
        <v>0.15088877428227609</v>
      </c>
      <c r="Q566" s="6">
        <f>Campaign_Data[[#This Row],[Total_Spend]]/Campaign_Data[[#This Row],[Conversions]]</f>
        <v>0.38348479552603987</v>
      </c>
      <c r="R566" s="7">
        <f xml:space="preserve"> Campaign_Data[[#This Row],[Revenue_Generated]]/Campaign_Data[[#This Row],[Total_Spend]]</f>
        <v>2.7126486806726513</v>
      </c>
      <c r="S566" t="str">
        <f xml:space="preserve"> TEXT(Campaign_Data[[#This Row],[Start_Date]], "mmm-yyyy")</f>
        <v>Jun-2023</v>
      </c>
    </row>
    <row r="567" spans="1:19" x14ac:dyDescent="0.2">
      <c r="A567" t="s">
        <v>605</v>
      </c>
      <c r="B567" t="s">
        <v>25</v>
      </c>
      <c r="C567" t="s">
        <v>40</v>
      </c>
      <c r="D567" s="1">
        <v>44874</v>
      </c>
      <c r="E567" s="1">
        <v>45309</v>
      </c>
      <c r="F567">
        <v>6751.2</v>
      </c>
      <c r="G567">
        <v>5759.4</v>
      </c>
      <c r="H567">
        <v>614.79999999999995</v>
      </c>
      <c r="I567" s="6">
        <v>11350.629000000001</v>
      </c>
      <c r="J567" s="7">
        <v>18846.026999999998</v>
      </c>
      <c r="K567" t="s">
        <v>64</v>
      </c>
      <c r="L567" t="s">
        <v>34</v>
      </c>
      <c r="M567" t="s">
        <v>31</v>
      </c>
      <c r="N567" s="5">
        <f xml:space="preserve"> Campaign_Data[[#This Row],[Clicks]]/Campaign_Data[[#This Row],[Impressions]]</f>
        <v>0.85309278350515461</v>
      </c>
      <c r="O567" s="5">
        <f xml:space="preserve"> Campaign_Data[[#This Row],[Conversions]]/Campaign_Data[[#This Row],[Clicks]]</f>
        <v>0.1067472306143001</v>
      </c>
      <c r="P567" s="7">
        <f>Campaign_Data[[#This Row],[Total_Spend]]/Campaign_Data[[#This Row],[Clicks]]</f>
        <v>1.9708006042296076</v>
      </c>
      <c r="Q567" s="6">
        <f>Campaign_Data[[#This Row],[Total_Spend]]/Campaign_Data[[#This Row],[Conversions]]</f>
        <v>18.462311320754718</v>
      </c>
      <c r="R567" s="7">
        <f xml:space="preserve"> Campaign_Data[[#This Row],[Revenue_Generated]]/Campaign_Data[[#This Row],[Total_Spend]]</f>
        <v>1.6603508933293474</v>
      </c>
      <c r="S567" t="str">
        <f xml:space="preserve"> TEXT(Campaign_Data[[#This Row],[Start_Date]], "mmm-yyyy")</f>
        <v>Nov-2022</v>
      </c>
    </row>
    <row r="568" spans="1:19" x14ac:dyDescent="0.2">
      <c r="A568" t="s">
        <v>606</v>
      </c>
      <c r="B568" t="s">
        <v>33</v>
      </c>
      <c r="C568" t="s">
        <v>28</v>
      </c>
      <c r="D568" s="1">
        <v>45138</v>
      </c>
      <c r="E568" s="1">
        <v>45594</v>
      </c>
      <c r="F568">
        <v>81443.599999999991</v>
      </c>
      <c r="G568">
        <v>7223.9</v>
      </c>
      <c r="H568">
        <v>6951.3</v>
      </c>
      <c r="I568" s="6">
        <v>13137.928</v>
      </c>
      <c r="J568" s="7">
        <v>32916.305</v>
      </c>
      <c r="K568" t="s">
        <v>42</v>
      </c>
      <c r="L568" t="s">
        <v>49</v>
      </c>
      <c r="M568" t="s">
        <v>31</v>
      </c>
      <c r="N568" s="5">
        <f xml:space="preserve"> Campaign_Data[[#This Row],[Clicks]]/Campaign_Data[[#This Row],[Impressions]]</f>
        <v>8.8698191140863136E-2</v>
      </c>
      <c r="O568" s="5">
        <f xml:space="preserve"> Campaign_Data[[#This Row],[Conversions]]/Campaign_Data[[#This Row],[Clicks]]</f>
        <v>0.96226415094339635</v>
      </c>
      <c r="P568" s="7">
        <f>Campaign_Data[[#This Row],[Total_Spend]]/Campaign_Data[[#This Row],[Clicks]]</f>
        <v>1.8186752308309917</v>
      </c>
      <c r="Q568" s="6">
        <f>Campaign_Data[[#This Row],[Total_Spend]]/Campaign_Data[[#This Row],[Conversions]]</f>
        <v>1.8899958281184814</v>
      </c>
      <c r="R568" s="7">
        <f xml:space="preserve"> Campaign_Data[[#This Row],[Revenue_Generated]]/Campaign_Data[[#This Row],[Total_Spend]]</f>
        <v>2.5054411167423054</v>
      </c>
      <c r="S568" t="str">
        <f xml:space="preserve"> TEXT(Campaign_Data[[#This Row],[Start_Date]], "mmm-yyyy")</f>
        <v>Jul-2023</v>
      </c>
    </row>
    <row r="569" spans="1:19" x14ac:dyDescent="0.2">
      <c r="A569" t="s">
        <v>607</v>
      </c>
      <c r="B569" t="s">
        <v>39</v>
      </c>
      <c r="C569" t="s">
        <v>28</v>
      </c>
      <c r="D569" s="1">
        <v>45071</v>
      </c>
      <c r="E569" s="1">
        <v>45514</v>
      </c>
      <c r="F569">
        <v>121655</v>
      </c>
      <c r="G569">
        <v>17440.599999999999</v>
      </c>
      <c r="H569">
        <v>15602</v>
      </c>
      <c r="I569" s="6">
        <v>1721.15</v>
      </c>
      <c r="J569" s="7">
        <v>4860.0230000000001</v>
      </c>
      <c r="K569" t="s">
        <v>37</v>
      </c>
      <c r="L569" t="s">
        <v>22</v>
      </c>
      <c r="M569" t="s">
        <v>23</v>
      </c>
      <c r="N569" s="5">
        <f xml:space="preserve"> Campaign_Data[[#This Row],[Clicks]]/Campaign_Data[[#This Row],[Impressions]]</f>
        <v>0.14336114421930868</v>
      </c>
      <c r="O569" s="5">
        <f xml:space="preserve"> Campaign_Data[[#This Row],[Conversions]]/Campaign_Data[[#This Row],[Clicks]]</f>
        <v>0.89457931493182585</v>
      </c>
      <c r="P569" s="7">
        <f>Campaign_Data[[#This Row],[Total_Spend]]/Campaign_Data[[#This Row],[Clicks]]</f>
        <v>9.8686398403724659E-2</v>
      </c>
      <c r="Q569" s="6">
        <f>Campaign_Data[[#This Row],[Total_Spend]]/Campaign_Data[[#This Row],[Conversions]]</f>
        <v>0.11031598513011152</v>
      </c>
      <c r="R569" s="7">
        <f xml:space="preserve"> Campaign_Data[[#This Row],[Revenue_Generated]]/Campaign_Data[[#This Row],[Total_Spend]]</f>
        <v>2.8237068239258636</v>
      </c>
      <c r="S569" t="str">
        <f xml:space="preserve"> TEXT(Campaign_Data[[#This Row],[Start_Date]], "mmm-yyyy")</f>
        <v>May-2023</v>
      </c>
    </row>
    <row r="570" spans="1:19" x14ac:dyDescent="0.2">
      <c r="A570" t="s">
        <v>608</v>
      </c>
      <c r="B570" t="s">
        <v>27</v>
      </c>
      <c r="C570" t="s">
        <v>28</v>
      </c>
      <c r="D570" s="1">
        <v>45092</v>
      </c>
      <c r="E570" s="1">
        <v>45548</v>
      </c>
      <c r="F570">
        <v>61132</v>
      </c>
      <c r="G570">
        <v>23202.899999999998</v>
      </c>
      <c r="H570">
        <v>18803.599999999999</v>
      </c>
      <c r="I570" s="6">
        <v>8702.9580000000005</v>
      </c>
      <c r="J570" s="7">
        <v>16773.976999999999</v>
      </c>
      <c r="K570" t="s">
        <v>64</v>
      </c>
      <c r="L570" t="s">
        <v>22</v>
      </c>
      <c r="M570" t="s">
        <v>23</v>
      </c>
      <c r="N570" s="5">
        <f xml:space="preserve"> Campaign_Data[[#This Row],[Clicks]]/Campaign_Data[[#This Row],[Impressions]]</f>
        <v>0.37955407969639465</v>
      </c>
      <c r="O570" s="5">
        <f xml:space="preserve"> Campaign_Data[[#This Row],[Conversions]]/Campaign_Data[[#This Row],[Clicks]]</f>
        <v>0.81039870016247972</v>
      </c>
      <c r="P570" s="7">
        <f>Campaign_Data[[#This Row],[Total_Spend]]/Campaign_Data[[#This Row],[Clicks]]</f>
        <v>0.37508061492313466</v>
      </c>
      <c r="Q570" s="6">
        <f>Campaign_Data[[#This Row],[Total_Spend]]/Campaign_Data[[#This Row],[Conversions]]</f>
        <v>0.46283466995681682</v>
      </c>
      <c r="R570" s="7">
        <f xml:space="preserve"> Campaign_Data[[#This Row],[Revenue_Generated]]/Campaign_Data[[#This Row],[Total_Spend]]</f>
        <v>1.927388021406055</v>
      </c>
      <c r="S570" t="str">
        <f xml:space="preserve"> TEXT(Campaign_Data[[#This Row],[Start_Date]], "mmm-yyyy")</f>
        <v>Jun-2023</v>
      </c>
    </row>
    <row r="571" spans="1:19" x14ac:dyDescent="0.2">
      <c r="A571" t="s">
        <v>609</v>
      </c>
      <c r="B571" t="s">
        <v>27</v>
      </c>
      <c r="C571" t="s">
        <v>20</v>
      </c>
      <c r="D571" s="1">
        <v>44919</v>
      </c>
      <c r="E571" s="1">
        <v>45379</v>
      </c>
      <c r="F571">
        <v>49616.1</v>
      </c>
      <c r="G571">
        <v>6678.7</v>
      </c>
      <c r="H571">
        <v>6272.7</v>
      </c>
      <c r="I571" s="6">
        <v>3826.7530000000002</v>
      </c>
      <c r="J571" s="7">
        <v>14801.6</v>
      </c>
      <c r="K571" t="s">
        <v>42</v>
      </c>
      <c r="L571" t="s">
        <v>22</v>
      </c>
      <c r="M571" t="s">
        <v>23</v>
      </c>
      <c r="N571" s="5">
        <f xml:space="preserve"> Campaign_Data[[#This Row],[Clicks]]/Campaign_Data[[#This Row],[Impressions]]</f>
        <v>0.13460751651177744</v>
      </c>
      <c r="O571" s="5">
        <f xml:space="preserve"> Campaign_Data[[#This Row],[Conversions]]/Campaign_Data[[#This Row],[Clicks]]</f>
        <v>0.93920972644376899</v>
      </c>
      <c r="P571" s="7">
        <f>Campaign_Data[[#This Row],[Total_Spend]]/Campaign_Data[[#This Row],[Clicks]]</f>
        <v>0.57297872340425537</v>
      </c>
      <c r="Q571" s="6">
        <f>Campaign_Data[[#This Row],[Total_Spend]]/Campaign_Data[[#This Row],[Conversions]]</f>
        <v>0.61006472491909391</v>
      </c>
      <c r="R571" s="7">
        <f xml:space="preserve"> Campaign_Data[[#This Row],[Revenue_Generated]]/Campaign_Data[[#This Row],[Total_Spend]]</f>
        <v>3.8679266730828981</v>
      </c>
      <c r="S571" t="str">
        <f xml:space="preserve"> TEXT(Campaign_Data[[#This Row],[Start_Date]], "mmm-yyyy")</f>
        <v>Dec-2022</v>
      </c>
    </row>
    <row r="572" spans="1:19" x14ac:dyDescent="0.2">
      <c r="A572" t="s">
        <v>610</v>
      </c>
      <c r="B572" t="s">
        <v>27</v>
      </c>
      <c r="C572" t="s">
        <v>40</v>
      </c>
      <c r="D572" s="1">
        <v>44879</v>
      </c>
      <c r="E572" s="1">
        <v>45316</v>
      </c>
      <c r="F572">
        <v>144109.69999999998</v>
      </c>
      <c r="G572">
        <v>19421.3</v>
      </c>
      <c r="H572">
        <v>5263.5</v>
      </c>
      <c r="I572" s="6">
        <v>11434.264999999999</v>
      </c>
      <c r="J572" s="7">
        <v>25227.39</v>
      </c>
      <c r="K572" t="s">
        <v>37</v>
      </c>
      <c r="L572" t="s">
        <v>30</v>
      </c>
      <c r="M572" t="s">
        <v>23</v>
      </c>
      <c r="N572" s="5">
        <f xml:space="preserve"> Campaign_Data[[#This Row],[Clicks]]/Campaign_Data[[#This Row],[Impressions]]</f>
        <v>0.13476747227979796</v>
      </c>
      <c r="O572" s="5">
        <f xml:space="preserve"> Campaign_Data[[#This Row],[Conversions]]/Campaign_Data[[#This Row],[Clicks]]</f>
        <v>0.271016873226818</v>
      </c>
      <c r="P572" s="7">
        <f>Campaign_Data[[#This Row],[Total_Spend]]/Campaign_Data[[#This Row],[Clicks]]</f>
        <v>0.58874869344482605</v>
      </c>
      <c r="Q572" s="6">
        <f>Campaign_Data[[#This Row],[Total_Spend]]/Campaign_Data[[#This Row],[Conversions]]</f>
        <v>2.1723691460055097</v>
      </c>
      <c r="R572" s="7">
        <f xml:space="preserve"> Campaign_Data[[#This Row],[Revenue_Generated]]/Campaign_Data[[#This Row],[Total_Spend]]</f>
        <v>2.2062974751765854</v>
      </c>
      <c r="S572" t="str">
        <f xml:space="preserve"> TEXT(Campaign_Data[[#This Row],[Start_Date]], "mmm-yyyy")</f>
        <v>Nov-2022</v>
      </c>
    </row>
    <row r="573" spans="1:19" x14ac:dyDescent="0.2">
      <c r="A573" t="s">
        <v>611</v>
      </c>
      <c r="B573" t="s">
        <v>25</v>
      </c>
      <c r="C573" t="s">
        <v>47</v>
      </c>
      <c r="D573" s="1">
        <v>44995</v>
      </c>
      <c r="E573" s="1">
        <v>45455</v>
      </c>
      <c r="F573">
        <v>88099.099999999991</v>
      </c>
      <c r="G573">
        <v>5150.3999999999996</v>
      </c>
      <c r="H573">
        <v>4402.2</v>
      </c>
      <c r="I573" s="6">
        <v>5148.1090000000004</v>
      </c>
      <c r="J573" s="7">
        <v>20276.277999999998</v>
      </c>
      <c r="K573" t="s">
        <v>21</v>
      </c>
      <c r="L573" t="s">
        <v>34</v>
      </c>
      <c r="M573" t="s">
        <v>31</v>
      </c>
      <c r="N573" s="5">
        <f xml:space="preserve"> Campaign_Data[[#This Row],[Clicks]]/Campaign_Data[[#This Row],[Impressions]]</f>
        <v>5.8461437176997269E-2</v>
      </c>
      <c r="O573" s="5">
        <f xml:space="preserve"> Campaign_Data[[#This Row],[Conversions]]/Campaign_Data[[#This Row],[Clicks]]</f>
        <v>0.85472972972972971</v>
      </c>
      <c r="P573" s="7">
        <f>Campaign_Data[[#This Row],[Total_Spend]]/Campaign_Data[[#This Row],[Clicks]]</f>
        <v>0.9995551801801803</v>
      </c>
      <c r="Q573" s="6">
        <f>Campaign_Data[[#This Row],[Total_Spend]]/Campaign_Data[[#This Row],[Conversions]]</f>
        <v>1.1694400527009223</v>
      </c>
      <c r="R573" s="7">
        <f xml:space="preserve"> Campaign_Data[[#This Row],[Revenue_Generated]]/Campaign_Data[[#This Row],[Total_Spend]]</f>
        <v>3.9385875473887588</v>
      </c>
      <c r="S573" t="str">
        <f xml:space="preserve"> TEXT(Campaign_Data[[#This Row],[Start_Date]], "mmm-yyyy")</f>
        <v>Mar-2023</v>
      </c>
    </row>
    <row r="574" spans="1:19" x14ac:dyDescent="0.2">
      <c r="A574" t="s">
        <v>612</v>
      </c>
      <c r="B574" t="s">
        <v>46</v>
      </c>
      <c r="C574" t="s">
        <v>20</v>
      </c>
      <c r="D574" s="1">
        <v>44978</v>
      </c>
      <c r="E574" s="1">
        <v>45425</v>
      </c>
      <c r="F574">
        <v>43526.1</v>
      </c>
      <c r="G574">
        <v>17713.2</v>
      </c>
      <c r="H574">
        <v>15509.199999999999</v>
      </c>
      <c r="I574" s="6">
        <v>6749.4309999999996</v>
      </c>
      <c r="J574" s="7">
        <v>20749.383999999998</v>
      </c>
      <c r="K574" t="s">
        <v>37</v>
      </c>
      <c r="L574" t="s">
        <v>30</v>
      </c>
      <c r="M574" t="s">
        <v>23</v>
      </c>
      <c r="N574" s="5">
        <f xml:space="preserve"> Campaign_Data[[#This Row],[Clicks]]/Campaign_Data[[#This Row],[Impressions]]</f>
        <v>0.40695582650409756</v>
      </c>
      <c r="O574" s="5">
        <f xml:space="preserve"> Campaign_Data[[#This Row],[Conversions]]/Campaign_Data[[#This Row],[Clicks]]</f>
        <v>0.87557301899148643</v>
      </c>
      <c r="P574" s="7">
        <f>Campaign_Data[[#This Row],[Total_Spend]]/Campaign_Data[[#This Row],[Clicks]]</f>
        <v>0.38103962017026843</v>
      </c>
      <c r="Q574" s="6">
        <f>Campaign_Data[[#This Row],[Total_Spend]]/Campaign_Data[[#This Row],[Conversions]]</f>
        <v>0.43518885564697085</v>
      </c>
      <c r="R574" s="7">
        <f xml:space="preserve"> Campaign_Data[[#This Row],[Revenue_Generated]]/Campaign_Data[[#This Row],[Total_Spend]]</f>
        <v>3.0742419620261323</v>
      </c>
      <c r="S574" t="str">
        <f xml:space="preserve"> TEXT(Campaign_Data[[#This Row],[Start_Date]], "mmm-yyyy")</f>
        <v>Feb-2023</v>
      </c>
    </row>
    <row r="575" spans="1:19" x14ac:dyDescent="0.2">
      <c r="A575" t="s">
        <v>613</v>
      </c>
      <c r="B575" t="s">
        <v>27</v>
      </c>
      <c r="C575" t="s">
        <v>28</v>
      </c>
      <c r="D575" s="1">
        <v>45021</v>
      </c>
      <c r="E575" s="1">
        <v>45467</v>
      </c>
      <c r="F575">
        <v>85265.8</v>
      </c>
      <c r="G575">
        <v>62129.599999999999</v>
      </c>
      <c r="H575">
        <v>2360.6</v>
      </c>
      <c r="I575" s="6">
        <v>8987.5640000000003</v>
      </c>
      <c r="J575" s="7">
        <v>20679.436000000002</v>
      </c>
      <c r="K575" t="s">
        <v>37</v>
      </c>
      <c r="L575" t="s">
        <v>22</v>
      </c>
      <c r="M575" t="s">
        <v>23</v>
      </c>
      <c r="N575" s="5">
        <f xml:space="preserve"> Campaign_Data[[#This Row],[Clicks]]/Campaign_Data[[#This Row],[Impressions]]</f>
        <v>0.72865791442758987</v>
      </c>
      <c r="O575" s="5">
        <f xml:space="preserve"> Campaign_Data[[#This Row],[Conversions]]/Campaign_Data[[#This Row],[Clicks]]</f>
        <v>3.7994772218073188E-2</v>
      </c>
      <c r="P575" s="7">
        <f>Campaign_Data[[#This Row],[Total_Spend]]/Campaign_Data[[#This Row],[Clicks]]</f>
        <v>0.14465832710978344</v>
      </c>
      <c r="Q575" s="6">
        <f>Campaign_Data[[#This Row],[Total_Spend]]/Campaign_Data[[#This Row],[Conversions]]</f>
        <v>3.8073218673218676</v>
      </c>
      <c r="R575" s="7">
        <f xml:space="preserve"> Campaign_Data[[#This Row],[Revenue_Generated]]/Campaign_Data[[#This Row],[Total_Spend]]</f>
        <v>2.3008944359116663</v>
      </c>
      <c r="S575" t="str">
        <f xml:space="preserve"> TEXT(Campaign_Data[[#This Row],[Start_Date]], "mmm-yyyy")</f>
        <v>Apr-2023</v>
      </c>
    </row>
    <row r="576" spans="1:19" x14ac:dyDescent="0.2">
      <c r="A576" t="s">
        <v>614</v>
      </c>
      <c r="B576" t="s">
        <v>27</v>
      </c>
      <c r="C576" t="s">
        <v>28</v>
      </c>
      <c r="D576" s="1">
        <v>44951</v>
      </c>
      <c r="E576" s="1">
        <v>45400</v>
      </c>
      <c r="F576">
        <v>102709.3</v>
      </c>
      <c r="G576">
        <v>86663.599999999991</v>
      </c>
      <c r="H576">
        <v>74228.399999999994</v>
      </c>
      <c r="I576" s="6">
        <v>6681.8609999999999</v>
      </c>
      <c r="J576" s="7">
        <v>15834.348</v>
      </c>
      <c r="K576" t="s">
        <v>29</v>
      </c>
      <c r="L576" t="s">
        <v>30</v>
      </c>
      <c r="M576" t="s">
        <v>23</v>
      </c>
      <c r="N576" s="5">
        <f xml:space="preserve"> Campaign_Data[[#This Row],[Clicks]]/Campaign_Data[[#This Row],[Impressions]]</f>
        <v>0.84377558799446584</v>
      </c>
      <c r="O576" s="5">
        <f xml:space="preserve"> Campaign_Data[[#This Row],[Conversions]]/Campaign_Data[[#This Row],[Clicks]]</f>
        <v>0.8565118458037746</v>
      </c>
      <c r="P576" s="7">
        <f>Campaign_Data[[#This Row],[Total_Spend]]/Campaign_Data[[#This Row],[Clicks]]</f>
        <v>7.7101124347476915E-2</v>
      </c>
      <c r="Q576" s="6">
        <f>Campaign_Data[[#This Row],[Total_Spend]]/Campaign_Data[[#This Row],[Conversions]]</f>
        <v>9.0017580872011255E-2</v>
      </c>
      <c r="R576" s="7">
        <f xml:space="preserve"> Campaign_Data[[#This Row],[Revenue_Generated]]/Campaign_Data[[#This Row],[Total_Spend]]</f>
        <v>2.3697511815944692</v>
      </c>
      <c r="S576" t="str">
        <f xml:space="preserve"> TEXT(Campaign_Data[[#This Row],[Start_Date]], "mmm-yyyy")</f>
        <v>Jan-2023</v>
      </c>
    </row>
    <row r="577" spans="1:19" x14ac:dyDescent="0.2">
      <c r="A577" t="s">
        <v>615</v>
      </c>
      <c r="B577" t="s">
        <v>39</v>
      </c>
      <c r="C577" t="s">
        <v>47</v>
      </c>
      <c r="D577" s="1">
        <v>44872</v>
      </c>
      <c r="E577" s="1">
        <v>45314</v>
      </c>
      <c r="F577">
        <v>142204.4</v>
      </c>
      <c r="G577">
        <v>30203.5</v>
      </c>
      <c r="H577">
        <v>8914.6</v>
      </c>
      <c r="I577" s="6">
        <v>2304.7460000000001</v>
      </c>
      <c r="J577" s="7">
        <v>8544.241</v>
      </c>
      <c r="K577" t="s">
        <v>42</v>
      </c>
      <c r="L577" t="s">
        <v>30</v>
      </c>
      <c r="M577" t="s">
        <v>23</v>
      </c>
      <c r="N577" s="5">
        <f xml:space="preserve"> Campaign_Data[[#This Row],[Clicks]]/Campaign_Data[[#This Row],[Impressions]]</f>
        <v>0.21239497512031977</v>
      </c>
      <c r="O577" s="5">
        <f xml:space="preserve"> Campaign_Data[[#This Row],[Conversions]]/Campaign_Data[[#This Row],[Clicks]]</f>
        <v>0.29515122419587136</v>
      </c>
      <c r="P577" s="7">
        <f>Campaign_Data[[#This Row],[Total_Spend]]/Campaign_Data[[#This Row],[Clicks]]</f>
        <v>7.6307249159865587E-2</v>
      </c>
      <c r="Q577" s="6">
        <f>Campaign_Data[[#This Row],[Total_Spend]]/Campaign_Data[[#This Row],[Conversions]]</f>
        <v>0.25853610930383863</v>
      </c>
      <c r="R577" s="7">
        <f xml:space="preserve"> Campaign_Data[[#This Row],[Revenue_Generated]]/Campaign_Data[[#This Row],[Total_Spend]]</f>
        <v>3.7072375871354151</v>
      </c>
      <c r="S577" t="str">
        <f xml:space="preserve"> TEXT(Campaign_Data[[#This Row],[Start_Date]], "mmm-yyyy")</f>
        <v>Nov-2022</v>
      </c>
    </row>
    <row r="578" spans="1:19" x14ac:dyDescent="0.2">
      <c r="A578" t="s">
        <v>616</v>
      </c>
      <c r="B578" t="s">
        <v>19</v>
      </c>
      <c r="C578" t="s">
        <v>20</v>
      </c>
      <c r="D578" s="1">
        <v>45012</v>
      </c>
      <c r="E578" s="1">
        <v>45458</v>
      </c>
      <c r="F578">
        <v>51802.7</v>
      </c>
      <c r="G578">
        <v>40356.400000000001</v>
      </c>
      <c r="H578">
        <v>16144.3</v>
      </c>
      <c r="I578" s="6">
        <v>5194.8860000000004</v>
      </c>
      <c r="J578" s="7">
        <v>8321.7819999999992</v>
      </c>
      <c r="K578" t="s">
        <v>42</v>
      </c>
      <c r="L578" t="s">
        <v>43</v>
      </c>
      <c r="M578" t="s">
        <v>23</v>
      </c>
      <c r="N578" s="5">
        <f xml:space="preserve"> Campaign_Data[[#This Row],[Clicks]]/Campaign_Data[[#This Row],[Impressions]]</f>
        <v>0.7790404747242905</v>
      </c>
      <c r="O578" s="5">
        <f xml:space="preserve"> Campaign_Data[[#This Row],[Conversions]]/Campaign_Data[[#This Row],[Clicks]]</f>
        <v>0.40004311583788443</v>
      </c>
      <c r="P578" s="7">
        <f>Campaign_Data[[#This Row],[Total_Spend]]/Campaign_Data[[#This Row],[Clicks]]</f>
        <v>0.12872520839321644</v>
      </c>
      <c r="Q578" s="6">
        <f>Campaign_Data[[#This Row],[Total_Spend]]/Campaign_Data[[#This Row],[Conversions]]</f>
        <v>0.32177833662654937</v>
      </c>
      <c r="R578" s="7">
        <f xml:space="preserve"> Campaign_Data[[#This Row],[Revenue_Generated]]/Campaign_Data[[#This Row],[Total_Spend]]</f>
        <v>1.6019181171636871</v>
      </c>
      <c r="S578" t="str">
        <f xml:space="preserve"> TEXT(Campaign_Data[[#This Row],[Start_Date]], "mmm-yyyy")</f>
        <v>Mar-2023</v>
      </c>
    </row>
    <row r="579" spans="1:19" x14ac:dyDescent="0.2">
      <c r="A579" t="s">
        <v>617</v>
      </c>
      <c r="B579" t="s">
        <v>27</v>
      </c>
      <c r="C579" t="s">
        <v>28</v>
      </c>
      <c r="D579" s="1">
        <v>45153</v>
      </c>
      <c r="E579" s="1">
        <v>45605</v>
      </c>
      <c r="F579">
        <v>14059.199999999999</v>
      </c>
      <c r="G579">
        <v>432.09999999999997</v>
      </c>
      <c r="H579">
        <v>249.4</v>
      </c>
      <c r="I579" s="6">
        <v>8525.5360000000001</v>
      </c>
      <c r="J579" s="7">
        <v>12136.5</v>
      </c>
      <c r="K579" t="s">
        <v>29</v>
      </c>
      <c r="L579" t="s">
        <v>43</v>
      </c>
      <c r="M579" t="s">
        <v>23</v>
      </c>
      <c r="N579" s="5">
        <f xml:space="preserve"> Campaign_Data[[#This Row],[Clicks]]/Campaign_Data[[#This Row],[Impressions]]</f>
        <v>3.0734323432343235E-2</v>
      </c>
      <c r="O579" s="5">
        <f xml:space="preserve"> Campaign_Data[[#This Row],[Conversions]]/Campaign_Data[[#This Row],[Clicks]]</f>
        <v>0.57718120805369133</v>
      </c>
      <c r="P579" s="7">
        <f>Campaign_Data[[#This Row],[Total_Spend]]/Campaign_Data[[#This Row],[Clicks]]</f>
        <v>19.730469798657719</v>
      </c>
      <c r="Q579" s="6">
        <f>Campaign_Data[[#This Row],[Total_Spend]]/Campaign_Data[[#This Row],[Conversions]]</f>
        <v>34.184186046511627</v>
      </c>
      <c r="R579" s="7">
        <f xml:space="preserve"> Campaign_Data[[#This Row],[Revenue_Generated]]/Campaign_Data[[#This Row],[Total_Spend]]</f>
        <v>1.4235468596930445</v>
      </c>
      <c r="S579" t="str">
        <f xml:space="preserve"> TEXT(Campaign_Data[[#This Row],[Start_Date]], "mmm-yyyy")</f>
        <v>Aug-2023</v>
      </c>
    </row>
    <row r="580" spans="1:19" x14ac:dyDescent="0.2">
      <c r="A580" t="s">
        <v>618</v>
      </c>
      <c r="B580" t="s">
        <v>27</v>
      </c>
      <c r="C580" t="s">
        <v>47</v>
      </c>
      <c r="D580" s="1">
        <v>44878</v>
      </c>
      <c r="E580" s="1">
        <v>45340</v>
      </c>
      <c r="F580">
        <v>53603.6</v>
      </c>
      <c r="G580">
        <v>12522.199999999999</v>
      </c>
      <c r="H580">
        <v>5069.2</v>
      </c>
      <c r="I580" s="6">
        <v>5339.567</v>
      </c>
      <c r="J580" s="7">
        <v>20221.41</v>
      </c>
      <c r="K580" t="s">
        <v>64</v>
      </c>
      <c r="L580" t="s">
        <v>22</v>
      </c>
      <c r="M580" t="s">
        <v>31</v>
      </c>
      <c r="N580" s="5">
        <f xml:space="preserve"> Campaign_Data[[#This Row],[Clicks]]/Campaign_Data[[#This Row],[Impressions]]</f>
        <v>0.2336074442761307</v>
      </c>
      <c r="O580" s="5">
        <f xml:space="preserve"> Campaign_Data[[#This Row],[Conversions]]/Campaign_Data[[#This Row],[Clicks]]</f>
        <v>0.40481704492820753</v>
      </c>
      <c r="P580" s="7">
        <f>Campaign_Data[[#This Row],[Total_Spend]]/Campaign_Data[[#This Row],[Clicks]]</f>
        <v>0.42640805928670683</v>
      </c>
      <c r="Q580" s="6">
        <f>Campaign_Data[[#This Row],[Total_Spend]]/Campaign_Data[[#This Row],[Conversions]]</f>
        <v>1.0533352402745997</v>
      </c>
      <c r="R580" s="7">
        <f xml:space="preserve"> Campaign_Data[[#This Row],[Revenue_Generated]]/Campaign_Data[[#This Row],[Total_Spend]]</f>
        <v>3.7870879792312748</v>
      </c>
      <c r="S580" t="str">
        <f xml:space="preserve"> TEXT(Campaign_Data[[#This Row],[Start_Date]], "mmm-yyyy")</f>
        <v>Nov-2022</v>
      </c>
    </row>
    <row r="581" spans="1:19" x14ac:dyDescent="0.2">
      <c r="A581" t="s">
        <v>619</v>
      </c>
      <c r="B581" t="s">
        <v>19</v>
      </c>
      <c r="C581" t="s">
        <v>28</v>
      </c>
      <c r="D581" s="1">
        <v>45085</v>
      </c>
      <c r="E581" s="1">
        <v>45523</v>
      </c>
      <c r="F581">
        <v>18913.8</v>
      </c>
      <c r="G581">
        <v>14218.699999999999</v>
      </c>
      <c r="H581">
        <v>8549.1999999999989</v>
      </c>
      <c r="I581" s="6">
        <v>13488.915000000001</v>
      </c>
      <c r="J581" s="7">
        <v>21156.312000000002</v>
      </c>
      <c r="K581" t="s">
        <v>64</v>
      </c>
      <c r="L581" t="s">
        <v>49</v>
      </c>
      <c r="M581" t="s">
        <v>23</v>
      </c>
      <c r="N581" s="5">
        <f xml:space="preserve"> Campaign_Data[[#This Row],[Clicks]]/Campaign_Data[[#This Row],[Impressions]]</f>
        <v>0.75176326280282124</v>
      </c>
      <c r="O581" s="5">
        <f xml:space="preserve"> Campaign_Data[[#This Row],[Conversions]]/Campaign_Data[[#This Row],[Clicks]]</f>
        <v>0.60126453191923313</v>
      </c>
      <c r="P581" s="7">
        <f>Campaign_Data[[#This Row],[Total_Spend]]/Campaign_Data[[#This Row],[Clicks]]</f>
        <v>0.94867428105241702</v>
      </c>
      <c r="Q581" s="6">
        <f>Campaign_Data[[#This Row],[Total_Spend]]/Campaign_Data[[#This Row],[Conversions]]</f>
        <v>1.5777985074626868</v>
      </c>
      <c r="R581" s="7">
        <f xml:space="preserve"> Campaign_Data[[#This Row],[Revenue_Generated]]/Campaign_Data[[#This Row],[Total_Spend]]</f>
        <v>1.5684220710116419</v>
      </c>
      <c r="S581" t="str">
        <f xml:space="preserve"> TEXT(Campaign_Data[[#This Row],[Start_Date]], "mmm-yyyy")</f>
        <v>Jun-2023</v>
      </c>
    </row>
    <row r="582" spans="1:19" x14ac:dyDescent="0.2">
      <c r="A582" t="s">
        <v>620</v>
      </c>
      <c r="B582" t="s">
        <v>25</v>
      </c>
      <c r="C582" t="s">
        <v>20</v>
      </c>
      <c r="D582" s="1">
        <v>45044</v>
      </c>
      <c r="E582" s="1">
        <v>45484</v>
      </c>
      <c r="F582">
        <v>36458.799999999996</v>
      </c>
      <c r="G582">
        <v>13548.8</v>
      </c>
      <c r="H582">
        <v>11904.5</v>
      </c>
      <c r="I582" s="6">
        <v>11610.063</v>
      </c>
      <c r="J582" s="7">
        <v>33731.031000000003</v>
      </c>
      <c r="K582" t="s">
        <v>64</v>
      </c>
      <c r="L582" t="s">
        <v>30</v>
      </c>
      <c r="M582" t="s">
        <v>23</v>
      </c>
      <c r="N582" s="5">
        <f xml:space="preserve"> Campaign_Data[[#This Row],[Clicks]]/Campaign_Data[[#This Row],[Impressions]]</f>
        <v>0.37161947184218902</v>
      </c>
      <c r="O582" s="5">
        <f xml:space="preserve"> Campaign_Data[[#This Row],[Conversions]]/Campaign_Data[[#This Row],[Clicks]]</f>
        <v>0.87863869863013699</v>
      </c>
      <c r="P582" s="7">
        <f>Campaign_Data[[#This Row],[Total_Spend]]/Campaign_Data[[#This Row],[Clicks]]</f>
        <v>0.85690710616438359</v>
      </c>
      <c r="Q582" s="6">
        <f>Campaign_Data[[#This Row],[Total_Spend]]/Campaign_Data[[#This Row],[Conversions]]</f>
        <v>0.97526674786845313</v>
      </c>
      <c r="R582" s="7">
        <f xml:space="preserve"> Campaign_Data[[#This Row],[Revenue_Generated]]/Campaign_Data[[#This Row],[Total_Spend]]</f>
        <v>2.9053271287158391</v>
      </c>
      <c r="S582" t="str">
        <f xml:space="preserve"> TEXT(Campaign_Data[[#This Row],[Start_Date]], "mmm-yyyy")</f>
        <v>Apr-2023</v>
      </c>
    </row>
    <row r="583" spans="1:19" x14ac:dyDescent="0.2">
      <c r="A583" t="s">
        <v>621</v>
      </c>
      <c r="B583" t="s">
        <v>39</v>
      </c>
      <c r="C583" t="s">
        <v>28</v>
      </c>
      <c r="D583" s="1">
        <v>45033</v>
      </c>
      <c r="E583" s="1">
        <v>45471</v>
      </c>
      <c r="F583">
        <v>95299.8</v>
      </c>
      <c r="G583">
        <v>14940.8</v>
      </c>
      <c r="H583">
        <v>14282.5</v>
      </c>
      <c r="I583" s="6">
        <v>915.298</v>
      </c>
      <c r="J583" s="7">
        <v>3383.2849999999999</v>
      </c>
      <c r="K583" t="s">
        <v>64</v>
      </c>
      <c r="L583" t="s">
        <v>30</v>
      </c>
      <c r="M583" t="s">
        <v>23</v>
      </c>
      <c r="N583" s="5">
        <f xml:space="preserve"> Campaign_Data[[#This Row],[Clicks]]/Campaign_Data[[#This Row],[Impressions]]</f>
        <v>0.15677682429553891</v>
      </c>
      <c r="O583" s="5">
        <f xml:space="preserve"> Campaign_Data[[#This Row],[Conversions]]/Campaign_Data[[#This Row],[Clicks]]</f>
        <v>0.95593944099378891</v>
      </c>
      <c r="P583" s="7">
        <f>Campaign_Data[[#This Row],[Total_Spend]]/Campaign_Data[[#This Row],[Clicks]]</f>
        <v>6.1261645962732925E-2</v>
      </c>
      <c r="Q583" s="6">
        <f>Campaign_Data[[#This Row],[Total_Spend]]/Campaign_Data[[#This Row],[Conversions]]</f>
        <v>6.4085279187817257E-2</v>
      </c>
      <c r="R583" s="7">
        <f xml:space="preserve"> Campaign_Data[[#This Row],[Revenue_Generated]]/Campaign_Data[[#This Row],[Total_Spend]]</f>
        <v>3.6963753881249604</v>
      </c>
      <c r="S583" t="str">
        <f xml:space="preserve"> TEXT(Campaign_Data[[#This Row],[Start_Date]], "mmm-yyyy")</f>
        <v>Apr-2023</v>
      </c>
    </row>
    <row r="584" spans="1:19" x14ac:dyDescent="0.2">
      <c r="A584" t="s">
        <v>622</v>
      </c>
      <c r="B584" t="s">
        <v>46</v>
      </c>
      <c r="C584" t="s">
        <v>20</v>
      </c>
      <c r="D584" s="1">
        <v>45065</v>
      </c>
      <c r="E584" s="1">
        <v>45500</v>
      </c>
      <c r="F584">
        <v>142471.19999999998</v>
      </c>
      <c r="G584">
        <v>107778.5</v>
      </c>
      <c r="H584">
        <v>75426.099999999991</v>
      </c>
      <c r="I584" s="6">
        <v>613.40800000000002</v>
      </c>
      <c r="J584" s="7">
        <v>2208.9589999999998</v>
      </c>
      <c r="K584" t="s">
        <v>42</v>
      </c>
      <c r="L584" t="s">
        <v>43</v>
      </c>
      <c r="M584" t="s">
        <v>31</v>
      </c>
      <c r="N584" s="5">
        <f xml:space="preserve"> Campaign_Data[[#This Row],[Clicks]]/Campaign_Data[[#This Row],[Impressions]]</f>
        <v>0.75649324214297353</v>
      </c>
      <c r="O584" s="5">
        <f xml:space="preserve"> Campaign_Data[[#This Row],[Conversions]]/Campaign_Data[[#This Row],[Clicks]]</f>
        <v>0.69982510426476519</v>
      </c>
      <c r="P584" s="7">
        <f>Campaign_Data[[#This Row],[Total_Spend]]/Campaign_Data[[#This Row],[Clicks]]</f>
        <v>5.6913762949011171E-3</v>
      </c>
      <c r="Q584" s="6">
        <f>Campaign_Data[[#This Row],[Total_Spend]]/Campaign_Data[[#This Row],[Conversions]]</f>
        <v>8.1325694951747476E-3</v>
      </c>
      <c r="R584" s="7">
        <f xml:space="preserve"> Campaign_Data[[#This Row],[Revenue_Generated]]/Campaign_Data[[#This Row],[Total_Spend]]</f>
        <v>3.6011251891074125</v>
      </c>
      <c r="S584" t="str">
        <f xml:space="preserve"> TEXT(Campaign_Data[[#This Row],[Start_Date]], "mmm-yyyy")</f>
        <v>May-2023</v>
      </c>
    </row>
    <row r="585" spans="1:19" x14ac:dyDescent="0.2">
      <c r="A585" t="s">
        <v>623</v>
      </c>
      <c r="B585" t="s">
        <v>39</v>
      </c>
      <c r="C585" t="s">
        <v>20</v>
      </c>
      <c r="D585" s="1">
        <v>44900</v>
      </c>
      <c r="E585" s="1">
        <v>45359</v>
      </c>
      <c r="F585">
        <v>10112.299999999999</v>
      </c>
      <c r="G585">
        <v>3712</v>
      </c>
      <c r="H585">
        <v>1757.3999999999999</v>
      </c>
      <c r="I585" s="6">
        <v>4591.0770000000002</v>
      </c>
      <c r="J585" s="7">
        <v>7821.59</v>
      </c>
      <c r="K585" t="s">
        <v>64</v>
      </c>
      <c r="L585" t="s">
        <v>49</v>
      </c>
      <c r="M585" t="s">
        <v>31</v>
      </c>
      <c r="N585" s="5">
        <f xml:space="preserve"> Campaign_Data[[#This Row],[Clicks]]/Campaign_Data[[#This Row],[Impressions]]</f>
        <v>0.36707771723544597</v>
      </c>
      <c r="O585" s="5">
        <f xml:space="preserve"> Campaign_Data[[#This Row],[Conversions]]/Campaign_Data[[#This Row],[Clicks]]</f>
        <v>0.47343749999999996</v>
      </c>
      <c r="P585" s="7">
        <f>Campaign_Data[[#This Row],[Total_Spend]]/Campaign_Data[[#This Row],[Clicks]]</f>
        <v>1.2368203125000001</v>
      </c>
      <c r="Q585" s="6">
        <f>Campaign_Data[[#This Row],[Total_Spend]]/Campaign_Data[[#This Row],[Conversions]]</f>
        <v>2.6124257425742576</v>
      </c>
      <c r="R585" s="7">
        <f xml:space="preserve"> Campaign_Data[[#This Row],[Revenue_Generated]]/Campaign_Data[[#This Row],[Total_Spend]]</f>
        <v>1.7036503635203679</v>
      </c>
      <c r="S585" t="str">
        <f xml:space="preserve"> TEXT(Campaign_Data[[#This Row],[Start_Date]], "mmm-yyyy")</f>
        <v>Dec-2022</v>
      </c>
    </row>
    <row r="586" spans="1:19" x14ac:dyDescent="0.2">
      <c r="A586" t="s">
        <v>624</v>
      </c>
      <c r="B586" t="s">
        <v>27</v>
      </c>
      <c r="C586" t="s">
        <v>47</v>
      </c>
      <c r="D586" s="1">
        <v>45002</v>
      </c>
      <c r="E586" s="1">
        <v>45458</v>
      </c>
      <c r="F586">
        <v>64565.599999999999</v>
      </c>
      <c r="G586">
        <v>35336.5</v>
      </c>
      <c r="H586">
        <v>8311.4</v>
      </c>
      <c r="I586" s="6">
        <v>2421.848</v>
      </c>
      <c r="J586" s="7">
        <v>9603.7559999999994</v>
      </c>
      <c r="K586" t="s">
        <v>37</v>
      </c>
      <c r="L586" t="s">
        <v>43</v>
      </c>
      <c r="M586" t="s">
        <v>23</v>
      </c>
      <c r="N586" s="5">
        <f xml:space="preserve"> Campaign_Data[[#This Row],[Clicks]]/Campaign_Data[[#This Row],[Impressions]]</f>
        <v>0.54729608336327706</v>
      </c>
      <c r="O586" s="5">
        <f xml:space="preserve"> Campaign_Data[[#This Row],[Conversions]]/Campaign_Data[[#This Row],[Clicks]]</f>
        <v>0.23520722199425523</v>
      </c>
      <c r="P586" s="7">
        <f>Campaign_Data[[#This Row],[Total_Spend]]/Campaign_Data[[#This Row],[Clicks]]</f>
        <v>6.8536725482150188E-2</v>
      </c>
      <c r="Q586" s="6">
        <f>Campaign_Data[[#This Row],[Total_Spend]]/Campaign_Data[[#This Row],[Conversions]]</f>
        <v>0.29138869504535941</v>
      </c>
      <c r="R586" s="7">
        <f xml:space="preserve"> Campaign_Data[[#This Row],[Revenue_Generated]]/Campaign_Data[[#This Row],[Total_Spend]]</f>
        <v>3.9654660408085065</v>
      </c>
      <c r="S586" t="str">
        <f xml:space="preserve"> TEXT(Campaign_Data[[#This Row],[Start_Date]], "mmm-yyyy")</f>
        <v>Mar-2023</v>
      </c>
    </row>
    <row r="587" spans="1:19" x14ac:dyDescent="0.2">
      <c r="A587" t="s">
        <v>625</v>
      </c>
      <c r="B587" t="s">
        <v>39</v>
      </c>
      <c r="C587" t="s">
        <v>28</v>
      </c>
      <c r="D587" s="1">
        <v>45118</v>
      </c>
      <c r="E587" s="1">
        <v>45577</v>
      </c>
      <c r="F587">
        <v>95839.2</v>
      </c>
      <c r="G587">
        <v>12391.699999999999</v>
      </c>
      <c r="H587">
        <v>2998.6</v>
      </c>
      <c r="I587" s="6">
        <v>999.51400000000001</v>
      </c>
      <c r="J587" s="7">
        <v>3813.152</v>
      </c>
      <c r="K587" t="s">
        <v>21</v>
      </c>
      <c r="L587" t="s">
        <v>22</v>
      </c>
      <c r="M587" t="s">
        <v>23</v>
      </c>
      <c r="N587" s="5">
        <f xml:space="preserve"> Campaign_Data[[#This Row],[Clicks]]/Campaign_Data[[#This Row],[Impressions]]</f>
        <v>0.12929678044057127</v>
      </c>
      <c r="O587" s="5">
        <f xml:space="preserve"> Campaign_Data[[#This Row],[Conversions]]/Campaign_Data[[#This Row],[Clicks]]</f>
        <v>0.24198455417739295</v>
      </c>
      <c r="P587" s="7">
        <f>Campaign_Data[[#This Row],[Total_Spend]]/Campaign_Data[[#This Row],[Clicks]]</f>
        <v>8.0659957875029262E-2</v>
      </c>
      <c r="Q587" s="6">
        <f>Campaign_Data[[#This Row],[Total_Spend]]/Campaign_Data[[#This Row],[Conversions]]</f>
        <v>0.33332688588007736</v>
      </c>
      <c r="R587" s="7">
        <f xml:space="preserve"> Campaign_Data[[#This Row],[Revenue_Generated]]/Campaign_Data[[#This Row],[Total_Spend]]</f>
        <v>3.8150060929611791</v>
      </c>
      <c r="S587" t="str">
        <f xml:space="preserve"> TEXT(Campaign_Data[[#This Row],[Start_Date]], "mmm-yyyy")</f>
        <v>Jul-2023</v>
      </c>
    </row>
    <row r="588" spans="1:19" x14ac:dyDescent="0.2">
      <c r="A588" t="s">
        <v>626</v>
      </c>
      <c r="B588" t="s">
        <v>39</v>
      </c>
      <c r="C588" t="s">
        <v>40</v>
      </c>
      <c r="D588" s="1">
        <v>45130</v>
      </c>
      <c r="E588" s="1">
        <v>45579</v>
      </c>
      <c r="F588">
        <v>120669</v>
      </c>
      <c r="G588">
        <v>13154.4</v>
      </c>
      <c r="H588">
        <v>3332.1</v>
      </c>
      <c r="I588" s="6">
        <v>5516.4089999999997</v>
      </c>
      <c r="J588" s="7">
        <v>6977.4870000000001</v>
      </c>
      <c r="K588" t="s">
        <v>42</v>
      </c>
      <c r="L588" t="s">
        <v>43</v>
      </c>
      <c r="M588" t="s">
        <v>23</v>
      </c>
      <c r="N588" s="5">
        <f xml:space="preserve"> Campaign_Data[[#This Row],[Clicks]]/Campaign_Data[[#This Row],[Impressions]]</f>
        <v>0.10901225666906993</v>
      </c>
      <c r="O588" s="5">
        <f xml:space="preserve"> Campaign_Data[[#This Row],[Conversions]]/Campaign_Data[[#This Row],[Clicks]]</f>
        <v>0.25330687830687831</v>
      </c>
      <c r="P588" s="7">
        <f>Campaign_Data[[#This Row],[Total_Spend]]/Campaign_Data[[#This Row],[Clicks]]</f>
        <v>0.41935846560846557</v>
      </c>
      <c r="Q588" s="6">
        <f>Campaign_Data[[#This Row],[Total_Spend]]/Campaign_Data[[#This Row],[Conversions]]</f>
        <v>1.6555352480417753</v>
      </c>
      <c r="R588" s="7">
        <f xml:space="preserve"> Campaign_Data[[#This Row],[Revenue_Generated]]/Campaign_Data[[#This Row],[Total_Spend]]</f>
        <v>1.2648603466494237</v>
      </c>
      <c r="S588" t="str">
        <f xml:space="preserve"> TEXT(Campaign_Data[[#This Row],[Start_Date]], "mmm-yyyy")</f>
        <v>Jul-2023</v>
      </c>
    </row>
    <row r="589" spans="1:19" x14ac:dyDescent="0.2">
      <c r="A589" t="s">
        <v>627</v>
      </c>
      <c r="B589" t="s">
        <v>19</v>
      </c>
      <c r="C589" t="s">
        <v>47</v>
      </c>
      <c r="D589" s="1">
        <v>44900</v>
      </c>
      <c r="E589" s="1">
        <v>45334</v>
      </c>
      <c r="F589">
        <v>87536.5</v>
      </c>
      <c r="G589">
        <v>38918</v>
      </c>
      <c r="H589">
        <v>13032.6</v>
      </c>
      <c r="I589" s="6">
        <v>3506.8539999999998</v>
      </c>
      <c r="J589" s="7">
        <v>9545.5239999999994</v>
      </c>
      <c r="K589" t="s">
        <v>37</v>
      </c>
      <c r="L589" t="s">
        <v>49</v>
      </c>
      <c r="M589" t="s">
        <v>23</v>
      </c>
      <c r="N589" s="5">
        <f xml:space="preserve"> Campaign_Data[[#This Row],[Clicks]]/Campaign_Data[[#This Row],[Impressions]]</f>
        <v>0.44459168461156201</v>
      </c>
      <c r="O589" s="5">
        <f xml:space="preserve"> Campaign_Data[[#This Row],[Conversions]]/Campaign_Data[[#This Row],[Clicks]]</f>
        <v>0.33487332339791359</v>
      </c>
      <c r="P589" s="7">
        <f>Campaign_Data[[#This Row],[Total_Spend]]/Campaign_Data[[#This Row],[Clicks]]</f>
        <v>9.0108792846497754E-2</v>
      </c>
      <c r="Q589" s="6">
        <f>Campaign_Data[[#This Row],[Total_Spend]]/Campaign_Data[[#This Row],[Conversions]]</f>
        <v>0.26908322207387625</v>
      </c>
      <c r="R589" s="7">
        <f xml:space="preserve"> Campaign_Data[[#This Row],[Revenue_Generated]]/Campaign_Data[[#This Row],[Total_Spend]]</f>
        <v>2.7219621917536343</v>
      </c>
      <c r="S589" t="str">
        <f xml:space="preserve"> TEXT(Campaign_Data[[#This Row],[Start_Date]], "mmm-yyyy")</f>
        <v>Dec-2022</v>
      </c>
    </row>
    <row r="590" spans="1:19" x14ac:dyDescent="0.2">
      <c r="A590" t="s">
        <v>628</v>
      </c>
      <c r="B590" t="s">
        <v>25</v>
      </c>
      <c r="C590" t="s">
        <v>40</v>
      </c>
      <c r="D590" s="1">
        <v>45126</v>
      </c>
      <c r="E590" s="1">
        <v>45573</v>
      </c>
      <c r="F590">
        <v>49572.6</v>
      </c>
      <c r="G590">
        <v>2430.1999999999998</v>
      </c>
      <c r="H590">
        <v>345.09999999999997</v>
      </c>
      <c r="I590" s="6">
        <v>12633.879000000001</v>
      </c>
      <c r="J590" s="7">
        <v>37236.29</v>
      </c>
      <c r="K590" t="s">
        <v>21</v>
      </c>
      <c r="L590" t="s">
        <v>30</v>
      </c>
      <c r="M590" t="s">
        <v>31</v>
      </c>
      <c r="N590" s="5">
        <f xml:space="preserve"> Campaign_Data[[#This Row],[Clicks]]/Campaign_Data[[#This Row],[Impressions]]</f>
        <v>4.902304902304902E-2</v>
      </c>
      <c r="O590" s="5">
        <f xml:space="preserve"> Campaign_Data[[#This Row],[Conversions]]/Campaign_Data[[#This Row],[Clicks]]</f>
        <v>0.14200477326968974</v>
      </c>
      <c r="P590" s="7">
        <f>Campaign_Data[[#This Row],[Total_Spend]]/Campaign_Data[[#This Row],[Clicks]]</f>
        <v>5.198699284009547</v>
      </c>
      <c r="Q590" s="6">
        <f>Campaign_Data[[#This Row],[Total_Spend]]/Campaign_Data[[#This Row],[Conversions]]</f>
        <v>36.609327731092442</v>
      </c>
      <c r="R590" s="7">
        <f xml:space="preserve"> Campaign_Data[[#This Row],[Revenue_Generated]]/Campaign_Data[[#This Row],[Total_Spend]]</f>
        <v>2.9473362852374949</v>
      </c>
      <c r="S590" t="str">
        <f xml:space="preserve"> TEXT(Campaign_Data[[#This Row],[Start_Date]], "mmm-yyyy")</f>
        <v>Jul-2023</v>
      </c>
    </row>
    <row r="591" spans="1:19" x14ac:dyDescent="0.2">
      <c r="A591" t="s">
        <v>629</v>
      </c>
      <c r="B591" t="s">
        <v>27</v>
      </c>
      <c r="C591" t="s">
        <v>40</v>
      </c>
      <c r="D591" s="1">
        <v>44994</v>
      </c>
      <c r="E591" s="1">
        <v>45451</v>
      </c>
      <c r="F591">
        <v>91663.2</v>
      </c>
      <c r="G591">
        <v>68118.099999999991</v>
      </c>
      <c r="H591">
        <v>36737.199999999997</v>
      </c>
      <c r="I591" s="6">
        <v>9573.48</v>
      </c>
      <c r="J591" s="7">
        <v>15762.166999999999</v>
      </c>
      <c r="K591" t="s">
        <v>37</v>
      </c>
      <c r="L591" t="s">
        <v>49</v>
      </c>
      <c r="M591" t="s">
        <v>31</v>
      </c>
      <c r="N591" s="5">
        <f xml:space="preserve"> Campaign_Data[[#This Row],[Clicks]]/Campaign_Data[[#This Row],[Impressions]]</f>
        <v>0.74313464945583385</v>
      </c>
      <c r="O591" s="5">
        <f xml:space="preserve"> Campaign_Data[[#This Row],[Conversions]]/Campaign_Data[[#This Row],[Clicks]]</f>
        <v>0.53931627570352081</v>
      </c>
      <c r="P591" s="7">
        <f>Campaign_Data[[#This Row],[Total_Spend]]/Campaign_Data[[#This Row],[Clicks]]</f>
        <v>0.14054238154029547</v>
      </c>
      <c r="Q591" s="6">
        <f>Campaign_Data[[#This Row],[Total_Spend]]/Campaign_Data[[#This Row],[Conversions]]</f>
        <v>0.26059362172402906</v>
      </c>
      <c r="R591" s="7">
        <f xml:space="preserve"> Campaign_Data[[#This Row],[Revenue_Generated]]/Campaign_Data[[#This Row],[Total_Spend]]</f>
        <v>1.6464406882345815</v>
      </c>
      <c r="S591" t="str">
        <f xml:space="preserve"> TEXT(Campaign_Data[[#This Row],[Start_Date]], "mmm-yyyy")</f>
        <v>Mar-2023</v>
      </c>
    </row>
    <row r="592" spans="1:19" x14ac:dyDescent="0.2">
      <c r="A592" t="s">
        <v>630</v>
      </c>
      <c r="B592" t="s">
        <v>19</v>
      </c>
      <c r="C592" t="s">
        <v>47</v>
      </c>
      <c r="D592" s="1">
        <v>45117</v>
      </c>
      <c r="E592" s="1">
        <v>45553</v>
      </c>
      <c r="F592">
        <v>138582.29999999999</v>
      </c>
      <c r="G592">
        <v>85680.5</v>
      </c>
      <c r="H592">
        <v>18415</v>
      </c>
      <c r="I592" s="6">
        <v>8067.1040000000003</v>
      </c>
      <c r="J592" s="7">
        <v>15362.605</v>
      </c>
      <c r="K592" t="s">
        <v>29</v>
      </c>
      <c r="L592" t="s">
        <v>34</v>
      </c>
      <c r="M592" t="s">
        <v>31</v>
      </c>
      <c r="N592" s="5">
        <f xml:space="preserve"> Campaign_Data[[#This Row],[Clicks]]/Campaign_Data[[#This Row],[Impressions]]</f>
        <v>0.61826438152635654</v>
      </c>
      <c r="O592" s="5">
        <f xml:space="preserve"> Campaign_Data[[#This Row],[Conversions]]/Campaign_Data[[#This Row],[Clicks]]</f>
        <v>0.21492638348282281</v>
      </c>
      <c r="P592" s="7">
        <f>Campaign_Data[[#This Row],[Total_Spend]]/Campaign_Data[[#This Row],[Clicks]]</f>
        <v>9.4153325435775939E-2</v>
      </c>
      <c r="Q592" s="6">
        <f>Campaign_Data[[#This Row],[Total_Spend]]/Campaign_Data[[#This Row],[Conversions]]</f>
        <v>0.4380724409448819</v>
      </c>
      <c r="R592" s="7">
        <f xml:space="preserve"> Campaign_Data[[#This Row],[Revenue_Generated]]/Campaign_Data[[#This Row],[Total_Spend]]</f>
        <v>1.904351921085931</v>
      </c>
      <c r="S592" t="str">
        <f xml:space="preserve"> TEXT(Campaign_Data[[#This Row],[Start_Date]], "mmm-yyyy")</f>
        <v>Jul-2023</v>
      </c>
    </row>
    <row r="593" spans="1:19" x14ac:dyDescent="0.2">
      <c r="A593" t="s">
        <v>631</v>
      </c>
      <c r="B593" t="s">
        <v>33</v>
      </c>
      <c r="C593" t="s">
        <v>47</v>
      </c>
      <c r="D593" s="1">
        <v>45063</v>
      </c>
      <c r="E593" s="1">
        <v>45521</v>
      </c>
      <c r="F593">
        <v>43972.7</v>
      </c>
      <c r="G593">
        <v>23376.899999999998</v>
      </c>
      <c r="H593">
        <v>12400.4</v>
      </c>
      <c r="I593" s="6">
        <v>7789.3130000000001</v>
      </c>
      <c r="J593" s="7">
        <v>15036.993</v>
      </c>
      <c r="K593" t="s">
        <v>29</v>
      </c>
      <c r="L593" t="s">
        <v>43</v>
      </c>
      <c r="M593" t="s">
        <v>31</v>
      </c>
      <c r="N593" s="5">
        <f xml:space="preserve"> Campaign_Data[[#This Row],[Clicks]]/Campaign_Data[[#This Row],[Impressions]]</f>
        <v>0.53162302974345443</v>
      </c>
      <c r="O593" s="5">
        <f xml:space="preserve"> Campaign_Data[[#This Row],[Conversions]]/Campaign_Data[[#This Row],[Clicks]]</f>
        <v>0.53045527850142671</v>
      </c>
      <c r="P593" s="7">
        <f>Campaign_Data[[#This Row],[Total_Spend]]/Campaign_Data[[#This Row],[Clicks]]</f>
        <v>0.3332055576231237</v>
      </c>
      <c r="Q593" s="6">
        <f>Campaign_Data[[#This Row],[Total_Spend]]/Campaign_Data[[#This Row],[Conversions]]</f>
        <v>0.62815014031805427</v>
      </c>
      <c r="R593" s="7">
        <f xml:space="preserve"> Campaign_Data[[#This Row],[Revenue_Generated]]/Campaign_Data[[#This Row],[Total_Spend]]</f>
        <v>1.9304645993812291</v>
      </c>
      <c r="S593" t="str">
        <f xml:space="preserve"> TEXT(Campaign_Data[[#This Row],[Start_Date]], "mmm-yyyy")</f>
        <v>May-2023</v>
      </c>
    </row>
    <row r="594" spans="1:19" x14ac:dyDescent="0.2">
      <c r="A594" t="s">
        <v>632</v>
      </c>
      <c r="B594" t="s">
        <v>25</v>
      </c>
      <c r="C594" t="s">
        <v>40</v>
      </c>
      <c r="D594" s="1">
        <v>45068</v>
      </c>
      <c r="E594" s="1">
        <v>45504</v>
      </c>
      <c r="F594">
        <v>142778.6</v>
      </c>
      <c r="G594">
        <v>34005.4</v>
      </c>
      <c r="H594">
        <v>17147.7</v>
      </c>
      <c r="I594" s="6">
        <v>11265.281999999999</v>
      </c>
      <c r="J594" s="7">
        <v>24634.717000000001</v>
      </c>
      <c r="K594" t="s">
        <v>42</v>
      </c>
      <c r="L594" t="s">
        <v>22</v>
      </c>
      <c r="M594" t="s">
        <v>23</v>
      </c>
      <c r="N594" s="5">
        <f xml:space="preserve"> Campaign_Data[[#This Row],[Clicks]]/Campaign_Data[[#This Row],[Impressions]]</f>
        <v>0.23816874517609782</v>
      </c>
      <c r="O594" s="5">
        <f xml:space="preserve"> Campaign_Data[[#This Row],[Conversions]]/Campaign_Data[[#This Row],[Clicks]]</f>
        <v>0.50426402865427256</v>
      </c>
      <c r="P594" s="7">
        <f>Campaign_Data[[#This Row],[Total_Spend]]/Campaign_Data[[#This Row],[Clicks]]</f>
        <v>0.33127920859628174</v>
      </c>
      <c r="Q594" s="6">
        <f>Campaign_Data[[#This Row],[Total_Spend]]/Campaign_Data[[#This Row],[Conversions]]</f>
        <v>0.65695585996955852</v>
      </c>
      <c r="R594" s="7">
        <f xml:space="preserve"> Campaign_Data[[#This Row],[Revenue_Generated]]/Campaign_Data[[#This Row],[Total_Spend]]</f>
        <v>2.1867820974210854</v>
      </c>
      <c r="S594" t="str">
        <f xml:space="preserve"> TEXT(Campaign_Data[[#This Row],[Start_Date]], "mmm-yyyy")</f>
        <v>May-2023</v>
      </c>
    </row>
    <row r="595" spans="1:19" x14ac:dyDescent="0.2">
      <c r="A595" t="s">
        <v>633</v>
      </c>
      <c r="B595" t="s">
        <v>46</v>
      </c>
      <c r="C595" t="s">
        <v>47</v>
      </c>
      <c r="D595" s="1">
        <v>45075</v>
      </c>
      <c r="E595" s="1">
        <v>45535</v>
      </c>
      <c r="F595">
        <v>90076.9</v>
      </c>
      <c r="G595">
        <v>36426.9</v>
      </c>
      <c r="H595">
        <v>12490.3</v>
      </c>
      <c r="I595" s="6">
        <v>3289.2959999999998</v>
      </c>
      <c r="J595" s="7">
        <v>7125.1549999999997</v>
      </c>
      <c r="K595" t="s">
        <v>37</v>
      </c>
      <c r="L595" t="s">
        <v>30</v>
      </c>
      <c r="M595" t="s">
        <v>31</v>
      </c>
      <c r="N595" s="5">
        <f xml:space="preserve"> Campaign_Data[[#This Row],[Clicks]]/Campaign_Data[[#This Row],[Impressions]]</f>
        <v>0.40439779788158786</v>
      </c>
      <c r="O595" s="5">
        <f xml:space="preserve"> Campaign_Data[[#This Row],[Conversions]]/Campaign_Data[[#This Row],[Clicks]]</f>
        <v>0.34288671284133426</v>
      </c>
      <c r="P595" s="7">
        <f>Campaign_Data[[#This Row],[Total_Spend]]/Campaign_Data[[#This Row],[Clicks]]</f>
        <v>9.0298543109625026E-2</v>
      </c>
      <c r="Q595" s="6">
        <f>Campaign_Data[[#This Row],[Total_Spend]]/Campaign_Data[[#This Row],[Conversions]]</f>
        <v>0.2633480380775482</v>
      </c>
      <c r="R595" s="7">
        <f xml:space="preserve"> Campaign_Data[[#This Row],[Revenue_Generated]]/Campaign_Data[[#This Row],[Total_Spend]]</f>
        <v>2.1661641275215122</v>
      </c>
      <c r="S595" t="str">
        <f xml:space="preserve"> TEXT(Campaign_Data[[#This Row],[Start_Date]], "mmm-yyyy")</f>
        <v>May-2023</v>
      </c>
    </row>
    <row r="596" spans="1:19" x14ac:dyDescent="0.2">
      <c r="A596" t="s">
        <v>634</v>
      </c>
      <c r="B596" t="s">
        <v>25</v>
      </c>
      <c r="C596" t="s">
        <v>20</v>
      </c>
      <c r="D596" s="1">
        <v>44896</v>
      </c>
      <c r="E596" s="1">
        <v>45339</v>
      </c>
      <c r="F596">
        <v>80263.3</v>
      </c>
      <c r="G596">
        <v>37035.9</v>
      </c>
      <c r="H596">
        <v>29922.2</v>
      </c>
      <c r="I596" s="6">
        <v>3406.5720000000001</v>
      </c>
      <c r="J596" s="7">
        <v>8184.6120000000001</v>
      </c>
      <c r="K596" t="s">
        <v>29</v>
      </c>
      <c r="L596" t="s">
        <v>22</v>
      </c>
      <c r="M596" t="s">
        <v>23</v>
      </c>
      <c r="N596" s="5">
        <f xml:space="preserve"> Campaign_Data[[#This Row],[Clicks]]/Campaign_Data[[#This Row],[Impressions]]</f>
        <v>0.46143006828774796</v>
      </c>
      <c r="O596" s="5">
        <f xml:space="preserve"> Campaign_Data[[#This Row],[Conversions]]/Campaign_Data[[#This Row],[Clicks]]</f>
        <v>0.80792420327304049</v>
      </c>
      <c r="P596" s="7">
        <f>Campaign_Data[[#This Row],[Total_Spend]]/Campaign_Data[[#This Row],[Clicks]]</f>
        <v>9.1980267794221277E-2</v>
      </c>
      <c r="Q596" s="6">
        <f>Campaign_Data[[#This Row],[Total_Spend]]/Campaign_Data[[#This Row],[Conversions]]</f>
        <v>0.11384764489242101</v>
      </c>
      <c r="R596" s="7">
        <f xml:space="preserve"> Campaign_Data[[#This Row],[Revenue_Generated]]/Campaign_Data[[#This Row],[Total_Spend]]</f>
        <v>2.4025947492082951</v>
      </c>
      <c r="S596" t="str">
        <f xml:space="preserve"> TEXT(Campaign_Data[[#This Row],[Start_Date]], "mmm-yyyy")</f>
        <v>Dec-2022</v>
      </c>
    </row>
    <row r="597" spans="1:19" x14ac:dyDescent="0.2">
      <c r="A597" t="s">
        <v>635</v>
      </c>
      <c r="B597" t="s">
        <v>25</v>
      </c>
      <c r="C597" t="s">
        <v>20</v>
      </c>
      <c r="D597" s="1">
        <v>45101</v>
      </c>
      <c r="E597" s="1">
        <v>45549</v>
      </c>
      <c r="F597">
        <v>90671.4</v>
      </c>
      <c r="G597">
        <v>85323.8</v>
      </c>
      <c r="H597">
        <v>26068.1</v>
      </c>
      <c r="I597" s="6">
        <v>9857.1</v>
      </c>
      <c r="J597" s="7">
        <v>30237.545999999998</v>
      </c>
      <c r="K597" t="s">
        <v>21</v>
      </c>
      <c r="L597" t="s">
        <v>43</v>
      </c>
      <c r="M597" t="s">
        <v>31</v>
      </c>
      <c r="N597" s="5">
        <f xml:space="preserve"> Campaign_Data[[#This Row],[Clicks]]/Campaign_Data[[#This Row],[Impressions]]</f>
        <v>0.94102219663532283</v>
      </c>
      <c r="O597" s="5">
        <f xml:space="preserve"> Campaign_Data[[#This Row],[Conversions]]/Campaign_Data[[#This Row],[Clicks]]</f>
        <v>0.30551967915165518</v>
      </c>
      <c r="P597" s="7">
        <f>Campaign_Data[[#This Row],[Total_Spend]]/Campaign_Data[[#This Row],[Clicks]]</f>
        <v>0.11552579702263613</v>
      </c>
      <c r="Q597" s="6">
        <f>Campaign_Data[[#This Row],[Total_Spend]]/Campaign_Data[[#This Row],[Conversions]]</f>
        <v>0.3781288241183669</v>
      </c>
      <c r="R597" s="7">
        <f xml:space="preserve"> Campaign_Data[[#This Row],[Revenue_Generated]]/Campaign_Data[[#This Row],[Total_Spend]]</f>
        <v>3.0675904677846422</v>
      </c>
      <c r="S597" t="str">
        <f xml:space="preserve"> TEXT(Campaign_Data[[#This Row],[Start_Date]], "mmm-yyyy")</f>
        <v>Jun-2023</v>
      </c>
    </row>
    <row r="598" spans="1:19" x14ac:dyDescent="0.2">
      <c r="A598" t="s">
        <v>636</v>
      </c>
      <c r="B598" t="s">
        <v>27</v>
      </c>
      <c r="C598" t="s">
        <v>40</v>
      </c>
      <c r="D598" s="1">
        <v>45034</v>
      </c>
      <c r="E598" s="1">
        <v>45475</v>
      </c>
      <c r="F598">
        <v>112725.9</v>
      </c>
      <c r="G598">
        <v>94279</v>
      </c>
      <c r="H598">
        <v>38947</v>
      </c>
      <c r="I598" s="6">
        <v>2648.0479999999998</v>
      </c>
      <c r="J598" s="7">
        <v>3569.0880000000002</v>
      </c>
      <c r="K598" t="s">
        <v>42</v>
      </c>
      <c r="L598" t="s">
        <v>49</v>
      </c>
      <c r="M598" t="s">
        <v>23</v>
      </c>
      <c r="N598" s="5">
        <f xml:space="preserve"> Campaign_Data[[#This Row],[Clicks]]/Campaign_Data[[#This Row],[Impressions]]</f>
        <v>0.83635615240153327</v>
      </c>
      <c r="O598" s="5">
        <f xml:space="preserve"> Campaign_Data[[#This Row],[Conversions]]/Campaign_Data[[#This Row],[Clicks]]</f>
        <v>0.41310366041218088</v>
      </c>
      <c r="P598" s="7">
        <f>Campaign_Data[[#This Row],[Total_Spend]]/Campaign_Data[[#This Row],[Clicks]]</f>
        <v>2.8087357736081203E-2</v>
      </c>
      <c r="Q598" s="6">
        <f>Campaign_Data[[#This Row],[Total_Spend]]/Campaign_Data[[#This Row],[Conversions]]</f>
        <v>6.7991064780342517E-2</v>
      </c>
      <c r="R598" s="7">
        <f xml:space="preserve"> Campaign_Data[[#This Row],[Revenue_Generated]]/Campaign_Data[[#This Row],[Total_Spend]]</f>
        <v>1.3478184685473982</v>
      </c>
      <c r="S598" t="str">
        <f xml:space="preserve"> TEXT(Campaign_Data[[#This Row],[Start_Date]], "mmm-yyyy")</f>
        <v>Apr-2023</v>
      </c>
    </row>
    <row r="599" spans="1:19" x14ac:dyDescent="0.2">
      <c r="A599" t="s">
        <v>637</v>
      </c>
      <c r="B599" t="s">
        <v>33</v>
      </c>
      <c r="C599" t="s">
        <v>28</v>
      </c>
      <c r="D599" s="1">
        <v>44985</v>
      </c>
      <c r="E599" s="1">
        <v>45421</v>
      </c>
      <c r="F599">
        <v>122623.59999999999</v>
      </c>
      <c r="G599">
        <v>110478.39999999999</v>
      </c>
      <c r="H599">
        <v>98066.4</v>
      </c>
      <c r="I599" s="6">
        <v>11062.108</v>
      </c>
      <c r="J599" s="7">
        <v>24919.091</v>
      </c>
      <c r="K599" t="s">
        <v>29</v>
      </c>
      <c r="L599" t="s">
        <v>49</v>
      </c>
      <c r="M599" t="s">
        <v>23</v>
      </c>
      <c r="N599" s="5">
        <f xml:space="preserve"> Campaign_Data[[#This Row],[Clicks]]/Campaign_Data[[#This Row],[Impressions]]</f>
        <v>0.90095544413962725</v>
      </c>
      <c r="O599" s="5">
        <f xml:space="preserve"> Campaign_Data[[#This Row],[Conversions]]/Campaign_Data[[#This Row],[Clicks]]</f>
        <v>0.88765224695506084</v>
      </c>
      <c r="P599" s="7">
        <f>Campaign_Data[[#This Row],[Total_Spend]]/Campaign_Data[[#This Row],[Clicks]]</f>
        <v>0.10012914741705167</v>
      </c>
      <c r="Q599" s="6">
        <f>Campaign_Data[[#This Row],[Total_Spend]]/Campaign_Data[[#This Row],[Conversions]]</f>
        <v>0.11280222379938491</v>
      </c>
      <c r="R599" s="7">
        <f xml:space="preserve"> Campaign_Data[[#This Row],[Revenue_Generated]]/Campaign_Data[[#This Row],[Total_Spend]]</f>
        <v>2.2526530205635309</v>
      </c>
      <c r="S599" t="str">
        <f xml:space="preserve"> TEXT(Campaign_Data[[#This Row],[Start_Date]], "mmm-yyyy")</f>
        <v>Feb-2023</v>
      </c>
    </row>
    <row r="600" spans="1:19" x14ac:dyDescent="0.2">
      <c r="A600" t="s">
        <v>638</v>
      </c>
      <c r="B600" t="s">
        <v>33</v>
      </c>
      <c r="C600" t="s">
        <v>47</v>
      </c>
      <c r="D600" s="1">
        <v>45066</v>
      </c>
      <c r="E600" s="1">
        <v>45529</v>
      </c>
      <c r="F600">
        <v>17069.399999999998</v>
      </c>
      <c r="G600">
        <v>14839.3</v>
      </c>
      <c r="H600">
        <v>8169.3</v>
      </c>
      <c r="I600" s="6">
        <v>3577.3240000000001</v>
      </c>
      <c r="J600" s="7">
        <v>7766.6350000000002</v>
      </c>
      <c r="K600" t="s">
        <v>29</v>
      </c>
      <c r="L600" t="s">
        <v>34</v>
      </c>
      <c r="M600" t="s">
        <v>31</v>
      </c>
      <c r="N600" s="5">
        <f xml:space="preserve"> Campaign_Data[[#This Row],[Clicks]]/Campaign_Data[[#This Row],[Impressions]]</f>
        <v>0.86935100237852536</v>
      </c>
      <c r="O600" s="5">
        <f xml:space="preserve"> Campaign_Data[[#This Row],[Conversions]]/Campaign_Data[[#This Row],[Clicks]]</f>
        <v>0.55051788157123316</v>
      </c>
      <c r="P600" s="7">
        <f>Campaign_Data[[#This Row],[Total_Spend]]/Campaign_Data[[#This Row],[Clicks]]</f>
        <v>0.24107094000390855</v>
      </c>
      <c r="Q600" s="6">
        <f>Campaign_Data[[#This Row],[Total_Spend]]/Campaign_Data[[#This Row],[Conversions]]</f>
        <v>0.43789847355342565</v>
      </c>
      <c r="R600" s="7">
        <f xml:space="preserve"> Campaign_Data[[#This Row],[Revenue_Generated]]/Campaign_Data[[#This Row],[Total_Spend]]</f>
        <v>2.1710739647848505</v>
      </c>
      <c r="S600" t="str">
        <f xml:space="preserve"> TEXT(Campaign_Data[[#This Row],[Start_Date]], "mmm-yyyy")</f>
        <v>May-2023</v>
      </c>
    </row>
    <row r="601" spans="1:19" x14ac:dyDescent="0.2">
      <c r="A601" t="s">
        <v>639</v>
      </c>
      <c r="B601" t="s">
        <v>39</v>
      </c>
      <c r="C601" t="s">
        <v>20</v>
      </c>
      <c r="D601" s="1">
        <v>45098</v>
      </c>
      <c r="E601" s="1">
        <v>45542</v>
      </c>
      <c r="F601">
        <v>54914.400000000001</v>
      </c>
      <c r="G601">
        <v>23623.399999999998</v>
      </c>
      <c r="H601">
        <v>3883.1</v>
      </c>
      <c r="I601" s="6">
        <v>350.81299999999999</v>
      </c>
      <c r="J601" s="7">
        <v>1268.2280000000001</v>
      </c>
      <c r="K601" t="s">
        <v>21</v>
      </c>
      <c r="L601" t="s">
        <v>43</v>
      </c>
      <c r="M601" t="s">
        <v>23</v>
      </c>
      <c r="N601" s="5">
        <f xml:space="preserve"> Campaign_Data[[#This Row],[Clicks]]/Campaign_Data[[#This Row],[Impressions]]</f>
        <v>0.43018588931136453</v>
      </c>
      <c r="O601" s="5">
        <f xml:space="preserve"> Campaign_Data[[#This Row],[Conversions]]/Campaign_Data[[#This Row],[Clicks]]</f>
        <v>0.16437515344954581</v>
      </c>
      <c r="P601" s="7">
        <f>Campaign_Data[[#This Row],[Total_Spend]]/Campaign_Data[[#This Row],[Clicks]]</f>
        <v>1.4850233243309601E-2</v>
      </c>
      <c r="Q601" s="6">
        <f>Campaign_Data[[#This Row],[Total_Spend]]/Campaign_Data[[#This Row],[Conversions]]</f>
        <v>9.0343539955190441E-2</v>
      </c>
      <c r="R601" s="7">
        <f xml:space="preserve"> Campaign_Data[[#This Row],[Revenue_Generated]]/Campaign_Data[[#This Row],[Total_Spend]]</f>
        <v>3.6151111845912212</v>
      </c>
      <c r="S601" t="str">
        <f xml:space="preserve"> TEXT(Campaign_Data[[#This Row],[Start_Date]], "mmm-yyyy")</f>
        <v>Jun-2023</v>
      </c>
    </row>
    <row r="602" spans="1:19" x14ac:dyDescent="0.2">
      <c r="A602" t="s">
        <v>640</v>
      </c>
      <c r="B602" t="s">
        <v>39</v>
      </c>
      <c r="C602" t="s">
        <v>20</v>
      </c>
      <c r="D602" s="1">
        <v>45052</v>
      </c>
      <c r="E602" s="1">
        <v>45507</v>
      </c>
      <c r="F602">
        <v>88510.9</v>
      </c>
      <c r="G602">
        <v>84175.4</v>
      </c>
      <c r="H602">
        <v>62700.9</v>
      </c>
      <c r="I602" s="6">
        <v>784.36300000000006</v>
      </c>
      <c r="J602" s="7">
        <v>1327.04</v>
      </c>
      <c r="K602" t="s">
        <v>37</v>
      </c>
      <c r="L602" t="s">
        <v>30</v>
      </c>
      <c r="M602" t="s">
        <v>23</v>
      </c>
      <c r="N602" s="5">
        <f xml:space="preserve"> Campaign_Data[[#This Row],[Clicks]]/Campaign_Data[[#This Row],[Impressions]]</f>
        <v>0.95101733232856067</v>
      </c>
      <c r="O602" s="5">
        <f xml:space="preserve"> Campaign_Data[[#This Row],[Conversions]]/Campaign_Data[[#This Row],[Clicks]]</f>
        <v>0.74488389719561776</v>
      </c>
      <c r="P602" s="7">
        <f>Campaign_Data[[#This Row],[Total_Spend]]/Campaign_Data[[#This Row],[Clicks]]</f>
        <v>9.318197478123064E-3</v>
      </c>
      <c r="Q602" s="6">
        <f>Campaign_Data[[#This Row],[Total_Spend]]/Campaign_Data[[#This Row],[Conversions]]</f>
        <v>1.250959715091809E-2</v>
      </c>
      <c r="R602" s="7">
        <f xml:space="preserve"> Campaign_Data[[#This Row],[Revenue_Generated]]/Campaign_Data[[#This Row],[Total_Spend]]</f>
        <v>1.6918697082855767</v>
      </c>
      <c r="S602" t="str">
        <f xml:space="preserve"> TEXT(Campaign_Data[[#This Row],[Start_Date]], "mmm-yyyy")</f>
        <v>May-2023</v>
      </c>
    </row>
    <row r="603" spans="1:19" x14ac:dyDescent="0.2">
      <c r="A603" t="s">
        <v>641</v>
      </c>
      <c r="B603" t="s">
        <v>25</v>
      </c>
      <c r="C603" t="s">
        <v>20</v>
      </c>
      <c r="D603" s="1">
        <v>45085</v>
      </c>
      <c r="E603" s="1">
        <v>45547</v>
      </c>
      <c r="F603">
        <v>34858</v>
      </c>
      <c r="G603">
        <v>12536.699999999999</v>
      </c>
      <c r="H603">
        <v>8992.9</v>
      </c>
      <c r="I603" s="6">
        <v>4374.6210000000001</v>
      </c>
      <c r="J603" s="7">
        <v>10018.775</v>
      </c>
      <c r="K603" t="s">
        <v>21</v>
      </c>
      <c r="L603" t="s">
        <v>30</v>
      </c>
      <c r="M603" t="s">
        <v>31</v>
      </c>
      <c r="N603" s="5">
        <f xml:space="preserve"> Campaign_Data[[#This Row],[Clicks]]/Campaign_Data[[#This Row],[Impressions]]</f>
        <v>0.35965058236272873</v>
      </c>
      <c r="O603" s="5">
        <f xml:space="preserve"> Campaign_Data[[#This Row],[Conversions]]/Campaign_Data[[#This Row],[Clicks]]</f>
        <v>0.71732593106638909</v>
      </c>
      <c r="P603" s="7">
        <f>Campaign_Data[[#This Row],[Total_Spend]]/Campaign_Data[[#This Row],[Clicks]]</f>
        <v>0.34894517696044419</v>
      </c>
      <c r="Q603" s="6">
        <f>Campaign_Data[[#This Row],[Total_Spend]]/Campaign_Data[[#This Row],[Conversions]]</f>
        <v>0.48645275717510483</v>
      </c>
      <c r="R603" s="7">
        <f xml:space="preserve"> Campaign_Data[[#This Row],[Revenue_Generated]]/Campaign_Data[[#This Row],[Total_Spend]]</f>
        <v>2.2902041113961644</v>
      </c>
      <c r="S603" t="str">
        <f xml:space="preserve"> TEXT(Campaign_Data[[#This Row],[Start_Date]], "mmm-yyyy")</f>
        <v>Jun-2023</v>
      </c>
    </row>
    <row r="604" spans="1:19" x14ac:dyDescent="0.2">
      <c r="A604" t="s">
        <v>642</v>
      </c>
      <c r="B604" t="s">
        <v>27</v>
      </c>
      <c r="C604" t="s">
        <v>47</v>
      </c>
      <c r="D604" s="1">
        <v>44975</v>
      </c>
      <c r="E604" s="1">
        <v>45423</v>
      </c>
      <c r="F604">
        <v>135838.9</v>
      </c>
      <c r="G604">
        <v>41249.599999999999</v>
      </c>
      <c r="H604">
        <v>704.69999999999993</v>
      </c>
      <c r="I604" s="6">
        <v>10132.455</v>
      </c>
      <c r="J604" s="7">
        <v>12449.294</v>
      </c>
      <c r="K604" t="s">
        <v>21</v>
      </c>
      <c r="L604" t="s">
        <v>43</v>
      </c>
      <c r="M604" t="s">
        <v>31</v>
      </c>
      <c r="N604" s="5">
        <f xml:space="preserve"> Campaign_Data[[#This Row],[Clicks]]/Campaign_Data[[#This Row],[Impressions]]</f>
        <v>0.30366559210947675</v>
      </c>
      <c r="O604" s="5">
        <f xml:space="preserve"> Campaign_Data[[#This Row],[Conversions]]/Campaign_Data[[#This Row],[Clicks]]</f>
        <v>1.7083802024746905E-2</v>
      </c>
      <c r="P604" s="7">
        <f>Campaign_Data[[#This Row],[Total_Spend]]/Campaign_Data[[#This Row],[Clicks]]</f>
        <v>0.24563765466816648</v>
      </c>
      <c r="Q604" s="6">
        <f>Campaign_Data[[#This Row],[Total_Spend]]/Campaign_Data[[#This Row],[Conversions]]</f>
        <v>14.378395061728396</v>
      </c>
      <c r="R604" s="7">
        <f xml:space="preserve"> Campaign_Data[[#This Row],[Revenue_Generated]]/Campaign_Data[[#This Row],[Total_Spend]]</f>
        <v>1.2286552469268306</v>
      </c>
      <c r="S604" t="str">
        <f xml:space="preserve"> TEXT(Campaign_Data[[#This Row],[Start_Date]], "mmm-yyyy")</f>
        <v>Feb-2023</v>
      </c>
    </row>
    <row r="605" spans="1:19" x14ac:dyDescent="0.2">
      <c r="A605" t="s">
        <v>643</v>
      </c>
      <c r="B605" t="s">
        <v>39</v>
      </c>
      <c r="C605" t="s">
        <v>20</v>
      </c>
      <c r="D605" s="1">
        <v>45027</v>
      </c>
      <c r="E605" s="1">
        <v>45466</v>
      </c>
      <c r="F605">
        <v>14027.3</v>
      </c>
      <c r="G605">
        <v>9517.7999999999993</v>
      </c>
      <c r="H605">
        <v>8981.2999999999993</v>
      </c>
      <c r="I605" s="6">
        <v>12537.947</v>
      </c>
      <c r="J605" s="7">
        <v>31224.937999999998</v>
      </c>
      <c r="K605" t="s">
        <v>64</v>
      </c>
      <c r="L605" t="s">
        <v>43</v>
      </c>
      <c r="M605" t="s">
        <v>23</v>
      </c>
      <c r="N605" s="5">
        <f xml:space="preserve"> Campaign_Data[[#This Row],[Clicks]]/Campaign_Data[[#This Row],[Impressions]]</f>
        <v>0.6785197436427538</v>
      </c>
      <c r="O605" s="5">
        <f xml:space="preserve"> Campaign_Data[[#This Row],[Conversions]]/Campaign_Data[[#This Row],[Clicks]]</f>
        <v>0.94363193174893356</v>
      </c>
      <c r="P605" s="7">
        <f>Campaign_Data[[#This Row],[Total_Spend]]/Campaign_Data[[#This Row],[Clicks]]</f>
        <v>1.3173156611822061</v>
      </c>
      <c r="Q605" s="6">
        <f>Campaign_Data[[#This Row],[Total_Spend]]/Campaign_Data[[#This Row],[Conversions]]</f>
        <v>1.3960058120762029</v>
      </c>
      <c r="R605" s="7">
        <f xml:space="preserve"> Campaign_Data[[#This Row],[Revenue_Generated]]/Campaign_Data[[#This Row],[Total_Spend]]</f>
        <v>2.490434678021848</v>
      </c>
      <c r="S605" t="str">
        <f xml:space="preserve"> TEXT(Campaign_Data[[#This Row],[Start_Date]], "mmm-yyyy")</f>
        <v>Apr-2023</v>
      </c>
    </row>
    <row r="606" spans="1:19" x14ac:dyDescent="0.2">
      <c r="A606" t="s">
        <v>644</v>
      </c>
      <c r="B606" t="s">
        <v>33</v>
      </c>
      <c r="C606" t="s">
        <v>40</v>
      </c>
      <c r="D606" s="1">
        <v>45147</v>
      </c>
      <c r="E606" s="1">
        <v>45585</v>
      </c>
      <c r="F606">
        <v>86634.599999999991</v>
      </c>
      <c r="G606">
        <v>40527.5</v>
      </c>
      <c r="H606">
        <v>33509.5</v>
      </c>
      <c r="I606" s="6">
        <v>414.72899999999998</v>
      </c>
      <c r="J606" s="7">
        <v>1251.1759999999999</v>
      </c>
      <c r="K606" t="s">
        <v>29</v>
      </c>
      <c r="L606" t="s">
        <v>43</v>
      </c>
      <c r="M606" t="s">
        <v>23</v>
      </c>
      <c r="N606" s="5">
        <f xml:space="preserve"> Campaign_Data[[#This Row],[Clicks]]/Campaign_Data[[#This Row],[Impressions]]</f>
        <v>0.46779808529155792</v>
      </c>
      <c r="O606" s="5">
        <f xml:space="preserve"> Campaign_Data[[#This Row],[Conversions]]/Campaign_Data[[#This Row],[Clicks]]</f>
        <v>0.82683363148479427</v>
      </c>
      <c r="P606" s="7">
        <f>Campaign_Data[[#This Row],[Total_Spend]]/Campaign_Data[[#This Row],[Clicks]]</f>
        <v>1.0233273703041144E-2</v>
      </c>
      <c r="Q606" s="6">
        <f>Campaign_Data[[#This Row],[Total_Spend]]/Campaign_Data[[#This Row],[Conversions]]</f>
        <v>1.2376460406750323E-2</v>
      </c>
      <c r="R606" s="7">
        <f xml:space="preserve"> Campaign_Data[[#This Row],[Revenue_Generated]]/Campaign_Data[[#This Row],[Total_Spend]]</f>
        <v>3.0168519683938184</v>
      </c>
      <c r="S606" t="str">
        <f xml:space="preserve"> TEXT(Campaign_Data[[#This Row],[Start_Date]], "mmm-yyyy")</f>
        <v>Aug-2023</v>
      </c>
    </row>
    <row r="607" spans="1:19" x14ac:dyDescent="0.2">
      <c r="A607" t="s">
        <v>645</v>
      </c>
      <c r="B607" t="s">
        <v>25</v>
      </c>
      <c r="C607" t="s">
        <v>47</v>
      </c>
      <c r="D607" s="1">
        <v>44889</v>
      </c>
      <c r="E607" s="1">
        <v>45331</v>
      </c>
      <c r="F607">
        <v>93394.5</v>
      </c>
      <c r="G607">
        <v>6739.5999999999995</v>
      </c>
      <c r="H607">
        <v>2041.6</v>
      </c>
      <c r="I607" s="6">
        <v>3250.7840000000001</v>
      </c>
      <c r="J607" s="7">
        <v>8792.0460000000003</v>
      </c>
      <c r="K607" t="s">
        <v>21</v>
      </c>
      <c r="L607" t="s">
        <v>30</v>
      </c>
      <c r="M607" t="s">
        <v>23</v>
      </c>
      <c r="N607" s="5">
        <f xml:space="preserve"> Campaign_Data[[#This Row],[Clicks]]/Campaign_Data[[#This Row],[Impressions]]</f>
        <v>7.2162707654090968E-2</v>
      </c>
      <c r="O607" s="5">
        <f xml:space="preserve"> Campaign_Data[[#This Row],[Conversions]]/Campaign_Data[[#This Row],[Clicks]]</f>
        <v>0.30292598967297762</v>
      </c>
      <c r="P607" s="7">
        <f>Campaign_Data[[#This Row],[Total_Spend]]/Campaign_Data[[#This Row],[Clicks]]</f>
        <v>0.48234079173838218</v>
      </c>
      <c r="Q607" s="6">
        <f>Campaign_Data[[#This Row],[Total_Spend]]/Campaign_Data[[#This Row],[Conversions]]</f>
        <v>1.5922727272727275</v>
      </c>
      <c r="R607" s="7">
        <f xml:space="preserve"> Campaign_Data[[#This Row],[Revenue_Generated]]/Campaign_Data[[#This Row],[Total_Spend]]</f>
        <v>2.7045924921495859</v>
      </c>
      <c r="S607" t="str">
        <f xml:space="preserve"> TEXT(Campaign_Data[[#This Row],[Start_Date]], "mmm-yyyy")</f>
        <v>Nov-2022</v>
      </c>
    </row>
    <row r="608" spans="1:19" x14ac:dyDescent="0.2">
      <c r="A608" t="s">
        <v>646</v>
      </c>
      <c r="B608" t="s">
        <v>19</v>
      </c>
      <c r="C608" t="s">
        <v>40</v>
      </c>
      <c r="D608" s="1">
        <v>44943</v>
      </c>
      <c r="E608" s="1">
        <v>45396</v>
      </c>
      <c r="F608">
        <v>120785</v>
      </c>
      <c r="G608">
        <v>114532.59999999999</v>
      </c>
      <c r="H608">
        <v>84822.099999999991</v>
      </c>
      <c r="I608" s="6">
        <v>12341.037</v>
      </c>
      <c r="J608" s="7">
        <v>28374.789000000001</v>
      </c>
      <c r="K608" t="s">
        <v>21</v>
      </c>
      <c r="L608" t="s">
        <v>49</v>
      </c>
      <c r="M608" t="s">
        <v>23</v>
      </c>
      <c r="N608" s="5">
        <f xml:space="preserve"> Campaign_Data[[#This Row],[Clicks]]/Campaign_Data[[#This Row],[Impressions]]</f>
        <v>0.94823529411764695</v>
      </c>
      <c r="O608" s="5">
        <f xml:space="preserve"> Campaign_Data[[#This Row],[Conversions]]/Campaign_Data[[#This Row],[Clicks]]</f>
        <v>0.74059350787461387</v>
      </c>
      <c r="P608" s="7">
        <f>Campaign_Data[[#This Row],[Total_Spend]]/Campaign_Data[[#This Row],[Clicks]]</f>
        <v>0.10775130399554364</v>
      </c>
      <c r="Q608" s="6">
        <f>Campaign_Data[[#This Row],[Total_Spend]]/Campaign_Data[[#This Row],[Conversions]]</f>
        <v>0.14549317925399161</v>
      </c>
      <c r="R608" s="7">
        <f xml:space="preserve"> Campaign_Data[[#This Row],[Revenue_Generated]]/Campaign_Data[[#This Row],[Total_Spend]]</f>
        <v>2.299222423528914</v>
      </c>
      <c r="S608" t="str">
        <f xml:space="preserve"> TEXT(Campaign_Data[[#This Row],[Start_Date]], "mmm-yyyy")</f>
        <v>Jan-2023</v>
      </c>
    </row>
    <row r="609" spans="1:19" x14ac:dyDescent="0.2">
      <c r="A609" t="s">
        <v>647</v>
      </c>
      <c r="B609" t="s">
        <v>25</v>
      </c>
      <c r="C609" t="s">
        <v>40</v>
      </c>
      <c r="D609" s="1">
        <v>45130</v>
      </c>
      <c r="E609" s="1">
        <v>45574</v>
      </c>
      <c r="F609">
        <v>17930.7</v>
      </c>
      <c r="G609">
        <v>5773.9</v>
      </c>
      <c r="H609">
        <v>5750.7</v>
      </c>
      <c r="I609" s="6">
        <v>891.95299999999997</v>
      </c>
      <c r="J609" s="7">
        <v>3349.152</v>
      </c>
      <c r="K609" t="s">
        <v>64</v>
      </c>
      <c r="L609" t="s">
        <v>30</v>
      </c>
      <c r="M609" t="s">
        <v>31</v>
      </c>
      <c r="N609" s="5">
        <f xml:space="preserve"> Campaign_Data[[#This Row],[Clicks]]/Campaign_Data[[#This Row],[Impressions]]</f>
        <v>0.32201196830017786</v>
      </c>
      <c r="O609" s="5">
        <f xml:space="preserve"> Campaign_Data[[#This Row],[Conversions]]/Campaign_Data[[#This Row],[Clicks]]</f>
        <v>0.99598191863385233</v>
      </c>
      <c r="P609" s="7">
        <f>Campaign_Data[[#This Row],[Total_Spend]]/Campaign_Data[[#This Row],[Clicks]]</f>
        <v>0.15448016072325466</v>
      </c>
      <c r="Q609" s="6">
        <f>Campaign_Data[[#This Row],[Total_Spend]]/Campaign_Data[[#This Row],[Conversions]]</f>
        <v>0.15510337871911245</v>
      </c>
      <c r="R609" s="7">
        <f xml:space="preserve"> Campaign_Data[[#This Row],[Revenue_Generated]]/Campaign_Data[[#This Row],[Total_Spend]]</f>
        <v>3.7548525538901716</v>
      </c>
      <c r="S609" t="str">
        <f xml:space="preserve"> TEXT(Campaign_Data[[#This Row],[Start_Date]], "mmm-yyyy")</f>
        <v>Jul-2023</v>
      </c>
    </row>
    <row r="610" spans="1:19" x14ac:dyDescent="0.2">
      <c r="A610" t="s">
        <v>648</v>
      </c>
      <c r="B610" t="s">
        <v>39</v>
      </c>
      <c r="C610" t="s">
        <v>20</v>
      </c>
      <c r="D610" s="1">
        <v>45150</v>
      </c>
      <c r="E610" s="1">
        <v>45597</v>
      </c>
      <c r="F610">
        <v>136349.29999999999</v>
      </c>
      <c r="G610">
        <v>108938.5</v>
      </c>
      <c r="H610">
        <v>102793.4</v>
      </c>
      <c r="I610" s="6">
        <v>11092.384</v>
      </c>
      <c r="J610" s="7">
        <v>15627.462</v>
      </c>
      <c r="K610" t="s">
        <v>37</v>
      </c>
      <c r="L610" t="s">
        <v>22</v>
      </c>
      <c r="M610" t="s">
        <v>31</v>
      </c>
      <c r="N610" s="5">
        <f xml:space="preserve"> Campaign_Data[[#This Row],[Clicks]]/Campaign_Data[[#This Row],[Impressions]]</f>
        <v>0.79896633132696693</v>
      </c>
      <c r="O610" s="5">
        <f xml:space="preserve"> Campaign_Data[[#This Row],[Conversions]]/Campaign_Data[[#This Row],[Clicks]]</f>
        <v>0.9435911087448422</v>
      </c>
      <c r="P610" s="7">
        <f>Campaign_Data[[#This Row],[Total_Spend]]/Campaign_Data[[#This Row],[Clicks]]</f>
        <v>0.10182244110208971</v>
      </c>
      <c r="Q610" s="6">
        <f>Campaign_Data[[#This Row],[Total_Spend]]/Campaign_Data[[#This Row],[Conversions]]</f>
        <v>0.10790949613496587</v>
      </c>
      <c r="R610" s="7">
        <f xml:space="preserve"> Campaign_Data[[#This Row],[Revenue_Generated]]/Campaign_Data[[#This Row],[Total_Spend]]</f>
        <v>1.4088461055801891</v>
      </c>
      <c r="S610" t="str">
        <f xml:space="preserve"> TEXT(Campaign_Data[[#This Row],[Start_Date]], "mmm-yyyy")</f>
        <v>Aug-2023</v>
      </c>
    </row>
    <row r="611" spans="1:19" x14ac:dyDescent="0.2">
      <c r="A611" t="s">
        <v>649</v>
      </c>
      <c r="B611" t="s">
        <v>39</v>
      </c>
      <c r="C611" t="s">
        <v>40</v>
      </c>
      <c r="D611" s="1">
        <v>44935</v>
      </c>
      <c r="E611" s="1">
        <v>45395</v>
      </c>
      <c r="F611">
        <v>11591.3</v>
      </c>
      <c r="G611">
        <v>1525.3999999999999</v>
      </c>
      <c r="H611">
        <v>1310.8</v>
      </c>
      <c r="I611" s="6">
        <v>11947.884</v>
      </c>
      <c r="J611" s="7">
        <v>21881.601999999999</v>
      </c>
      <c r="K611" t="s">
        <v>37</v>
      </c>
      <c r="L611" t="s">
        <v>49</v>
      </c>
      <c r="M611" t="s">
        <v>23</v>
      </c>
      <c r="N611" s="5">
        <f xml:space="preserve"> Campaign_Data[[#This Row],[Clicks]]/Campaign_Data[[#This Row],[Impressions]]</f>
        <v>0.13159869902426818</v>
      </c>
      <c r="O611" s="5">
        <f xml:space="preserve"> Campaign_Data[[#This Row],[Conversions]]/Campaign_Data[[#This Row],[Clicks]]</f>
        <v>0.85931558935361219</v>
      </c>
      <c r="P611" s="7">
        <f>Campaign_Data[[#This Row],[Total_Spend]]/Campaign_Data[[#This Row],[Clicks]]</f>
        <v>7.8326235741444874</v>
      </c>
      <c r="Q611" s="6">
        <f>Campaign_Data[[#This Row],[Total_Spend]]/Campaign_Data[[#This Row],[Conversions]]</f>
        <v>9.1149557522123903</v>
      </c>
      <c r="R611" s="7">
        <f xml:space="preserve"> Campaign_Data[[#This Row],[Revenue_Generated]]/Campaign_Data[[#This Row],[Total_Spend]]</f>
        <v>1.8314206934047903</v>
      </c>
      <c r="S611" t="str">
        <f xml:space="preserve"> TEXT(Campaign_Data[[#This Row],[Start_Date]], "mmm-yyyy")</f>
        <v>Jan-2023</v>
      </c>
    </row>
    <row r="612" spans="1:19" x14ac:dyDescent="0.2">
      <c r="A612" t="s">
        <v>650</v>
      </c>
      <c r="B612" t="s">
        <v>25</v>
      </c>
      <c r="C612" t="s">
        <v>20</v>
      </c>
      <c r="D612" s="1">
        <v>45122</v>
      </c>
      <c r="E612" s="1">
        <v>45573</v>
      </c>
      <c r="F612">
        <v>9567.1</v>
      </c>
      <c r="G612">
        <v>5544.8</v>
      </c>
      <c r="H612">
        <v>1081.7</v>
      </c>
      <c r="I612" s="6">
        <v>13798.460999999999</v>
      </c>
      <c r="J612" s="7">
        <v>43561.944000000003</v>
      </c>
      <c r="K612" t="s">
        <v>42</v>
      </c>
      <c r="L612" t="s">
        <v>34</v>
      </c>
      <c r="M612" t="s">
        <v>23</v>
      </c>
      <c r="N612" s="5">
        <f xml:space="preserve"> Campaign_Data[[#This Row],[Clicks]]/Campaign_Data[[#This Row],[Impressions]]</f>
        <v>0.57956956653531377</v>
      </c>
      <c r="O612" s="5">
        <f xml:space="preserve"> Campaign_Data[[#This Row],[Conversions]]/Campaign_Data[[#This Row],[Clicks]]</f>
        <v>0.1950836820083682</v>
      </c>
      <c r="P612" s="7">
        <f>Campaign_Data[[#This Row],[Total_Spend]]/Campaign_Data[[#This Row],[Clicks]]</f>
        <v>2.4885407949790794</v>
      </c>
      <c r="Q612" s="6">
        <f>Campaign_Data[[#This Row],[Total_Spend]]/Campaign_Data[[#This Row],[Conversions]]</f>
        <v>12.756273458445039</v>
      </c>
      <c r="R612" s="7">
        <f xml:space="preserve"> Campaign_Data[[#This Row],[Revenue_Generated]]/Campaign_Data[[#This Row],[Total_Spend]]</f>
        <v>3.1570146844637241</v>
      </c>
      <c r="S612" t="str">
        <f xml:space="preserve"> TEXT(Campaign_Data[[#This Row],[Start_Date]], "mmm-yyyy")</f>
        <v>Jul-2023</v>
      </c>
    </row>
    <row r="613" spans="1:19" x14ac:dyDescent="0.2">
      <c r="A613" t="s">
        <v>651</v>
      </c>
      <c r="B613" t="s">
        <v>19</v>
      </c>
      <c r="C613" t="s">
        <v>20</v>
      </c>
      <c r="D613" s="1">
        <v>45107</v>
      </c>
      <c r="E613" s="1">
        <v>45557</v>
      </c>
      <c r="F613">
        <v>127391.2</v>
      </c>
      <c r="G613">
        <v>78885.8</v>
      </c>
      <c r="H613">
        <v>20155</v>
      </c>
      <c r="I613" s="6">
        <v>1876.59</v>
      </c>
      <c r="J613" s="7">
        <v>6736.41</v>
      </c>
      <c r="K613" t="s">
        <v>42</v>
      </c>
      <c r="L613" t="s">
        <v>22</v>
      </c>
      <c r="M613" t="s">
        <v>23</v>
      </c>
      <c r="N613" s="5">
        <f xml:space="preserve"> Campaign_Data[[#This Row],[Clicks]]/Campaign_Data[[#This Row],[Impressions]]</f>
        <v>0.61924057548716083</v>
      </c>
      <c r="O613" s="5">
        <f xml:space="preserve"> Campaign_Data[[#This Row],[Conversions]]/Campaign_Data[[#This Row],[Clicks]]</f>
        <v>0.25549591941768984</v>
      </c>
      <c r="P613" s="7">
        <f>Campaign_Data[[#This Row],[Total_Spend]]/Campaign_Data[[#This Row],[Clicks]]</f>
        <v>2.3788692007940589E-2</v>
      </c>
      <c r="Q613" s="6">
        <f>Campaign_Data[[#This Row],[Total_Spend]]/Campaign_Data[[#This Row],[Conversions]]</f>
        <v>9.3107913669064749E-2</v>
      </c>
      <c r="R613" s="7">
        <f xml:space="preserve"> Campaign_Data[[#This Row],[Revenue_Generated]]/Campaign_Data[[#This Row],[Total_Spend]]</f>
        <v>3.5897079276773298</v>
      </c>
      <c r="S613" t="str">
        <f xml:space="preserve"> TEXT(Campaign_Data[[#This Row],[Start_Date]], "mmm-yyyy")</f>
        <v>Jun-2023</v>
      </c>
    </row>
    <row r="614" spans="1:19" x14ac:dyDescent="0.2">
      <c r="A614" t="s">
        <v>652</v>
      </c>
      <c r="B614" t="s">
        <v>25</v>
      </c>
      <c r="C614" t="s">
        <v>20</v>
      </c>
      <c r="D614" s="1">
        <v>44947</v>
      </c>
      <c r="E614" s="1">
        <v>45404</v>
      </c>
      <c r="F614">
        <v>133692.9</v>
      </c>
      <c r="G614">
        <v>46748</v>
      </c>
      <c r="H614">
        <v>44955.799999999996</v>
      </c>
      <c r="I614" s="6">
        <v>8425.3700000000008</v>
      </c>
      <c r="J614" s="7">
        <v>18204.663</v>
      </c>
      <c r="K614" t="s">
        <v>64</v>
      </c>
      <c r="L614" t="s">
        <v>22</v>
      </c>
      <c r="M614" t="s">
        <v>23</v>
      </c>
      <c r="N614" s="5">
        <f xml:space="preserve"> Campaign_Data[[#This Row],[Clicks]]/Campaign_Data[[#This Row],[Impressions]]</f>
        <v>0.3496670354222251</v>
      </c>
      <c r="O614" s="5">
        <f xml:space="preserve"> Campaign_Data[[#This Row],[Conversions]]/Campaign_Data[[#This Row],[Clicks]]</f>
        <v>0.96166253101736965</v>
      </c>
      <c r="P614" s="7">
        <f>Campaign_Data[[#This Row],[Total_Spend]]/Campaign_Data[[#This Row],[Clicks]]</f>
        <v>0.18022952853598018</v>
      </c>
      <c r="Q614" s="6">
        <f>Campaign_Data[[#This Row],[Total_Spend]]/Campaign_Data[[#This Row],[Conversions]]</f>
        <v>0.18741452715778611</v>
      </c>
      <c r="R614" s="7">
        <f xml:space="preserve"> Campaign_Data[[#This Row],[Revenue_Generated]]/Campaign_Data[[#This Row],[Total_Spend]]</f>
        <v>2.1606959694351699</v>
      </c>
      <c r="S614" t="str">
        <f xml:space="preserve"> TEXT(Campaign_Data[[#This Row],[Start_Date]], "mmm-yyyy")</f>
        <v>Jan-2023</v>
      </c>
    </row>
    <row r="615" spans="1:19" x14ac:dyDescent="0.2">
      <c r="A615" t="s">
        <v>653</v>
      </c>
      <c r="B615" t="s">
        <v>27</v>
      </c>
      <c r="C615" t="s">
        <v>20</v>
      </c>
      <c r="D615" s="1">
        <v>44879</v>
      </c>
      <c r="E615" s="1">
        <v>45324</v>
      </c>
      <c r="F615">
        <v>30026.6</v>
      </c>
      <c r="G615">
        <v>9744</v>
      </c>
      <c r="H615">
        <v>2154.6999999999998</v>
      </c>
      <c r="I615" s="6">
        <v>13817.92</v>
      </c>
      <c r="J615" s="7">
        <v>36195.334999999999</v>
      </c>
      <c r="K615" t="s">
        <v>64</v>
      </c>
      <c r="L615" t="s">
        <v>34</v>
      </c>
      <c r="M615" t="s">
        <v>23</v>
      </c>
      <c r="N615" s="5">
        <f xml:space="preserve"> Campaign_Data[[#This Row],[Clicks]]/Campaign_Data[[#This Row],[Impressions]]</f>
        <v>0.32451226579099868</v>
      </c>
      <c r="O615" s="5">
        <f xml:space="preserve"> Campaign_Data[[#This Row],[Conversions]]/Campaign_Data[[#This Row],[Clicks]]</f>
        <v>0.22113095238095237</v>
      </c>
      <c r="P615" s="7">
        <f>Campaign_Data[[#This Row],[Total_Spend]]/Campaign_Data[[#This Row],[Clicks]]</f>
        <v>1.4180952380952381</v>
      </c>
      <c r="Q615" s="6">
        <f>Campaign_Data[[#This Row],[Total_Spend]]/Campaign_Data[[#This Row],[Conversions]]</f>
        <v>6.4129205921938093</v>
      </c>
      <c r="R615" s="7">
        <f xml:space="preserve"> Campaign_Data[[#This Row],[Revenue_Generated]]/Campaign_Data[[#This Row],[Total_Spend]]</f>
        <v>2.6194488750839491</v>
      </c>
      <c r="S615" t="str">
        <f xml:space="preserve"> TEXT(Campaign_Data[[#This Row],[Start_Date]], "mmm-yyyy")</f>
        <v>Nov-2022</v>
      </c>
    </row>
    <row r="616" spans="1:19" x14ac:dyDescent="0.2">
      <c r="A616" t="s">
        <v>654</v>
      </c>
      <c r="B616" t="s">
        <v>27</v>
      </c>
      <c r="C616" t="s">
        <v>20</v>
      </c>
      <c r="D616" s="1">
        <v>44900</v>
      </c>
      <c r="E616" s="1">
        <v>45336</v>
      </c>
      <c r="F616">
        <v>20726.3</v>
      </c>
      <c r="G616">
        <v>1363</v>
      </c>
      <c r="H616">
        <v>261</v>
      </c>
      <c r="I616" s="6">
        <v>8564.6569999999992</v>
      </c>
      <c r="J616" s="7">
        <v>23664.29</v>
      </c>
      <c r="K616" t="s">
        <v>21</v>
      </c>
      <c r="L616" t="s">
        <v>30</v>
      </c>
      <c r="M616" t="s">
        <v>23</v>
      </c>
      <c r="N616" s="5">
        <f xml:space="preserve"> Campaign_Data[[#This Row],[Clicks]]/Campaign_Data[[#This Row],[Impressions]]</f>
        <v>6.5761858122289074E-2</v>
      </c>
      <c r="O616" s="5">
        <f xml:space="preserve"> Campaign_Data[[#This Row],[Conversions]]/Campaign_Data[[#This Row],[Clicks]]</f>
        <v>0.19148936170212766</v>
      </c>
      <c r="P616" s="7">
        <f>Campaign_Data[[#This Row],[Total_Spend]]/Campaign_Data[[#This Row],[Clicks]]</f>
        <v>6.2836808510638296</v>
      </c>
      <c r="Q616" s="6">
        <f>Campaign_Data[[#This Row],[Total_Spend]]/Campaign_Data[[#This Row],[Conversions]]</f>
        <v>32.814777777777778</v>
      </c>
      <c r="R616" s="7">
        <f xml:space="preserve"> Campaign_Data[[#This Row],[Revenue_Generated]]/Campaign_Data[[#This Row],[Total_Spend]]</f>
        <v>2.7630166625470234</v>
      </c>
      <c r="S616" t="str">
        <f xml:space="preserve"> TEXT(Campaign_Data[[#This Row],[Start_Date]], "mmm-yyyy")</f>
        <v>Dec-2022</v>
      </c>
    </row>
    <row r="617" spans="1:19" x14ac:dyDescent="0.2">
      <c r="A617" t="s">
        <v>655</v>
      </c>
      <c r="B617" t="s">
        <v>33</v>
      </c>
      <c r="C617" t="s">
        <v>28</v>
      </c>
      <c r="D617" s="1">
        <v>45095</v>
      </c>
      <c r="E617" s="1">
        <v>45553</v>
      </c>
      <c r="F617">
        <v>25650.5</v>
      </c>
      <c r="G617">
        <v>13737.3</v>
      </c>
      <c r="H617">
        <v>13456</v>
      </c>
      <c r="I617" s="6">
        <v>12413.392</v>
      </c>
      <c r="J617" s="7">
        <v>36948.9</v>
      </c>
      <c r="K617" t="s">
        <v>21</v>
      </c>
      <c r="L617" t="s">
        <v>43</v>
      </c>
      <c r="M617" t="s">
        <v>23</v>
      </c>
      <c r="N617" s="5">
        <f xml:space="preserve"> Campaign_Data[[#This Row],[Clicks]]/Campaign_Data[[#This Row],[Impressions]]</f>
        <v>0.53555681175805536</v>
      </c>
      <c r="O617" s="5">
        <f xml:space="preserve"> Campaign_Data[[#This Row],[Conversions]]/Campaign_Data[[#This Row],[Clicks]]</f>
        <v>0.9795229047920625</v>
      </c>
      <c r="P617" s="7">
        <f>Campaign_Data[[#This Row],[Total_Spend]]/Campaign_Data[[#This Row],[Clicks]]</f>
        <v>0.90362676799662234</v>
      </c>
      <c r="Q617" s="6">
        <f>Campaign_Data[[#This Row],[Total_Spend]]/Campaign_Data[[#This Row],[Conversions]]</f>
        <v>0.92251724137931035</v>
      </c>
      <c r="R617" s="7">
        <f xml:space="preserve"> Campaign_Data[[#This Row],[Revenue_Generated]]/Campaign_Data[[#This Row],[Total_Spend]]</f>
        <v>2.9765353418308229</v>
      </c>
      <c r="S617" t="str">
        <f xml:space="preserve"> TEXT(Campaign_Data[[#This Row],[Start_Date]], "mmm-yyyy")</f>
        <v>Jun-2023</v>
      </c>
    </row>
    <row r="618" spans="1:19" x14ac:dyDescent="0.2">
      <c r="A618" t="s">
        <v>656</v>
      </c>
      <c r="B618" t="s">
        <v>19</v>
      </c>
      <c r="C618" t="s">
        <v>47</v>
      </c>
      <c r="D618" s="1">
        <v>44873</v>
      </c>
      <c r="E618" s="1">
        <v>45328</v>
      </c>
      <c r="F618">
        <v>91381.9</v>
      </c>
      <c r="G618">
        <v>87986</v>
      </c>
      <c r="H618">
        <v>70374.3</v>
      </c>
      <c r="I618" s="6">
        <v>11968.619000000001</v>
      </c>
      <c r="J618" s="7">
        <v>32660.641</v>
      </c>
      <c r="K618" t="s">
        <v>21</v>
      </c>
      <c r="L618" t="s">
        <v>30</v>
      </c>
      <c r="M618" t="s">
        <v>31</v>
      </c>
      <c r="N618" s="5">
        <f xml:space="preserve"> Campaign_Data[[#This Row],[Clicks]]/Campaign_Data[[#This Row],[Impressions]]</f>
        <v>0.96283837390117744</v>
      </c>
      <c r="O618" s="5">
        <f xml:space="preserve"> Campaign_Data[[#This Row],[Conversions]]/Campaign_Data[[#This Row],[Clicks]]</f>
        <v>0.79983520105471329</v>
      </c>
      <c r="P618" s="7">
        <f>Campaign_Data[[#This Row],[Total_Spend]]/Campaign_Data[[#This Row],[Clicks]]</f>
        <v>0.13602867501647989</v>
      </c>
      <c r="Q618" s="6">
        <f>Campaign_Data[[#This Row],[Total_Spend]]/Campaign_Data[[#This Row],[Conversions]]</f>
        <v>0.1700708781472782</v>
      </c>
      <c r="R618" s="7">
        <f xml:space="preserve"> Campaign_Data[[#This Row],[Revenue_Generated]]/Campaign_Data[[#This Row],[Total_Spend]]</f>
        <v>2.7288562698837682</v>
      </c>
      <c r="S618" t="str">
        <f xml:space="preserve"> TEXT(Campaign_Data[[#This Row],[Start_Date]], "mmm-yyyy")</f>
        <v>Nov-2022</v>
      </c>
    </row>
    <row r="619" spans="1:19" x14ac:dyDescent="0.2">
      <c r="A619" t="s">
        <v>657</v>
      </c>
      <c r="B619" t="s">
        <v>25</v>
      </c>
      <c r="C619" t="s">
        <v>47</v>
      </c>
      <c r="D619" s="1">
        <v>45047</v>
      </c>
      <c r="E619" s="1">
        <v>45494</v>
      </c>
      <c r="F619">
        <v>53151.199999999997</v>
      </c>
      <c r="G619">
        <v>20372.5</v>
      </c>
      <c r="H619">
        <v>7020.9</v>
      </c>
      <c r="I619" s="6">
        <v>4018.6460000000002</v>
      </c>
      <c r="J619" s="7">
        <v>12004.231</v>
      </c>
      <c r="K619" t="s">
        <v>37</v>
      </c>
      <c r="L619" t="s">
        <v>30</v>
      </c>
      <c r="M619" t="s">
        <v>23</v>
      </c>
      <c r="N619" s="5">
        <f xml:space="preserve"> Campaign_Data[[#This Row],[Clicks]]/Campaign_Data[[#This Row],[Impressions]]</f>
        <v>0.3832933216935836</v>
      </c>
      <c r="O619" s="5">
        <f xml:space="preserve"> Campaign_Data[[#This Row],[Conversions]]/Campaign_Data[[#This Row],[Clicks]]</f>
        <v>0.34462633451957292</v>
      </c>
      <c r="P619" s="7">
        <f>Campaign_Data[[#This Row],[Total_Spend]]/Campaign_Data[[#This Row],[Clicks]]</f>
        <v>0.19725836298932387</v>
      </c>
      <c r="Q619" s="6">
        <f>Campaign_Data[[#This Row],[Total_Spend]]/Campaign_Data[[#This Row],[Conversions]]</f>
        <v>0.57238331268071052</v>
      </c>
      <c r="R619" s="7">
        <f xml:space="preserve"> Campaign_Data[[#This Row],[Revenue_Generated]]/Campaign_Data[[#This Row],[Total_Spend]]</f>
        <v>2.9871332284555541</v>
      </c>
      <c r="S619" t="str">
        <f xml:space="preserve"> TEXT(Campaign_Data[[#This Row],[Start_Date]], "mmm-yyyy")</f>
        <v>May-2023</v>
      </c>
    </row>
    <row r="620" spans="1:19" x14ac:dyDescent="0.2">
      <c r="A620" t="s">
        <v>658</v>
      </c>
      <c r="B620" t="s">
        <v>25</v>
      </c>
      <c r="C620" t="s">
        <v>40</v>
      </c>
      <c r="D620" s="1">
        <v>45037</v>
      </c>
      <c r="E620" s="1">
        <v>45474</v>
      </c>
      <c r="F620">
        <v>96570</v>
      </c>
      <c r="G620">
        <v>26047.8</v>
      </c>
      <c r="H620">
        <v>17449.3</v>
      </c>
      <c r="I620" s="6">
        <v>14486.776</v>
      </c>
      <c r="J620" s="7">
        <v>41586.173999999999</v>
      </c>
      <c r="K620" t="s">
        <v>42</v>
      </c>
      <c r="L620" t="s">
        <v>43</v>
      </c>
      <c r="M620" t="s">
        <v>31</v>
      </c>
      <c r="N620" s="5">
        <f xml:space="preserve"> Campaign_Data[[#This Row],[Clicks]]/Campaign_Data[[#This Row],[Impressions]]</f>
        <v>0.26972972972972969</v>
      </c>
      <c r="O620" s="5">
        <f xml:space="preserve"> Campaign_Data[[#This Row],[Conversions]]/Campaign_Data[[#This Row],[Clicks]]</f>
        <v>0.66989534624805169</v>
      </c>
      <c r="P620" s="7">
        <f>Campaign_Data[[#This Row],[Total_Spend]]/Campaign_Data[[#This Row],[Clicks]]</f>
        <v>0.55616121131151197</v>
      </c>
      <c r="Q620" s="6">
        <f>Campaign_Data[[#This Row],[Total_Spend]]/Campaign_Data[[#This Row],[Conversions]]</f>
        <v>0.8302210403855742</v>
      </c>
      <c r="R620" s="7">
        <f xml:space="preserve"> Campaign_Data[[#This Row],[Revenue_Generated]]/Campaign_Data[[#This Row],[Total_Spend]]</f>
        <v>2.8706300145732908</v>
      </c>
      <c r="S620" t="str">
        <f xml:space="preserve"> TEXT(Campaign_Data[[#This Row],[Start_Date]], "mmm-yyyy")</f>
        <v>Apr-2023</v>
      </c>
    </row>
    <row r="621" spans="1:19" x14ac:dyDescent="0.2">
      <c r="A621" t="s">
        <v>659</v>
      </c>
      <c r="B621" t="s">
        <v>46</v>
      </c>
      <c r="C621" t="s">
        <v>20</v>
      </c>
      <c r="D621" s="1">
        <v>45088</v>
      </c>
      <c r="E621" s="1">
        <v>45522</v>
      </c>
      <c r="F621">
        <v>78421.8</v>
      </c>
      <c r="G621">
        <v>42972.2</v>
      </c>
      <c r="H621">
        <v>12577.3</v>
      </c>
      <c r="I621" s="6">
        <v>3676.9969999999998</v>
      </c>
      <c r="J621" s="7">
        <v>5854.143</v>
      </c>
      <c r="K621" t="s">
        <v>29</v>
      </c>
      <c r="L621" t="s">
        <v>43</v>
      </c>
      <c r="M621" t="s">
        <v>23</v>
      </c>
      <c r="N621" s="5">
        <f xml:space="preserve"> Campaign_Data[[#This Row],[Clicks]]/Campaign_Data[[#This Row],[Impressions]]</f>
        <v>0.5479624288144368</v>
      </c>
      <c r="O621" s="5">
        <f xml:space="preserve"> Campaign_Data[[#This Row],[Conversions]]/Campaign_Data[[#This Row],[Clicks]]</f>
        <v>0.2926845728168444</v>
      </c>
      <c r="P621" s="7">
        <f>Campaign_Data[[#This Row],[Total_Spend]]/Campaign_Data[[#This Row],[Clicks]]</f>
        <v>8.5566878121203949E-2</v>
      </c>
      <c r="Q621" s="6">
        <f>Campaign_Data[[#This Row],[Total_Spend]]/Campaign_Data[[#This Row],[Conversions]]</f>
        <v>0.29235185612174314</v>
      </c>
      <c r="R621" s="7">
        <f xml:space="preserve"> Campaign_Data[[#This Row],[Revenue_Generated]]/Campaign_Data[[#This Row],[Total_Spend]]</f>
        <v>1.5920989329063908</v>
      </c>
      <c r="S621" t="str">
        <f xml:space="preserve"> TEXT(Campaign_Data[[#This Row],[Start_Date]], "mmm-yyyy")</f>
        <v>Jun-2023</v>
      </c>
    </row>
    <row r="622" spans="1:19" x14ac:dyDescent="0.2">
      <c r="A622" t="s">
        <v>660</v>
      </c>
      <c r="B622" t="s">
        <v>25</v>
      </c>
      <c r="C622" t="s">
        <v>20</v>
      </c>
      <c r="D622" s="1">
        <v>45139</v>
      </c>
      <c r="E622" s="1">
        <v>45589</v>
      </c>
      <c r="F622">
        <v>110635</v>
      </c>
      <c r="G622">
        <v>38778.799999999996</v>
      </c>
      <c r="H622">
        <v>38773</v>
      </c>
      <c r="I622" s="6">
        <v>5195.5820000000003</v>
      </c>
      <c r="J622" s="7">
        <v>13656.1</v>
      </c>
      <c r="K622" t="s">
        <v>42</v>
      </c>
      <c r="L622" t="s">
        <v>34</v>
      </c>
      <c r="M622" t="s">
        <v>23</v>
      </c>
      <c r="N622" s="5">
        <f xml:space="preserve"> Campaign_Data[[#This Row],[Clicks]]/Campaign_Data[[#This Row],[Impressions]]</f>
        <v>0.35051114023591085</v>
      </c>
      <c r="O622" s="5">
        <f xml:space="preserve"> Campaign_Data[[#This Row],[Conversions]]/Campaign_Data[[#This Row],[Clicks]]</f>
        <v>0.99985043374214788</v>
      </c>
      <c r="P622" s="7">
        <f>Campaign_Data[[#This Row],[Total_Spend]]/Campaign_Data[[#This Row],[Clicks]]</f>
        <v>0.13397995812144783</v>
      </c>
      <c r="Q622" s="6">
        <f>Campaign_Data[[#This Row],[Total_Spend]]/Campaign_Data[[#This Row],[Conversions]]</f>
        <v>0.13400000000000001</v>
      </c>
      <c r="R622" s="7">
        <f xml:space="preserve"> Campaign_Data[[#This Row],[Revenue_Generated]]/Campaign_Data[[#This Row],[Total_Spend]]</f>
        <v>2.6284062112771966</v>
      </c>
      <c r="S622" t="str">
        <f xml:space="preserve"> TEXT(Campaign_Data[[#This Row],[Start_Date]], "mmm-yyyy")</f>
        <v>Aug-2023</v>
      </c>
    </row>
    <row r="623" spans="1:19" x14ac:dyDescent="0.2">
      <c r="A623" t="s">
        <v>661</v>
      </c>
      <c r="B623" t="s">
        <v>39</v>
      </c>
      <c r="C623" t="s">
        <v>28</v>
      </c>
      <c r="D623" s="1">
        <v>45127</v>
      </c>
      <c r="E623" s="1">
        <v>45565</v>
      </c>
      <c r="F623">
        <v>49581.299999999996</v>
      </c>
      <c r="G623">
        <v>44207.6</v>
      </c>
      <c r="H623">
        <v>10953.3</v>
      </c>
      <c r="I623" s="6">
        <v>4811.6220000000003</v>
      </c>
      <c r="J623" s="7">
        <v>7383.98</v>
      </c>
      <c r="K623" t="s">
        <v>64</v>
      </c>
      <c r="L623" t="s">
        <v>34</v>
      </c>
      <c r="M623" t="s">
        <v>23</v>
      </c>
      <c r="N623" s="5">
        <f xml:space="preserve"> Campaign_Data[[#This Row],[Clicks]]/Campaign_Data[[#This Row],[Impressions]]</f>
        <v>0.89161841258700358</v>
      </c>
      <c r="O623" s="5">
        <f xml:space="preserve"> Campaign_Data[[#This Row],[Conversions]]/Campaign_Data[[#This Row],[Clicks]]</f>
        <v>0.24776961427446864</v>
      </c>
      <c r="P623" s="7">
        <f>Campaign_Data[[#This Row],[Total_Spend]]/Campaign_Data[[#This Row],[Clicks]]</f>
        <v>0.10884151141432696</v>
      </c>
      <c r="Q623" s="6">
        <f>Campaign_Data[[#This Row],[Total_Spend]]/Campaign_Data[[#This Row],[Conversions]]</f>
        <v>0.43928514694201753</v>
      </c>
      <c r="R623" s="7">
        <f xml:space="preserve"> Campaign_Data[[#This Row],[Revenue_Generated]]/Campaign_Data[[#This Row],[Total_Spend]]</f>
        <v>1.5346134837690906</v>
      </c>
      <c r="S623" t="str">
        <f xml:space="preserve"> TEXT(Campaign_Data[[#This Row],[Start_Date]], "mmm-yyyy")</f>
        <v>Jul-2023</v>
      </c>
    </row>
    <row r="624" spans="1:19" x14ac:dyDescent="0.2">
      <c r="A624" t="s">
        <v>662</v>
      </c>
      <c r="B624" t="s">
        <v>39</v>
      </c>
      <c r="C624" t="s">
        <v>40</v>
      </c>
      <c r="D624" s="1">
        <v>45039</v>
      </c>
      <c r="E624" s="1">
        <v>45497</v>
      </c>
      <c r="F624">
        <v>111287.5</v>
      </c>
      <c r="G624">
        <v>25604.1</v>
      </c>
      <c r="H624">
        <v>2549.1</v>
      </c>
      <c r="I624" s="6">
        <v>7352.0219999999999</v>
      </c>
      <c r="J624" s="7">
        <v>25884.588</v>
      </c>
      <c r="K624" t="s">
        <v>64</v>
      </c>
      <c r="L624" t="s">
        <v>22</v>
      </c>
      <c r="M624" t="s">
        <v>31</v>
      </c>
      <c r="N624" s="5">
        <f xml:space="preserve"> Campaign_Data[[#This Row],[Clicks]]/Campaign_Data[[#This Row],[Impressions]]</f>
        <v>0.230071661237785</v>
      </c>
      <c r="O624" s="5">
        <f xml:space="preserve"> Campaign_Data[[#This Row],[Conversions]]/Campaign_Data[[#This Row],[Clicks]]</f>
        <v>9.9558273870200484E-2</v>
      </c>
      <c r="P624" s="7">
        <f>Campaign_Data[[#This Row],[Total_Spend]]/Campaign_Data[[#This Row],[Clicks]]</f>
        <v>0.28714237172952772</v>
      </c>
      <c r="Q624" s="6">
        <f>Campaign_Data[[#This Row],[Total_Spend]]/Campaign_Data[[#This Row],[Conversions]]</f>
        <v>2.8841638225255974</v>
      </c>
      <c r="R624" s="7">
        <f xml:space="preserve"> Campaign_Data[[#This Row],[Revenue_Generated]]/Campaign_Data[[#This Row],[Total_Spend]]</f>
        <v>3.5207440891771</v>
      </c>
      <c r="S624" t="str">
        <f xml:space="preserve"> TEXT(Campaign_Data[[#This Row],[Start_Date]], "mmm-yyyy")</f>
        <v>Apr-2023</v>
      </c>
    </row>
    <row r="625" spans="1:19" x14ac:dyDescent="0.2">
      <c r="A625" t="s">
        <v>663</v>
      </c>
      <c r="B625" t="s">
        <v>39</v>
      </c>
      <c r="C625" t="s">
        <v>28</v>
      </c>
      <c r="D625" s="1">
        <v>44929</v>
      </c>
      <c r="E625" s="1">
        <v>45385</v>
      </c>
      <c r="F625">
        <v>119770</v>
      </c>
      <c r="G625">
        <v>81898.899999999994</v>
      </c>
      <c r="H625">
        <v>31940.6</v>
      </c>
      <c r="I625" s="6">
        <v>10013.323</v>
      </c>
      <c r="J625" s="7">
        <v>23107.432000000001</v>
      </c>
      <c r="K625" t="s">
        <v>37</v>
      </c>
      <c r="L625" t="s">
        <v>34</v>
      </c>
      <c r="M625" t="s">
        <v>31</v>
      </c>
      <c r="N625" s="5">
        <f xml:space="preserve"> Campaign_Data[[#This Row],[Clicks]]/Campaign_Data[[#This Row],[Impressions]]</f>
        <v>0.68380145278450355</v>
      </c>
      <c r="O625" s="5">
        <f xml:space="preserve"> Campaign_Data[[#This Row],[Conversions]]/Campaign_Data[[#This Row],[Clicks]]</f>
        <v>0.39000035409510997</v>
      </c>
      <c r="P625" s="7">
        <f>Campaign_Data[[#This Row],[Total_Spend]]/Campaign_Data[[#This Row],[Clicks]]</f>
        <v>0.12226443822810808</v>
      </c>
      <c r="Q625" s="6">
        <f>Campaign_Data[[#This Row],[Total_Spend]]/Campaign_Data[[#This Row],[Conversions]]</f>
        <v>0.3134982749228255</v>
      </c>
      <c r="R625" s="7">
        <f xml:space="preserve"> Campaign_Data[[#This Row],[Revenue_Generated]]/Campaign_Data[[#This Row],[Total_Spend]]</f>
        <v>2.3076686930003159</v>
      </c>
      <c r="S625" t="str">
        <f xml:space="preserve"> TEXT(Campaign_Data[[#This Row],[Start_Date]], "mmm-yyyy")</f>
        <v>Jan-2023</v>
      </c>
    </row>
    <row r="626" spans="1:19" x14ac:dyDescent="0.2">
      <c r="A626" t="s">
        <v>664</v>
      </c>
      <c r="B626" t="s">
        <v>46</v>
      </c>
      <c r="C626" t="s">
        <v>28</v>
      </c>
      <c r="D626" s="1">
        <v>44890</v>
      </c>
      <c r="E626" s="1">
        <v>45341</v>
      </c>
      <c r="F626">
        <v>47110.5</v>
      </c>
      <c r="G626">
        <v>24449.899999999998</v>
      </c>
      <c r="H626">
        <v>13467.6</v>
      </c>
      <c r="I626" s="6">
        <v>3127.0410000000002</v>
      </c>
      <c r="J626" s="7">
        <v>5858.87</v>
      </c>
      <c r="K626" t="s">
        <v>42</v>
      </c>
      <c r="L626" t="s">
        <v>43</v>
      </c>
      <c r="M626" t="s">
        <v>31</v>
      </c>
      <c r="N626" s="5">
        <f xml:space="preserve"> Campaign_Data[[#This Row],[Clicks]]/Campaign_Data[[#This Row],[Impressions]]</f>
        <v>0.51899045860264692</v>
      </c>
      <c r="O626" s="5">
        <f xml:space="preserve"> Campaign_Data[[#This Row],[Conversions]]/Campaign_Data[[#This Row],[Clicks]]</f>
        <v>0.55082433874985182</v>
      </c>
      <c r="P626" s="7">
        <f>Campaign_Data[[#This Row],[Total_Spend]]/Campaign_Data[[#This Row],[Clicks]]</f>
        <v>0.12789586051476695</v>
      </c>
      <c r="Q626" s="6">
        <f>Campaign_Data[[#This Row],[Total_Spend]]/Campaign_Data[[#This Row],[Conversions]]</f>
        <v>0.23218992248062015</v>
      </c>
      <c r="R626" s="7">
        <f xml:space="preserve"> Campaign_Data[[#This Row],[Revenue_Generated]]/Campaign_Data[[#This Row],[Total_Spend]]</f>
        <v>1.8736147047640244</v>
      </c>
      <c r="S626" t="str">
        <f xml:space="preserve"> TEXT(Campaign_Data[[#This Row],[Start_Date]], "mmm-yyyy")</f>
        <v>Nov-2022</v>
      </c>
    </row>
    <row r="627" spans="1:19" x14ac:dyDescent="0.2">
      <c r="A627" t="s">
        <v>665</v>
      </c>
      <c r="B627" t="s">
        <v>46</v>
      </c>
      <c r="C627" t="s">
        <v>20</v>
      </c>
      <c r="D627" s="1">
        <v>45074</v>
      </c>
      <c r="E627" s="1">
        <v>45516</v>
      </c>
      <c r="F627">
        <v>140499.19999999998</v>
      </c>
      <c r="G627">
        <v>58287.1</v>
      </c>
      <c r="H627">
        <v>7986.5999999999995</v>
      </c>
      <c r="I627" s="6">
        <v>6418.9470000000001</v>
      </c>
      <c r="J627" s="7">
        <v>22992.679</v>
      </c>
      <c r="K627" t="s">
        <v>37</v>
      </c>
      <c r="L627" t="s">
        <v>49</v>
      </c>
      <c r="M627" t="s">
        <v>23</v>
      </c>
      <c r="N627" s="5">
        <f xml:space="preserve"> Campaign_Data[[#This Row],[Clicks]]/Campaign_Data[[#This Row],[Impressions]]</f>
        <v>0.41485716644649939</v>
      </c>
      <c r="O627" s="5">
        <f xml:space="preserve"> Campaign_Data[[#This Row],[Conversions]]/Campaign_Data[[#This Row],[Clicks]]</f>
        <v>0.13702174237524253</v>
      </c>
      <c r="P627" s="7">
        <f>Campaign_Data[[#This Row],[Total_Spend]]/Campaign_Data[[#This Row],[Clicks]]</f>
        <v>0.11012637444648989</v>
      </c>
      <c r="Q627" s="6">
        <f>Campaign_Data[[#This Row],[Total_Spend]]/Campaign_Data[[#This Row],[Conversions]]</f>
        <v>0.80371459694989111</v>
      </c>
      <c r="R627" s="7">
        <f xml:space="preserve"> Campaign_Data[[#This Row],[Revenue_Generated]]/Campaign_Data[[#This Row],[Total_Spend]]</f>
        <v>3.5820016896852396</v>
      </c>
      <c r="S627" t="str">
        <f xml:space="preserve"> TEXT(Campaign_Data[[#This Row],[Start_Date]], "mmm-yyyy")</f>
        <v>May-2023</v>
      </c>
    </row>
    <row r="628" spans="1:19" x14ac:dyDescent="0.2">
      <c r="A628" t="s">
        <v>666</v>
      </c>
      <c r="B628" t="s">
        <v>46</v>
      </c>
      <c r="C628" t="s">
        <v>20</v>
      </c>
      <c r="D628" s="1">
        <v>44867</v>
      </c>
      <c r="E628" s="1">
        <v>45320</v>
      </c>
      <c r="F628">
        <v>118114.09999999999</v>
      </c>
      <c r="G628">
        <v>35055.199999999997</v>
      </c>
      <c r="H628">
        <v>7313.8</v>
      </c>
      <c r="I628" s="6">
        <v>3697.5</v>
      </c>
      <c r="J628" s="7">
        <v>12110.748</v>
      </c>
      <c r="K628" t="s">
        <v>29</v>
      </c>
      <c r="L628" t="s">
        <v>30</v>
      </c>
      <c r="M628" t="s">
        <v>23</v>
      </c>
      <c r="N628" s="5">
        <f xml:space="preserve"> Campaign_Data[[#This Row],[Clicks]]/Campaign_Data[[#This Row],[Impressions]]</f>
        <v>0.29679098431093326</v>
      </c>
      <c r="O628" s="5">
        <f xml:space="preserve"> Campaign_Data[[#This Row],[Conversions]]/Campaign_Data[[#This Row],[Clicks]]</f>
        <v>0.20863666446062212</v>
      </c>
      <c r="P628" s="7">
        <f>Campaign_Data[[#This Row],[Total_Spend]]/Campaign_Data[[#This Row],[Clicks]]</f>
        <v>0.10547650562541364</v>
      </c>
      <c r="Q628" s="6">
        <f>Campaign_Data[[#This Row],[Total_Spend]]/Campaign_Data[[#This Row],[Conversions]]</f>
        <v>0.50555114988104677</v>
      </c>
      <c r="R628" s="7">
        <f xml:space="preserve"> Campaign_Data[[#This Row],[Revenue_Generated]]/Campaign_Data[[#This Row],[Total_Spend]]</f>
        <v>3.2753882352941175</v>
      </c>
      <c r="S628" t="str">
        <f xml:space="preserve"> TEXT(Campaign_Data[[#This Row],[Start_Date]], "mmm-yyyy")</f>
        <v>Nov-2022</v>
      </c>
    </row>
    <row r="629" spans="1:19" x14ac:dyDescent="0.2">
      <c r="A629" t="s">
        <v>667</v>
      </c>
      <c r="B629" t="s">
        <v>19</v>
      </c>
      <c r="C629" t="s">
        <v>28</v>
      </c>
      <c r="D629" s="1">
        <v>44974</v>
      </c>
      <c r="E629" s="1">
        <v>45410</v>
      </c>
      <c r="F629">
        <v>130067.9</v>
      </c>
      <c r="G629">
        <v>70954.3</v>
      </c>
      <c r="H629">
        <v>46220.2</v>
      </c>
      <c r="I629" s="6">
        <v>4121.625</v>
      </c>
      <c r="J629" s="7">
        <v>6718.1980000000003</v>
      </c>
      <c r="K629" t="s">
        <v>21</v>
      </c>
      <c r="L629" t="s">
        <v>43</v>
      </c>
      <c r="M629" t="s">
        <v>23</v>
      </c>
      <c r="N629" s="5">
        <f xml:space="preserve"> Campaign_Data[[#This Row],[Clicks]]/Campaign_Data[[#This Row],[Impressions]]</f>
        <v>0.54551737976856707</v>
      </c>
      <c r="O629" s="5">
        <f xml:space="preserve"> Campaign_Data[[#This Row],[Conversions]]/Campaign_Data[[#This Row],[Clicks]]</f>
        <v>0.65140801896431921</v>
      </c>
      <c r="P629" s="7">
        <f>Campaign_Data[[#This Row],[Total_Spend]]/Campaign_Data[[#This Row],[Clicks]]</f>
        <v>5.8088445661503244E-2</v>
      </c>
      <c r="Q629" s="6">
        <f>Campaign_Data[[#This Row],[Total_Spend]]/Campaign_Data[[#This Row],[Conversions]]</f>
        <v>8.9173672982808386E-2</v>
      </c>
      <c r="R629" s="7">
        <f xml:space="preserve"> Campaign_Data[[#This Row],[Revenue_Generated]]/Campaign_Data[[#This Row],[Total_Spend]]</f>
        <v>1.6299876868953387</v>
      </c>
      <c r="S629" t="str">
        <f xml:space="preserve"> TEXT(Campaign_Data[[#This Row],[Start_Date]], "mmm-yyyy")</f>
        <v>Feb-2023</v>
      </c>
    </row>
    <row r="630" spans="1:19" x14ac:dyDescent="0.2">
      <c r="A630" t="s">
        <v>668</v>
      </c>
      <c r="B630" t="s">
        <v>25</v>
      </c>
      <c r="C630" t="s">
        <v>40</v>
      </c>
      <c r="D630" s="1">
        <v>45017</v>
      </c>
      <c r="E630" s="1">
        <v>45473</v>
      </c>
      <c r="F630">
        <v>98275.199999999997</v>
      </c>
      <c r="G630">
        <v>81226.099999999991</v>
      </c>
      <c r="H630">
        <v>79004.7</v>
      </c>
      <c r="I630" s="6">
        <v>13402.523999999999</v>
      </c>
      <c r="J630" s="7">
        <v>39716.572999999997</v>
      </c>
      <c r="K630" t="s">
        <v>64</v>
      </c>
      <c r="L630" t="s">
        <v>22</v>
      </c>
      <c r="M630" t="s">
        <v>31</v>
      </c>
      <c r="N630" s="5">
        <f xml:space="preserve"> Campaign_Data[[#This Row],[Clicks]]/Campaign_Data[[#This Row],[Impressions]]</f>
        <v>0.82651676109537298</v>
      </c>
      <c r="O630" s="5">
        <f xml:space="preserve"> Campaign_Data[[#This Row],[Conversions]]/Campaign_Data[[#This Row],[Clicks]]</f>
        <v>0.97265164768467283</v>
      </c>
      <c r="P630" s="7">
        <f>Campaign_Data[[#This Row],[Total_Spend]]/Campaign_Data[[#This Row],[Clicks]]</f>
        <v>0.16500267771073585</v>
      </c>
      <c r="Q630" s="6">
        <f>Campaign_Data[[#This Row],[Total_Spend]]/Campaign_Data[[#This Row],[Conversions]]</f>
        <v>0.16964210989979078</v>
      </c>
      <c r="R630" s="7">
        <f xml:space="preserve"> Campaign_Data[[#This Row],[Revenue_Generated]]/Campaign_Data[[#This Row],[Total_Spend]]</f>
        <v>2.9633651840504069</v>
      </c>
      <c r="S630" t="str">
        <f xml:space="preserve"> TEXT(Campaign_Data[[#This Row],[Start_Date]], "mmm-yyyy")</f>
        <v>Apr-2023</v>
      </c>
    </row>
    <row r="631" spans="1:19" x14ac:dyDescent="0.2">
      <c r="A631" t="s">
        <v>669</v>
      </c>
      <c r="B631" t="s">
        <v>33</v>
      </c>
      <c r="C631" t="s">
        <v>47</v>
      </c>
      <c r="D631" s="1">
        <v>45002</v>
      </c>
      <c r="E631" s="1">
        <v>45453</v>
      </c>
      <c r="F631">
        <v>93817.9</v>
      </c>
      <c r="G631">
        <v>58974.400000000001</v>
      </c>
      <c r="H631">
        <v>11437.6</v>
      </c>
      <c r="I631" s="6">
        <v>14172.995999999999</v>
      </c>
      <c r="J631" s="7">
        <v>36414.690999999999</v>
      </c>
      <c r="K631" t="s">
        <v>21</v>
      </c>
      <c r="L631" t="s">
        <v>22</v>
      </c>
      <c r="M631" t="s">
        <v>23</v>
      </c>
      <c r="N631" s="5">
        <f xml:space="preserve"> Campaign_Data[[#This Row],[Clicks]]/Campaign_Data[[#This Row],[Impressions]]</f>
        <v>0.62860498902661432</v>
      </c>
      <c r="O631" s="5">
        <f xml:space="preserve"> Campaign_Data[[#This Row],[Conversions]]/Campaign_Data[[#This Row],[Clicks]]</f>
        <v>0.19394177812745869</v>
      </c>
      <c r="P631" s="7">
        <f>Campaign_Data[[#This Row],[Total_Spend]]/Campaign_Data[[#This Row],[Clicks]]</f>
        <v>0.24032454760031469</v>
      </c>
      <c r="Q631" s="6">
        <f>Campaign_Data[[#This Row],[Total_Spend]]/Campaign_Data[[#This Row],[Conversions]]</f>
        <v>1.2391582150101419</v>
      </c>
      <c r="R631" s="7">
        <f xml:space="preserve"> Campaign_Data[[#This Row],[Revenue_Generated]]/Campaign_Data[[#This Row],[Total_Spend]]</f>
        <v>2.5693008732945386</v>
      </c>
      <c r="S631" t="str">
        <f xml:space="preserve"> TEXT(Campaign_Data[[#This Row],[Start_Date]], "mmm-yyyy")</f>
        <v>Mar-2023</v>
      </c>
    </row>
    <row r="632" spans="1:19" x14ac:dyDescent="0.2">
      <c r="A632" t="s">
        <v>670</v>
      </c>
      <c r="B632" t="s">
        <v>33</v>
      </c>
      <c r="C632" t="s">
        <v>40</v>
      </c>
      <c r="D632" s="1">
        <v>45018</v>
      </c>
      <c r="E632" s="1">
        <v>45470</v>
      </c>
      <c r="F632">
        <v>31288.1</v>
      </c>
      <c r="G632">
        <v>9978.9</v>
      </c>
      <c r="H632">
        <v>4141.2</v>
      </c>
      <c r="I632" s="6">
        <v>6242.2790000000005</v>
      </c>
      <c r="J632" s="7">
        <v>16494.272000000001</v>
      </c>
      <c r="K632" t="s">
        <v>29</v>
      </c>
      <c r="L632" t="s">
        <v>43</v>
      </c>
      <c r="M632" t="s">
        <v>23</v>
      </c>
      <c r="N632" s="5">
        <f xml:space="preserve"> Campaign_Data[[#This Row],[Clicks]]/Campaign_Data[[#This Row],[Impressions]]</f>
        <v>0.31893595328575403</v>
      </c>
      <c r="O632" s="5">
        <f xml:space="preserve"> Campaign_Data[[#This Row],[Conversions]]/Campaign_Data[[#This Row],[Clicks]]</f>
        <v>0.41499564080209239</v>
      </c>
      <c r="P632" s="7">
        <f>Campaign_Data[[#This Row],[Total_Spend]]/Campaign_Data[[#This Row],[Clicks]]</f>
        <v>0.62554780587038661</v>
      </c>
      <c r="Q632" s="6">
        <f>Campaign_Data[[#This Row],[Total_Spend]]/Campaign_Data[[#This Row],[Conversions]]</f>
        <v>1.5073599439775913</v>
      </c>
      <c r="R632" s="7">
        <f xml:space="preserve"> Campaign_Data[[#This Row],[Revenue_Generated]]/Campaign_Data[[#This Row],[Total_Spend]]</f>
        <v>2.642347770742064</v>
      </c>
      <c r="S632" t="str">
        <f xml:space="preserve"> TEXT(Campaign_Data[[#This Row],[Start_Date]], "mmm-yyyy")</f>
        <v>Apr-2023</v>
      </c>
    </row>
    <row r="633" spans="1:19" x14ac:dyDescent="0.2">
      <c r="A633" t="s">
        <v>671</v>
      </c>
      <c r="B633" t="s">
        <v>19</v>
      </c>
      <c r="C633" t="s">
        <v>20</v>
      </c>
      <c r="D633" s="1">
        <v>45094</v>
      </c>
      <c r="E633" s="1">
        <v>45530</v>
      </c>
      <c r="F633">
        <v>26943.899999999998</v>
      </c>
      <c r="G633">
        <v>23223.200000000001</v>
      </c>
      <c r="H633">
        <v>17513.099999999999</v>
      </c>
      <c r="I633" s="6">
        <v>7424.058</v>
      </c>
      <c r="J633" s="7">
        <v>28488.556</v>
      </c>
      <c r="K633" t="s">
        <v>21</v>
      </c>
      <c r="L633" t="s">
        <v>34</v>
      </c>
      <c r="M633" t="s">
        <v>31</v>
      </c>
      <c r="N633" s="5">
        <f xml:space="preserve"> Campaign_Data[[#This Row],[Clicks]]/Campaign_Data[[#This Row],[Impressions]]</f>
        <v>0.86190937466365314</v>
      </c>
      <c r="O633" s="5">
        <f xml:space="preserve"> Campaign_Data[[#This Row],[Conversions]]/Campaign_Data[[#This Row],[Clicks]]</f>
        <v>0.754120879120879</v>
      </c>
      <c r="P633" s="7">
        <f>Campaign_Data[[#This Row],[Total_Spend]]/Campaign_Data[[#This Row],[Clicks]]</f>
        <v>0.31968281718281716</v>
      </c>
      <c r="Q633" s="6">
        <f>Campaign_Data[[#This Row],[Total_Spend]]/Campaign_Data[[#This Row],[Conversions]]</f>
        <v>0.42391455538996525</v>
      </c>
      <c r="R633" s="7">
        <f xml:space="preserve"> Campaign_Data[[#This Row],[Revenue_Generated]]/Campaign_Data[[#This Row],[Total_Spend]]</f>
        <v>3.8373293958640948</v>
      </c>
      <c r="S633" t="str">
        <f xml:space="preserve"> TEXT(Campaign_Data[[#This Row],[Start_Date]], "mmm-yyyy")</f>
        <v>Jun-2023</v>
      </c>
    </row>
    <row r="634" spans="1:19" x14ac:dyDescent="0.2">
      <c r="A634" t="s">
        <v>672</v>
      </c>
      <c r="B634" t="s">
        <v>19</v>
      </c>
      <c r="C634" t="s">
        <v>20</v>
      </c>
      <c r="D634" s="1">
        <v>45152</v>
      </c>
      <c r="E634" s="1">
        <v>45594</v>
      </c>
      <c r="F634">
        <v>70417.8</v>
      </c>
      <c r="G634">
        <v>27245.5</v>
      </c>
      <c r="H634">
        <v>12916.6</v>
      </c>
      <c r="I634" s="6">
        <v>9817.3989999999994</v>
      </c>
      <c r="J634" s="7">
        <v>28195.105</v>
      </c>
      <c r="K634" t="s">
        <v>42</v>
      </c>
      <c r="L634" t="s">
        <v>34</v>
      </c>
      <c r="M634" t="s">
        <v>23</v>
      </c>
      <c r="N634" s="5">
        <f xml:space="preserve"> Campaign_Data[[#This Row],[Clicks]]/Campaign_Data[[#This Row],[Impressions]]</f>
        <v>0.38691211597067787</v>
      </c>
      <c r="O634" s="5">
        <f xml:space="preserve"> Campaign_Data[[#This Row],[Conversions]]/Campaign_Data[[#This Row],[Clicks]]</f>
        <v>0.47408195848855778</v>
      </c>
      <c r="P634" s="7">
        <f>Campaign_Data[[#This Row],[Total_Spend]]/Campaign_Data[[#This Row],[Clicks]]</f>
        <v>0.36033102714209686</v>
      </c>
      <c r="Q634" s="6">
        <f>Campaign_Data[[#This Row],[Total_Spend]]/Campaign_Data[[#This Row],[Conversions]]</f>
        <v>0.76006061966771432</v>
      </c>
      <c r="R634" s="7">
        <f xml:space="preserve"> Campaign_Data[[#This Row],[Revenue_Generated]]/Campaign_Data[[#This Row],[Total_Spend]]</f>
        <v>2.8719526424463346</v>
      </c>
      <c r="S634" t="str">
        <f xml:space="preserve"> TEXT(Campaign_Data[[#This Row],[Start_Date]], "mmm-yyyy")</f>
        <v>Aug-2023</v>
      </c>
    </row>
    <row r="635" spans="1:19" x14ac:dyDescent="0.2">
      <c r="A635" t="s">
        <v>673</v>
      </c>
      <c r="B635" t="s">
        <v>39</v>
      </c>
      <c r="C635" t="s">
        <v>28</v>
      </c>
      <c r="D635" s="1">
        <v>45135</v>
      </c>
      <c r="E635" s="1">
        <v>45591</v>
      </c>
      <c r="F635">
        <v>62608.1</v>
      </c>
      <c r="G635">
        <v>60586.799999999996</v>
      </c>
      <c r="H635">
        <v>10779.3</v>
      </c>
      <c r="I635" s="6">
        <v>11765.242</v>
      </c>
      <c r="J635" s="7">
        <v>16443.609</v>
      </c>
      <c r="K635" t="s">
        <v>37</v>
      </c>
      <c r="L635" t="s">
        <v>22</v>
      </c>
      <c r="M635" t="s">
        <v>31</v>
      </c>
      <c r="N635" s="5">
        <f xml:space="preserve"> Campaign_Data[[#This Row],[Clicks]]/Campaign_Data[[#This Row],[Impressions]]</f>
        <v>0.96771504006670062</v>
      </c>
      <c r="O635" s="5">
        <f xml:space="preserve"> Campaign_Data[[#This Row],[Conversions]]/Campaign_Data[[#This Row],[Clicks]]</f>
        <v>0.17791499138426192</v>
      </c>
      <c r="P635" s="7">
        <f>Campaign_Data[[#This Row],[Total_Spend]]/Campaign_Data[[#This Row],[Clicks]]</f>
        <v>0.19418820601187059</v>
      </c>
      <c r="Q635" s="6">
        <f>Campaign_Data[[#This Row],[Total_Spend]]/Campaign_Data[[#This Row],[Conversions]]</f>
        <v>1.0914662362119991</v>
      </c>
      <c r="R635" s="7">
        <f xml:space="preserve"> Campaign_Data[[#This Row],[Revenue_Generated]]/Campaign_Data[[#This Row],[Total_Spend]]</f>
        <v>1.3976430744050994</v>
      </c>
      <c r="S635" t="str">
        <f xml:space="preserve"> TEXT(Campaign_Data[[#This Row],[Start_Date]], "mmm-yyyy")</f>
        <v>Jul-2023</v>
      </c>
    </row>
    <row r="636" spans="1:19" x14ac:dyDescent="0.2">
      <c r="A636" t="s">
        <v>674</v>
      </c>
      <c r="B636" t="s">
        <v>19</v>
      </c>
      <c r="C636" t="s">
        <v>20</v>
      </c>
      <c r="D636" s="1">
        <v>44963</v>
      </c>
      <c r="E636" s="1">
        <v>45426</v>
      </c>
      <c r="F636">
        <v>54673.7</v>
      </c>
      <c r="G636">
        <v>45463.299999999996</v>
      </c>
      <c r="H636">
        <v>35606.199999999997</v>
      </c>
      <c r="I636" s="6">
        <v>6911.3379999999997</v>
      </c>
      <c r="J636" s="7">
        <v>22203.530999999999</v>
      </c>
      <c r="K636" t="s">
        <v>37</v>
      </c>
      <c r="L636" t="s">
        <v>43</v>
      </c>
      <c r="M636" t="s">
        <v>31</v>
      </c>
      <c r="N636" s="5">
        <f xml:space="preserve"> Campaign_Data[[#This Row],[Clicks]]/Campaign_Data[[#This Row],[Impressions]]</f>
        <v>0.83153874714899478</v>
      </c>
      <c r="O636" s="5">
        <f xml:space="preserve"> Campaign_Data[[#This Row],[Conversions]]/Campaign_Data[[#This Row],[Clicks]]</f>
        <v>0.78318555846144033</v>
      </c>
      <c r="P636" s="7">
        <f>Campaign_Data[[#This Row],[Total_Spend]]/Campaign_Data[[#This Row],[Clicks]]</f>
        <v>0.15202015691777765</v>
      </c>
      <c r="Q636" s="6">
        <f>Campaign_Data[[#This Row],[Total_Spend]]/Campaign_Data[[#This Row],[Conversions]]</f>
        <v>0.19410490307867731</v>
      </c>
      <c r="R636" s="7">
        <f xml:space="preserve"> Campaign_Data[[#This Row],[Revenue_Generated]]/Campaign_Data[[#This Row],[Total_Spend]]</f>
        <v>3.212624096810198</v>
      </c>
      <c r="S636" t="str">
        <f xml:space="preserve"> TEXT(Campaign_Data[[#This Row],[Start_Date]], "mmm-yyyy")</f>
        <v>Feb-2023</v>
      </c>
    </row>
    <row r="637" spans="1:19" x14ac:dyDescent="0.2">
      <c r="A637" t="s">
        <v>675</v>
      </c>
      <c r="B637" t="s">
        <v>46</v>
      </c>
      <c r="C637" t="s">
        <v>40</v>
      </c>
      <c r="D637" s="1">
        <v>45136</v>
      </c>
      <c r="E637" s="1">
        <v>45584</v>
      </c>
      <c r="F637">
        <v>62176</v>
      </c>
      <c r="G637">
        <v>54914.400000000001</v>
      </c>
      <c r="H637">
        <v>2543.2999999999997</v>
      </c>
      <c r="I637" s="6">
        <v>6415.0320000000002</v>
      </c>
      <c r="J637" s="7">
        <v>10470.826999999999</v>
      </c>
      <c r="K637" t="s">
        <v>29</v>
      </c>
      <c r="L637" t="s">
        <v>30</v>
      </c>
      <c r="M637" t="s">
        <v>31</v>
      </c>
      <c r="N637" s="5">
        <f xml:space="preserve"> Campaign_Data[[#This Row],[Clicks]]/Campaign_Data[[#This Row],[Impressions]]</f>
        <v>0.88320895522388065</v>
      </c>
      <c r="O637" s="5">
        <f xml:space="preserve"> Campaign_Data[[#This Row],[Conversions]]/Campaign_Data[[#This Row],[Clicks]]</f>
        <v>4.631389945078157E-2</v>
      </c>
      <c r="P637" s="7">
        <f>Campaign_Data[[#This Row],[Total_Spend]]/Campaign_Data[[#This Row],[Clicks]]</f>
        <v>0.11681875792141952</v>
      </c>
      <c r="Q637" s="6">
        <f>Campaign_Data[[#This Row],[Total_Spend]]/Campaign_Data[[#This Row],[Conversions]]</f>
        <v>2.5223261117445843</v>
      </c>
      <c r="R637" s="7">
        <f xml:space="preserve"> Campaign_Data[[#This Row],[Revenue_Generated]]/Campaign_Data[[#This Row],[Total_Spend]]</f>
        <v>1.6322330114643231</v>
      </c>
      <c r="S637" t="str">
        <f xml:space="preserve"> TEXT(Campaign_Data[[#This Row],[Start_Date]], "mmm-yyyy")</f>
        <v>Jul-2023</v>
      </c>
    </row>
    <row r="638" spans="1:19" x14ac:dyDescent="0.2">
      <c r="A638" t="s">
        <v>676</v>
      </c>
      <c r="B638" t="s">
        <v>46</v>
      </c>
      <c r="C638" t="s">
        <v>28</v>
      </c>
      <c r="D638" s="1">
        <v>44941</v>
      </c>
      <c r="E638" s="1">
        <v>45382</v>
      </c>
      <c r="F638">
        <v>87771.4</v>
      </c>
      <c r="G638">
        <v>15749.9</v>
      </c>
      <c r="H638">
        <v>9401.7999999999993</v>
      </c>
      <c r="I638" s="6">
        <v>4423.95</v>
      </c>
      <c r="J638" s="7">
        <v>14830.136</v>
      </c>
      <c r="K638" t="s">
        <v>64</v>
      </c>
      <c r="L638" t="s">
        <v>49</v>
      </c>
      <c r="M638" t="s">
        <v>23</v>
      </c>
      <c r="N638" s="5">
        <f xml:space="preserve"> Campaign_Data[[#This Row],[Clicks]]/Campaign_Data[[#This Row],[Impressions]]</f>
        <v>0.17944227846428337</v>
      </c>
      <c r="O638" s="5">
        <f xml:space="preserve"> Campaign_Data[[#This Row],[Conversions]]/Campaign_Data[[#This Row],[Clicks]]</f>
        <v>0.59694347265696923</v>
      </c>
      <c r="P638" s="7">
        <f>Campaign_Data[[#This Row],[Total_Spend]]/Campaign_Data[[#This Row],[Clicks]]</f>
        <v>0.2808874976983981</v>
      </c>
      <c r="Q638" s="6">
        <f>Campaign_Data[[#This Row],[Total_Spend]]/Campaign_Data[[#This Row],[Conversions]]</f>
        <v>0.47054287476866136</v>
      </c>
      <c r="R638" s="7">
        <f xml:space="preserve"> Campaign_Data[[#This Row],[Revenue_Generated]]/Campaign_Data[[#This Row],[Total_Spend]]</f>
        <v>3.3522386102917077</v>
      </c>
      <c r="S638" t="str">
        <f xml:space="preserve"> TEXT(Campaign_Data[[#This Row],[Start_Date]], "mmm-yyyy")</f>
        <v>Jan-2023</v>
      </c>
    </row>
    <row r="639" spans="1:19" x14ac:dyDescent="0.2">
      <c r="A639" t="s">
        <v>677</v>
      </c>
      <c r="B639" t="s">
        <v>27</v>
      </c>
      <c r="C639" t="s">
        <v>28</v>
      </c>
      <c r="D639" s="1">
        <v>44859</v>
      </c>
      <c r="E639" s="1">
        <v>45315</v>
      </c>
      <c r="F639">
        <v>126355.9</v>
      </c>
      <c r="G639">
        <v>116301.59999999999</v>
      </c>
      <c r="H639">
        <v>103106.59999999999</v>
      </c>
      <c r="I639" s="6">
        <v>10895.039000000001</v>
      </c>
      <c r="J639" s="7">
        <v>21150.541000000001</v>
      </c>
      <c r="K639" t="s">
        <v>42</v>
      </c>
      <c r="L639" t="s">
        <v>43</v>
      </c>
      <c r="M639" t="s">
        <v>31</v>
      </c>
      <c r="N639" s="5">
        <f xml:space="preserve"> Campaign_Data[[#This Row],[Clicks]]/Campaign_Data[[#This Row],[Impressions]]</f>
        <v>0.92042872552844779</v>
      </c>
      <c r="O639" s="5">
        <f xml:space="preserve"> Campaign_Data[[#This Row],[Conversions]]/Campaign_Data[[#This Row],[Clicks]]</f>
        <v>0.88654498304408536</v>
      </c>
      <c r="P639" s="7">
        <f>Campaign_Data[[#This Row],[Total_Spend]]/Campaign_Data[[#This Row],[Clicks]]</f>
        <v>9.3679184121284675E-2</v>
      </c>
      <c r="Q639" s="6">
        <f>Campaign_Data[[#This Row],[Total_Spend]]/Campaign_Data[[#This Row],[Conversions]]</f>
        <v>0.10566771671260619</v>
      </c>
      <c r="R639" s="7">
        <f xml:space="preserve"> Campaign_Data[[#This Row],[Revenue_Generated]]/Campaign_Data[[#This Row],[Total_Spend]]</f>
        <v>1.9413001642307108</v>
      </c>
      <c r="S639" t="str">
        <f xml:space="preserve"> TEXT(Campaign_Data[[#This Row],[Start_Date]], "mmm-yyyy")</f>
        <v>Oct-2022</v>
      </c>
    </row>
    <row r="640" spans="1:19" x14ac:dyDescent="0.2">
      <c r="A640" t="s">
        <v>678</v>
      </c>
      <c r="B640" t="s">
        <v>46</v>
      </c>
      <c r="C640" t="s">
        <v>47</v>
      </c>
      <c r="D640" s="1">
        <v>45038</v>
      </c>
      <c r="E640" s="1">
        <v>45489</v>
      </c>
      <c r="F640">
        <v>133272.4</v>
      </c>
      <c r="G640">
        <v>84845.3</v>
      </c>
      <c r="H640">
        <v>80492.399999999994</v>
      </c>
      <c r="I640" s="6">
        <v>400.83800000000002</v>
      </c>
      <c r="J640" s="7">
        <v>1436.37</v>
      </c>
      <c r="K640" t="s">
        <v>29</v>
      </c>
      <c r="L640" t="s">
        <v>34</v>
      </c>
      <c r="M640" t="s">
        <v>23</v>
      </c>
      <c r="N640" s="5">
        <f xml:space="preserve"> Campaign_Data[[#This Row],[Clicks]]/Campaign_Data[[#This Row],[Impressions]]</f>
        <v>0.63663069022543306</v>
      </c>
      <c r="O640" s="5">
        <f xml:space="preserve"> Campaign_Data[[#This Row],[Conversions]]/Campaign_Data[[#This Row],[Clicks]]</f>
        <v>0.94869603855487561</v>
      </c>
      <c r="P640" s="7">
        <f>Campaign_Data[[#This Row],[Total_Spend]]/Campaign_Data[[#This Row],[Clicks]]</f>
        <v>4.7243394743138392E-3</v>
      </c>
      <c r="Q640" s="6">
        <f>Campaign_Data[[#This Row],[Total_Spend]]/Campaign_Data[[#This Row],[Conversions]]</f>
        <v>4.9798241821588131E-3</v>
      </c>
      <c r="R640" s="7">
        <f xml:space="preserve"> Campaign_Data[[#This Row],[Revenue_Generated]]/Campaign_Data[[#This Row],[Total_Spend]]</f>
        <v>3.5834177398350451</v>
      </c>
      <c r="S640" t="str">
        <f xml:space="preserve"> TEXT(Campaign_Data[[#This Row],[Start_Date]], "mmm-yyyy")</f>
        <v>Apr-2023</v>
      </c>
    </row>
    <row r="641" spans="1:19" x14ac:dyDescent="0.2">
      <c r="A641" t="s">
        <v>679</v>
      </c>
      <c r="B641" t="s">
        <v>33</v>
      </c>
      <c r="C641" t="s">
        <v>28</v>
      </c>
      <c r="D641" s="1">
        <v>45065</v>
      </c>
      <c r="E641" s="1">
        <v>45517</v>
      </c>
      <c r="F641">
        <v>4344.2</v>
      </c>
      <c r="G641">
        <v>3839.6</v>
      </c>
      <c r="H641">
        <v>43.5</v>
      </c>
      <c r="I641" s="6">
        <v>12206.129000000001</v>
      </c>
      <c r="J641" s="7">
        <v>44739.343999999997</v>
      </c>
      <c r="K641" t="s">
        <v>42</v>
      </c>
      <c r="L641" t="s">
        <v>49</v>
      </c>
      <c r="M641" t="s">
        <v>23</v>
      </c>
      <c r="N641" s="5">
        <f xml:space="preserve"> Campaign_Data[[#This Row],[Clicks]]/Campaign_Data[[#This Row],[Impressions]]</f>
        <v>0.88384512683578109</v>
      </c>
      <c r="O641" s="5">
        <f xml:space="preserve"> Campaign_Data[[#This Row],[Conversions]]/Campaign_Data[[#This Row],[Clicks]]</f>
        <v>1.1329305135951663E-2</v>
      </c>
      <c r="P641" s="7">
        <f>Campaign_Data[[#This Row],[Total_Spend]]/Campaign_Data[[#This Row],[Clicks]]</f>
        <v>3.1790105740181271</v>
      </c>
      <c r="Q641" s="6">
        <f>Campaign_Data[[#This Row],[Total_Spend]]/Campaign_Data[[#This Row],[Conversions]]</f>
        <v>280.60066666666671</v>
      </c>
      <c r="R641" s="7">
        <f xml:space="preserve"> Campaign_Data[[#This Row],[Revenue_Generated]]/Campaign_Data[[#This Row],[Total_Spend]]</f>
        <v>3.6653179726348948</v>
      </c>
      <c r="S641" t="str">
        <f xml:space="preserve"> TEXT(Campaign_Data[[#This Row],[Start_Date]], "mmm-yyyy")</f>
        <v>May-2023</v>
      </c>
    </row>
    <row r="642" spans="1:19" x14ac:dyDescent="0.2">
      <c r="A642" t="s">
        <v>680</v>
      </c>
      <c r="B642" t="s">
        <v>19</v>
      </c>
      <c r="C642" t="s">
        <v>28</v>
      </c>
      <c r="D642" s="1">
        <v>45044</v>
      </c>
      <c r="E642" s="1">
        <v>45481</v>
      </c>
      <c r="F642">
        <v>114576.09999999999</v>
      </c>
      <c r="G642">
        <v>86318.5</v>
      </c>
      <c r="H642">
        <v>67222</v>
      </c>
      <c r="I642" s="6">
        <v>12094.102000000001</v>
      </c>
      <c r="J642" s="7">
        <v>25628.286</v>
      </c>
      <c r="K642" t="s">
        <v>42</v>
      </c>
      <c r="L642" t="s">
        <v>22</v>
      </c>
      <c r="M642" t="s">
        <v>31</v>
      </c>
      <c r="N642" s="5">
        <f xml:space="preserve"> Campaign_Data[[#This Row],[Clicks]]/Campaign_Data[[#This Row],[Impressions]]</f>
        <v>0.75337264926978664</v>
      </c>
      <c r="O642" s="5">
        <f xml:space="preserve"> Campaign_Data[[#This Row],[Conversions]]/Campaign_Data[[#This Row],[Clicks]]</f>
        <v>0.77876700823114398</v>
      </c>
      <c r="P642" s="7">
        <f>Campaign_Data[[#This Row],[Total_Spend]]/Campaign_Data[[#This Row],[Clicks]]</f>
        <v>0.14011019653955989</v>
      </c>
      <c r="Q642" s="6">
        <f>Campaign_Data[[#This Row],[Total_Spend]]/Campaign_Data[[#This Row],[Conversions]]</f>
        <v>0.17991285591026748</v>
      </c>
      <c r="R642" s="7">
        <f xml:space="preserve"> Campaign_Data[[#This Row],[Revenue_Generated]]/Campaign_Data[[#This Row],[Total_Spend]]</f>
        <v>2.1190730820692596</v>
      </c>
      <c r="S642" t="str">
        <f xml:space="preserve"> TEXT(Campaign_Data[[#This Row],[Start_Date]], "mmm-yyyy")</f>
        <v>Apr-2023</v>
      </c>
    </row>
    <row r="643" spans="1:19" x14ac:dyDescent="0.2">
      <c r="A643" t="s">
        <v>681</v>
      </c>
      <c r="B643" t="s">
        <v>25</v>
      </c>
      <c r="C643" t="s">
        <v>47</v>
      </c>
      <c r="D643" s="1">
        <v>44919</v>
      </c>
      <c r="E643" s="1">
        <v>45369</v>
      </c>
      <c r="F643">
        <v>10013.699999999999</v>
      </c>
      <c r="G643">
        <v>7165.9</v>
      </c>
      <c r="H643">
        <v>519.1</v>
      </c>
      <c r="I643" s="6">
        <v>6051.0820000000003</v>
      </c>
      <c r="J643" s="7">
        <v>13871.338</v>
      </c>
      <c r="K643" t="s">
        <v>42</v>
      </c>
      <c r="L643" t="s">
        <v>34</v>
      </c>
      <c r="M643" t="s">
        <v>31</v>
      </c>
      <c r="N643" s="5">
        <f xml:space="preserve"> Campaign_Data[[#This Row],[Clicks]]/Campaign_Data[[#This Row],[Impressions]]</f>
        <v>0.71560961482768615</v>
      </c>
      <c r="O643" s="5">
        <f xml:space="preserve"> Campaign_Data[[#This Row],[Conversions]]/Campaign_Data[[#This Row],[Clicks]]</f>
        <v>7.2440307567786327E-2</v>
      </c>
      <c r="P643" s="7">
        <f>Campaign_Data[[#This Row],[Total_Spend]]/Campaign_Data[[#This Row],[Clicks]]</f>
        <v>0.84442735734520447</v>
      </c>
      <c r="Q643" s="6">
        <f>Campaign_Data[[#This Row],[Total_Spend]]/Campaign_Data[[#This Row],[Conversions]]</f>
        <v>11.656871508379888</v>
      </c>
      <c r="R643" s="7">
        <f xml:space="preserve"> Campaign_Data[[#This Row],[Revenue_Generated]]/Campaign_Data[[#This Row],[Total_Spend]]</f>
        <v>2.2923731656586375</v>
      </c>
      <c r="S643" t="str">
        <f xml:space="preserve"> TEXT(Campaign_Data[[#This Row],[Start_Date]], "mmm-yyyy")</f>
        <v>Dec-2022</v>
      </c>
    </row>
    <row r="644" spans="1:19" x14ac:dyDescent="0.2">
      <c r="A644" t="s">
        <v>682</v>
      </c>
      <c r="B644" t="s">
        <v>46</v>
      </c>
      <c r="C644" t="s">
        <v>28</v>
      </c>
      <c r="D644" s="1">
        <v>44921</v>
      </c>
      <c r="E644" s="1">
        <v>45356</v>
      </c>
      <c r="F644">
        <v>80089.3</v>
      </c>
      <c r="G644">
        <v>11347.699999999999</v>
      </c>
      <c r="H644">
        <v>7044.0999999999995</v>
      </c>
      <c r="I644" s="6">
        <v>7151.6319999999996</v>
      </c>
      <c r="J644" s="7">
        <v>12667.692999999999</v>
      </c>
      <c r="K644" t="s">
        <v>42</v>
      </c>
      <c r="L644" t="s">
        <v>22</v>
      </c>
      <c r="M644" t="s">
        <v>23</v>
      </c>
      <c r="N644" s="5">
        <f xml:space="preserve"> Campaign_Data[[#This Row],[Clicks]]/Campaign_Data[[#This Row],[Impressions]]</f>
        <v>0.14168809066879096</v>
      </c>
      <c r="O644" s="5">
        <f xml:space="preserve"> Campaign_Data[[#This Row],[Conversions]]/Campaign_Data[[#This Row],[Clicks]]</f>
        <v>0.6207513416815742</v>
      </c>
      <c r="P644" s="7">
        <f>Campaign_Data[[#This Row],[Total_Spend]]/Campaign_Data[[#This Row],[Clicks]]</f>
        <v>0.63022744697163302</v>
      </c>
      <c r="Q644" s="6">
        <f>Campaign_Data[[#This Row],[Total_Spend]]/Campaign_Data[[#This Row],[Conversions]]</f>
        <v>1.0152655413750515</v>
      </c>
      <c r="R644" s="7">
        <f xml:space="preserve"> Campaign_Data[[#This Row],[Revenue_Generated]]/Campaign_Data[[#This Row],[Total_Spend]]</f>
        <v>1.7713010121326154</v>
      </c>
      <c r="S644" t="str">
        <f xml:space="preserve"> TEXT(Campaign_Data[[#This Row],[Start_Date]], "mmm-yyyy")</f>
        <v>Dec-2022</v>
      </c>
    </row>
    <row r="645" spans="1:19" x14ac:dyDescent="0.2">
      <c r="A645" t="s">
        <v>683</v>
      </c>
      <c r="B645" t="s">
        <v>33</v>
      </c>
      <c r="C645" t="s">
        <v>20</v>
      </c>
      <c r="D645" s="1">
        <v>45124</v>
      </c>
      <c r="E645" s="1">
        <v>45572</v>
      </c>
      <c r="F645">
        <v>121614.39999999999</v>
      </c>
      <c r="G645">
        <v>118363.5</v>
      </c>
      <c r="H645">
        <v>2375.1</v>
      </c>
      <c r="I645" s="6">
        <v>10790.058999999999</v>
      </c>
      <c r="J645" s="7">
        <v>19441.310000000001</v>
      </c>
      <c r="K645" t="s">
        <v>21</v>
      </c>
      <c r="L645" t="s">
        <v>49</v>
      </c>
      <c r="M645" t="s">
        <v>23</v>
      </c>
      <c r="N645" s="5">
        <f xml:space="preserve"> Campaign_Data[[#This Row],[Clicks]]/Campaign_Data[[#This Row],[Impressions]]</f>
        <v>0.97326879053796267</v>
      </c>
      <c r="O645" s="5">
        <f xml:space="preserve"> Campaign_Data[[#This Row],[Conversions]]/Campaign_Data[[#This Row],[Clicks]]</f>
        <v>2.0066152149944873E-2</v>
      </c>
      <c r="P645" s="7">
        <f>Campaign_Data[[#This Row],[Total_Spend]]/Campaign_Data[[#This Row],[Clicks]]</f>
        <v>9.1160357711625617E-2</v>
      </c>
      <c r="Q645" s="6">
        <f>Campaign_Data[[#This Row],[Total_Spend]]/Campaign_Data[[#This Row],[Conversions]]</f>
        <v>4.542991452991453</v>
      </c>
      <c r="R645" s="7">
        <f xml:space="preserve"> Campaign_Data[[#This Row],[Revenue_Generated]]/Campaign_Data[[#This Row],[Total_Spend]]</f>
        <v>1.8017797678400094</v>
      </c>
      <c r="S645" t="str">
        <f xml:space="preserve"> TEXT(Campaign_Data[[#This Row],[Start_Date]], "mmm-yyyy")</f>
        <v>Jul-2023</v>
      </c>
    </row>
    <row r="646" spans="1:19" x14ac:dyDescent="0.2">
      <c r="A646" t="s">
        <v>684</v>
      </c>
      <c r="B646" t="s">
        <v>25</v>
      </c>
      <c r="C646" t="s">
        <v>20</v>
      </c>
      <c r="D646" s="1">
        <v>45089</v>
      </c>
      <c r="E646" s="1">
        <v>45543</v>
      </c>
      <c r="F646">
        <v>76655.7</v>
      </c>
      <c r="G646">
        <v>7223.9</v>
      </c>
      <c r="H646">
        <v>4123.8</v>
      </c>
      <c r="I646" s="6">
        <v>10770.252</v>
      </c>
      <c r="J646" s="7">
        <v>17116.350999999999</v>
      </c>
      <c r="K646" t="s">
        <v>37</v>
      </c>
      <c r="L646" t="s">
        <v>22</v>
      </c>
      <c r="M646" t="s">
        <v>23</v>
      </c>
      <c r="N646" s="5">
        <f xml:space="preserve"> Campaign_Data[[#This Row],[Clicks]]/Campaign_Data[[#This Row],[Impressions]]</f>
        <v>9.4238262777588622E-2</v>
      </c>
      <c r="O646" s="5">
        <f xml:space="preserve"> Campaign_Data[[#This Row],[Conversions]]/Campaign_Data[[#This Row],[Clicks]]</f>
        <v>0.57085507828181459</v>
      </c>
      <c r="P646" s="7">
        <f>Campaign_Data[[#This Row],[Total_Spend]]/Campaign_Data[[#This Row],[Clicks]]</f>
        <v>1.4909193095142514</v>
      </c>
      <c r="Q646" s="6">
        <f>Campaign_Data[[#This Row],[Total_Spend]]/Campaign_Data[[#This Row],[Conversions]]</f>
        <v>2.611729957805907</v>
      </c>
      <c r="R646" s="7">
        <f xml:space="preserve"> Campaign_Data[[#This Row],[Revenue_Generated]]/Campaign_Data[[#This Row],[Total_Spend]]</f>
        <v>1.5892247460876494</v>
      </c>
      <c r="S646" t="str">
        <f xml:space="preserve"> TEXT(Campaign_Data[[#This Row],[Start_Date]], "mmm-yyyy")</f>
        <v>Jun-2023</v>
      </c>
    </row>
    <row r="647" spans="1:19" x14ac:dyDescent="0.2">
      <c r="A647" t="s">
        <v>685</v>
      </c>
      <c r="B647" t="s">
        <v>39</v>
      </c>
      <c r="C647" t="s">
        <v>40</v>
      </c>
      <c r="D647" s="1">
        <v>44972</v>
      </c>
      <c r="E647" s="1">
        <v>45430</v>
      </c>
      <c r="F647">
        <v>100473.4</v>
      </c>
      <c r="G647">
        <v>74718.5</v>
      </c>
      <c r="H647">
        <v>53148.299999999996</v>
      </c>
      <c r="I647" s="6">
        <v>12444.509</v>
      </c>
      <c r="J647" s="7">
        <v>39148.086000000003</v>
      </c>
      <c r="K647" t="s">
        <v>29</v>
      </c>
      <c r="L647" t="s">
        <v>49</v>
      </c>
      <c r="M647" t="s">
        <v>23</v>
      </c>
      <c r="N647" s="5">
        <f xml:space="preserve"> Campaign_Data[[#This Row],[Clicks]]/Campaign_Data[[#This Row],[Impressions]]</f>
        <v>0.74366449229348275</v>
      </c>
      <c r="O647" s="5">
        <f xml:space="preserve"> Campaign_Data[[#This Row],[Conversions]]/Campaign_Data[[#This Row],[Clicks]]</f>
        <v>0.71131379778769643</v>
      </c>
      <c r="P647" s="7">
        <f>Campaign_Data[[#This Row],[Total_Spend]]/Campaign_Data[[#This Row],[Clicks]]</f>
        <v>0.1665519115078595</v>
      </c>
      <c r="Q647" s="6">
        <f>Campaign_Data[[#This Row],[Total_Spend]]/Campaign_Data[[#This Row],[Conversions]]</f>
        <v>0.23414688710645498</v>
      </c>
      <c r="R647" s="7">
        <f xml:space="preserve"> Campaign_Data[[#This Row],[Revenue_Generated]]/Campaign_Data[[#This Row],[Total_Spend]]</f>
        <v>3.1458120203858586</v>
      </c>
      <c r="S647" t="str">
        <f xml:space="preserve"> TEXT(Campaign_Data[[#This Row],[Start_Date]], "mmm-yyyy")</f>
        <v>Feb-2023</v>
      </c>
    </row>
    <row r="648" spans="1:19" x14ac:dyDescent="0.2">
      <c r="A648" t="s">
        <v>686</v>
      </c>
      <c r="B648" t="s">
        <v>46</v>
      </c>
      <c r="C648" t="s">
        <v>40</v>
      </c>
      <c r="D648" s="1">
        <v>44997</v>
      </c>
      <c r="E648" s="1">
        <v>45447</v>
      </c>
      <c r="F648">
        <v>113972.9</v>
      </c>
      <c r="G648">
        <v>34362.1</v>
      </c>
      <c r="H648">
        <v>16202.3</v>
      </c>
      <c r="I648" s="6">
        <v>13927.105</v>
      </c>
      <c r="J648" s="7">
        <v>24280.018</v>
      </c>
      <c r="K648" t="s">
        <v>42</v>
      </c>
      <c r="L648" t="s">
        <v>43</v>
      </c>
      <c r="M648" t="s">
        <v>23</v>
      </c>
      <c r="N648" s="5">
        <f xml:space="preserve"> Campaign_Data[[#This Row],[Clicks]]/Campaign_Data[[#This Row],[Impressions]]</f>
        <v>0.30149360067173864</v>
      </c>
      <c r="O648" s="5">
        <f xml:space="preserve"> Campaign_Data[[#This Row],[Conversions]]/Campaign_Data[[#This Row],[Clicks]]</f>
        <v>0.47151658367794752</v>
      </c>
      <c r="P648" s="7">
        <f>Campaign_Data[[#This Row],[Total_Spend]]/Campaign_Data[[#This Row],[Clicks]]</f>
        <v>0.40530424508397334</v>
      </c>
      <c r="Q648" s="6">
        <f>Campaign_Data[[#This Row],[Total_Spend]]/Campaign_Data[[#This Row],[Conversions]]</f>
        <v>0.85957580096652941</v>
      </c>
      <c r="R648" s="7">
        <f xml:space="preserve"> Campaign_Data[[#This Row],[Revenue_Generated]]/Campaign_Data[[#This Row],[Total_Spend]]</f>
        <v>1.7433643244593906</v>
      </c>
      <c r="S648" t="str">
        <f xml:space="preserve"> TEXT(Campaign_Data[[#This Row],[Start_Date]], "mmm-yyyy")</f>
        <v>Mar-2023</v>
      </c>
    </row>
    <row r="649" spans="1:19" x14ac:dyDescent="0.2">
      <c r="A649" t="s">
        <v>687</v>
      </c>
      <c r="B649" t="s">
        <v>46</v>
      </c>
      <c r="C649" t="s">
        <v>28</v>
      </c>
      <c r="D649" s="1">
        <v>44901</v>
      </c>
      <c r="E649" s="1">
        <v>45349</v>
      </c>
      <c r="F649">
        <v>19386.5</v>
      </c>
      <c r="G649">
        <v>2963.7999999999997</v>
      </c>
      <c r="H649">
        <v>771.4</v>
      </c>
      <c r="I649" s="6">
        <v>4004.4650000000001</v>
      </c>
      <c r="J649" s="7">
        <v>8141.982</v>
      </c>
      <c r="K649" t="s">
        <v>29</v>
      </c>
      <c r="L649" t="s">
        <v>34</v>
      </c>
      <c r="M649" t="s">
        <v>31</v>
      </c>
      <c r="N649" s="5">
        <f xml:space="preserve"> Campaign_Data[[#This Row],[Clicks]]/Campaign_Data[[#This Row],[Impressions]]</f>
        <v>0.15287958115183245</v>
      </c>
      <c r="O649" s="5">
        <f xml:space="preserve"> Campaign_Data[[#This Row],[Conversions]]/Campaign_Data[[#This Row],[Clicks]]</f>
        <v>0.26027397260273977</v>
      </c>
      <c r="P649" s="7">
        <f>Campaign_Data[[#This Row],[Total_Spend]]/Campaign_Data[[#This Row],[Clicks]]</f>
        <v>1.3511252446183954</v>
      </c>
      <c r="Q649" s="6">
        <f>Campaign_Data[[#This Row],[Total_Spend]]/Campaign_Data[[#This Row],[Conversions]]</f>
        <v>5.1911654135338345</v>
      </c>
      <c r="R649" s="7">
        <f xml:space="preserve"> Campaign_Data[[#This Row],[Revenue_Generated]]/Campaign_Data[[#This Row],[Total_Spend]]</f>
        <v>2.0332259115762028</v>
      </c>
      <c r="S649" t="str">
        <f xml:space="preserve"> TEXT(Campaign_Data[[#This Row],[Start_Date]], "mmm-yyyy")</f>
        <v>Dec-2022</v>
      </c>
    </row>
    <row r="650" spans="1:19" x14ac:dyDescent="0.2">
      <c r="A650" t="s">
        <v>688</v>
      </c>
      <c r="B650" t="s">
        <v>33</v>
      </c>
      <c r="C650" t="s">
        <v>40</v>
      </c>
      <c r="D650" s="1">
        <v>45131</v>
      </c>
      <c r="E650" s="1">
        <v>45581</v>
      </c>
      <c r="F650">
        <v>30737.1</v>
      </c>
      <c r="G650">
        <v>10698.1</v>
      </c>
      <c r="H650">
        <v>2583.9</v>
      </c>
      <c r="I650" s="6">
        <v>3328.098</v>
      </c>
      <c r="J650" s="7">
        <v>4270.2790000000005</v>
      </c>
      <c r="K650" t="s">
        <v>64</v>
      </c>
      <c r="L650" t="s">
        <v>49</v>
      </c>
      <c r="M650" t="s">
        <v>31</v>
      </c>
      <c r="N650" s="5">
        <f xml:space="preserve"> Campaign_Data[[#This Row],[Clicks]]/Campaign_Data[[#This Row],[Impressions]]</f>
        <v>0.3480517029908482</v>
      </c>
      <c r="O650" s="5">
        <f xml:space="preserve"> Campaign_Data[[#This Row],[Conversions]]/Campaign_Data[[#This Row],[Clicks]]</f>
        <v>0.24152886961236109</v>
      </c>
      <c r="P650" s="7">
        <f>Campaign_Data[[#This Row],[Total_Spend]]/Campaign_Data[[#This Row],[Clicks]]</f>
        <v>0.31109243697478989</v>
      </c>
      <c r="Q650" s="6">
        <f>Campaign_Data[[#This Row],[Total_Spend]]/Campaign_Data[[#This Row],[Conversions]]</f>
        <v>1.2880134680134681</v>
      </c>
      <c r="R650" s="7">
        <f xml:space="preserve"> Campaign_Data[[#This Row],[Revenue_Generated]]/Campaign_Data[[#This Row],[Total_Spend]]</f>
        <v>1.2830989351876059</v>
      </c>
      <c r="S650" t="str">
        <f xml:space="preserve"> TEXT(Campaign_Data[[#This Row],[Start_Date]], "mmm-yyyy")</f>
        <v>Jul-2023</v>
      </c>
    </row>
    <row r="651" spans="1:19" x14ac:dyDescent="0.2">
      <c r="A651" t="s">
        <v>689</v>
      </c>
      <c r="B651" t="s">
        <v>19</v>
      </c>
      <c r="C651" t="s">
        <v>28</v>
      </c>
      <c r="D651" s="1">
        <v>44875</v>
      </c>
      <c r="E651" s="1">
        <v>45314</v>
      </c>
      <c r="F651">
        <v>10521.199999999999</v>
      </c>
      <c r="G651">
        <v>5707.2</v>
      </c>
      <c r="H651">
        <v>4677.7</v>
      </c>
      <c r="I651" s="6">
        <v>5741.9129999999996</v>
      </c>
      <c r="J651" s="7">
        <v>21203.494999999999</v>
      </c>
      <c r="K651" t="s">
        <v>37</v>
      </c>
      <c r="L651" t="s">
        <v>34</v>
      </c>
      <c r="M651" t="s">
        <v>23</v>
      </c>
      <c r="N651" s="5">
        <f xml:space="preserve"> Campaign_Data[[#This Row],[Clicks]]/Campaign_Data[[#This Row],[Impressions]]</f>
        <v>0.54244762954796033</v>
      </c>
      <c r="O651" s="5">
        <f xml:space="preserve"> Campaign_Data[[#This Row],[Conversions]]/Campaign_Data[[#This Row],[Clicks]]</f>
        <v>0.81961382113821135</v>
      </c>
      <c r="P651" s="7">
        <f>Campaign_Data[[#This Row],[Total_Spend]]/Campaign_Data[[#This Row],[Clicks]]</f>
        <v>1.0060823170731708</v>
      </c>
      <c r="Q651" s="6">
        <f>Campaign_Data[[#This Row],[Total_Spend]]/Campaign_Data[[#This Row],[Conversions]]</f>
        <v>1.2275077495350279</v>
      </c>
      <c r="R651" s="7">
        <f xml:space="preserve"> Campaign_Data[[#This Row],[Revenue_Generated]]/Campaign_Data[[#This Row],[Total_Spend]]</f>
        <v>3.6927579710803702</v>
      </c>
      <c r="S651" t="str">
        <f xml:space="preserve"> TEXT(Campaign_Data[[#This Row],[Start_Date]], "mmm-yyyy")</f>
        <v>Nov-2022</v>
      </c>
    </row>
    <row r="652" spans="1:19" x14ac:dyDescent="0.2">
      <c r="A652" t="s">
        <v>690</v>
      </c>
      <c r="B652" t="s">
        <v>39</v>
      </c>
      <c r="C652" t="s">
        <v>40</v>
      </c>
      <c r="D652" s="1">
        <v>44950</v>
      </c>
      <c r="E652" s="1">
        <v>45398</v>
      </c>
      <c r="F652">
        <v>123490.7</v>
      </c>
      <c r="G652">
        <v>118595.5</v>
      </c>
      <c r="H652">
        <v>100282</v>
      </c>
      <c r="I652" s="6">
        <v>3415.9969999999998</v>
      </c>
      <c r="J652" s="7">
        <v>6409.0870000000004</v>
      </c>
      <c r="K652" t="s">
        <v>29</v>
      </c>
      <c r="L652" t="s">
        <v>43</v>
      </c>
      <c r="M652" t="s">
        <v>23</v>
      </c>
      <c r="N652" s="5">
        <f xml:space="preserve"> Campaign_Data[[#This Row],[Clicks]]/Campaign_Data[[#This Row],[Impressions]]</f>
        <v>0.96035976798252831</v>
      </c>
      <c r="O652" s="5">
        <f xml:space="preserve"> Campaign_Data[[#This Row],[Conversions]]/Campaign_Data[[#This Row],[Clicks]]</f>
        <v>0.84558014427191586</v>
      </c>
      <c r="P652" s="7">
        <f>Campaign_Data[[#This Row],[Total_Spend]]/Campaign_Data[[#This Row],[Clicks]]</f>
        <v>2.8803765741533194E-2</v>
      </c>
      <c r="Q652" s="6">
        <f>Campaign_Data[[#This Row],[Total_Spend]]/Campaign_Data[[#This Row],[Conversions]]</f>
        <v>3.4063909774436088E-2</v>
      </c>
      <c r="R652" s="7">
        <f xml:space="preserve"> Campaign_Data[[#This Row],[Revenue_Generated]]/Campaign_Data[[#This Row],[Total_Spend]]</f>
        <v>1.876198076286367</v>
      </c>
      <c r="S652" t="str">
        <f xml:space="preserve"> TEXT(Campaign_Data[[#This Row],[Start_Date]], "mmm-yyyy")</f>
        <v>Jan-2023</v>
      </c>
    </row>
    <row r="653" spans="1:19" x14ac:dyDescent="0.2">
      <c r="A653" t="s">
        <v>691</v>
      </c>
      <c r="B653" t="s">
        <v>33</v>
      </c>
      <c r="C653" t="s">
        <v>40</v>
      </c>
      <c r="D653" s="1">
        <v>44894</v>
      </c>
      <c r="E653" s="1">
        <v>45338</v>
      </c>
      <c r="F653">
        <v>36740.1</v>
      </c>
      <c r="G653">
        <v>17246.3</v>
      </c>
      <c r="H653">
        <v>4816.8999999999996</v>
      </c>
      <c r="I653" s="6">
        <v>3429.8879999999999</v>
      </c>
      <c r="J653" s="7">
        <v>8746.0810000000001</v>
      </c>
      <c r="K653" t="s">
        <v>64</v>
      </c>
      <c r="L653" t="s">
        <v>30</v>
      </c>
      <c r="M653" t="s">
        <v>23</v>
      </c>
      <c r="N653" s="5">
        <f xml:space="preserve"> Campaign_Data[[#This Row],[Clicks]]/Campaign_Data[[#This Row],[Impressions]]</f>
        <v>0.46941352908674716</v>
      </c>
      <c r="O653" s="5">
        <f xml:space="preserve"> Campaign_Data[[#This Row],[Conversions]]/Campaign_Data[[#This Row],[Clicks]]</f>
        <v>0.27930048764082732</v>
      </c>
      <c r="P653" s="7">
        <f>Campaign_Data[[#This Row],[Total_Spend]]/Campaign_Data[[#This Row],[Clicks]]</f>
        <v>0.1988767445770977</v>
      </c>
      <c r="Q653" s="6">
        <f>Campaign_Data[[#This Row],[Total_Spend]]/Campaign_Data[[#This Row],[Conversions]]</f>
        <v>0.71205298013245033</v>
      </c>
      <c r="R653" s="7">
        <f xml:space="preserve"> Campaign_Data[[#This Row],[Revenue_Generated]]/Campaign_Data[[#This Row],[Total_Spend]]</f>
        <v>2.5499611066017316</v>
      </c>
      <c r="S653" t="str">
        <f xml:space="preserve"> TEXT(Campaign_Data[[#This Row],[Start_Date]], "mmm-yyyy")</f>
        <v>Nov-2022</v>
      </c>
    </row>
    <row r="654" spans="1:19" x14ac:dyDescent="0.2">
      <c r="A654" t="s">
        <v>692</v>
      </c>
      <c r="B654" t="s">
        <v>19</v>
      </c>
      <c r="C654" t="s">
        <v>28</v>
      </c>
      <c r="D654" s="1">
        <v>44900</v>
      </c>
      <c r="E654" s="1">
        <v>45340</v>
      </c>
      <c r="F654">
        <v>139922.1</v>
      </c>
      <c r="G654">
        <v>25491</v>
      </c>
      <c r="H654">
        <v>6757</v>
      </c>
      <c r="I654" s="6">
        <v>10399.98</v>
      </c>
      <c r="J654" s="7">
        <v>35527.841999999997</v>
      </c>
      <c r="K654" t="s">
        <v>37</v>
      </c>
      <c r="L654" t="s">
        <v>34</v>
      </c>
      <c r="M654" t="s">
        <v>23</v>
      </c>
      <c r="N654" s="5">
        <f xml:space="preserve"> Campaign_Data[[#This Row],[Clicks]]/Campaign_Data[[#This Row],[Impressions]]</f>
        <v>0.18217994155319281</v>
      </c>
      <c r="O654" s="5">
        <f xml:space="preserve"> Campaign_Data[[#This Row],[Conversions]]/Campaign_Data[[#This Row],[Clicks]]</f>
        <v>0.26507394766780434</v>
      </c>
      <c r="P654" s="7">
        <f>Campaign_Data[[#This Row],[Total_Spend]]/Campaign_Data[[#This Row],[Clicks]]</f>
        <v>0.40798634812286688</v>
      </c>
      <c r="Q654" s="6">
        <f>Campaign_Data[[#This Row],[Total_Spend]]/Campaign_Data[[#This Row],[Conversions]]</f>
        <v>1.5391416309012875</v>
      </c>
      <c r="R654" s="7">
        <f xml:space="preserve"> Campaign_Data[[#This Row],[Revenue_Generated]]/Campaign_Data[[#This Row],[Total_Spend]]</f>
        <v>3.4161452233561986</v>
      </c>
      <c r="S654" t="str">
        <f xml:space="preserve"> TEXT(Campaign_Data[[#This Row],[Start_Date]], "mmm-yyyy")</f>
        <v>Dec-2022</v>
      </c>
    </row>
    <row r="655" spans="1:19" x14ac:dyDescent="0.2">
      <c r="A655" t="s">
        <v>693</v>
      </c>
      <c r="B655" t="s">
        <v>39</v>
      </c>
      <c r="C655" t="s">
        <v>47</v>
      </c>
      <c r="D655" s="1">
        <v>45023</v>
      </c>
      <c r="E655" s="1">
        <v>45458</v>
      </c>
      <c r="F655">
        <v>109863.59999999999</v>
      </c>
      <c r="G655">
        <v>74205.2</v>
      </c>
      <c r="H655">
        <v>48006.6</v>
      </c>
      <c r="I655" s="6">
        <v>7825.6210000000001</v>
      </c>
      <c r="J655" s="7">
        <v>21587.571</v>
      </c>
      <c r="K655" t="s">
        <v>64</v>
      </c>
      <c r="L655" t="s">
        <v>22</v>
      </c>
      <c r="M655" t="s">
        <v>31</v>
      </c>
      <c r="N655" s="5">
        <f xml:space="preserve"> Campaign_Data[[#This Row],[Clicks]]/Campaign_Data[[#This Row],[Impressions]]</f>
        <v>0.67543026079611446</v>
      </c>
      <c r="O655" s="5">
        <f xml:space="preserve"> Campaign_Data[[#This Row],[Conversions]]/Campaign_Data[[#This Row],[Clicks]]</f>
        <v>0.6469438799437236</v>
      </c>
      <c r="P655" s="7">
        <f>Campaign_Data[[#This Row],[Total_Spend]]/Campaign_Data[[#This Row],[Clicks]]</f>
        <v>0.10545919962482414</v>
      </c>
      <c r="Q655" s="6">
        <f>Campaign_Data[[#This Row],[Total_Spend]]/Campaign_Data[[#This Row],[Conversions]]</f>
        <v>0.16301135677177722</v>
      </c>
      <c r="R655" s="7">
        <f xml:space="preserve"> Campaign_Data[[#This Row],[Revenue_Generated]]/Campaign_Data[[#This Row],[Total_Spend]]</f>
        <v>2.7585760925554661</v>
      </c>
      <c r="S655" t="str">
        <f xml:space="preserve"> TEXT(Campaign_Data[[#This Row],[Start_Date]], "mmm-yyyy")</f>
        <v>Apr-2023</v>
      </c>
    </row>
    <row r="656" spans="1:19" x14ac:dyDescent="0.2">
      <c r="A656" t="s">
        <v>694</v>
      </c>
      <c r="B656" t="s">
        <v>46</v>
      </c>
      <c r="C656" t="s">
        <v>20</v>
      </c>
      <c r="D656" s="1">
        <v>44934</v>
      </c>
      <c r="E656" s="1">
        <v>45381</v>
      </c>
      <c r="F656">
        <v>39486.400000000001</v>
      </c>
      <c r="G656">
        <v>5666.5999999999995</v>
      </c>
      <c r="H656">
        <v>5350.5</v>
      </c>
      <c r="I656" s="6">
        <v>5935.8069999999998</v>
      </c>
      <c r="J656" s="7">
        <v>20756.605</v>
      </c>
      <c r="K656" t="s">
        <v>42</v>
      </c>
      <c r="L656" t="s">
        <v>43</v>
      </c>
      <c r="M656" t="s">
        <v>31</v>
      </c>
      <c r="N656" s="5">
        <f xml:space="preserve"> Campaign_Data[[#This Row],[Clicks]]/Campaign_Data[[#This Row],[Impressions]]</f>
        <v>0.14350763807285544</v>
      </c>
      <c r="O656" s="5">
        <f xml:space="preserve"> Campaign_Data[[#This Row],[Conversions]]/Campaign_Data[[#This Row],[Clicks]]</f>
        <v>0.94421699078812704</v>
      </c>
      <c r="P656" s="7">
        <f>Campaign_Data[[#This Row],[Total_Spend]]/Campaign_Data[[#This Row],[Clicks]]</f>
        <v>1.0475076765609008</v>
      </c>
      <c r="Q656" s="6">
        <f>Campaign_Data[[#This Row],[Total_Spend]]/Campaign_Data[[#This Row],[Conversions]]</f>
        <v>1.1093929539295393</v>
      </c>
      <c r="R656" s="7">
        <f xml:space="preserve"> Campaign_Data[[#This Row],[Revenue_Generated]]/Campaign_Data[[#This Row],[Total_Spend]]</f>
        <v>3.4968463428814314</v>
      </c>
      <c r="S656" t="str">
        <f xml:space="preserve"> TEXT(Campaign_Data[[#This Row],[Start_Date]], "mmm-yyyy")</f>
        <v>Jan-2023</v>
      </c>
    </row>
    <row r="657" spans="1:19" x14ac:dyDescent="0.2">
      <c r="A657" t="s">
        <v>695</v>
      </c>
      <c r="B657" t="s">
        <v>25</v>
      </c>
      <c r="C657" t="s">
        <v>47</v>
      </c>
      <c r="D657" s="1">
        <v>45022</v>
      </c>
      <c r="E657" s="1">
        <v>45456</v>
      </c>
      <c r="F657">
        <v>79468.7</v>
      </c>
      <c r="G657">
        <v>35794.699999999997</v>
      </c>
      <c r="H657">
        <v>9094.4</v>
      </c>
      <c r="I657" s="6">
        <v>10901.564</v>
      </c>
      <c r="J657" s="7">
        <v>24205.111000000001</v>
      </c>
      <c r="K657" t="s">
        <v>29</v>
      </c>
      <c r="L657" t="s">
        <v>22</v>
      </c>
      <c r="M657" t="s">
        <v>31</v>
      </c>
      <c r="N657" s="5">
        <f xml:space="preserve"> Campaign_Data[[#This Row],[Clicks]]/Campaign_Data[[#This Row],[Impressions]]</f>
        <v>0.45042513593402178</v>
      </c>
      <c r="O657" s="5">
        <f xml:space="preserve"> Campaign_Data[[#This Row],[Conversions]]/Campaign_Data[[#This Row],[Clicks]]</f>
        <v>0.25407113343595561</v>
      </c>
      <c r="P657" s="7">
        <f>Campaign_Data[[#This Row],[Total_Spend]]/Campaign_Data[[#This Row],[Clicks]]</f>
        <v>0.30455804909665402</v>
      </c>
      <c r="Q657" s="6">
        <f>Campaign_Data[[#This Row],[Total_Spend]]/Campaign_Data[[#This Row],[Conversions]]</f>
        <v>1.1987117346938776</v>
      </c>
      <c r="R657" s="7">
        <f xml:space="preserve"> Campaign_Data[[#This Row],[Revenue_Generated]]/Campaign_Data[[#This Row],[Total_Spend]]</f>
        <v>2.2203337979761435</v>
      </c>
      <c r="S657" t="str">
        <f xml:space="preserve"> TEXT(Campaign_Data[[#This Row],[Start_Date]], "mmm-yyyy")</f>
        <v>Apr-2023</v>
      </c>
    </row>
    <row r="658" spans="1:19" x14ac:dyDescent="0.2">
      <c r="A658" t="s">
        <v>696</v>
      </c>
      <c r="B658" t="s">
        <v>19</v>
      </c>
      <c r="C658" t="s">
        <v>40</v>
      </c>
      <c r="D658" s="1">
        <v>45005</v>
      </c>
      <c r="E658" s="1">
        <v>45466</v>
      </c>
      <c r="F658">
        <v>131225</v>
      </c>
      <c r="G658">
        <v>109399.59999999999</v>
      </c>
      <c r="H658">
        <v>26233.399999999998</v>
      </c>
      <c r="I658" s="6">
        <v>3721.6860000000001</v>
      </c>
      <c r="J658" s="7">
        <v>11280.449000000001</v>
      </c>
      <c r="K658" t="s">
        <v>42</v>
      </c>
      <c r="L658" t="s">
        <v>43</v>
      </c>
      <c r="M658" t="s">
        <v>23</v>
      </c>
      <c r="N658" s="5">
        <f xml:space="preserve"> Campaign_Data[[#This Row],[Clicks]]/Campaign_Data[[#This Row],[Impressions]]</f>
        <v>0.83367955801104965</v>
      </c>
      <c r="O658" s="5">
        <f xml:space="preserve"> Campaign_Data[[#This Row],[Conversions]]/Campaign_Data[[#This Row],[Clicks]]</f>
        <v>0.23979429540875835</v>
      </c>
      <c r="P658" s="7">
        <f>Campaign_Data[[#This Row],[Total_Spend]]/Campaign_Data[[#This Row],[Clicks]]</f>
        <v>3.401919202629626E-2</v>
      </c>
      <c r="Q658" s="6">
        <f>Campaign_Data[[#This Row],[Total_Spend]]/Campaign_Data[[#This Row],[Conversions]]</f>
        <v>0.1418682290515145</v>
      </c>
      <c r="R658" s="7">
        <f xml:space="preserve"> Campaign_Data[[#This Row],[Revenue_Generated]]/Campaign_Data[[#This Row],[Total_Spend]]</f>
        <v>3.0310050337400845</v>
      </c>
      <c r="S658" t="str">
        <f xml:space="preserve"> TEXT(Campaign_Data[[#This Row],[Start_Date]], "mmm-yyyy")</f>
        <v>Mar-2023</v>
      </c>
    </row>
    <row r="659" spans="1:19" x14ac:dyDescent="0.2">
      <c r="A659" t="s">
        <v>697</v>
      </c>
      <c r="B659" t="s">
        <v>33</v>
      </c>
      <c r="C659" t="s">
        <v>28</v>
      </c>
      <c r="D659" s="1">
        <v>45091</v>
      </c>
      <c r="E659" s="1">
        <v>45526</v>
      </c>
      <c r="F659">
        <v>92634.7</v>
      </c>
      <c r="G659">
        <v>76571.599999999991</v>
      </c>
      <c r="H659">
        <v>61575.7</v>
      </c>
      <c r="I659" s="6">
        <v>10798.788</v>
      </c>
      <c r="J659" s="7">
        <v>14473.726000000001</v>
      </c>
      <c r="K659" t="s">
        <v>21</v>
      </c>
      <c r="L659" t="s">
        <v>49</v>
      </c>
      <c r="M659" t="s">
        <v>23</v>
      </c>
      <c r="N659" s="5">
        <f xml:space="preserve"> Campaign_Data[[#This Row],[Clicks]]/Campaign_Data[[#This Row],[Impressions]]</f>
        <v>0.82659737657702781</v>
      </c>
      <c r="O659" s="5">
        <f xml:space="preserve"> Campaign_Data[[#This Row],[Conversions]]/Campaign_Data[[#This Row],[Clicks]]</f>
        <v>0.80415846083926679</v>
      </c>
      <c r="P659" s="7">
        <f>Campaign_Data[[#This Row],[Total_Spend]]/Campaign_Data[[#This Row],[Clicks]]</f>
        <v>0.14102863202545071</v>
      </c>
      <c r="Q659" s="6">
        <f>Campaign_Data[[#This Row],[Total_Spend]]/Campaign_Data[[#This Row],[Conversions]]</f>
        <v>0.17537418169829982</v>
      </c>
      <c r="R659" s="7">
        <f xml:space="preserve"> Campaign_Data[[#This Row],[Revenue_Generated]]/Campaign_Data[[#This Row],[Total_Spend]]</f>
        <v>1.3403102274070016</v>
      </c>
      <c r="S659" t="str">
        <f xml:space="preserve"> TEXT(Campaign_Data[[#This Row],[Start_Date]], "mmm-yyyy")</f>
        <v>Jun-2023</v>
      </c>
    </row>
    <row r="660" spans="1:19" x14ac:dyDescent="0.2">
      <c r="A660" t="s">
        <v>698</v>
      </c>
      <c r="B660" t="s">
        <v>33</v>
      </c>
      <c r="C660" t="s">
        <v>28</v>
      </c>
      <c r="D660" s="1">
        <v>45156</v>
      </c>
      <c r="E660" s="1">
        <v>45591</v>
      </c>
      <c r="F660">
        <v>38335.1</v>
      </c>
      <c r="G660">
        <v>6867.2</v>
      </c>
      <c r="H660">
        <v>3993.2999999999997</v>
      </c>
      <c r="I660" s="6">
        <v>6017.2969999999996</v>
      </c>
      <c r="J660" s="7">
        <v>17043.909</v>
      </c>
      <c r="K660" t="s">
        <v>64</v>
      </c>
      <c r="L660" t="s">
        <v>22</v>
      </c>
      <c r="M660" t="s">
        <v>23</v>
      </c>
      <c r="N660" s="5">
        <f xml:space="preserve"> Campaign_Data[[#This Row],[Clicks]]/Campaign_Data[[#This Row],[Impressions]]</f>
        <v>0.17913609198880401</v>
      </c>
      <c r="O660" s="5">
        <f xml:space="preserve"> Campaign_Data[[#This Row],[Conversions]]/Campaign_Data[[#This Row],[Clicks]]</f>
        <v>0.5815033783783784</v>
      </c>
      <c r="P660" s="7">
        <f>Campaign_Data[[#This Row],[Total_Spend]]/Campaign_Data[[#This Row],[Clicks]]</f>
        <v>0.87623733108108104</v>
      </c>
      <c r="Q660" s="6">
        <f>Campaign_Data[[#This Row],[Total_Spend]]/Campaign_Data[[#This Row],[Conversions]]</f>
        <v>1.5068482207697893</v>
      </c>
      <c r="R660" s="7">
        <f xml:space="preserve"> Campaign_Data[[#This Row],[Revenue_Generated]]/Campaign_Data[[#This Row],[Total_Spend]]</f>
        <v>2.8324859151875006</v>
      </c>
      <c r="S660" t="str">
        <f xml:space="preserve"> TEXT(Campaign_Data[[#This Row],[Start_Date]], "mmm-yyyy")</f>
        <v>Aug-2023</v>
      </c>
    </row>
    <row r="661" spans="1:19" x14ac:dyDescent="0.2">
      <c r="A661" t="s">
        <v>699</v>
      </c>
      <c r="B661" t="s">
        <v>27</v>
      </c>
      <c r="C661" t="s">
        <v>47</v>
      </c>
      <c r="D661" s="1">
        <v>45067</v>
      </c>
      <c r="E661" s="1">
        <v>45527</v>
      </c>
      <c r="F661">
        <v>98121.5</v>
      </c>
      <c r="G661">
        <v>86576.599999999991</v>
      </c>
      <c r="H661">
        <v>34063.4</v>
      </c>
      <c r="I661" s="6">
        <v>8795.4969999999994</v>
      </c>
      <c r="J661" s="7">
        <v>11005.674000000001</v>
      </c>
      <c r="K661" t="s">
        <v>37</v>
      </c>
      <c r="L661" t="s">
        <v>22</v>
      </c>
      <c r="M661" t="s">
        <v>31</v>
      </c>
      <c r="N661" s="5">
        <f xml:space="preserve"> Campaign_Data[[#This Row],[Clicks]]/Campaign_Data[[#This Row],[Impressions]]</f>
        <v>0.88234077139057177</v>
      </c>
      <c r="O661" s="5">
        <f xml:space="preserve"> Campaign_Data[[#This Row],[Conversions]]/Campaign_Data[[#This Row],[Clicks]]</f>
        <v>0.39344811415555708</v>
      </c>
      <c r="P661" s="7">
        <f>Campaign_Data[[#This Row],[Total_Spend]]/Campaign_Data[[#This Row],[Clicks]]</f>
        <v>0.10159208146312053</v>
      </c>
      <c r="Q661" s="6">
        <f>Campaign_Data[[#This Row],[Total_Spend]]/Campaign_Data[[#This Row],[Conversions]]</f>
        <v>0.25820960326919801</v>
      </c>
      <c r="R661" s="7">
        <f xml:space="preserve"> Campaign_Data[[#This Row],[Revenue_Generated]]/Campaign_Data[[#This Row],[Total_Spend]]</f>
        <v>1.2512850609806361</v>
      </c>
      <c r="S661" t="str">
        <f xml:space="preserve"> TEXT(Campaign_Data[[#This Row],[Start_Date]], "mmm-yyyy")</f>
        <v>May-2023</v>
      </c>
    </row>
    <row r="662" spans="1:19" x14ac:dyDescent="0.2">
      <c r="A662" t="s">
        <v>700</v>
      </c>
      <c r="B662" t="s">
        <v>27</v>
      </c>
      <c r="C662" t="s">
        <v>28</v>
      </c>
      <c r="D662" s="1">
        <v>44966</v>
      </c>
      <c r="E662" s="1">
        <v>45422</v>
      </c>
      <c r="F662">
        <v>63353.4</v>
      </c>
      <c r="G662">
        <v>22118.3</v>
      </c>
      <c r="H662">
        <v>12261.199999999999</v>
      </c>
      <c r="I662" s="6">
        <v>7413.0959999999995</v>
      </c>
      <c r="J662" s="7">
        <v>19953.827000000001</v>
      </c>
      <c r="K662" t="s">
        <v>37</v>
      </c>
      <c r="L662" t="s">
        <v>43</v>
      </c>
      <c r="M662" t="s">
        <v>31</v>
      </c>
      <c r="N662" s="5">
        <f xml:space="preserve"> Campaign_Data[[#This Row],[Clicks]]/Campaign_Data[[#This Row],[Impressions]]</f>
        <v>0.34912569806829624</v>
      </c>
      <c r="O662" s="5">
        <f xml:space="preserve"> Campaign_Data[[#This Row],[Conversions]]/Campaign_Data[[#This Row],[Clicks]]</f>
        <v>0.55434640094401466</v>
      </c>
      <c r="P662" s="7">
        <f>Campaign_Data[[#This Row],[Total_Spend]]/Campaign_Data[[#This Row],[Clicks]]</f>
        <v>0.33515668021502554</v>
      </c>
      <c r="Q662" s="6">
        <f>Campaign_Data[[#This Row],[Total_Spend]]/Campaign_Data[[#This Row],[Conversions]]</f>
        <v>0.60459791863765378</v>
      </c>
      <c r="R662" s="7">
        <f xml:space="preserve"> Campaign_Data[[#This Row],[Revenue_Generated]]/Campaign_Data[[#This Row],[Total_Spend]]</f>
        <v>2.6916995274309143</v>
      </c>
      <c r="S662" t="str">
        <f xml:space="preserve"> TEXT(Campaign_Data[[#This Row],[Start_Date]], "mmm-yyyy")</f>
        <v>Feb-2023</v>
      </c>
    </row>
    <row r="663" spans="1:19" x14ac:dyDescent="0.2">
      <c r="A663" t="s">
        <v>701</v>
      </c>
      <c r="B663" t="s">
        <v>46</v>
      </c>
      <c r="C663" t="s">
        <v>20</v>
      </c>
      <c r="D663" s="1">
        <v>44895</v>
      </c>
      <c r="E663" s="1">
        <v>45339</v>
      </c>
      <c r="F663">
        <v>13499.5</v>
      </c>
      <c r="G663">
        <v>6730.9</v>
      </c>
      <c r="H663">
        <v>2998.6</v>
      </c>
      <c r="I663" s="6">
        <v>6777.4740000000002</v>
      </c>
      <c r="J663" s="7">
        <v>14189.496999999999</v>
      </c>
      <c r="K663" t="s">
        <v>64</v>
      </c>
      <c r="L663" t="s">
        <v>43</v>
      </c>
      <c r="M663" t="s">
        <v>23</v>
      </c>
      <c r="N663" s="5">
        <f xml:space="preserve"> Campaign_Data[[#This Row],[Clicks]]/Campaign_Data[[#This Row],[Impressions]]</f>
        <v>0.4986036519871106</v>
      </c>
      <c r="O663" s="5">
        <f xml:space="preserve"> Campaign_Data[[#This Row],[Conversions]]/Campaign_Data[[#This Row],[Clicks]]</f>
        <v>0.44549763033175355</v>
      </c>
      <c r="P663" s="7">
        <f>Campaign_Data[[#This Row],[Total_Spend]]/Campaign_Data[[#This Row],[Clicks]]</f>
        <v>1.006919431279621</v>
      </c>
      <c r="Q663" s="6">
        <f>Campaign_Data[[#This Row],[Total_Spend]]/Campaign_Data[[#This Row],[Conversions]]</f>
        <v>2.2602127659574469</v>
      </c>
      <c r="R663" s="7">
        <f xml:space="preserve"> Campaign_Data[[#This Row],[Revenue_Generated]]/Campaign_Data[[#This Row],[Total_Spend]]</f>
        <v>2.0936261799012432</v>
      </c>
      <c r="S663" t="str">
        <f xml:space="preserve"> TEXT(Campaign_Data[[#This Row],[Start_Date]], "mmm-yyyy")</f>
        <v>Nov-2022</v>
      </c>
    </row>
    <row r="664" spans="1:19" x14ac:dyDescent="0.2">
      <c r="A664" t="s">
        <v>702</v>
      </c>
      <c r="B664" t="s">
        <v>46</v>
      </c>
      <c r="C664" t="s">
        <v>47</v>
      </c>
      <c r="D664" s="1">
        <v>44961</v>
      </c>
      <c r="E664" s="1">
        <v>45420</v>
      </c>
      <c r="F664">
        <v>62599.4</v>
      </c>
      <c r="G664">
        <v>56590.6</v>
      </c>
      <c r="H664">
        <v>2476.6</v>
      </c>
      <c r="I664" s="6">
        <v>9005.1959999999999</v>
      </c>
      <c r="J664" s="7">
        <v>35906.697999999997</v>
      </c>
      <c r="K664" t="s">
        <v>42</v>
      </c>
      <c r="L664" t="s">
        <v>43</v>
      </c>
      <c r="M664" t="s">
        <v>23</v>
      </c>
      <c r="N664" s="5">
        <f xml:space="preserve"> Campaign_Data[[#This Row],[Clicks]]/Campaign_Data[[#This Row],[Impressions]]</f>
        <v>0.90401185953858976</v>
      </c>
      <c r="O664" s="5">
        <f xml:space="preserve"> Campaign_Data[[#This Row],[Conversions]]/Campaign_Data[[#This Row],[Clicks]]</f>
        <v>4.3763451880701035E-2</v>
      </c>
      <c r="P664" s="7">
        <f>Campaign_Data[[#This Row],[Total_Spend]]/Campaign_Data[[#This Row],[Clicks]]</f>
        <v>0.15912883058317107</v>
      </c>
      <c r="Q664" s="6">
        <f>Campaign_Data[[#This Row],[Total_Spend]]/Campaign_Data[[#This Row],[Conversions]]</f>
        <v>3.6361124121779862</v>
      </c>
      <c r="R664" s="7">
        <f xml:space="preserve"> Campaign_Data[[#This Row],[Revenue_Generated]]/Campaign_Data[[#This Row],[Total_Spend]]</f>
        <v>3.9873310919606855</v>
      </c>
      <c r="S664" t="str">
        <f xml:space="preserve"> TEXT(Campaign_Data[[#This Row],[Start_Date]], "mmm-yyyy")</f>
        <v>Feb-2023</v>
      </c>
    </row>
    <row r="665" spans="1:19" x14ac:dyDescent="0.2">
      <c r="A665" t="s">
        <v>703</v>
      </c>
      <c r="B665" t="s">
        <v>39</v>
      </c>
      <c r="C665" t="s">
        <v>40</v>
      </c>
      <c r="D665" s="1">
        <v>45083</v>
      </c>
      <c r="E665" s="1">
        <v>45524</v>
      </c>
      <c r="F665">
        <v>35464.1</v>
      </c>
      <c r="G665">
        <v>4857.5</v>
      </c>
      <c r="H665">
        <v>1641.3999999999999</v>
      </c>
      <c r="I665" s="6">
        <v>13415.138999999999</v>
      </c>
      <c r="J665" s="7">
        <v>51735.970999999998</v>
      </c>
      <c r="K665" t="s">
        <v>64</v>
      </c>
      <c r="L665" t="s">
        <v>34</v>
      </c>
      <c r="M665" t="s">
        <v>31</v>
      </c>
      <c r="N665" s="5">
        <f xml:space="preserve"> Campaign_Data[[#This Row],[Clicks]]/Campaign_Data[[#This Row],[Impressions]]</f>
        <v>0.13696949873252107</v>
      </c>
      <c r="O665" s="5">
        <f xml:space="preserve"> Campaign_Data[[#This Row],[Conversions]]/Campaign_Data[[#This Row],[Clicks]]</f>
        <v>0.337910447761194</v>
      </c>
      <c r="P665" s="7">
        <f>Campaign_Data[[#This Row],[Total_Spend]]/Campaign_Data[[#This Row],[Clicks]]</f>
        <v>2.7617373134328358</v>
      </c>
      <c r="Q665" s="6">
        <f>Campaign_Data[[#This Row],[Total_Spend]]/Campaign_Data[[#This Row],[Conversions]]</f>
        <v>8.1729858657243817</v>
      </c>
      <c r="R665" s="7">
        <f xml:space="preserve"> Campaign_Data[[#This Row],[Revenue_Generated]]/Campaign_Data[[#This Row],[Total_Spend]]</f>
        <v>3.8565363355534372</v>
      </c>
      <c r="S665" t="str">
        <f xml:space="preserve"> TEXT(Campaign_Data[[#This Row],[Start_Date]], "mmm-yyyy")</f>
        <v>Jun-2023</v>
      </c>
    </row>
    <row r="666" spans="1:19" x14ac:dyDescent="0.2">
      <c r="A666" t="s">
        <v>704</v>
      </c>
      <c r="B666" t="s">
        <v>33</v>
      </c>
      <c r="C666" t="s">
        <v>47</v>
      </c>
      <c r="D666" s="1">
        <v>44864</v>
      </c>
      <c r="E666" s="1">
        <v>45307</v>
      </c>
      <c r="F666">
        <v>89517.2</v>
      </c>
      <c r="G666">
        <v>19925.899999999998</v>
      </c>
      <c r="H666">
        <v>6643.9</v>
      </c>
      <c r="I666" s="6">
        <v>5671.9939999999997</v>
      </c>
      <c r="J666" s="7">
        <v>12632.284</v>
      </c>
      <c r="K666" t="s">
        <v>29</v>
      </c>
      <c r="L666" t="s">
        <v>43</v>
      </c>
      <c r="M666" t="s">
        <v>23</v>
      </c>
      <c r="N666" s="5">
        <f xml:space="preserve"> Campaign_Data[[#This Row],[Clicks]]/Campaign_Data[[#This Row],[Impressions]]</f>
        <v>0.22259297654528962</v>
      </c>
      <c r="O666" s="5">
        <f xml:space="preserve"> Campaign_Data[[#This Row],[Conversions]]/Campaign_Data[[#This Row],[Clicks]]</f>
        <v>0.33343035948188038</v>
      </c>
      <c r="P666" s="7">
        <f>Campaign_Data[[#This Row],[Total_Spend]]/Campaign_Data[[#This Row],[Clicks]]</f>
        <v>0.28465434434580122</v>
      </c>
      <c r="Q666" s="6">
        <f>Campaign_Data[[#This Row],[Total_Spend]]/Campaign_Data[[#This Row],[Conversions]]</f>
        <v>0.85371453513749451</v>
      </c>
      <c r="R666" s="7">
        <f xml:space="preserve"> Campaign_Data[[#This Row],[Revenue_Generated]]/Campaign_Data[[#This Row],[Total_Spend]]</f>
        <v>2.2271328213675825</v>
      </c>
      <c r="S666" t="str">
        <f xml:space="preserve"> TEXT(Campaign_Data[[#This Row],[Start_Date]], "mmm-yyyy")</f>
        <v>Oct-2022</v>
      </c>
    </row>
    <row r="667" spans="1:19" x14ac:dyDescent="0.2">
      <c r="A667" t="s">
        <v>705</v>
      </c>
      <c r="B667" t="s">
        <v>46</v>
      </c>
      <c r="C667" t="s">
        <v>28</v>
      </c>
      <c r="D667" s="1">
        <v>44859</v>
      </c>
      <c r="E667" s="1">
        <v>45316</v>
      </c>
      <c r="F667">
        <v>58571.299999999996</v>
      </c>
      <c r="G667">
        <v>21706.5</v>
      </c>
      <c r="H667">
        <v>7876.4</v>
      </c>
      <c r="I667" s="6">
        <v>6886.4560000000001</v>
      </c>
      <c r="J667" s="7">
        <v>20061.562000000002</v>
      </c>
      <c r="K667" t="s">
        <v>29</v>
      </c>
      <c r="L667" t="s">
        <v>49</v>
      </c>
      <c r="M667" t="s">
        <v>31</v>
      </c>
      <c r="N667" s="5">
        <f xml:space="preserve"> Campaign_Data[[#This Row],[Clicks]]/Campaign_Data[[#This Row],[Impressions]]</f>
        <v>0.3705995939991088</v>
      </c>
      <c r="O667" s="5">
        <f xml:space="preserve"> Campaign_Data[[#This Row],[Conversions]]/Campaign_Data[[#This Row],[Clicks]]</f>
        <v>0.36285905143620573</v>
      </c>
      <c r="P667" s="7">
        <f>Campaign_Data[[#This Row],[Total_Spend]]/Campaign_Data[[#This Row],[Clicks]]</f>
        <v>0.31725317301269207</v>
      </c>
      <c r="Q667" s="6">
        <f>Campaign_Data[[#This Row],[Total_Spend]]/Campaign_Data[[#This Row],[Conversions]]</f>
        <v>0.87431516936671583</v>
      </c>
      <c r="R667" s="7">
        <f xml:space="preserve"> Campaign_Data[[#This Row],[Revenue_Generated]]/Campaign_Data[[#This Row],[Total_Spend]]</f>
        <v>2.9131910521173738</v>
      </c>
      <c r="S667" t="str">
        <f xml:space="preserve"> TEXT(Campaign_Data[[#This Row],[Start_Date]], "mmm-yyyy")</f>
        <v>Oct-2022</v>
      </c>
    </row>
    <row r="668" spans="1:19" x14ac:dyDescent="0.2">
      <c r="A668" t="s">
        <v>706</v>
      </c>
      <c r="B668" t="s">
        <v>33</v>
      </c>
      <c r="C668" t="s">
        <v>20</v>
      </c>
      <c r="D668" s="1">
        <v>44887</v>
      </c>
      <c r="E668" s="1">
        <v>45349</v>
      </c>
      <c r="F668">
        <v>114900.9</v>
      </c>
      <c r="G668">
        <v>71029.7</v>
      </c>
      <c r="H668">
        <v>26163.8</v>
      </c>
      <c r="I668" s="6">
        <v>683.90700000000004</v>
      </c>
      <c r="J668" s="7">
        <v>1523.37</v>
      </c>
      <c r="K668" t="s">
        <v>21</v>
      </c>
      <c r="L668" t="s">
        <v>43</v>
      </c>
      <c r="M668" t="s">
        <v>31</v>
      </c>
      <c r="N668" s="5">
        <f xml:space="preserve"> Campaign_Data[[#This Row],[Clicks]]/Campaign_Data[[#This Row],[Impressions]]</f>
        <v>0.61818227707528839</v>
      </c>
      <c r="O668" s="5">
        <f xml:space="preserve"> Campaign_Data[[#This Row],[Conversions]]/Campaign_Data[[#This Row],[Clicks]]</f>
        <v>0.36835014085657125</v>
      </c>
      <c r="P668" s="7">
        <f>Campaign_Data[[#This Row],[Total_Spend]]/Campaign_Data[[#This Row],[Clicks]]</f>
        <v>9.6284652757930855E-3</v>
      </c>
      <c r="Q668" s="6">
        <f>Campaign_Data[[#This Row],[Total_Spend]]/Campaign_Data[[#This Row],[Conversions]]</f>
        <v>2.6139436931944138E-2</v>
      </c>
      <c r="R668" s="7">
        <f xml:space="preserve"> Campaign_Data[[#This Row],[Revenue_Generated]]/Campaign_Data[[#This Row],[Total_Spend]]</f>
        <v>2.2274519781198316</v>
      </c>
      <c r="S668" t="str">
        <f xml:space="preserve"> TEXT(Campaign_Data[[#This Row],[Start_Date]], "mmm-yyyy")</f>
        <v>Nov-2022</v>
      </c>
    </row>
    <row r="669" spans="1:19" x14ac:dyDescent="0.2">
      <c r="A669" t="s">
        <v>707</v>
      </c>
      <c r="B669" t="s">
        <v>39</v>
      </c>
      <c r="C669" t="s">
        <v>47</v>
      </c>
      <c r="D669" s="1">
        <v>44982</v>
      </c>
      <c r="E669" s="1">
        <v>45421</v>
      </c>
      <c r="F669">
        <v>69475.3</v>
      </c>
      <c r="G669">
        <v>49149.2</v>
      </c>
      <c r="H669">
        <v>31505.599999999999</v>
      </c>
      <c r="I669" s="6">
        <v>1434.9490000000001</v>
      </c>
      <c r="J669" s="7">
        <v>3089.37</v>
      </c>
      <c r="K669" t="s">
        <v>37</v>
      </c>
      <c r="L669" t="s">
        <v>43</v>
      </c>
      <c r="M669" t="s">
        <v>23</v>
      </c>
      <c r="N669" s="5">
        <f xml:space="preserve"> Campaign_Data[[#This Row],[Clicks]]/Campaign_Data[[#This Row],[Impressions]]</f>
        <v>0.70743415285720246</v>
      </c>
      <c r="O669" s="5">
        <f xml:space="preserve"> Campaign_Data[[#This Row],[Conversions]]/Campaign_Data[[#This Row],[Clicks]]</f>
        <v>0.64101958933207459</v>
      </c>
      <c r="P669" s="7">
        <f>Campaign_Data[[#This Row],[Total_Spend]]/Campaign_Data[[#This Row],[Clicks]]</f>
        <v>2.9195775312721269E-2</v>
      </c>
      <c r="Q669" s="6">
        <f>Campaign_Data[[#This Row],[Total_Spend]]/Campaign_Data[[#This Row],[Conversions]]</f>
        <v>4.5545839469808544E-2</v>
      </c>
      <c r="R669" s="7">
        <f xml:space="preserve"> Campaign_Data[[#This Row],[Revenue_Generated]]/Campaign_Data[[#This Row],[Total_Spend]]</f>
        <v>2.1529475960469675</v>
      </c>
      <c r="S669" t="str">
        <f xml:space="preserve"> TEXT(Campaign_Data[[#This Row],[Start_Date]], "mmm-yyyy")</f>
        <v>Feb-2023</v>
      </c>
    </row>
    <row r="670" spans="1:19" x14ac:dyDescent="0.2">
      <c r="A670" t="s">
        <v>708</v>
      </c>
      <c r="B670" t="s">
        <v>27</v>
      </c>
      <c r="C670" t="s">
        <v>47</v>
      </c>
      <c r="D670" s="1">
        <v>44876</v>
      </c>
      <c r="E670" s="1">
        <v>45310</v>
      </c>
      <c r="F670">
        <v>113033.3</v>
      </c>
      <c r="G670">
        <v>95813.099999999991</v>
      </c>
      <c r="H670">
        <v>56637</v>
      </c>
      <c r="I670" s="6">
        <v>2976.357</v>
      </c>
      <c r="J670" s="7">
        <v>3834.6990000000001</v>
      </c>
      <c r="K670" t="s">
        <v>42</v>
      </c>
      <c r="L670" t="s">
        <v>34</v>
      </c>
      <c r="M670" t="s">
        <v>23</v>
      </c>
      <c r="N670" s="5">
        <f xml:space="preserve"> Campaign_Data[[#This Row],[Clicks]]/Campaign_Data[[#This Row],[Impressions]]</f>
        <v>0.84765374451599651</v>
      </c>
      <c r="O670" s="5">
        <f xml:space="preserve"> Campaign_Data[[#This Row],[Conversions]]/Campaign_Data[[#This Row],[Clicks]]</f>
        <v>0.59111958594388458</v>
      </c>
      <c r="P670" s="7">
        <f>Campaign_Data[[#This Row],[Total_Spend]]/Campaign_Data[[#This Row],[Clicks]]</f>
        <v>3.1064196858258425E-2</v>
      </c>
      <c r="Q670" s="6">
        <f>Campaign_Data[[#This Row],[Total_Spend]]/Campaign_Data[[#This Row],[Conversions]]</f>
        <v>5.2551459293394776E-2</v>
      </c>
      <c r="R670" s="7">
        <f xml:space="preserve"> Campaign_Data[[#This Row],[Revenue_Generated]]/Campaign_Data[[#This Row],[Total_Spend]]</f>
        <v>1.2883867761830989</v>
      </c>
      <c r="S670" t="str">
        <f xml:space="preserve"> TEXT(Campaign_Data[[#This Row],[Start_Date]], "mmm-yyyy")</f>
        <v>Nov-2022</v>
      </c>
    </row>
    <row r="671" spans="1:19" x14ac:dyDescent="0.2">
      <c r="A671" t="s">
        <v>709</v>
      </c>
      <c r="B671" t="s">
        <v>46</v>
      </c>
      <c r="C671" t="s">
        <v>40</v>
      </c>
      <c r="D671" s="1">
        <v>45130</v>
      </c>
      <c r="E671" s="1">
        <v>45567</v>
      </c>
      <c r="F671">
        <v>44384.5</v>
      </c>
      <c r="G671">
        <v>30928.5</v>
      </c>
      <c r="H671">
        <v>7397.9</v>
      </c>
      <c r="I671" s="6">
        <v>5678.3450000000003</v>
      </c>
      <c r="J671" s="7">
        <v>15380.527</v>
      </c>
      <c r="K671" t="s">
        <v>37</v>
      </c>
      <c r="L671" t="s">
        <v>30</v>
      </c>
      <c r="M671" t="s">
        <v>23</v>
      </c>
      <c r="N671" s="5">
        <f xml:space="preserve"> Campaign_Data[[#This Row],[Clicks]]/Campaign_Data[[#This Row],[Impressions]]</f>
        <v>0.69683110094740286</v>
      </c>
      <c r="O671" s="5">
        <f xml:space="preserve"> Campaign_Data[[#This Row],[Conversions]]/Campaign_Data[[#This Row],[Clicks]]</f>
        <v>0.23919362400375058</v>
      </c>
      <c r="P671" s="7">
        <f>Campaign_Data[[#This Row],[Total_Spend]]/Campaign_Data[[#This Row],[Clicks]]</f>
        <v>0.18359587435536803</v>
      </c>
      <c r="Q671" s="6">
        <f>Campaign_Data[[#This Row],[Total_Spend]]/Campaign_Data[[#This Row],[Conversions]]</f>
        <v>0.76756174049392401</v>
      </c>
      <c r="R671" s="7">
        <f xml:space="preserve"> Campaign_Data[[#This Row],[Revenue_Generated]]/Campaign_Data[[#This Row],[Total_Spend]]</f>
        <v>2.708628482418733</v>
      </c>
      <c r="S671" t="str">
        <f xml:space="preserve"> TEXT(Campaign_Data[[#This Row],[Start_Date]], "mmm-yyyy")</f>
        <v>Jul-2023</v>
      </c>
    </row>
    <row r="672" spans="1:19" x14ac:dyDescent="0.2">
      <c r="A672" t="s">
        <v>710</v>
      </c>
      <c r="B672" t="s">
        <v>46</v>
      </c>
      <c r="C672" t="s">
        <v>47</v>
      </c>
      <c r="D672" s="1">
        <v>45018</v>
      </c>
      <c r="E672" s="1">
        <v>45466</v>
      </c>
      <c r="F672">
        <v>68007.899999999994</v>
      </c>
      <c r="G672">
        <v>16245.8</v>
      </c>
      <c r="H672">
        <v>3349.5</v>
      </c>
      <c r="I672" s="6">
        <v>10321.39</v>
      </c>
      <c r="J672" s="7">
        <v>34858.754000000001</v>
      </c>
      <c r="K672" t="s">
        <v>37</v>
      </c>
      <c r="L672" t="s">
        <v>49</v>
      </c>
      <c r="M672" t="s">
        <v>23</v>
      </c>
      <c r="N672" s="5">
        <f xml:space="preserve"> Campaign_Data[[#This Row],[Clicks]]/Campaign_Data[[#This Row],[Impressions]]</f>
        <v>0.23888107116967294</v>
      </c>
      <c r="O672" s="5">
        <f xml:space="preserve"> Campaign_Data[[#This Row],[Conversions]]/Campaign_Data[[#This Row],[Clicks]]</f>
        <v>0.2061763655837201</v>
      </c>
      <c r="P672" s="7">
        <f>Campaign_Data[[#This Row],[Total_Spend]]/Campaign_Data[[#This Row],[Clicks]]</f>
        <v>0.63532666904676904</v>
      </c>
      <c r="Q672" s="6">
        <f>Campaign_Data[[#This Row],[Total_Spend]]/Campaign_Data[[#This Row],[Conversions]]</f>
        <v>3.0814718614718615</v>
      </c>
      <c r="R672" s="7">
        <f xml:space="preserve"> Campaign_Data[[#This Row],[Revenue_Generated]]/Campaign_Data[[#This Row],[Total_Spend]]</f>
        <v>3.3773313478126497</v>
      </c>
      <c r="S672" t="str">
        <f xml:space="preserve"> TEXT(Campaign_Data[[#This Row],[Start_Date]], "mmm-yyyy")</f>
        <v>Apr-2023</v>
      </c>
    </row>
    <row r="673" spans="1:19" x14ac:dyDescent="0.2">
      <c r="A673" t="s">
        <v>711</v>
      </c>
      <c r="B673" t="s">
        <v>27</v>
      </c>
      <c r="C673" t="s">
        <v>20</v>
      </c>
      <c r="D673" s="1">
        <v>45053</v>
      </c>
      <c r="E673" s="1">
        <v>45512</v>
      </c>
      <c r="F673">
        <v>45814.2</v>
      </c>
      <c r="G673">
        <v>2952.2</v>
      </c>
      <c r="H673">
        <v>1508</v>
      </c>
      <c r="I673" s="6">
        <v>13575.654</v>
      </c>
      <c r="J673" s="7">
        <v>48219.430999999997</v>
      </c>
      <c r="K673" t="s">
        <v>64</v>
      </c>
      <c r="L673" t="s">
        <v>43</v>
      </c>
      <c r="M673" t="s">
        <v>23</v>
      </c>
      <c r="N673" s="5">
        <f xml:space="preserve"> Campaign_Data[[#This Row],[Clicks]]/Campaign_Data[[#This Row],[Impressions]]</f>
        <v>6.443853652361059E-2</v>
      </c>
      <c r="O673" s="5">
        <f xml:space="preserve"> Campaign_Data[[#This Row],[Conversions]]/Campaign_Data[[#This Row],[Clicks]]</f>
        <v>0.51080550098231825</v>
      </c>
      <c r="P673" s="7">
        <f>Campaign_Data[[#This Row],[Total_Spend]]/Campaign_Data[[#This Row],[Clicks]]</f>
        <v>4.5984872298624762</v>
      </c>
      <c r="Q673" s="6">
        <f>Campaign_Data[[#This Row],[Total_Spend]]/Campaign_Data[[#This Row],[Conversions]]</f>
        <v>9.002423076923078</v>
      </c>
      <c r="R673" s="7">
        <f xml:space="preserve"> Campaign_Data[[#This Row],[Revenue_Generated]]/Campaign_Data[[#This Row],[Total_Spend]]</f>
        <v>3.5519048290417534</v>
      </c>
      <c r="S673" t="str">
        <f xml:space="preserve"> TEXT(Campaign_Data[[#This Row],[Start_Date]], "mmm-yyyy")</f>
        <v>May-2023</v>
      </c>
    </row>
    <row r="674" spans="1:19" x14ac:dyDescent="0.2">
      <c r="A674" t="s">
        <v>712</v>
      </c>
      <c r="B674" t="s">
        <v>19</v>
      </c>
      <c r="C674" t="s">
        <v>28</v>
      </c>
      <c r="D674" s="1">
        <v>44952</v>
      </c>
      <c r="E674" s="1">
        <v>45395</v>
      </c>
      <c r="F674">
        <v>44068.4</v>
      </c>
      <c r="G674">
        <v>30783.5</v>
      </c>
      <c r="H674">
        <v>4196.3</v>
      </c>
      <c r="I674" s="6">
        <v>5052.1480000000001</v>
      </c>
      <c r="J674" s="7">
        <v>18408.330000000002</v>
      </c>
      <c r="K674" t="s">
        <v>21</v>
      </c>
      <c r="L674" t="s">
        <v>30</v>
      </c>
      <c r="M674" t="s">
        <v>23</v>
      </c>
      <c r="N674" s="5">
        <f xml:space="preserve"> Campaign_Data[[#This Row],[Clicks]]/Campaign_Data[[#This Row],[Impressions]]</f>
        <v>0.69853908923400898</v>
      </c>
      <c r="O674" s="5">
        <f xml:space="preserve"> Campaign_Data[[#This Row],[Conversions]]/Campaign_Data[[#This Row],[Clicks]]</f>
        <v>0.13631653320772491</v>
      </c>
      <c r="P674" s="7">
        <f>Campaign_Data[[#This Row],[Total_Spend]]/Campaign_Data[[#This Row],[Clicks]]</f>
        <v>0.16411869995289685</v>
      </c>
      <c r="Q674" s="6">
        <f>Campaign_Data[[#This Row],[Total_Spend]]/Campaign_Data[[#This Row],[Conversions]]</f>
        <v>1.203953006219765</v>
      </c>
      <c r="R674" s="7">
        <f xml:space="preserve"> Campaign_Data[[#This Row],[Revenue_Generated]]/Campaign_Data[[#This Row],[Total_Spend]]</f>
        <v>3.6436640415126402</v>
      </c>
      <c r="S674" t="str">
        <f xml:space="preserve"> TEXT(Campaign_Data[[#This Row],[Start_Date]], "mmm-yyyy")</f>
        <v>Jan-2023</v>
      </c>
    </row>
    <row r="675" spans="1:19" x14ac:dyDescent="0.2">
      <c r="A675" t="s">
        <v>713</v>
      </c>
      <c r="B675" t="s">
        <v>39</v>
      </c>
      <c r="C675" t="s">
        <v>47</v>
      </c>
      <c r="D675" s="1">
        <v>45074</v>
      </c>
      <c r="E675" s="1">
        <v>45520</v>
      </c>
      <c r="F675">
        <v>14801.6</v>
      </c>
      <c r="G675">
        <v>9949.9</v>
      </c>
      <c r="H675">
        <v>69.599999999999994</v>
      </c>
      <c r="I675" s="6">
        <v>9505.3590000000004</v>
      </c>
      <c r="J675" s="7">
        <v>26216.058000000001</v>
      </c>
      <c r="K675" t="s">
        <v>29</v>
      </c>
      <c r="L675" t="s">
        <v>34</v>
      </c>
      <c r="M675" t="s">
        <v>31</v>
      </c>
      <c r="N675" s="5">
        <f xml:space="preserve"> Campaign_Data[[#This Row],[Clicks]]/Campaign_Data[[#This Row],[Impressions]]</f>
        <v>0.6722178683385579</v>
      </c>
      <c r="O675" s="5">
        <f xml:space="preserve"> Campaign_Data[[#This Row],[Conversions]]/Campaign_Data[[#This Row],[Clicks]]</f>
        <v>6.9950451763334306E-3</v>
      </c>
      <c r="P675" s="7">
        <f>Campaign_Data[[#This Row],[Total_Spend]]/Campaign_Data[[#This Row],[Clicks]]</f>
        <v>0.95532206353832705</v>
      </c>
      <c r="Q675" s="6">
        <f>Campaign_Data[[#This Row],[Total_Spend]]/Campaign_Data[[#This Row],[Conversions]]</f>
        <v>136.57125000000002</v>
      </c>
      <c r="R675" s="7">
        <f xml:space="preserve"> Campaign_Data[[#This Row],[Revenue_Generated]]/Campaign_Data[[#This Row],[Total_Spend]]</f>
        <v>2.7580292338248351</v>
      </c>
      <c r="S675" t="str">
        <f xml:space="preserve"> TEXT(Campaign_Data[[#This Row],[Start_Date]], "mmm-yyyy")</f>
        <v>May-2023</v>
      </c>
    </row>
    <row r="676" spans="1:19" x14ac:dyDescent="0.2">
      <c r="A676" t="s">
        <v>714</v>
      </c>
      <c r="B676" t="s">
        <v>25</v>
      </c>
      <c r="C676" t="s">
        <v>20</v>
      </c>
      <c r="D676" s="1">
        <v>45127</v>
      </c>
      <c r="E676" s="1">
        <v>45565</v>
      </c>
      <c r="F676">
        <v>37569.5</v>
      </c>
      <c r="G676">
        <v>1568.8999999999999</v>
      </c>
      <c r="H676">
        <v>414.7</v>
      </c>
      <c r="I676" s="6">
        <v>5534.8530000000001</v>
      </c>
      <c r="J676" s="7">
        <v>8414.6110000000008</v>
      </c>
      <c r="K676" t="s">
        <v>37</v>
      </c>
      <c r="L676" t="s">
        <v>22</v>
      </c>
      <c r="M676" t="s">
        <v>31</v>
      </c>
      <c r="N676" s="5">
        <f xml:space="preserve"> Campaign_Data[[#This Row],[Clicks]]/Campaign_Data[[#This Row],[Impressions]]</f>
        <v>4.1759938247780778E-2</v>
      </c>
      <c r="O676" s="5">
        <f xml:space="preserve"> Campaign_Data[[#This Row],[Conversions]]/Campaign_Data[[#This Row],[Clicks]]</f>
        <v>0.26432532347504623</v>
      </c>
      <c r="P676" s="7">
        <f>Campaign_Data[[#This Row],[Total_Spend]]/Campaign_Data[[#This Row],[Clicks]]</f>
        <v>3.5278558225508321</v>
      </c>
      <c r="Q676" s="6">
        <f>Campaign_Data[[#This Row],[Total_Spend]]/Campaign_Data[[#This Row],[Conversions]]</f>
        <v>13.346643356643357</v>
      </c>
      <c r="R676" s="7">
        <f xml:space="preserve"> Campaign_Data[[#This Row],[Revenue_Generated]]/Campaign_Data[[#This Row],[Total_Spend]]</f>
        <v>1.5202952996222303</v>
      </c>
      <c r="S676" t="str">
        <f xml:space="preserve"> TEXT(Campaign_Data[[#This Row],[Start_Date]], "mmm-yyyy")</f>
        <v>Jul-2023</v>
      </c>
    </row>
    <row r="677" spans="1:19" x14ac:dyDescent="0.2">
      <c r="A677" t="s">
        <v>715</v>
      </c>
      <c r="B677" t="s">
        <v>19</v>
      </c>
      <c r="C677" t="s">
        <v>40</v>
      </c>
      <c r="D677" s="1">
        <v>45107</v>
      </c>
      <c r="E677" s="1">
        <v>45547</v>
      </c>
      <c r="F677">
        <v>68683.599999999991</v>
      </c>
      <c r="G677">
        <v>9828.1</v>
      </c>
      <c r="H677">
        <v>7076</v>
      </c>
      <c r="I677" s="6">
        <v>9231.1059999999998</v>
      </c>
      <c r="J677" s="7">
        <v>24701.359</v>
      </c>
      <c r="K677" t="s">
        <v>64</v>
      </c>
      <c r="L677" t="s">
        <v>49</v>
      </c>
      <c r="M677" t="s">
        <v>31</v>
      </c>
      <c r="N677" s="5">
        <f xml:space="preserve"> Campaign_Data[[#This Row],[Clicks]]/Campaign_Data[[#This Row],[Impressions]]</f>
        <v>0.14309238304340485</v>
      </c>
      <c r="O677" s="5">
        <f xml:space="preserve"> Campaign_Data[[#This Row],[Conversions]]/Campaign_Data[[#This Row],[Clicks]]</f>
        <v>0.71997639421658299</v>
      </c>
      <c r="P677" s="7">
        <f>Campaign_Data[[#This Row],[Total_Spend]]/Campaign_Data[[#This Row],[Clicks]]</f>
        <v>0.93925641782236646</v>
      </c>
      <c r="Q677" s="6">
        <f>Campaign_Data[[#This Row],[Total_Spend]]/Campaign_Data[[#This Row],[Conversions]]</f>
        <v>1.3045655737704918</v>
      </c>
      <c r="R677" s="7">
        <f xml:space="preserve"> Campaign_Data[[#This Row],[Revenue_Generated]]/Campaign_Data[[#This Row],[Total_Spend]]</f>
        <v>2.6758829332043206</v>
      </c>
      <c r="S677" t="str">
        <f xml:space="preserve"> TEXT(Campaign_Data[[#This Row],[Start_Date]], "mmm-yyyy")</f>
        <v>Jun-2023</v>
      </c>
    </row>
    <row r="678" spans="1:19" x14ac:dyDescent="0.2">
      <c r="A678" t="s">
        <v>716</v>
      </c>
      <c r="B678" t="s">
        <v>46</v>
      </c>
      <c r="C678" t="s">
        <v>40</v>
      </c>
      <c r="D678" s="1">
        <v>45002</v>
      </c>
      <c r="E678" s="1">
        <v>45457</v>
      </c>
      <c r="F678">
        <v>69571</v>
      </c>
      <c r="G678">
        <v>9529.4</v>
      </c>
      <c r="H678">
        <v>1229.5999999999999</v>
      </c>
      <c r="I678" s="6">
        <v>3126.8380000000002</v>
      </c>
      <c r="J678" s="7">
        <v>7990.6019999999999</v>
      </c>
      <c r="K678" t="s">
        <v>64</v>
      </c>
      <c r="L678" t="s">
        <v>34</v>
      </c>
      <c r="M678" t="s">
        <v>31</v>
      </c>
      <c r="N678" s="5">
        <f xml:space="preserve"> Campaign_Data[[#This Row],[Clicks]]/Campaign_Data[[#This Row],[Impressions]]</f>
        <v>0.1369737390579408</v>
      </c>
      <c r="O678" s="5">
        <f xml:space="preserve"> Campaign_Data[[#This Row],[Conversions]]/Campaign_Data[[#This Row],[Clicks]]</f>
        <v>0.12903225806451613</v>
      </c>
      <c r="P678" s="7">
        <f>Campaign_Data[[#This Row],[Total_Spend]]/Campaign_Data[[#This Row],[Clicks]]</f>
        <v>0.32812538040170425</v>
      </c>
      <c r="Q678" s="6">
        <f>Campaign_Data[[#This Row],[Total_Spend]]/Campaign_Data[[#This Row],[Conversions]]</f>
        <v>2.5429716981132078</v>
      </c>
      <c r="R678" s="7">
        <f xml:space="preserve"> Campaign_Data[[#This Row],[Revenue_Generated]]/Campaign_Data[[#This Row],[Total_Spend]]</f>
        <v>2.5554896032349612</v>
      </c>
      <c r="S678" t="str">
        <f xml:space="preserve"> TEXT(Campaign_Data[[#This Row],[Start_Date]], "mmm-yyyy")</f>
        <v>Mar-2023</v>
      </c>
    </row>
    <row r="679" spans="1:19" x14ac:dyDescent="0.2">
      <c r="A679" t="s">
        <v>717</v>
      </c>
      <c r="B679" t="s">
        <v>33</v>
      </c>
      <c r="C679" t="s">
        <v>20</v>
      </c>
      <c r="D679" s="1">
        <v>44968</v>
      </c>
      <c r="E679" s="1">
        <v>45414</v>
      </c>
      <c r="F679">
        <v>102303.3</v>
      </c>
      <c r="G679">
        <v>91579.099999999991</v>
      </c>
      <c r="H679">
        <v>22921.599999999999</v>
      </c>
      <c r="I679" s="6">
        <v>3359.9690000000001</v>
      </c>
      <c r="J679" s="7">
        <v>6592.3959999999997</v>
      </c>
      <c r="K679" t="s">
        <v>42</v>
      </c>
      <c r="L679" t="s">
        <v>49</v>
      </c>
      <c r="M679" t="s">
        <v>23</v>
      </c>
      <c r="N679" s="5">
        <f xml:space="preserve"> Campaign_Data[[#This Row],[Clicks]]/Campaign_Data[[#This Row],[Impressions]]</f>
        <v>0.89517249199194937</v>
      </c>
      <c r="O679" s="5">
        <f xml:space="preserve"> Campaign_Data[[#This Row],[Conversions]]/Campaign_Data[[#This Row],[Clicks]]</f>
        <v>0.25029291617847305</v>
      </c>
      <c r="P679" s="7">
        <f>Campaign_Data[[#This Row],[Total_Spend]]/Campaign_Data[[#This Row],[Clicks]]</f>
        <v>3.6689255517907471E-2</v>
      </c>
      <c r="Q679" s="6">
        <f>Campaign_Data[[#This Row],[Total_Spend]]/Campaign_Data[[#This Row],[Conversions]]</f>
        <v>0.14658527327935225</v>
      </c>
      <c r="R679" s="7">
        <f xml:space="preserve"> Campaign_Data[[#This Row],[Revenue_Generated]]/Campaign_Data[[#This Row],[Total_Spend]]</f>
        <v>1.9620407212090349</v>
      </c>
      <c r="S679" t="str">
        <f xml:space="preserve"> TEXT(Campaign_Data[[#This Row],[Start_Date]], "mmm-yyyy")</f>
        <v>Feb-2023</v>
      </c>
    </row>
    <row r="680" spans="1:19" x14ac:dyDescent="0.2">
      <c r="A680" t="s">
        <v>718</v>
      </c>
      <c r="B680" t="s">
        <v>46</v>
      </c>
      <c r="C680" t="s">
        <v>28</v>
      </c>
      <c r="D680" s="1">
        <v>45013</v>
      </c>
      <c r="E680" s="1">
        <v>45470</v>
      </c>
      <c r="F680">
        <v>136247.79999999999</v>
      </c>
      <c r="G680">
        <v>84619.099999999991</v>
      </c>
      <c r="H680">
        <v>16785.2</v>
      </c>
      <c r="I680" s="6">
        <v>8190.2960000000003</v>
      </c>
      <c r="J680" s="7">
        <v>14116.300999999999</v>
      </c>
      <c r="K680" t="s">
        <v>29</v>
      </c>
      <c r="L680" t="s">
        <v>34</v>
      </c>
      <c r="M680" t="s">
        <v>31</v>
      </c>
      <c r="N680" s="5">
        <f xml:space="preserve"> Campaign_Data[[#This Row],[Clicks]]/Campaign_Data[[#This Row],[Impressions]]</f>
        <v>0.62106764292707839</v>
      </c>
      <c r="O680" s="5">
        <f xml:space="preserve"> Campaign_Data[[#This Row],[Conversions]]/Campaign_Data[[#This Row],[Clicks]]</f>
        <v>0.19836183556667469</v>
      </c>
      <c r="P680" s="7">
        <f>Campaign_Data[[#This Row],[Total_Spend]]/Campaign_Data[[#This Row],[Clicks]]</f>
        <v>9.6790157304911084E-2</v>
      </c>
      <c r="Q680" s="6">
        <f>Campaign_Data[[#This Row],[Total_Spend]]/Campaign_Data[[#This Row],[Conversions]]</f>
        <v>0.48794747753973738</v>
      </c>
      <c r="R680" s="7">
        <f xml:space="preserve"> Campaign_Data[[#This Row],[Revenue_Generated]]/Campaign_Data[[#This Row],[Total_Spend]]</f>
        <v>1.723539784154321</v>
      </c>
      <c r="S680" t="str">
        <f xml:space="preserve"> TEXT(Campaign_Data[[#This Row],[Start_Date]], "mmm-yyyy")</f>
        <v>Mar-2023</v>
      </c>
    </row>
    <row r="681" spans="1:19" x14ac:dyDescent="0.2">
      <c r="A681" t="s">
        <v>719</v>
      </c>
      <c r="B681" t="s">
        <v>46</v>
      </c>
      <c r="C681" t="s">
        <v>40</v>
      </c>
      <c r="D681" s="1">
        <v>44945</v>
      </c>
      <c r="E681" s="1">
        <v>45404</v>
      </c>
      <c r="F681">
        <v>71589.399999999994</v>
      </c>
      <c r="G681">
        <v>35936.799999999996</v>
      </c>
      <c r="H681">
        <v>34356.299999999996</v>
      </c>
      <c r="I681" s="6">
        <v>9845.9930000000004</v>
      </c>
      <c r="J681" s="7">
        <v>19111.782999999999</v>
      </c>
      <c r="K681" t="s">
        <v>37</v>
      </c>
      <c r="L681" t="s">
        <v>43</v>
      </c>
      <c r="M681" t="s">
        <v>23</v>
      </c>
      <c r="N681" s="5">
        <f xml:space="preserve"> Campaign_Data[[#This Row],[Clicks]]/Campaign_Data[[#This Row],[Impressions]]</f>
        <v>0.50198493072996841</v>
      </c>
      <c r="O681" s="5">
        <f xml:space="preserve"> Campaign_Data[[#This Row],[Conversions]]/Campaign_Data[[#This Row],[Clicks]]</f>
        <v>0.95602001291155581</v>
      </c>
      <c r="P681" s="7">
        <f>Campaign_Data[[#This Row],[Total_Spend]]/Campaign_Data[[#This Row],[Clicks]]</f>
        <v>0.27398079406068437</v>
      </c>
      <c r="Q681" s="6">
        <f>Campaign_Data[[#This Row],[Total_Spend]]/Campaign_Data[[#This Row],[Conversions]]</f>
        <v>0.2865847893981599</v>
      </c>
      <c r="R681" s="7">
        <f xml:space="preserve"> Campaign_Data[[#This Row],[Revenue_Generated]]/Campaign_Data[[#This Row],[Total_Spend]]</f>
        <v>1.9410721701711549</v>
      </c>
      <c r="S681" t="str">
        <f xml:space="preserve"> TEXT(Campaign_Data[[#This Row],[Start_Date]], "mmm-yyyy")</f>
        <v>Jan-2023</v>
      </c>
    </row>
    <row r="682" spans="1:19" x14ac:dyDescent="0.2">
      <c r="A682" t="s">
        <v>720</v>
      </c>
      <c r="B682" t="s">
        <v>33</v>
      </c>
      <c r="C682" t="s">
        <v>20</v>
      </c>
      <c r="D682" s="1">
        <v>45026</v>
      </c>
      <c r="E682" s="1">
        <v>45476</v>
      </c>
      <c r="F682">
        <v>58872.9</v>
      </c>
      <c r="G682">
        <v>22982.5</v>
      </c>
      <c r="H682">
        <v>8082.3</v>
      </c>
      <c r="I682" s="6">
        <v>9792.9809999999998</v>
      </c>
      <c r="J682" s="7">
        <v>22541.496999999999</v>
      </c>
      <c r="K682" t="s">
        <v>29</v>
      </c>
      <c r="L682" t="s">
        <v>22</v>
      </c>
      <c r="M682" t="s">
        <v>23</v>
      </c>
      <c r="N682" s="5">
        <f xml:space="preserve"> Campaign_Data[[#This Row],[Clicks]]/Campaign_Data[[#This Row],[Impressions]]</f>
        <v>0.39037485838136049</v>
      </c>
      <c r="O682" s="5">
        <f xml:space="preserve"> Campaign_Data[[#This Row],[Conversions]]/Campaign_Data[[#This Row],[Clicks]]</f>
        <v>0.35167192429022082</v>
      </c>
      <c r="P682" s="7">
        <f>Campaign_Data[[#This Row],[Total_Spend]]/Campaign_Data[[#This Row],[Clicks]]</f>
        <v>0.42610599369085173</v>
      </c>
      <c r="Q682" s="6">
        <f>Campaign_Data[[#This Row],[Total_Spend]]/Campaign_Data[[#This Row],[Conversions]]</f>
        <v>1.2116576964477932</v>
      </c>
      <c r="R682" s="7">
        <f xml:space="preserve"> Campaign_Data[[#This Row],[Revenue_Generated]]/Campaign_Data[[#This Row],[Total_Spend]]</f>
        <v>2.3018013616078701</v>
      </c>
      <c r="S682" t="str">
        <f xml:space="preserve"> TEXT(Campaign_Data[[#This Row],[Start_Date]], "mmm-yyyy")</f>
        <v>Apr-2023</v>
      </c>
    </row>
    <row r="683" spans="1:19" x14ac:dyDescent="0.2">
      <c r="A683" t="s">
        <v>721</v>
      </c>
      <c r="B683" t="s">
        <v>33</v>
      </c>
      <c r="C683" t="s">
        <v>20</v>
      </c>
      <c r="D683" s="1">
        <v>45037</v>
      </c>
      <c r="E683" s="1">
        <v>45474</v>
      </c>
      <c r="F683">
        <v>79375.899999999994</v>
      </c>
      <c r="G683">
        <v>62086.1</v>
      </c>
      <c r="H683">
        <v>59644.299999999996</v>
      </c>
      <c r="I683" s="6">
        <v>12143.634</v>
      </c>
      <c r="J683" s="7">
        <v>38817.544000000002</v>
      </c>
      <c r="K683" t="s">
        <v>64</v>
      </c>
      <c r="L683" t="s">
        <v>30</v>
      </c>
      <c r="M683" t="s">
        <v>23</v>
      </c>
      <c r="N683" s="5">
        <f xml:space="preserve"> Campaign_Data[[#This Row],[Clicks]]/Campaign_Data[[#This Row],[Impressions]]</f>
        <v>0.78217821782178221</v>
      </c>
      <c r="O683" s="5">
        <f xml:space="preserve"> Campaign_Data[[#This Row],[Conversions]]/Campaign_Data[[#This Row],[Clicks]]</f>
        <v>0.96067074594796575</v>
      </c>
      <c r="P683" s="7">
        <f>Campaign_Data[[#This Row],[Total_Spend]]/Campaign_Data[[#This Row],[Clicks]]</f>
        <v>0.19559344201036949</v>
      </c>
      <c r="Q683" s="6">
        <f>Campaign_Data[[#This Row],[Total_Spend]]/Campaign_Data[[#This Row],[Conversions]]</f>
        <v>0.20360091408567124</v>
      </c>
      <c r="R683" s="7">
        <f xml:space="preserve"> Campaign_Data[[#This Row],[Revenue_Generated]]/Campaign_Data[[#This Row],[Total_Spend]]</f>
        <v>3.1965344146570955</v>
      </c>
      <c r="S683" t="str">
        <f xml:space="preserve"> TEXT(Campaign_Data[[#This Row],[Start_Date]], "mmm-yyyy")</f>
        <v>Apr-2023</v>
      </c>
    </row>
    <row r="684" spans="1:19" x14ac:dyDescent="0.2">
      <c r="A684" t="s">
        <v>722</v>
      </c>
      <c r="B684" t="s">
        <v>33</v>
      </c>
      <c r="C684" t="s">
        <v>28</v>
      </c>
      <c r="D684" s="1">
        <v>44953</v>
      </c>
      <c r="E684" s="1">
        <v>45387</v>
      </c>
      <c r="F684">
        <v>131027.8</v>
      </c>
      <c r="G684">
        <v>110904.7</v>
      </c>
      <c r="H684">
        <v>98420.2</v>
      </c>
      <c r="I684" s="6">
        <v>12341.733</v>
      </c>
      <c r="J684" s="7">
        <v>34255.089999999997</v>
      </c>
      <c r="K684" t="s">
        <v>37</v>
      </c>
      <c r="L684" t="s">
        <v>22</v>
      </c>
      <c r="M684" t="s">
        <v>23</v>
      </c>
      <c r="N684" s="5">
        <f xml:space="preserve"> Campaign_Data[[#This Row],[Clicks]]/Campaign_Data[[#This Row],[Impressions]]</f>
        <v>0.84642114116240974</v>
      </c>
      <c r="O684" s="5">
        <f xml:space="preserve"> Campaign_Data[[#This Row],[Conversions]]/Campaign_Data[[#This Row],[Clicks]]</f>
        <v>0.8874303794158408</v>
      </c>
      <c r="P684" s="7">
        <f>Campaign_Data[[#This Row],[Total_Spend]]/Campaign_Data[[#This Row],[Clicks]]</f>
        <v>0.11128232617733964</v>
      </c>
      <c r="Q684" s="6">
        <f>Campaign_Data[[#This Row],[Total_Spend]]/Campaign_Data[[#This Row],[Conversions]]</f>
        <v>0.1253983735046261</v>
      </c>
      <c r="R684" s="7">
        <f xml:space="preserve"> Campaign_Data[[#This Row],[Revenue_Generated]]/Campaign_Data[[#This Row],[Total_Spend]]</f>
        <v>2.7755494305378341</v>
      </c>
      <c r="S684" t="str">
        <f xml:space="preserve"> TEXT(Campaign_Data[[#This Row],[Start_Date]], "mmm-yyyy")</f>
        <v>Jan-2023</v>
      </c>
    </row>
    <row r="685" spans="1:19" x14ac:dyDescent="0.2">
      <c r="A685" t="s">
        <v>723</v>
      </c>
      <c r="B685" t="s">
        <v>39</v>
      </c>
      <c r="C685" t="s">
        <v>20</v>
      </c>
      <c r="D685" s="1">
        <v>44898</v>
      </c>
      <c r="E685" s="1">
        <v>45352</v>
      </c>
      <c r="F685">
        <v>5095.3</v>
      </c>
      <c r="G685">
        <v>4329.7</v>
      </c>
      <c r="H685">
        <v>2357.6999999999998</v>
      </c>
      <c r="I685" s="6">
        <v>3499.2269999999999</v>
      </c>
      <c r="J685" s="7">
        <v>13796.343999999999</v>
      </c>
      <c r="K685" t="s">
        <v>42</v>
      </c>
      <c r="L685" t="s">
        <v>22</v>
      </c>
      <c r="M685" t="s">
        <v>31</v>
      </c>
      <c r="N685" s="5">
        <f xml:space="preserve"> Campaign_Data[[#This Row],[Clicks]]/Campaign_Data[[#This Row],[Impressions]]</f>
        <v>0.84974388161639147</v>
      </c>
      <c r="O685" s="5">
        <f xml:space="preserve"> Campaign_Data[[#This Row],[Conversions]]/Campaign_Data[[#This Row],[Clicks]]</f>
        <v>0.54454119223040853</v>
      </c>
      <c r="P685" s="7">
        <f>Campaign_Data[[#This Row],[Total_Spend]]/Campaign_Data[[#This Row],[Clicks]]</f>
        <v>0.808191560616209</v>
      </c>
      <c r="Q685" s="6">
        <f>Campaign_Data[[#This Row],[Total_Spend]]/Campaign_Data[[#This Row],[Conversions]]</f>
        <v>1.4841697416974171</v>
      </c>
      <c r="R685" s="7">
        <f xml:space="preserve"> Campaign_Data[[#This Row],[Revenue_Generated]]/Campaign_Data[[#This Row],[Total_Spend]]</f>
        <v>3.9426833412065005</v>
      </c>
      <c r="S685" t="str">
        <f xml:space="preserve"> TEXT(Campaign_Data[[#This Row],[Start_Date]], "mmm-yyyy")</f>
        <v>Dec-2022</v>
      </c>
    </row>
    <row r="686" spans="1:19" x14ac:dyDescent="0.2">
      <c r="A686" t="s">
        <v>724</v>
      </c>
      <c r="B686" t="s">
        <v>19</v>
      </c>
      <c r="C686" t="s">
        <v>20</v>
      </c>
      <c r="D686" s="1">
        <v>45094</v>
      </c>
      <c r="E686" s="1">
        <v>45544</v>
      </c>
      <c r="F686">
        <v>24687.7</v>
      </c>
      <c r="G686">
        <v>6791.8</v>
      </c>
      <c r="H686">
        <v>3590.2</v>
      </c>
      <c r="I686" s="6">
        <v>3368.3789999999999</v>
      </c>
      <c r="J686" s="7">
        <v>5978.06</v>
      </c>
      <c r="K686" t="s">
        <v>42</v>
      </c>
      <c r="L686" t="s">
        <v>22</v>
      </c>
      <c r="M686" t="s">
        <v>31</v>
      </c>
      <c r="N686" s="5">
        <f xml:space="preserve"> Campaign_Data[[#This Row],[Clicks]]/Campaign_Data[[#This Row],[Impressions]]</f>
        <v>0.27510865734758605</v>
      </c>
      <c r="O686" s="5">
        <f xml:space="preserve"> Campaign_Data[[#This Row],[Conversions]]/Campaign_Data[[#This Row],[Clicks]]</f>
        <v>0.5286080273270708</v>
      </c>
      <c r="P686" s="7">
        <f>Campaign_Data[[#This Row],[Total_Spend]]/Campaign_Data[[#This Row],[Clicks]]</f>
        <v>0.49594790777113573</v>
      </c>
      <c r="Q686" s="6">
        <f>Campaign_Data[[#This Row],[Total_Spend]]/Campaign_Data[[#This Row],[Conversions]]</f>
        <v>0.93821486268174481</v>
      </c>
      <c r="R686" s="7">
        <f xml:space="preserve"> Campaign_Data[[#This Row],[Revenue_Generated]]/Campaign_Data[[#This Row],[Total_Spend]]</f>
        <v>1.7747587192533858</v>
      </c>
      <c r="S686" t="str">
        <f xml:space="preserve"> TEXT(Campaign_Data[[#This Row],[Start_Date]], "mmm-yyyy")</f>
        <v>Jun-2023</v>
      </c>
    </row>
    <row r="687" spans="1:19" x14ac:dyDescent="0.2">
      <c r="A687" t="s">
        <v>725</v>
      </c>
      <c r="B687" t="s">
        <v>46</v>
      </c>
      <c r="C687" t="s">
        <v>28</v>
      </c>
      <c r="D687" s="1">
        <v>44993</v>
      </c>
      <c r="E687" s="1">
        <v>45446</v>
      </c>
      <c r="F687">
        <v>55955.5</v>
      </c>
      <c r="G687">
        <v>39889.5</v>
      </c>
      <c r="H687">
        <v>17217.3</v>
      </c>
      <c r="I687" s="6">
        <v>2786.6390000000001</v>
      </c>
      <c r="J687" s="7">
        <v>10672.493</v>
      </c>
      <c r="K687" t="s">
        <v>64</v>
      </c>
      <c r="L687" t="s">
        <v>34</v>
      </c>
      <c r="M687" t="s">
        <v>23</v>
      </c>
      <c r="N687" s="5">
        <f xml:space="preserve"> Campaign_Data[[#This Row],[Clicks]]/Campaign_Data[[#This Row],[Impressions]]</f>
        <v>0.71287898419279605</v>
      </c>
      <c r="O687" s="5">
        <f xml:space="preserve"> Campaign_Data[[#This Row],[Conversions]]/Campaign_Data[[#This Row],[Clicks]]</f>
        <v>0.43162486368593239</v>
      </c>
      <c r="P687" s="7">
        <f>Campaign_Data[[#This Row],[Total_Spend]]/Campaign_Data[[#This Row],[Clicks]]</f>
        <v>6.9858960378044357E-2</v>
      </c>
      <c r="Q687" s="6">
        <f>Campaign_Data[[#This Row],[Total_Spend]]/Campaign_Data[[#This Row],[Conversions]]</f>
        <v>0.16185110325080007</v>
      </c>
      <c r="R687" s="7">
        <f xml:space="preserve"> Campaign_Data[[#This Row],[Revenue_Generated]]/Campaign_Data[[#This Row],[Total_Spend]]</f>
        <v>3.8298800095742576</v>
      </c>
      <c r="S687" t="str">
        <f xml:space="preserve"> TEXT(Campaign_Data[[#This Row],[Start_Date]], "mmm-yyyy")</f>
        <v>Mar-2023</v>
      </c>
    </row>
    <row r="688" spans="1:19" x14ac:dyDescent="0.2">
      <c r="A688" t="s">
        <v>726</v>
      </c>
      <c r="B688" t="s">
        <v>39</v>
      </c>
      <c r="C688" t="s">
        <v>47</v>
      </c>
      <c r="D688" s="1">
        <v>44982</v>
      </c>
      <c r="E688" s="1">
        <v>45442</v>
      </c>
      <c r="F688">
        <v>24748.6</v>
      </c>
      <c r="G688">
        <v>10086.199999999999</v>
      </c>
      <c r="H688">
        <v>7226.8</v>
      </c>
      <c r="I688" s="6">
        <v>13351.223</v>
      </c>
      <c r="J688" s="7">
        <v>45536.873</v>
      </c>
      <c r="K688" t="s">
        <v>37</v>
      </c>
      <c r="L688" t="s">
        <v>30</v>
      </c>
      <c r="M688" t="s">
        <v>31</v>
      </c>
      <c r="N688" s="5">
        <f xml:space="preserve"> Campaign_Data[[#This Row],[Clicks]]/Campaign_Data[[#This Row],[Impressions]]</f>
        <v>0.4075462854464495</v>
      </c>
      <c r="O688" s="5">
        <f xml:space="preserve"> Campaign_Data[[#This Row],[Conversions]]/Campaign_Data[[#This Row],[Clicks]]</f>
        <v>0.7165037377803336</v>
      </c>
      <c r="P688" s="7">
        <f>Campaign_Data[[#This Row],[Total_Spend]]/Campaign_Data[[#This Row],[Clicks]]</f>
        <v>1.3237119033927547</v>
      </c>
      <c r="Q688" s="6">
        <f>Campaign_Data[[#This Row],[Total_Spend]]/Campaign_Data[[#This Row],[Conversions]]</f>
        <v>1.8474598715890851</v>
      </c>
      <c r="R688" s="7">
        <f xml:space="preserve"> Campaign_Data[[#This Row],[Revenue_Generated]]/Campaign_Data[[#This Row],[Total_Spend]]</f>
        <v>3.4106892679419705</v>
      </c>
      <c r="S688" t="str">
        <f xml:space="preserve"> TEXT(Campaign_Data[[#This Row],[Start_Date]], "mmm-yyyy")</f>
        <v>Feb-2023</v>
      </c>
    </row>
    <row r="689" spans="1:19" x14ac:dyDescent="0.2">
      <c r="A689" t="s">
        <v>727</v>
      </c>
      <c r="B689" t="s">
        <v>19</v>
      </c>
      <c r="C689" t="s">
        <v>47</v>
      </c>
      <c r="D689" s="1">
        <v>44983</v>
      </c>
      <c r="E689" s="1">
        <v>45427</v>
      </c>
      <c r="F689">
        <v>69895.8</v>
      </c>
      <c r="G689">
        <v>26601.7</v>
      </c>
      <c r="H689">
        <v>22031.3</v>
      </c>
      <c r="I689" s="6">
        <v>7420.4620000000004</v>
      </c>
      <c r="J689" s="7">
        <v>17767.662</v>
      </c>
      <c r="K689" t="s">
        <v>37</v>
      </c>
      <c r="L689" t="s">
        <v>30</v>
      </c>
      <c r="M689" t="s">
        <v>31</v>
      </c>
      <c r="N689" s="5">
        <f xml:space="preserve"> Campaign_Data[[#This Row],[Clicks]]/Campaign_Data[[#This Row],[Impressions]]</f>
        <v>0.38059082233839514</v>
      </c>
      <c r="O689" s="5">
        <f xml:space="preserve"> Campaign_Data[[#This Row],[Conversions]]/Campaign_Data[[#This Row],[Clicks]]</f>
        <v>0.82819143137468654</v>
      </c>
      <c r="P689" s="7">
        <f>Campaign_Data[[#This Row],[Total_Spend]]/Campaign_Data[[#This Row],[Clicks]]</f>
        <v>0.27894690940804534</v>
      </c>
      <c r="Q689" s="6">
        <f>Campaign_Data[[#This Row],[Total_Spend]]/Campaign_Data[[#This Row],[Conversions]]</f>
        <v>0.33681453205212586</v>
      </c>
      <c r="R689" s="7">
        <f xml:space="preserve"> Campaign_Data[[#This Row],[Revenue_Generated]]/Campaign_Data[[#This Row],[Total_Spend]]</f>
        <v>2.3944145256723908</v>
      </c>
      <c r="S689" t="str">
        <f xml:space="preserve"> TEXT(Campaign_Data[[#This Row],[Start_Date]], "mmm-yyyy")</f>
        <v>Feb-2023</v>
      </c>
    </row>
    <row r="690" spans="1:19" x14ac:dyDescent="0.2">
      <c r="A690" t="s">
        <v>728</v>
      </c>
      <c r="B690" t="s">
        <v>39</v>
      </c>
      <c r="C690" t="s">
        <v>47</v>
      </c>
      <c r="D690" s="1">
        <v>44969</v>
      </c>
      <c r="E690" s="1">
        <v>45421</v>
      </c>
      <c r="F690">
        <v>71801.099999999991</v>
      </c>
      <c r="G690">
        <v>3314.7</v>
      </c>
      <c r="H690">
        <v>1699.3999999999999</v>
      </c>
      <c r="I690" s="6">
        <v>10110.85</v>
      </c>
      <c r="J690" s="7">
        <v>24538.901000000002</v>
      </c>
      <c r="K690" t="s">
        <v>64</v>
      </c>
      <c r="L690" t="s">
        <v>30</v>
      </c>
      <c r="M690" t="s">
        <v>23</v>
      </c>
      <c r="N690" s="5">
        <f xml:space="preserve"> Campaign_Data[[#This Row],[Clicks]]/Campaign_Data[[#This Row],[Impressions]]</f>
        <v>4.6165030897855328E-2</v>
      </c>
      <c r="O690" s="5">
        <f xml:space="preserve"> Campaign_Data[[#This Row],[Conversions]]/Campaign_Data[[#This Row],[Clicks]]</f>
        <v>0.51268591426071741</v>
      </c>
      <c r="P690" s="7">
        <f>Campaign_Data[[#This Row],[Total_Spend]]/Campaign_Data[[#This Row],[Clicks]]</f>
        <v>3.0503062117235347</v>
      </c>
      <c r="Q690" s="6">
        <f>Campaign_Data[[#This Row],[Total_Spend]]/Campaign_Data[[#This Row],[Conversions]]</f>
        <v>5.9496587030716732</v>
      </c>
      <c r="R690" s="7">
        <f xml:space="preserve"> Campaign_Data[[#This Row],[Revenue_Generated]]/Campaign_Data[[#This Row],[Total_Spend]]</f>
        <v>2.4269869496629859</v>
      </c>
      <c r="S690" t="str">
        <f xml:space="preserve"> TEXT(Campaign_Data[[#This Row],[Start_Date]], "mmm-yyyy")</f>
        <v>Feb-2023</v>
      </c>
    </row>
    <row r="691" spans="1:19" x14ac:dyDescent="0.2">
      <c r="A691" t="s">
        <v>729</v>
      </c>
      <c r="B691" t="s">
        <v>27</v>
      </c>
      <c r="C691" t="s">
        <v>28</v>
      </c>
      <c r="D691" s="1">
        <v>44970</v>
      </c>
      <c r="E691" s="1">
        <v>45421</v>
      </c>
      <c r="F691">
        <v>131100.29999999999</v>
      </c>
      <c r="G691">
        <v>1769</v>
      </c>
      <c r="H691">
        <v>1754.5</v>
      </c>
      <c r="I691" s="6">
        <v>13936.066000000001</v>
      </c>
      <c r="J691" s="7">
        <v>53158.624000000003</v>
      </c>
      <c r="K691" t="s">
        <v>37</v>
      </c>
      <c r="L691" t="s">
        <v>49</v>
      </c>
      <c r="M691" t="s">
        <v>23</v>
      </c>
      <c r="N691" s="5">
        <f xml:space="preserve"> Campaign_Data[[#This Row],[Clicks]]/Campaign_Data[[#This Row],[Impressions]]</f>
        <v>1.349348552215365E-2</v>
      </c>
      <c r="O691" s="5">
        <f xml:space="preserve"> Campaign_Data[[#This Row],[Conversions]]/Campaign_Data[[#This Row],[Clicks]]</f>
        <v>0.99180327868852458</v>
      </c>
      <c r="P691" s="7">
        <f>Campaign_Data[[#This Row],[Total_Spend]]/Campaign_Data[[#This Row],[Clicks]]</f>
        <v>7.8779344262295083</v>
      </c>
      <c r="Q691" s="6">
        <f>Campaign_Data[[#This Row],[Total_Spend]]/Campaign_Data[[#This Row],[Conversions]]</f>
        <v>7.9430413223140501</v>
      </c>
      <c r="R691" s="7">
        <f xml:space="preserve"> Campaign_Data[[#This Row],[Revenue_Generated]]/Campaign_Data[[#This Row],[Total_Spend]]</f>
        <v>3.8144641393058847</v>
      </c>
      <c r="S691" t="str">
        <f xml:space="preserve"> TEXT(Campaign_Data[[#This Row],[Start_Date]], "mmm-yyyy")</f>
        <v>Feb-2023</v>
      </c>
    </row>
    <row r="692" spans="1:19" x14ac:dyDescent="0.2">
      <c r="A692" t="s">
        <v>730</v>
      </c>
      <c r="B692" t="s">
        <v>46</v>
      </c>
      <c r="C692" t="s">
        <v>20</v>
      </c>
      <c r="D692" s="1">
        <v>45039</v>
      </c>
      <c r="E692" s="1">
        <v>45476</v>
      </c>
      <c r="F692">
        <v>34019.9</v>
      </c>
      <c r="G692">
        <v>6266.9</v>
      </c>
      <c r="H692">
        <v>1052.7</v>
      </c>
      <c r="I692" s="6">
        <v>10108.24</v>
      </c>
      <c r="J692" s="7">
        <v>14578.271000000001</v>
      </c>
      <c r="K692" t="s">
        <v>29</v>
      </c>
      <c r="L692" t="s">
        <v>22</v>
      </c>
      <c r="M692" t="s">
        <v>23</v>
      </c>
      <c r="N692" s="5">
        <f xml:space="preserve"> Campaign_Data[[#This Row],[Clicks]]/Campaign_Data[[#This Row],[Impressions]]</f>
        <v>0.1842127695848606</v>
      </c>
      <c r="O692" s="5">
        <f xml:space="preserve"> Campaign_Data[[#This Row],[Conversions]]/Campaign_Data[[#This Row],[Clicks]]</f>
        <v>0.16797778806108285</v>
      </c>
      <c r="P692" s="7">
        <f>Campaign_Data[[#This Row],[Total_Spend]]/Campaign_Data[[#This Row],[Clicks]]</f>
        <v>1.6129569643683481</v>
      </c>
      <c r="Q692" s="6">
        <f>Campaign_Data[[#This Row],[Total_Spend]]/Campaign_Data[[#This Row],[Conversions]]</f>
        <v>9.6022038567493109</v>
      </c>
      <c r="R692" s="7">
        <f xml:space="preserve"> Campaign_Data[[#This Row],[Revenue_Generated]]/Campaign_Data[[#This Row],[Total_Spend]]</f>
        <v>1.4422165480835438</v>
      </c>
      <c r="S692" t="str">
        <f xml:space="preserve"> TEXT(Campaign_Data[[#This Row],[Start_Date]], "mmm-yyyy")</f>
        <v>Apr-2023</v>
      </c>
    </row>
    <row r="693" spans="1:19" x14ac:dyDescent="0.2">
      <c r="A693" t="s">
        <v>731</v>
      </c>
      <c r="B693" t="s">
        <v>25</v>
      </c>
      <c r="C693" t="s">
        <v>47</v>
      </c>
      <c r="D693" s="1">
        <v>44913</v>
      </c>
      <c r="E693" s="1">
        <v>45367</v>
      </c>
      <c r="F693">
        <v>129896.8</v>
      </c>
      <c r="G693">
        <v>117658.8</v>
      </c>
      <c r="H693">
        <v>112021.2</v>
      </c>
      <c r="I693" s="6">
        <v>10955.069</v>
      </c>
      <c r="J693" s="7">
        <v>13822.966</v>
      </c>
      <c r="K693" t="s">
        <v>29</v>
      </c>
      <c r="L693" t="s">
        <v>49</v>
      </c>
      <c r="M693" t="s">
        <v>23</v>
      </c>
      <c r="N693" s="5">
        <f xml:space="preserve"> Campaign_Data[[#This Row],[Clicks]]/Campaign_Data[[#This Row],[Impressions]]</f>
        <v>0.90578674763350597</v>
      </c>
      <c r="O693" s="5">
        <f xml:space="preserve"> Campaign_Data[[#This Row],[Conversions]]/Campaign_Data[[#This Row],[Clicks]]</f>
        <v>0.9520851818988465</v>
      </c>
      <c r="P693" s="7">
        <f>Campaign_Data[[#This Row],[Total_Spend]]/Campaign_Data[[#This Row],[Clicks]]</f>
        <v>9.3108794242334605E-2</v>
      </c>
      <c r="Q693" s="6">
        <f>Campaign_Data[[#This Row],[Total_Spend]]/Campaign_Data[[#This Row],[Conversions]]</f>
        <v>9.7794604949777361E-2</v>
      </c>
      <c r="R693" s="7">
        <f xml:space="preserve"> Campaign_Data[[#This Row],[Revenue_Generated]]/Campaign_Data[[#This Row],[Total_Spend]]</f>
        <v>1.2617872146674751</v>
      </c>
      <c r="S693" t="str">
        <f xml:space="preserve"> TEXT(Campaign_Data[[#This Row],[Start_Date]], "mmm-yyyy")</f>
        <v>Dec-2022</v>
      </c>
    </row>
    <row r="694" spans="1:19" x14ac:dyDescent="0.2">
      <c r="A694" t="s">
        <v>732</v>
      </c>
      <c r="B694" t="s">
        <v>46</v>
      </c>
      <c r="C694" t="s">
        <v>20</v>
      </c>
      <c r="D694" s="1">
        <v>45075</v>
      </c>
      <c r="E694" s="1">
        <v>45524</v>
      </c>
      <c r="F694">
        <v>125361.2</v>
      </c>
      <c r="G694">
        <v>29957</v>
      </c>
      <c r="H694">
        <v>23936.6</v>
      </c>
      <c r="I694" s="6">
        <v>4077.2260000000001</v>
      </c>
      <c r="J694" s="7">
        <v>7832.8130000000001</v>
      </c>
      <c r="K694" t="s">
        <v>29</v>
      </c>
      <c r="L694" t="s">
        <v>22</v>
      </c>
      <c r="M694" t="s">
        <v>31</v>
      </c>
      <c r="N694" s="5">
        <f xml:space="preserve"> Campaign_Data[[#This Row],[Clicks]]/Campaign_Data[[#This Row],[Impressions]]</f>
        <v>0.23896548533358009</v>
      </c>
      <c r="O694" s="5">
        <f xml:space="preserve"> Campaign_Data[[#This Row],[Conversions]]/Campaign_Data[[#This Row],[Clicks]]</f>
        <v>0.79903194578896408</v>
      </c>
      <c r="P694" s="7">
        <f>Campaign_Data[[#This Row],[Total_Spend]]/Campaign_Data[[#This Row],[Clicks]]</f>
        <v>0.13610261374636981</v>
      </c>
      <c r="Q694" s="6">
        <f>Campaign_Data[[#This Row],[Total_Spend]]/Campaign_Data[[#This Row],[Conversions]]</f>
        <v>0.1703343833292949</v>
      </c>
      <c r="R694" s="7">
        <f xml:space="preserve"> Campaign_Data[[#This Row],[Revenue_Generated]]/Campaign_Data[[#This Row],[Total_Spend]]</f>
        <v>1.9211132765267365</v>
      </c>
      <c r="S694" t="str">
        <f xml:space="preserve"> TEXT(Campaign_Data[[#This Row],[Start_Date]], "mmm-yyyy")</f>
        <v>May-2023</v>
      </c>
    </row>
    <row r="695" spans="1:19" x14ac:dyDescent="0.2">
      <c r="A695" t="s">
        <v>733</v>
      </c>
      <c r="B695" t="s">
        <v>46</v>
      </c>
      <c r="C695" t="s">
        <v>40</v>
      </c>
      <c r="D695" s="1">
        <v>45063</v>
      </c>
      <c r="E695" s="1">
        <v>45516</v>
      </c>
      <c r="F695">
        <v>82615.199999999997</v>
      </c>
      <c r="G695">
        <v>59829.9</v>
      </c>
      <c r="H695">
        <v>29429.200000000001</v>
      </c>
      <c r="I695" s="6">
        <v>3669.1089999999999</v>
      </c>
      <c r="J695" s="7">
        <v>13130.880999999999</v>
      </c>
      <c r="K695" t="s">
        <v>21</v>
      </c>
      <c r="L695" t="s">
        <v>22</v>
      </c>
      <c r="M695" t="s">
        <v>31</v>
      </c>
      <c r="N695" s="5">
        <f xml:space="preserve"> Campaign_Data[[#This Row],[Clicks]]/Campaign_Data[[#This Row],[Impressions]]</f>
        <v>0.7241996630160068</v>
      </c>
      <c r="O695" s="5">
        <f xml:space="preserve"> Campaign_Data[[#This Row],[Conversions]]/Campaign_Data[[#This Row],[Clicks]]</f>
        <v>0.49188114972614028</v>
      </c>
      <c r="P695" s="7">
        <f>Campaign_Data[[#This Row],[Total_Spend]]/Campaign_Data[[#This Row],[Clicks]]</f>
        <v>6.1325674955164555E-2</v>
      </c>
      <c r="Q695" s="6">
        <f>Campaign_Data[[#This Row],[Total_Spend]]/Campaign_Data[[#This Row],[Conversions]]</f>
        <v>0.12467579818683484</v>
      </c>
      <c r="R695" s="7">
        <f xml:space="preserve"> Campaign_Data[[#This Row],[Revenue_Generated]]/Campaign_Data[[#This Row],[Total_Spend]]</f>
        <v>3.5787655804174801</v>
      </c>
      <c r="S695" t="str">
        <f xml:space="preserve"> TEXT(Campaign_Data[[#This Row],[Start_Date]], "mmm-yyyy")</f>
        <v>May-2023</v>
      </c>
    </row>
    <row r="696" spans="1:19" x14ac:dyDescent="0.2">
      <c r="A696" t="s">
        <v>734</v>
      </c>
      <c r="B696" t="s">
        <v>33</v>
      </c>
      <c r="C696" t="s">
        <v>47</v>
      </c>
      <c r="D696" s="1">
        <v>45025</v>
      </c>
      <c r="E696" s="1">
        <v>45486</v>
      </c>
      <c r="F696">
        <v>140168.6</v>
      </c>
      <c r="G696">
        <v>121344.7</v>
      </c>
      <c r="H696">
        <v>77261.8</v>
      </c>
      <c r="I696" s="6">
        <v>4069.3090000000002</v>
      </c>
      <c r="J696" s="7">
        <v>7450.39</v>
      </c>
      <c r="K696" t="s">
        <v>64</v>
      </c>
      <c r="L696" t="s">
        <v>30</v>
      </c>
      <c r="M696" t="s">
        <v>31</v>
      </c>
      <c r="N696" s="5">
        <f xml:space="preserve"> Campaign_Data[[#This Row],[Clicks]]/Campaign_Data[[#This Row],[Impressions]]</f>
        <v>0.86570530061654316</v>
      </c>
      <c r="O696" s="5">
        <f xml:space="preserve"> Campaign_Data[[#This Row],[Conversions]]/Campaign_Data[[#This Row],[Clicks]]</f>
        <v>0.6367134287694477</v>
      </c>
      <c r="P696" s="7">
        <f>Campaign_Data[[#This Row],[Total_Spend]]/Campaign_Data[[#This Row],[Clicks]]</f>
        <v>3.3535119374805827E-2</v>
      </c>
      <c r="Q696" s="6">
        <f>Campaign_Data[[#This Row],[Total_Spend]]/Campaign_Data[[#This Row],[Conversions]]</f>
        <v>5.2669093911868477E-2</v>
      </c>
      <c r="R696" s="7">
        <f xml:space="preserve"> Campaign_Data[[#This Row],[Revenue_Generated]]/Campaign_Data[[#This Row],[Total_Spend]]</f>
        <v>1.8308734971957155</v>
      </c>
      <c r="S696" t="str">
        <f xml:space="preserve"> TEXT(Campaign_Data[[#This Row],[Start_Date]], "mmm-yyyy")</f>
        <v>Apr-2023</v>
      </c>
    </row>
    <row r="697" spans="1:19" x14ac:dyDescent="0.2">
      <c r="A697" t="s">
        <v>735</v>
      </c>
      <c r="B697" t="s">
        <v>46</v>
      </c>
      <c r="C697" t="s">
        <v>28</v>
      </c>
      <c r="D697" s="1">
        <v>44952</v>
      </c>
      <c r="E697" s="1">
        <v>45386</v>
      </c>
      <c r="F697">
        <v>113201.5</v>
      </c>
      <c r="G697">
        <v>15346.8</v>
      </c>
      <c r="H697">
        <v>1745.8</v>
      </c>
      <c r="I697" s="6">
        <v>3278.2179999999998</v>
      </c>
      <c r="J697" s="7">
        <v>10151.421</v>
      </c>
      <c r="K697" t="s">
        <v>29</v>
      </c>
      <c r="L697" t="s">
        <v>34</v>
      </c>
      <c r="M697" t="s">
        <v>31</v>
      </c>
      <c r="N697" s="5">
        <f xml:space="preserve"> Campaign_Data[[#This Row],[Clicks]]/Campaign_Data[[#This Row],[Impressions]]</f>
        <v>0.13557064173177916</v>
      </c>
      <c r="O697" s="5">
        <f xml:space="preserve"> Campaign_Data[[#This Row],[Conversions]]/Campaign_Data[[#This Row],[Clicks]]</f>
        <v>0.11375661375661376</v>
      </c>
      <c r="P697" s="7">
        <f>Campaign_Data[[#This Row],[Total_Spend]]/Campaign_Data[[#This Row],[Clicks]]</f>
        <v>0.21360922146636432</v>
      </c>
      <c r="Q697" s="6">
        <f>Campaign_Data[[#This Row],[Total_Spend]]/Campaign_Data[[#This Row],[Conversions]]</f>
        <v>1.8777740863787376</v>
      </c>
      <c r="R697" s="7">
        <f xml:space="preserve"> Campaign_Data[[#This Row],[Revenue_Generated]]/Campaign_Data[[#This Row],[Total_Spend]]</f>
        <v>3.0966278020558731</v>
      </c>
      <c r="S697" t="str">
        <f xml:space="preserve"> TEXT(Campaign_Data[[#This Row],[Start_Date]], "mmm-yyyy")</f>
        <v>Jan-2023</v>
      </c>
    </row>
    <row r="698" spans="1:19" x14ac:dyDescent="0.2">
      <c r="A698" t="s">
        <v>736</v>
      </c>
      <c r="B698" t="s">
        <v>27</v>
      </c>
      <c r="C698" t="s">
        <v>20</v>
      </c>
      <c r="D698" s="1">
        <v>44942</v>
      </c>
      <c r="E698" s="1">
        <v>45402</v>
      </c>
      <c r="F698">
        <v>9581.6</v>
      </c>
      <c r="G698">
        <v>4576.2</v>
      </c>
      <c r="H698">
        <v>3166.7999999999997</v>
      </c>
      <c r="I698" s="6">
        <v>8787.8989999999994</v>
      </c>
      <c r="J698" s="7">
        <v>19920.651000000002</v>
      </c>
      <c r="K698" t="s">
        <v>21</v>
      </c>
      <c r="L698" t="s">
        <v>22</v>
      </c>
      <c r="M698" t="s">
        <v>23</v>
      </c>
      <c r="N698" s="5">
        <f xml:space="preserve"> Campaign_Data[[#This Row],[Clicks]]/Campaign_Data[[#This Row],[Impressions]]</f>
        <v>0.47760290556900725</v>
      </c>
      <c r="O698" s="5">
        <f xml:space="preserve"> Campaign_Data[[#This Row],[Conversions]]/Campaign_Data[[#This Row],[Clicks]]</f>
        <v>0.69201520912547521</v>
      </c>
      <c r="P698" s="7">
        <f>Campaign_Data[[#This Row],[Total_Spend]]/Campaign_Data[[#This Row],[Clicks]]</f>
        <v>1.9203485424588085</v>
      </c>
      <c r="Q698" s="6">
        <f>Campaign_Data[[#This Row],[Total_Spend]]/Campaign_Data[[#This Row],[Conversions]]</f>
        <v>2.7750091575091576</v>
      </c>
      <c r="R698" s="7">
        <f xml:space="preserve"> Campaign_Data[[#This Row],[Revenue_Generated]]/Campaign_Data[[#This Row],[Total_Spend]]</f>
        <v>2.2668274862967817</v>
      </c>
      <c r="S698" t="str">
        <f xml:space="preserve"> TEXT(Campaign_Data[[#This Row],[Start_Date]], "mmm-yyyy")</f>
        <v>Jan-2023</v>
      </c>
    </row>
    <row r="699" spans="1:19" x14ac:dyDescent="0.2">
      <c r="A699" t="s">
        <v>737</v>
      </c>
      <c r="B699" t="s">
        <v>33</v>
      </c>
      <c r="C699" t="s">
        <v>28</v>
      </c>
      <c r="D699" s="1">
        <v>44927</v>
      </c>
      <c r="E699" s="1">
        <v>45389</v>
      </c>
      <c r="F699">
        <v>15915.199999999999</v>
      </c>
      <c r="G699">
        <v>15807.9</v>
      </c>
      <c r="H699">
        <v>7513.9</v>
      </c>
      <c r="I699" s="6">
        <v>12513.558000000001</v>
      </c>
      <c r="J699" s="7">
        <v>45202.241999999998</v>
      </c>
      <c r="K699" t="s">
        <v>29</v>
      </c>
      <c r="L699" t="s">
        <v>34</v>
      </c>
      <c r="M699" t="s">
        <v>31</v>
      </c>
      <c r="N699" s="5">
        <f xml:space="preserve"> Campaign_Data[[#This Row],[Clicks]]/Campaign_Data[[#This Row],[Impressions]]</f>
        <v>0.99325801749271136</v>
      </c>
      <c r="O699" s="5">
        <f xml:space="preserve"> Campaign_Data[[#This Row],[Conversions]]/Campaign_Data[[#This Row],[Clicks]]</f>
        <v>0.47532562832507796</v>
      </c>
      <c r="P699" s="7">
        <f>Campaign_Data[[#This Row],[Total_Spend]]/Campaign_Data[[#This Row],[Clicks]]</f>
        <v>0.79160154100165114</v>
      </c>
      <c r="Q699" s="6">
        <f>Campaign_Data[[#This Row],[Total_Spend]]/Campaign_Data[[#This Row],[Conversions]]</f>
        <v>1.6653878811269782</v>
      </c>
      <c r="R699" s="7">
        <f xml:space="preserve"> Campaign_Data[[#This Row],[Revenue_Generated]]/Campaign_Data[[#This Row],[Total_Spend]]</f>
        <v>3.6122613568419144</v>
      </c>
      <c r="S699" t="str">
        <f xml:space="preserve"> TEXT(Campaign_Data[[#This Row],[Start_Date]], "mmm-yyyy")</f>
        <v>Jan-2023</v>
      </c>
    </row>
    <row r="700" spans="1:19" x14ac:dyDescent="0.2">
      <c r="A700" t="s">
        <v>738</v>
      </c>
      <c r="B700" t="s">
        <v>39</v>
      </c>
      <c r="C700" t="s">
        <v>20</v>
      </c>
      <c r="D700" s="1">
        <v>45058</v>
      </c>
      <c r="E700" s="1">
        <v>45495</v>
      </c>
      <c r="F700">
        <v>78633.5</v>
      </c>
      <c r="G700">
        <v>65615.399999999994</v>
      </c>
      <c r="H700">
        <v>45590.9</v>
      </c>
      <c r="I700" s="6">
        <v>9018.3909999999996</v>
      </c>
      <c r="J700" s="7">
        <v>16541.310000000001</v>
      </c>
      <c r="K700" t="s">
        <v>64</v>
      </c>
      <c r="L700" t="s">
        <v>34</v>
      </c>
      <c r="M700" t="s">
        <v>23</v>
      </c>
      <c r="N700" s="5">
        <f xml:space="preserve"> Campaign_Data[[#This Row],[Clicks]]/Campaign_Data[[#This Row],[Impressions]]</f>
        <v>0.83444587866494557</v>
      </c>
      <c r="O700" s="5">
        <f xml:space="preserve"> Campaign_Data[[#This Row],[Conversions]]/Campaign_Data[[#This Row],[Clicks]]</f>
        <v>0.69482011844780345</v>
      </c>
      <c r="P700" s="7">
        <f>Campaign_Data[[#This Row],[Total_Spend]]/Campaign_Data[[#This Row],[Clicks]]</f>
        <v>0.13744320693008044</v>
      </c>
      <c r="Q700" s="6">
        <f>Campaign_Data[[#This Row],[Total_Spend]]/Campaign_Data[[#This Row],[Conversions]]</f>
        <v>0.1978112079384263</v>
      </c>
      <c r="R700" s="7">
        <f xml:space="preserve"> Campaign_Data[[#This Row],[Revenue_Generated]]/Campaign_Data[[#This Row],[Total_Spend]]</f>
        <v>1.8341752980104769</v>
      </c>
      <c r="S700" t="str">
        <f xml:space="preserve"> TEXT(Campaign_Data[[#This Row],[Start_Date]], "mmm-yyyy")</f>
        <v>May-2023</v>
      </c>
    </row>
    <row r="701" spans="1:19" x14ac:dyDescent="0.2">
      <c r="A701" t="s">
        <v>739</v>
      </c>
      <c r="B701" t="s">
        <v>25</v>
      </c>
      <c r="C701" t="s">
        <v>47</v>
      </c>
      <c r="D701" s="1">
        <v>44877</v>
      </c>
      <c r="E701" s="1">
        <v>45323</v>
      </c>
      <c r="F701">
        <v>49998.9</v>
      </c>
      <c r="G701">
        <v>2209.7999999999997</v>
      </c>
      <c r="H701">
        <v>388.59999999999997</v>
      </c>
      <c r="I701" s="6">
        <v>13185.923000000001</v>
      </c>
      <c r="J701" s="7">
        <v>42554.716</v>
      </c>
      <c r="K701" t="s">
        <v>21</v>
      </c>
      <c r="L701" t="s">
        <v>34</v>
      </c>
      <c r="M701" t="s">
        <v>31</v>
      </c>
      <c r="N701" s="5">
        <f xml:space="preserve"> Campaign_Data[[#This Row],[Clicks]]/Campaign_Data[[#This Row],[Impressions]]</f>
        <v>4.4196972333391329E-2</v>
      </c>
      <c r="O701" s="5">
        <f xml:space="preserve"> Campaign_Data[[#This Row],[Conversions]]/Campaign_Data[[#This Row],[Clicks]]</f>
        <v>0.17585301837270342</v>
      </c>
      <c r="P701" s="7">
        <f>Campaign_Data[[#This Row],[Total_Spend]]/Campaign_Data[[#This Row],[Clicks]]</f>
        <v>5.9670209973753288</v>
      </c>
      <c r="Q701" s="6">
        <f>Campaign_Data[[#This Row],[Total_Spend]]/Campaign_Data[[#This Row],[Conversions]]</f>
        <v>33.931865671641795</v>
      </c>
      <c r="R701" s="7">
        <f xml:space="preserve"> Campaign_Data[[#This Row],[Revenue_Generated]]/Campaign_Data[[#This Row],[Total_Spend]]</f>
        <v>3.2272838238172632</v>
      </c>
      <c r="S701" t="str">
        <f xml:space="preserve"> TEXT(Campaign_Data[[#This Row],[Start_Date]], "mmm-yyyy")</f>
        <v>Nov-2022</v>
      </c>
    </row>
    <row r="702" spans="1:19" x14ac:dyDescent="0.2">
      <c r="A702" t="s">
        <v>740</v>
      </c>
      <c r="B702" t="s">
        <v>46</v>
      </c>
      <c r="C702" t="s">
        <v>40</v>
      </c>
      <c r="D702" s="1">
        <v>45090</v>
      </c>
      <c r="E702" s="1">
        <v>45528</v>
      </c>
      <c r="F702">
        <v>41878.9</v>
      </c>
      <c r="G702">
        <v>40666.699999999997</v>
      </c>
      <c r="H702">
        <v>25905.7</v>
      </c>
      <c r="I702" s="6">
        <v>14131.12</v>
      </c>
      <c r="J702" s="7">
        <v>49103.495999999999</v>
      </c>
      <c r="K702" t="s">
        <v>21</v>
      </c>
      <c r="L702" t="s">
        <v>49</v>
      </c>
      <c r="M702" t="s">
        <v>23</v>
      </c>
      <c r="N702" s="5">
        <f xml:space="preserve"> Campaign_Data[[#This Row],[Clicks]]/Campaign_Data[[#This Row],[Impressions]]</f>
        <v>0.97105463610553278</v>
      </c>
      <c r="O702" s="5">
        <f xml:space="preserve"> Campaign_Data[[#This Row],[Conversions]]/Campaign_Data[[#This Row],[Clicks]]</f>
        <v>0.63702488768451837</v>
      </c>
      <c r="P702" s="7">
        <f>Campaign_Data[[#This Row],[Total_Spend]]/Campaign_Data[[#This Row],[Clicks]]</f>
        <v>0.34748627255223563</v>
      </c>
      <c r="Q702" s="6">
        <f>Campaign_Data[[#This Row],[Total_Spend]]/Campaign_Data[[#This Row],[Conversions]]</f>
        <v>0.54548304041195572</v>
      </c>
      <c r="R702" s="7">
        <f xml:space="preserve"> Campaign_Data[[#This Row],[Revenue_Generated]]/Campaign_Data[[#This Row],[Total_Spend]]</f>
        <v>3.4748481365949759</v>
      </c>
      <c r="S702" t="str">
        <f xml:space="preserve"> TEXT(Campaign_Data[[#This Row],[Start_Date]], "mmm-yyyy")</f>
        <v>Jun-2023</v>
      </c>
    </row>
    <row r="703" spans="1:19" x14ac:dyDescent="0.2">
      <c r="A703" t="s">
        <v>741</v>
      </c>
      <c r="B703" t="s">
        <v>33</v>
      </c>
      <c r="C703" t="s">
        <v>47</v>
      </c>
      <c r="D703" s="1">
        <v>45070</v>
      </c>
      <c r="E703" s="1">
        <v>45521</v>
      </c>
      <c r="F703">
        <v>6881.7</v>
      </c>
      <c r="G703">
        <v>6774.4</v>
      </c>
      <c r="H703">
        <v>316.09999999999997</v>
      </c>
      <c r="I703" s="6">
        <v>2641.1460000000002</v>
      </c>
      <c r="J703" s="7">
        <v>7937.7929999999997</v>
      </c>
      <c r="K703" t="s">
        <v>37</v>
      </c>
      <c r="L703" t="s">
        <v>43</v>
      </c>
      <c r="M703" t="s">
        <v>23</v>
      </c>
      <c r="N703" s="5">
        <f xml:space="preserve"> Campaign_Data[[#This Row],[Clicks]]/Campaign_Data[[#This Row],[Impressions]]</f>
        <v>0.98440792246101982</v>
      </c>
      <c r="O703" s="5">
        <f xml:space="preserve"> Campaign_Data[[#This Row],[Conversions]]/Campaign_Data[[#This Row],[Clicks]]</f>
        <v>4.6660958904109588E-2</v>
      </c>
      <c r="P703" s="7">
        <f>Campaign_Data[[#This Row],[Total_Spend]]/Campaign_Data[[#This Row],[Clicks]]</f>
        <v>0.3898715753424658</v>
      </c>
      <c r="Q703" s="6">
        <f>Campaign_Data[[#This Row],[Total_Spend]]/Campaign_Data[[#This Row],[Conversions]]</f>
        <v>8.3554128440366995</v>
      </c>
      <c r="R703" s="7">
        <f xml:space="preserve"> Campaign_Data[[#This Row],[Revenue_Generated]]/Campaign_Data[[#This Row],[Total_Spend]]</f>
        <v>3.0054351406548516</v>
      </c>
      <c r="S703" t="str">
        <f xml:space="preserve"> TEXT(Campaign_Data[[#This Row],[Start_Date]], "mmm-yyyy")</f>
        <v>May-2023</v>
      </c>
    </row>
    <row r="704" spans="1:19" x14ac:dyDescent="0.2">
      <c r="A704" t="s">
        <v>742</v>
      </c>
      <c r="B704" t="s">
        <v>25</v>
      </c>
      <c r="C704" t="s">
        <v>47</v>
      </c>
      <c r="D704" s="1">
        <v>44989</v>
      </c>
      <c r="E704" s="1">
        <v>45448</v>
      </c>
      <c r="F704">
        <v>16535.8</v>
      </c>
      <c r="G704">
        <v>6385.8</v>
      </c>
      <c r="H704">
        <v>304.5</v>
      </c>
      <c r="I704" s="6">
        <v>9241.0239999999994</v>
      </c>
      <c r="J704" s="7">
        <v>18614.548999999999</v>
      </c>
      <c r="K704" t="s">
        <v>37</v>
      </c>
      <c r="L704" t="s">
        <v>34</v>
      </c>
      <c r="M704" t="s">
        <v>23</v>
      </c>
      <c r="N704" s="5">
        <f xml:space="preserve"> Campaign_Data[[#This Row],[Clicks]]/Campaign_Data[[#This Row],[Impressions]]</f>
        <v>0.38618028761837953</v>
      </c>
      <c r="O704" s="5">
        <f xml:space="preserve"> Campaign_Data[[#This Row],[Conversions]]/Campaign_Data[[#This Row],[Clicks]]</f>
        <v>4.7683923705722067E-2</v>
      </c>
      <c r="P704" s="7">
        <f>Campaign_Data[[#This Row],[Total_Spend]]/Campaign_Data[[#This Row],[Clicks]]</f>
        <v>1.4471207992733877</v>
      </c>
      <c r="Q704" s="6">
        <f>Campaign_Data[[#This Row],[Total_Spend]]/Campaign_Data[[#This Row],[Conversions]]</f>
        <v>30.348190476190474</v>
      </c>
      <c r="R704" s="7">
        <f xml:space="preserve"> Campaign_Data[[#This Row],[Revenue_Generated]]/Campaign_Data[[#This Row],[Total_Spend]]</f>
        <v>2.0143383460534245</v>
      </c>
      <c r="S704" t="str">
        <f xml:space="preserve"> TEXT(Campaign_Data[[#This Row],[Start_Date]], "mmm-yyyy")</f>
        <v>Mar-2023</v>
      </c>
    </row>
    <row r="705" spans="1:19" x14ac:dyDescent="0.2">
      <c r="A705" t="s">
        <v>743</v>
      </c>
      <c r="B705" t="s">
        <v>33</v>
      </c>
      <c r="C705" t="s">
        <v>40</v>
      </c>
      <c r="D705" s="1">
        <v>45101</v>
      </c>
      <c r="E705" s="1">
        <v>45550</v>
      </c>
      <c r="F705">
        <v>61906.299999999996</v>
      </c>
      <c r="G705">
        <v>18815.2</v>
      </c>
      <c r="H705">
        <v>8189.5999999999995</v>
      </c>
      <c r="I705" s="6">
        <v>10866.561</v>
      </c>
      <c r="J705" s="7">
        <v>24699.126</v>
      </c>
      <c r="K705" t="s">
        <v>29</v>
      </c>
      <c r="L705" t="s">
        <v>43</v>
      </c>
      <c r="M705" t="s">
        <v>23</v>
      </c>
      <c r="N705" s="5">
        <f xml:space="preserve"> Campaign_Data[[#This Row],[Clicks]]/Campaign_Data[[#This Row],[Impressions]]</f>
        <v>0.30393029465498667</v>
      </c>
      <c r="O705" s="5">
        <f xml:space="preserve"> Campaign_Data[[#This Row],[Conversions]]/Campaign_Data[[#This Row],[Clicks]]</f>
        <v>0.43526510480887787</v>
      </c>
      <c r="P705" s="7">
        <f>Campaign_Data[[#This Row],[Total_Spend]]/Campaign_Data[[#This Row],[Clicks]]</f>
        <v>0.57754161528976566</v>
      </c>
      <c r="Q705" s="6">
        <f>Campaign_Data[[#This Row],[Total_Spend]]/Campaign_Data[[#This Row],[Conversions]]</f>
        <v>1.3268732294617565</v>
      </c>
      <c r="R705" s="7">
        <f xml:space="preserve"> Campaign_Data[[#This Row],[Revenue_Generated]]/Campaign_Data[[#This Row],[Total_Spend]]</f>
        <v>2.2729478074986189</v>
      </c>
      <c r="S705" t="str">
        <f xml:space="preserve"> TEXT(Campaign_Data[[#This Row],[Start_Date]], "mmm-yyyy")</f>
        <v>Jun-2023</v>
      </c>
    </row>
    <row r="706" spans="1:19" x14ac:dyDescent="0.2">
      <c r="A706" t="s">
        <v>744</v>
      </c>
      <c r="B706" t="s">
        <v>33</v>
      </c>
      <c r="C706" t="s">
        <v>20</v>
      </c>
      <c r="D706" s="1">
        <v>44976</v>
      </c>
      <c r="E706" s="1">
        <v>45415</v>
      </c>
      <c r="F706">
        <v>104353.59999999999</v>
      </c>
      <c r="G706">
        <v>92019.9</v>
      </c>
      <c r="H706">
        <v>74068.899999999994</v>
      </c>
      <c r="I706" s="6">
        <v>10498.145</v>
      </c>
      <c r="J706" s="7">
        <v>28322.125</v>
      </c>
      <c r="K706" t="s">
        <v>64</v>
      </c>
      <c r="L706" t="s">
        <v>30</v>
      </c>
      <c r="M706" t="s">
        <v>23</v>
      </c>
      <c r="N706" s="5">
        <f xml:space="preserve"> Campaign_Data[[#This Row],[Clicks]]/Campaign_Data[[#This Row],[Impressions]]</f>
        <v>0.88180858159181863</v>
      </c>
      <c r="O706" s="5">
        <f xml:space="preserve"> Campaign_Data[[#This Row],[Conversions]]/Campaign_Data[[#This Row],[Clicks]]</f>
        <v>0.80492263086571492</v>
      </c>
      <c r="P706" s="7">
        <f>Campaign_Data[[#This Row],[Total_Spend]]/Campaign_Data[[#This Row],[Clicks]]</f>
        <v>0.1140855945290095</v>
      </c>
      <c r="Q706" s="6">
        <f>Campaign_Data[[#This Row],[Total_Spend]]/Campaign_Data[[#This Row],[Conversions]]</f>
        <v>0.14173485767980895</v>
      </c>
      <c r="R706" s="7">
        <f xml:space="preserve"> Campaign_Data[[#This Row],[Revenue_Generated]]/Campaign_Data[[#This Row],[Total_Spend]]</f>
        <v>2.697821853289319</v>
      </c>
      <c r="S706" t="str">
        <f xml:space="preserve"> TEXT(Campaign_Data[[#This Row],[Start_Date]], "mmm-yyyy")</f>
        <v>Feb-2023</v>
      </c>
    </row>
    <row r="707" spans="1:19" x14ac:dyDescent="0.2">
      <c r="A707" t="s">
        <v>745</v>
      </c>
      <c r="B707" t="s">
        <v>39</v>
      </c>
      <c r="C707" t="s">
        <v>47</v>
      </c>
      <c r="D707" s="1">
        <v>45056</v>
      </c>
      <c r="E707" s="1">
        <v>45503</v>
      </c>
      <c r="F707">
        <v>65603.8</v>
      </c>
      <c r="G707">
        <v>44735.4</v>
      </c>
      <c r="H707">
        <v>18557.099999999999</v>
      </c>
      <c r="I707" s="6">
        <v>8161.4120000000003</v>
      </c>
      <c r="J707" s="7">
        <v>11709.880999999999</v>
      </c>
      <c r="K707" t="s">
        <v>42</v>
      </c>
      <c r="L707" t="s">
        <v>34</v>
      </c>
      <c r="M707" t="s">
        <v>23</v>
      </c>
      <c r="N707" s="5">
        <f xml:space="preserve"> Campaign_Data[[#This Row],[Clicks]]/Campaign_Data[[#This Row],[Impressions]]</f>
        <v>0.68190257271682431</v>
      </c>
      <c r="O707" s="5">
        <f xml:space="preserve"> Campaign_Data[[#This Row],[Conversions]]/Campaign_Data[[#This Row],[Clicks]]</f>
        <v>0.41481913652275376</v>
      </c>
      <c r="P707" s="7">
        <f>Campaign_Data[[#This Row],[Total_Spend]]/Campaign_Data[[#This Row],[Clicks]]</f>
        <v>0.18243744327758329</v>
      </c>
      <c r="Q707" s="6">
        <f>Campaign_Data[[#This Row],[Total_Spend]]/Campaign_Data[[#This Row],[Conversions]]</f>
        <v>0.43979996874511645</v>
      </c>
      <c r="R707" s="7">
        <f xml:space="preserve"> Campaign_Data[[#This Row],[Revenue_Generated]]/Campaign_Data[[#This Row],[Total_Spend]]</f>
        <v>1.4347861620023592</v>
      </c>
      <c r="S707" t="str">
        <f xml:space="preserve"> TEXT(Campaign_Data[[#This Row],[Start_Date]], "mmm-yyyy")</f>
        <v>May-2023</v>
      </c>
    </row>
    <row r="708" spans="1:19" x14ac:dyDescent="0.2">
      <c r="A708" t="s">
        <v>746</v>
      </c>
      <c r="B708" t="s">
        <v>46</v>
      </c>
      <c r="C708" t="s">
        <v>40</v>
      </c>
      <c r="D708" s="1">
        <v>44993</v>
      </c>
      <c r="E708" s="1">
        <v>45450</v>
      </c>
      <c r="F708">
        <v>74570.599999999991</v>
      </c>
      <c r="G708">
        <v>27303.5</v>
      </c>
      <c r="H708">
        <v>24679</v>
      </c>
      <c r="I708" s="6">
        <v>4156.8019999999997</v>
      </c>
      <c r="J708" s="7">
        <v>6776.4009999999998</v>
      </c>
      <c r="K708" t="s">
        <v>21</v>
      </c>
      <c r="L708" t="s">
        <v>43</v>
      </c>
      <c r="M708" t="s">
        <v>23</v>
      </c>
      <c r="N708" s="5">
        <f xml:space="preserve"> Campaign_Data[[#This Row],[Clicks]]/Campaign_Data[[#This Row],[Impressions]]</f>
        <v>0.36614295714396833</v>
      </c>
      <c r="O708" s="5">
        <f xml:space="preserve"> Campaign_Data[[#This Row],[Conversions]]/Campaign_Data[[#This Row],[Clicks]]</f>
        <v>0.90387679235262874</v>
      </c>
      <c r="P708" s="7">
        <f>Campaign_Data[[#This Row],[Total_Spend]]/Campaign_Data[[#This Row],[Clicks]]</f>
        <v>0.15224429102496015</v>
      </c>
      <c r="Q708" s="6">
        <f>Campaign_Data[[#This Row],[Total_Spend]]/Campaign_Data[[#This Row],[Conversions]]</f>
        <v>0.16843478260869563</v>
      </c>
      <c r="R708" s="7">
        <f xml:space="preserve"> Campaign_Data[[#This Row],[Revenue_Generated]]/Campaign_Data[[#This Row],[Total_Spend]]</f>
        <v>1.6301957610682445</v>
      </c>
      <c r="S708" t="str">
        <f xml:space="preserve"> TEXT(Campaign_Data[[#This Row],[Start_Date]], "mmm-yyyy")</f>
        <v>Mar-2023</v>
      </c>
    </row>
    <row r="709" spans="1:19" x14ac:dyDescent="0.2">
      <c r="A709" t="s">
        <v>747</v>
      </c>
      <c r="B709" t="s">
        <v>19</v>
      </c>
      <c r="C709" t="s">
        <v>28</v>
      </c>
      <c r="D709" s="1">
        <v>44887</v>
      </c>
      <c r="E709" s="1">
        <v>45336</v>
      </c>
      <c r="F709">
        <v>142160.9</v>
      </c>
      <c r="G709">
        <v>80744.7</v>
      </c>
      <c r="H709">
        <v>49558.1</v>
      </c>
      <c r="I709" s="6">
        <v>6105.8050000000003</v>
      </c>
      <c r="J709" s="7">
        <v>20571.294999999998</v>
      </c>
      <c r="K709" t="s">
        <v>42</v>
      </c>
      <c r="L709" t="s">
        <v>34</v>
      </c>
      <c r="M709" t="s">
        <v>23</v>
      </c>
      <c r="N709" s="5">
        <f xml:space="preserve"> Campaign_Data[[#This Row],[Clicks]]/Campaign_Data[[#This Row],[Impressions]]</f>
        <v>0.56798106933763082</v>
      </c>
      <c r="O709" s="5">
        <f xml:space="preserve"> Campaign_Data[[#This Row],[Conversions]]/Campaign_Data[[#This Row],[Clicks]]</f>
        <v>0.613762884746615</v>
      </c>
      <c r="P709" s="7">
        <f>Campaign_Data[[#This Row],[Total_Spend]]/Campaign_Data[[#This Row],[Clicks]]</f>
        <v>7.5618647415867546E-2</v>
      </c>
      <c r="Q709" s="6">
        <f>Campaign_Data[[#This Row],[Total_Spend]]/Campaign_Data[[#This Row],[Conversions]]</f>
        <v>0.12320498566329219</v>
      </c>
      <c r="R709" s="7">
        <f xml:space="preserve"> Campaign_Data[[#This Row],[Revenue_Generated]]/Campaign_Data[[#This Row],[Total_Spend]]</f>
        <v>3.369137239070032</v>
      </c>
      <c r="S709" t="str">
        <f xml:space="preserve"> TEXT(Campaign_Data[[#This Row],[Start_Date]], "mmm-yyyy")</f>
        <v>Nov-2022</v>
      </c>
    </row>
    <row r="710" spans="1:19" x14ac:dyDescent="0.2">
      <c r="A710" t="s">
        <v>748</v>
      </c>
      <c r="B710" t="s">
        <v>19</v>
      </c>
      <c r="C710" t="s">
        <v>20</v>
      </c>
      <c r="D710" s="1">
        <v>45060</v>
      </c>
      <c r="E710" s="1">
        <v>45520</v>
      </c>
      <c r="F710">
        <v>12298.9</v>
      </c>
      <c r="G710">
        <v>8908.7999999999993</v>
      </c>
      <c r="H710">
        <v>6487.3</v>
      </c>
      <c r="I710" s="6">
        <v>6267.5959999999995</v>
      </c>
      <c r="J710" s="7">
        <v>9918.8700000000008</v>
      </c>
      <c r="K710" t="s">
        <v>29</v>
      </c>
      <c r="L710" t="s">
        <v>34</v>
      </c>
      <c r="M710" t="s">
        <v>23</v>
      </c>
      <c r="N710" s="5">
        <f xml:space="preserve"> Campaign_Data[[#This Row],[Clicks]]/Campaign_Data[[#This Row],[Impressions]]</f>
        <v>0.72435746286253233</v>
      </c>
      <c r="O710" s="5">
        <f xml:space="preserve"> Campaign_Data[[#This Row],[Conversions]]/Campaign_Data[[#This Row],[Clicks]]</f>
        <v>0.72819010416666674</v>
      </c>
      <c r="P710" s="7">
        <f>Campaign_Data[[#This Row],[Total_Spend]]/Campaign_Data[[#This Row],[Clicks]]</f>
        <v>0.7035286458333333</v>
      </c>
      <c r="Q710" s="6">
        <f>Campaign_Data[[#This Row],[Total_Spend]]/Campaign_Data[[#This Row],[Conversions]]</f>
        <v>0.96613321412606157</v>
      </c>
      <c r="R710" s="7">
        <f xml:space="preserve"> Campaign_Data[[#This Row],[Revenue_Generated]]/Campaign_Data[[#This Row],[Total_Spend]]</f>
        <v>1.5825637134237756</v>
      </c>
      <c r="S710" t="str">
        <f xml:space="preserve"> TEXT(Campaign_Data[[#This Row],[Start_Date]], "mmm-yyyy")</f>
        <v>May-2023</v>
      </c>
    </row>
    <row r="711" spans="1:19" x14ac:dyDescent="0.2">
      <c r="A711" t="s">
        <v>749</v>
      </c>
      <c r="B711" t="s">
        <v>46</v>
      </c>
      <c r="C711" t="s">
        <v>20</v>
      </c>
      <c r="D711" s="1">
        <v>45071</v>
      </c>
      <c r="E711" s="1">
        <v>45530</v>
      </c>
      <c r="F711">
        <v>49259.4</v>
      </c>
      <c r="G711">
        <v>31293.899999999998</v>
      </c>
      <c r="H711">
        <v>2665.1</v>
      </c>
      <c r="I711" s="6">
        <v>5758.0079999999998</v>
      </c>
      <c r="J711" s="7">
        <v>9612.1370000000006</v>
      </c>
      <c r="K711" t="s">
        <v>42</v>
      </c>
      <c r="L711" t="s">
        <v>49</v>
      </c>
      <c r="M711" t="s">
        <v>23</v>
      </c>
      <c r="N711" s="5">
        <f xml:space="preserve"> Campaign_Data[[#This Row],[Clicks]]/Campaign_Data[[#This Row],[Impressions]]</f>
        <v>0.6352878841398798</v>
      </c>
      <c r="O711" s="5">
        <f xml:space="preserve"> Campaign_Data[[#This Row],[Conversions]]/Campaign_Data[[#This Row],[Clicks]]</f>
        <v>8.5163562227782416E-2</v>
      </c>
      <c r="P711" s="7">
        <f>Campaign_Data[[#This Row],[Total_Spend]]/Campaign_Data[[#This Row],[Clicks]]</f>
        <v>0.18399777592438143</v>
      </c>
      <c r="Q711" s="6">
        <f>Campaign_Data[[#This Row],[Total_Spend]]/Campaign_Data[[#This Row],[Conversions]]</f>
        <v>2.1605223068552775</v>
      </c>
      <c r="R711" s="7">
        <f xml:space="preserve"> Campaign_Data[[#This Row],[Revenue_Generated]]/Campaign_Data[[#This Row],[Total_Spend]]</f>
        <v>1.6693511019783231</v>
      </c>
      <c r="S711" t="str">
        <f xml:space="preserve"> TEXT(Campaign_Data[[#This Row],[Start_Date]], "mmm-yyyy")</f>
        <v>May-2023</v>
      </c>
    </row>
    <row r="712" spans="1:19" x14ac:dyDescent="0.2">
      <c r="A712" t="s">
        <v>750</v>
      </c>
      <c r="B712" t="s">
        <v>46</v>
      </c>
      <c r="C712" t="s">
        <v>28</v>
      </c>
      <c r="D712" s="1">
        <v>45145</v>
      </c>
      <c r="E712" s="1">
        <v>45584</v>
      </c>
      <c r="F712">
        <v>50915.299999999996</v>
      </c>
      <c r="G712">
        <v>48316.9</v>
      </c>
      <c r="H712">
        <v>19160.3</v>
      </c>
      <c r="I712" s="6">
        <v>4348.6660000000002</v>
      </c>
      <c r="J712" s="7">
        <v>8880.2929999999997</v>
      </c>
      <c r="K712" t="s">
        <v>64</v>
      </c>
      <c r="L712" t="s">
        <v>49</v>
      </c>
      <c r="M712" t="s">
        <v>31</v>
      </c>
      <c r="N712" s="5">
        <f xml:space="preserve"> Campaign_Data[[#This Row],[Clicks]]/Campaign_Data[[#This Row],[Impressions]]</f>
        <v>0.94896622429800093</v>
      </c>
      <c r="O712" s="5">
        <f xml:space="preserve"> Campaign_Data[[#This Row],[Conversions]]/Campaign_Data[[#This Row],[Clicks]]</f>
        <v>0.39655482864173819</v>
      </c>
      <c r="P712" s="7">
        <f>Campaign_Data[[#This Row],[Total_Spend]]/Campaign_Data[[#This Row],[Clicks]]</f>
        <v>9.0003001020346918E-2</v>
      </c>
      <c r="Q712" s="6">
        <f>Campaign_Data[[#This Row],[Total_Spend]]/Campaign_Data[[#This Row],[Conversions]]</f>
        <v>0.22696231269865297</v>
      </c>
      <c r="R712" s="7">
        <f xml:space="preserve"> Campaign_Data[[#This Row],[Revenue_Generated]]/Campaign_Data[[#This Row],[Total_Spend]]</f>
        <v>2.0420729023567228</v>
      </c>
      <c r="S712" t="str">
        <f xml:space="preserve"> TEXT(Campaign_Data[[#This Row],[Start_Date]], "mmm-yyyy")</f>
        <v>Aug-2023</v>
      </c>
    </row>
    <row r="713" spans="1:19" x14ac:dyDescent="0.2">
      <c r="A713" t="s">
        <v>751</v>
      </c>
      <c r="B713" t="s">
        <v>33</v>
      </c>
      <c r="C713" t="s">
        <v>47</v>
      </c>
      <c r="D713" s="1">
        <v>44898</v>
      </c>
      <c r="E713" s="1">
        <v>45336</v>
      </c>
      <c r="F713">
        <v>104182.5</v>
      </c>
      <c r="G713">
        <v>16051.5</v>
      </c>
      <c r="H713">
        <v>220.4</v>
      </c>
      <c r="I713" s="6">
        <v>14201.242</v>
      </c>
      <c r="J713" s="7">
        <v>27300.774000000001</v>
      </c>
      <c r="K713" t="s">
        <v>29</v>
      </c>
      <c r="L713" t="s">
        <v>30</v>
      </c>
      <c r="M713" t="s">
        <v>31</v>
      </c>
      <c r="N713" s="5">
        <f xml:space="preserve"> Campaign_Data[[#This Row],[Clicks]]/Campaign_Data[[#This Row],[Impressions]]</f>
        <v>0.15407098121085594</v>
      </c>
      <c r="O713" s="5">
        <f xml:space="preserve"> Campaign_Data[[#This Row],[Conversions]]/Campaign_Data[[#This Row],[Clicks]]</f>
        <v>1.3730803974706414E-2</v>
      </c>
      <c r="P713" s="7">
        <f>Campaign_Data[[#This Row],[Total_Spend]]/Campaign_Data[[#This Row],[Clicks]]</f>
        <v>0.88472990063233969</v>
      </c>
      <c r="Q713" s="6">
        <f>Campaign_Data[[#This Row],[Total_Spend]]/Campaign_Data[[#This Row],[Conversions]]</f>
        <v>64.433947368421059</v>
      </c>
      <c r="R713" s="7">
        <f xml:space="preserve"> Campaign_Data[[#This Row],[Revenue_Generated]]/Campaign_Data[[#This Row],[Total_Spend]]</f>
        <v>1.9224215741130248</v>
      </c>
      <c r="S713" t="str">
        <f xml:space="preserve"> TEXT(Campaign_Data[[#This Row],[Start_Date]], "mmm-yyyy")</f>
        <v>Dec-2022</v>
      </c>
    </row>
    <row r="714" spans="1:19" x14ac:dyDescent="0.2">
      <c r="A714" t="s">
        <v>752</v>
      </c>
      <c r="B714" t="s">
        <v>39</v>
      </c>
      <c r="C714" t="s">
        <v>20</v>
      </c>
      <c r="D714" s="1">
        <v>45118</v>
      </c>
      <c r="E714" s="1">
        <v>45561</v>
      </c>
      <c r="F714">
        <v>76232.3</v>
      </c>
      <c r="G714">
        <v>36908.299999999996</v>
      </c>
      <c r="H714">
        <v>33463.1</v>
      </c>
      <c r="I714" s="6">
        <v>5003.6310000000003</v>
      </c>
      <c r="J714" s="7">
        <v>6670.6959999999999</v>
      </c>
      <c r="K714" t="s">
        <v>29</v>
      </c>
      <c r="L714" t="s">
        <v>22</v>
      </c>
      <c r="M714" t="s">
        <v>23</v>
      </c>
      <c r="N714" s="5">
        <f xml:space="preserve"> Campaign_Data[[#This Row],[Clicks]]/Campaign_Data[[#This Row],[Impressions]]</f>
        <v>0.48415566629893098</v>
      </c>
      <c r="O714" s="5">
        <f xml:space="preserve"> Campaign_Data[[#This Row],[Conversions]]/Campaign_Data[[#This Row],[Clicks]]</f>
        <v>0.90665514261019886</v>
      </c>
      <c r="P714" s="7">
        <f>Campaign_Data[[#This Row],[Total_Spend]]/Campaign_Data[[#This Row],[Clicks]]</f>
        <v>0.1355692621984757</v>
      </c>
      <c r="Q714" s="6">
        <f>Campaign_Data[[#This Row],[Total_Spend]]/Campaign_Data[[#This Row],[Conversions]]</f>
        <v>0.1495268220816362</v>
      </c>
      <c r="R714" s="7">
        <f xml:space="preserve"> Campaign_Data[[#This Row],[Revenue_Generated]]/Campaign_Data[[#This Row],[Total_Spend]]</f>
        <v>1.3331710511826311</v>
      </c>
      <c r="S714" t="str">
        <f xml:space="preserve"> TEXT(Campaign_Data[[#This Row],[Start_Date]], "mmm-yyyy")</f>
        <v>Jul-2023</v>
      </c>
    </row>
    <row r="715" spans="1:19" x14ac:dyDescent="0.2">
      <c r="A715" t="s">
        <v>753</v>
      </c>
      <c r="B715" t="s">
        <v>33</v>
      </c>
      <c r="C715" t="s">
        <v>28</v>
      </c>
      <c r="D715" s="1">
        <v>44912</v>
      </c>
      <c r="E715" s="1">
        <v>45368</v>
      </c>
      <c r="F715">
        <v>62857.5</v>
      </c>
      <c r="G715">
        <v>36595.1</v>
      </c>
      <c r="H715">
        <v>9195.9</v>
      </c>
      <c r="I715" s="6">
        <v>11269.11</v>
      </c>
      <c r="J715" s="7">
        <v>20780.182000000001</v>
      </c>
      <c r="K715" t="s">
        <v>37</v>
      </c>
      <c r="L715" t="s">
        <v>22</v>
      </c>
      <c r="M715" t="s">
        <v>23</v>
      </c>
      <c r="N715" s="5">
        <f xml:space="preserve"> Campaign_Data[[#This Row],[Clicks]]/Campaign_Data[[#This Row],[Impressions]]</f>
        <v>0.58219146482122264</v>
      </c>
      <c r="O715" s="5">
        <f xml:space="preserve"> Campaign_Data[[#This Row],[Conversions]]/Campaign_Data[[#This Row],[Clicks]]</f>
        <v>0.2512877407084555</v>
      </c>
      <c r="P715" s="7">
        <f>Campaign_Data[[#This Row],[Total_Spend]]/Campaign_Data[[#This Row],[Clicks]]</f>
        <v>0.30794040732229183</v>
      </c>
      <c r="Q715" s="6">
        <f>Campaign_Data[[#This Row],[Total_Spend]]/Campaign_Data[[#This Row],[Conversions]]</f>
        <v>1.2254493850520343</v>
      </c>
      <c r="R715" s="7">
        <f xml:space="preserve"> Campaign_Data[[#This Row],[Revenue_Generated]]/Campaign_Data[[#This Row],[Total_Spend]]</f>
        <v>1.8439949561234206</v>
      </c>
      <c r="S715" t="str">
        <f xml:space="preserve"> TEXT(Campaign_Data[[#This Row],[Start_Date]], "mmm-yyyy")</f>
        <v>Dec-2022</v>
      </c>
    </row>
    <row r="716" spans="1:19" x14ac:dyDescent="0.2">
      <c r="A716" t="s">
        <v>754</v>
      </c>
      <c r="B716" t="s">
        <v>19</v>
      </c>
      <c r="C716" t="s">
        <v>47</v>
      </c>
      <c r="D716" s="1">
        <v>45060</v>
      </c>
      <c r="E716" s="1">
        <v>45520</v>
      </c>
      <c r="F716">
        <v>21297.599999999999</v>
      </c>
      <c r="G716">
        <v>17339.099999999999</v>
      </c>
      <c r="H716">
        <v>13270.4</v>
      </c>
      <c r="I716" s="6">
        <v>13787.585999999999</v>
      </c>
      <c r="J716" s="7">
        <v>35675.915999999997</v>
      </c>
      <c r="K716" t="s">
        <v>21</v>
      </c>
      <c r="L716" t="s">
        <v>34</v>
      </c>
      <c r="M716" t="s">
        <v>23</v>
      </c>
      <c r="N716" s="5">
        <f xml:space="preserve"> Campaign_Data[[#This Row],[Clicks]]/Campaign_Data[[#This Row],[Impressions]]</f>
        <v>0.81413398692810457</v>
      </c>
      <c r="O716" s="5">
        <f xml:space="preserve"> Campaign_Data[[#This Row],[Conversions]]/Campaign_Data[[#This Row],[Clicks]]</f>
        <v>0.76534537548084969</v>
      </c>
      <c r="P716" s="7">
        <f>Campaign_Data[[#This Row],[Total_Spend]]/Campaign_Data[[#This Row],[Clicks]]</f>
        <v>0.7951731058705469</v>
      </c>
      <c r="Q716" s="6">
        <f>Campaign_Data[[#This Row],[Total_Spend]]/Campaign_Data[[#This Row],[Conversions]]</f>
        <v>1.0389729020979022</v>
      </c>
      <c r="R716" s="7">
        <f xml:space="preserve"> Campaign_Data[[#This Row],[Revenue_Generated]]/Campaign_Data[[#This Row],[Total_Spend]]</f>
        <v>2.5875389643988438</v>
      </c>
      <c r="S716" t="str">
        <f xml:space="preserve"> TEXT(Campaign_Data[[#This Row],[Start_Date]], "mmm-yyyy")</f>
        <v>May-2023</v>
      </c>
    </row>
    <row r="717" spans="1:19" x14ac:dyDescent="0.2">
      <c r="A717" t="s">
        <v>755</v>
      </c>
      <c r="B717" t="s">
        <v>27</v>
      </c>
      <c r="C717" t="s">
        <v>40</v>
      </c>
      <c r="D717" s="1">
        <v>45133</v>
      </c>
      <c r="E717" s="1">
        <v>45579</v>
      </c>
      <c r="F717">
        <v>31650.6</v>
      </c>
      <c r="G717">
        <v>3569.9</v>
      </c>
      <c r="H717">
        <v>2006.8</v>
      </c>
      <c r="I717" s="6">
        <v>11132.694</v>
      </c>
      <c r="J717" s="7">
        <v>24293.59</v>
      </c>
      <c r="K717" t="s">
        <v>64</v>
      </c>
      <c r="L717" t="s">
        <v>30</v>
      </c>
      <c r="M717" t="s">
        <v>23</v>
      </c>
      <c r="N717" s="5">
        <f xml:space="preserve"> Campaign_Data[[#This Row],[Clicks]]/Campaign_Data[[#This Row],[Impressions]]</f>
        <v>0.11279091075682611</v>
      </c>
      <c r="O717" s="5">
        <f xml:space="preserve"> Campaign_Data[[#This Row],[Conversions]]/Campaign_Data[[#This Row],[Clicks]]</f>
        <v>0.56214459788789595</v>
      </c>
      <c r="P717" s="7">
        <f>Campaign_Data[[#This Row],[Total_Spend]]/Campaign_Data[[#This Row],[Clicks]]</f>
        <v>3.1184890333062549</v>
      </c>
      <c r="Q717" s="6">
        <f>Campaign_Data[[#This Row],[Total_Spend]]/Campaign_Data[[#This Row],[Conversions]]</f>
        <v>5.547485549132948</v>
      </c>
      <c r="R717" s="7">
        <f xml:space="preserve"> Campaign_Data[[#This Row],[Revenue_Generated]]/Campaign_Data[[#This Row],[Total_Spend]]</f>
        <v>2.1821842942957024</v>
      </c>
      <c r="S717" t="str">
        <f xml:space="preserve"> TEXT(Campaign_Data[[#This Row],[Start_Date]], "mmm-yyyy")</f>
        <v>Jul-2023</v>
      </c>
    </row>
    <row r="718" spans="1:19" x14ac:dyDescent="0.2">
      <c r="A718" t="s">
        <v>756</v>
      </c>
      <c r="B718" t="s">
        <v>27</v>
      </c>
      <c r="C718" t="s">
        <v>28</v>
      </c>
      <c r="D718" s="1">
        <v>45111</v>
      </c>
      <c r="E718" s="1">
        <v>45563</v>
      </c>
      <c r="F718">
        <v>78213</v>
      </c>
      <c r="G718">
        <v>32155.200000000001</v>
      </c>
      <c r="H718">
        <v>10918.5</v>
      </c>
      <c r="I718" s="6">
        <v>12117.244000000001</v>
      </c>
      <c r="J718" s="7">
        <v>31025.330999999998</v>
      </c>
      <c r="K718" t="s">
        <v>42</v>
      </c>
      <c r="L718" t="s">
        <v>22</v>
      </c>
      <c r="M718" t="s">
        <v>31</v>
      </c>
      <c r="N718" s="5">
        <f xml:space="preserve"> Campaign_Data[[#This Row],[Clicks]]/Campaign_Data[[#This Row],[Impressions]]</f>
        <v>0.41112347052280312</v>
      </c>
      <c r="O718" s="5">
        <f xml:space="preserve"> Campaign_Data[[#This Row],[Conversions]]/Campaign_Data[[#This Row],[Clicks]]</f>
        <v>0.33955627705627706</v>
      </c>
      <c r="P718" s="7">
        <f>Campaign_Data[[#This Row],[Total_Spend]]/Campaign_Data[[#This Row],[Clicks]]</f>
        <v>0.37683621933621936</v>
      </c>
      <c r="Q718" s="6">
        <f>Campaign_Data[[#This Row],[Total_Spend]]/Campaign_Data[[#This Row],[Conversions]]</f>
        <v>1.1097901726427624</v>
      </c>
      <c r="R718" s="7">
        <f xml:space="preserve"> Campaign_Data[[#This Row],[Revenue_Generated]]/Campaign_Data[[#This Row],[Total_Spend]]</f>
        <v>2.5604280148192111</v>
      </c>
      <c r="S718" t="str">
        <f xml:space="preserve"> TEXT(Campaign_Data[[#This Row],[Start_Date]], "mmm-yyyy")</f>
        <v>Jul-2023</v>
      </c>
    </row>
    <row r="719" spans="1:19" x14ac:dyDescent="0.2">
      <c r="A719" t="s">
        <v>757</v>
      </c>
      <c r="B719" t="s">
        <v>39</v>
      </c>
      <c r="C719" t="s">
        <v>47</v>
      </c>
      <c r="D719" s="1">
        <v>45063</v>
      </c>
      <c r="E719" s="1">
        <v>45521</v>
      </c>
      <c r="F719">
        <v>96920.9</v>
      </c>
      <c r="G719">
        <v>19395.2</v>
      </c>
      <c r="H719">
        <v>7415.3</v>
      </c>
      <c r="I719" s="6">
        <v>13009.516</v>
      </c>
      <c r="J719" s="7">
        <v>31199.447</v>
      </c>
      <c r="K719" t="s">
        <v>37</v>
      </c>
      <c r="L719" t="s">
        <v>30</v>
      </c>
      <c r="M719" t="s">
        <v>23</v>
      </c>
      <c r="N719" s="5">
        <f xml:space="preserve"> Campaign_Data[[#This Row],[Clicks]]/Campaign_Data[[#This Row],[Impressions]]</f>
        <v>0.20011370096645822</v>
      </c>
      <c r="O719" s="5">
        <f xml:space="preserve"> Campaign_Data[[#This Row],[Conversions]]/Campaign_Data[[#This Row],[Clicks]]</f>
        <v>0.38232655502392343</v>
      </c>
      <c r="P719" s="7">
        <f>Campaign_Data[[#This Row],[Total_Spend]]/Campaign_Data[[#This Row],[Clicks]]</f>
        <v>0.67075956937799042</v>
      </c>
      <c r="Q719" s="6">
        <f>Campaign_Data[[#This Row],[Total_Spend]]/Campaign_Data[[#This Row],[Conversions]]</f>
        <v>1.7544153304653891</v>
      </c>
      <c r="R719" s="7">
        <f xml:space="preserve"> Campaign_Data[[#This Row],[Revenue_Generated]]/Campaign_Data[[#This Row],[Total_Spend]]</f>
        <v>2.3982019776907921</v>
      </c>
      <c r="S719" t="str">
        <f xml:space="preserve"> TEXT(Campaign_Data[[#This Row],[Start_Date]], "mmm-yyyy")</f>
        <v>May-2023</v>
      </c>
    </row>
    <row r="720" spans="1:19" x14ac:dyDescent="0.2">
      <c r="A720" t="s">
        <v>758</v>
      </c>
      <c r="B720" t="s">
        <v>46</v>
      </c>
      <c r="C720" t="s">
        <v>28</v>
      </c>
      <c r="D720" s="1">
        <v>45028</v>
      </c>
      <c r="E720" s="1">
        <v>45477</v>
      </c>
      <c r="F720">
        <v>56030.9</v>
      </c>
      <c r="G720">
        <v>20909</v>
      </c>
      <c r="H720">
        <v>7716.9</v>
      </c>
      <c r="I720" s="6">
        <v>1087.355</v>
      </c>
      <c r="J720" s="7">
        <v>2734.12</v>
      </c>
      <c r="K720" t="s">
        <v>64</v>
      </c>
      <c r="L720" t="s">
        <v>43</v>
      </c>
      <c r="M720" t="s">
        <v>31</v>
      </c>
      <c r="N720" s="5">
        <f xml:space="preserve"> Campaign_Data[[#This Row],[Clicks]]/Campaign_Data[[#This Row],[Impressions]]</f>
        <v>0.37316909062677917</v>
      </c>
      <c r="O720" s="5">
        <f xml:space="preserve"> Campaign_Data[[#This Row],[Conversions]]/Campaign_Data[[#This Row],[Clicks]]</f>
        <v>0.36907073509015254</v>
      </c>
      <c r="P720" s="7">
        <f>Campaign_Data[[#This Row],[Total_Spend]]/Campaign_Data[[#This Row],[Clicks]]</f>
        <v>5.2004160887656033E-2</v>
      </c>
      <c r="Q720" s="6">
        <f>Campaign_Data[[#This Row],[Total_Spend]]/Campaign_Data[[#This Row],[Conversions]]</f>
        <v>0.14090567455843669</v>
      </c>
      <c r="R720" s="7">
        <f xml:space="preserve"> Campaign_Data[[#This Row],[Revenue_Generated]]/Campaign_Data[[#This Row],[Total_Spend]]</f>
        <v>2.514468595812775</v>
      </c>
      <c r="S720" t="str">
        <f xml:space="preserve"> TEXT(Campaign_Data[[#This Row],[Start_Date]], "mmm-yyyy")</f>
        <v>Apr-2023</v>
      </c>
    </row>
    <row r="721" spans="1:19" x14ac:dyDescent="0.2">
      <c r="A721" t="s">
        <v>759</v>
      </c>
      <c r="B721" t="s">
        <v>27</v>
      </c>
      <c r="C721" t="s">
        <v>20</v>
      </c>
      <c r="D721" s="1">
        <v>44914</v>
      </c>
      <c r="E721" s="1">
        <v>45370</v>
      </c>
      <c r="F721">
        <v>105429.5</v>
      </c>
      <c r="G721">
        <v>66250.5</v>
      </c>
      <c r="H721">
        <v>2134.4</v>
      </c>
      <c r="I721" s="6">
        <v>5182.0389999999998</v>
      </c>
      <c r="J721" s="7">
        <v>8297.8860000000004</v>
      </c>
      <c r="K721" t="s">
        <v>37</v>
      </c>
      <c r="L721" t="s">
        <v>43</v>
      </c>
      <c r="M721" t="s">
        <v>23</v>
      </c>
      <c r="N721" s="5">
        <f xml:space="preserve"> Campaign_Data[[#This Row],[Clicks]]/Campaign_Data[[#This Row],[Impressions]]</f>
        <v>0.6283867418511897</v>
      </c>
      <c r="O721" s="5">
        <f xml:space="preserve"> Campaign_Data[[#This Row],[Conversions]]/Campaign_Data[[#This Row],[Clicks]]</f>
        <v>3.2217115342525721E-2</v>
      </c>
      <c r="P721" s="7">
        <f>Campaign_Data[[#This Row],[Total_Spend]]/Campaign_Data[[#This Row],[Clicks]]</f>
        <v>7.8218866272707369E-2</v>
      </c>
      <c r="Q721" s="6">
        <f>Campaign_Data[[#This Row],[Total_Spend]]/Campaign_Data[[#This Row],[Conversions]]</f>
        <v>2.4278668478260865</v>
      </c>
      <c r="R721" s="7">
        <f xml:space="preserve"> Campaign_Data[[#This Row],[Revenue_Generated]]/Campaign_Data[[#This Row],[Total_Spend]]</f>
        <v>1.601278184127908</v>
      </c>
      <c r="S721" t="str">
        <f xml:space="preserve"> TEXT(Campaign_Data[[#This Row],[Start_Date]], "mmm-yyyy")</f>
        <v>Dec-2022</v>
      </c>
    </row>
    <row r="722" spans="1:19" x14ac:dyDescent="0.2">
      <c r="A722" t="s">
        <v>760</v>
      </c>
      <c r="B722" t="s">
        <v>27</v>
      </c>
      <c r="C722" t="s">
        <v>28</v>
      </c>
      <c r="D722" s="1">
        <v>44968</v>
      </c>
      <c r="E722" s="1">
        <v>45409</v>
      </c>
      <c r="F722">
        <v>142117.4</v>
      </c>
      <c r="G722">
        <v>48969.4</v>
      </c>
      <c r="H722">
        <v>2418.6</v>
      </c>
      <c r="I722" s="6">
        <v>2063.2339999999999</v>
      </c>
      <c r="J722" s="7">
        <v>7633.2929999999997</v>
      </c>
      <c r="K722" t="s">
        <v>64</v>
      </c>
      <c r="L722" t="s">
        <v>30</v>
      </c>
      <c r="M722" t="s">
        <v>23</v>
      </c>
      <c r="N722" s="5">
        <f xml:space="preserve"> Campaign_Data[[#This Row],[Clicks]]/Campaign_Data[[#This Row],[Impressions]]</f>
        <v>0.34457005264661472</v>
      </c>
      <c r="O722" s="5">
        <f xml:space="preserve"> Campaign_Data[[#This Row],[Conversions]]/Campaign_Data[[#This Row],[Clicks]]</f>
        <v>4.9390027241501835E-2</v>
      </c>
      <c r="P722" s="7">
        <f>Campaign_Data[[#This Row],[Total_Spend]]/Campaign_Data[[#This Row],[Clicks]]</f>
        <v>4.2133128035058628E-2</v>
      </c>
      <c r="Q722" s="6">
        <f>Campaign_Data[[#This Row],[Total_Spend]]/Campaign_Data[[#This Row],[Conversions]]</f>
        <v>0.85306954436450844</v>
      </c>
      <c r="R722" s="7">
        <f xml:space="preserve"> Campaign_Data[[#This Row],[Revenue_Generated]]/Campaign_Data[[#This Row],[Total_Spend]]</f>
        <v>3.6996739099879123</v>
      </c>
      <c r="S722" t="str">
        <f xml:space="preserve"> TEXT(Campaign_Data[[#This Row],[Start_Date]], "mmm-yyyy")</f>
        <v>Feb-2023</v>
      </c>
    </row>
    <row r="723" spans="1:19" x14ac:dyDescent="0.2">
      <c r="A723" t="s">
        <v>761</v>
      </c>
      <c r="B723" t="s">
        <v>39</v>
      </c>
      <c r="C723" t="s">
        <v>40</v>
      </c>
      <c r="D723" s="1">
        <v>44957</v>
      </c>
      <c r="E723" s="1">
        <v>45397</v>
      </c>
      <c r="F723">
        <v>10164.5</v>
      </c>
      <c r="G723">
        <v>9378.6</v>
      </c>
      <c r="H723">
        <v>5118.5</v>
      </c>
      <c r="I723" s="6">
        <v>6183.9889999999996</v>
      </c>
      <c r="J723" s="7">
        <v>17729.846000000001</v>
      </c>
      <c r="K723" t="s">
        <v>42</v>
      </c>
      <c r="L723" t="s">
        <v>43</v>
      </c>
      <c r="M723" t="s">
        <v>23</v>
      </c>
      <c r="N723" s="5">
        <f xml:space="preserve"> Campaign_Data[[#This Row],[Clicks]]/Campaign_Data[[#This Row],[Impressions]]</f>
        <v>0.92268188302425114</v>
      </c>
      <c r="O723" s="5">
        <f xml:space="preserve"> Campaign_Data[[#This Row],[Conversions]]/Campaign_Data[[#This Row],[Clicks]]</f>
        <v>0.54576376004947436</v>
      </c>
      <c r="P723" s="7">
        <f>Campaign_Data[[#This Row],[Total_Spend]]/Campaign_Data[[#This Row],[Clicks]]</f>
        <v>0.65937229437229428</v>
      </c>
      <c r="Q723" s="6">
        <f>Campaign_Data[[#This Row],[Total_Spend]]/Campaign_Data[[#This Row],[Conversions]]</f>
        <v>1.2081643059490084</v>
      </c>
      <c r="R723" s="7">
        <f xml:space="preserve"> Campaign_Data[[#This Row],[Revenue_Generated]]/Campaign_Data[[#This Row],[Total_Spend]]</f>
        <v>2.8670565229013185</v>
      </c>
      <c r="S723" t="str">
        <f xml:space="preserve"> TEXT(Campaign_Data[[#This Row],[Start_Date]], "mmm-yyyy")</f>
        <v>Jan-2023</v>
      </c>
    </row>
    <row r="724" spans="1:19" x14ac:dyDescent="0.2">
      <c r="A724" t="s">
        <v>762</v>
      </c>
      <c r="B724" t="s">
        <v>25</v>
      </c>
      <c r="C724" t="s">
        <v>47</v>
      </c>
      <c r="D724" s="1">
        <v>44985</v>
      </c>
      <c r="E724" s="1">
        <v>45425</v>
      </c>
      <c r="F724">
        <v>115530.2</v>
      </c>
      <c r="G724">
        <v>32036.3</v>
      </c>
      <c r="H724">
        <v>17533.399999999998</v>
      </c>
      <c r="I724" s="6">
        <v>4641.5079999999998</v>
      </c>
      <c r="J724" s="7">
        <v>6984.5339999999997</v>
      </c>
      <c r="K724" t="s">
        <v>64</v>
      </c>
      <c r="L724" t="s">
        <v>43</v>
      </c>
      <c r="M724" t="s">
        <v>23</v>
      </c>
      <c r="N724" s="5">
        <f xml:space="preserve"> Campaign_Data[[#This Row],[Clicks]]/Campaign_Data[[#This Row],[Impressions]]</f>
        <v>0.27729805713138211</v>
      </c>
      <c r="O724" s="5">
        <f xml:space="preserve"> Campaign_Data[[#This Row],[Conversions]]/Campaign_Data[[#This Row],[Clicks]]</f>
        <v>0.54729790893455232</v>
      </c>
      <c r="P724" s="7">
        <f>Campaign_Data[[#This Row],[Total_Spend]]/Campaign_Data[[#This Row],[Clicks]]</f>
        <v>0.14488277360369331</v>
      </c>
      <c r="Q724" s="6">
        <f>Campaign_Data[[#This Row],[Total_Spend]]/Campaign_Data[[#This Row],[Conversions]]</f>
        <v>0.26472378432021171</v>
      </c>
      <c r="R724" s="7">
        <f xml:space="preserve"> Campaign_Data[[#This Row],[Revenue_Generated]]/Campaign_Data[[#This Row],[Total_Spend]]</f>
        <v>1.5047984405068353</v>
      </c>
      <c r="S724" t="str">
        <f xml:space="preserve"> TEXT(Campaign_Data[[#This Row],[Start_Date]], "mmm-yyyy")</f>
        <v>Feb-2023</v>
      </c>
    </row>
    <row r="725" spans="1:19" x14ac:dyDescent="0.2">
      <c r="A725" t="s">
        <v>763</v>
      </c>
      <c r="B725" t="s">
        <v>25</v>
      </c>
      <c r="C725" t="s">
        <v>20</v>
      </c>
      <c r="D725" s="1">
        <v>45138</v>
      </c>
      <c r="E725" s="1">
        <v>45574</v>
      </c>
      <c r="F725">
        <v>137860.19999999998</v>
      </c>
      <c r="G725">
        <v>90770</v>
      </c>
      <c r="H725">
        <v>75994.5</v>
      </c>
      <c r="I725" s="6">
        <v>13797.794</v>
      </c>
      <c r="J725" s="7">
        <v>44877.383999999998</v>
      </c>
      <c r="K725" t="s">
        <v>64</v>
      </c>
      <c r="L725" t="s">
        <v>30</v>
      </c>
      <c r="M725" t="s">
        <v>23</v>
      </c>
      <c r="N725" s="5">
        <f xml:space="preserve"> Campaign_Data[[#This Row],[Clicks]]/Campaign_Data[[#This Row],[Impressions]]</f>
        <v>0.65842063191552025</v>
      </c>
      <c r="O725" s="5">
        <f xml:space="preserve"> Campaign_Data[[#This Row],[Conversions]]/Campaign_Data[[#This Row],[Clicks]]</f>
        <v>0.83722044728434508</v>
      </c>
      <c r="P725" s="7">
        <f>Campaign_Data[[#This Row],[Total_Spend]]/Campaign_Data[[#This Row],[Clicks]]</f>
        <v>0.15200830670926518</v>
      </c>
      <c r="Q725" s="6">
        <f>Campaign_Data[[#This Row],[Total_Spend]]/Campaign_Data[[#This Row],[Conversions]]</f>
        <v>0.18156306048464033</v>
      </c>
      <c r="R725" s="7">
        <f xml:space="preserve"> Campaign_Data[[#This Row],[Revenue_Generated]]/Campaign_Data[[#This Row],[Total_Spend]]</f>
        <v>3.2525042771329966</v>
      </c>
      <c r="S725" t="str">
        <f xml:space="preserve"> TEXT(Campaign_Data[[#This Row],[Start_Date]], "mmm-yyyy")</f>
        <v>Jul-2023</v>
      </c>
    </row>
    <row r="726" spans="1:19" x14ac:dyDescent="0.2">
      <c r="A726" t="s">
        <v>764</v>
      </c>
      <c r="B726" t="s">
        <v>33</v>
      </c>
      <c r="C726" t="s">
        <v>40</v>
      </c>
      <c r="D726" s="1">
        <v>44947</v>
      </c>
      <c r="E726" s="1">
        <v>45382</v>
      </c>
      <c r="F726">
        <v>59864.7</v>
      </c>
      <c r="G726">
        <v>16880.899999999998</v>
      </c>
      <c r="H726">
        <v>16643.099999999999</v>
      </c>
      <c r="I726" s="6">
        <v>4178.6099999999997</v>
      </c>
      <c r="J726" s="7">
        <v>5514.06</v>
      </c>
      <c r="K726" t="s">
        <v>21</v>
      </c>
      <c r="L726" t="s">
        <v>22</v>
      </c>
      <c r="M726" t="s">
        <v>23</v>
      </c>
      <c r="N726" s="5">
        <f xml:space="preserve"> Campaign_Data[[#This Row],[Clicks]]/Campaign_Data[[#This Row],[Impressions]]</f>
        <v>0.28198420772174587</v>
      </c>
      <c r="O726" s="5">
        <f xml:space="preserve"> Campaign_Data[[#This Row],[Conversions]]/Campaign_Data[[#This Row],[Clicks]]</f>
        <v>0.98591307335509371</v>
      </c>
      <c r="P726" s="7">
        <f>Campaign_Data[[#This Row],[Total_Spend]]/Campaign_Data[[#This Row],[Clicks]]</f>
        <v>0.24753478783714139</v>
      </c>
      <c r="Q726" s="6">
        <f>Campaign_Data[[#This Row],[Total_Spend]]/Campaign_Data[[#This Row],[Conversions]]</f>
        <v>0.25107161526398325</v>
      </c>
      <c r="R726" s="7">
        <f xml:space="preserve"> Campaign_Data[[#This Row],[Revenue_Generated]]/Campaign_Data[[#This Row],[Total_Spend]]</f>
        <v>1.3195919217155947</v>
      </c>
      <c r="S726" t="str">
        <f xml:space="preserve"> TEXT(Campaign_Data[[#This Row],[Start_Date]], "mmm-yyyy")</f>
        <v>Jan-2023</v>
      </c>
    </row>
    <row r="727" spans="1:19" x14ac:dyDescent="0.2">
      <c r="A727" t="s">
        <v>765</v>
      </c>
      <c r="B727" t="s">
        <v>39</v>
      </c>
      <c r="C727" t="s">
        <v>40</v>
      </c>
      <c r="D727" s="1">
        <v>45086</v>
      </c>
      <c r="E727" s="1">
        <v>45540</v>
      </c>
      <c r="F727">
        <v>22970.899999999998</v>
      </c>
      <c r="G727">
        <v>19949.099999999999</v>
      </c>
      <c r="H727">
        <v>8717.4</v>
      </c>
      <c r="I727" s="6">
        <v>2708.5129999999999</v>
      </c>
      <c r="J727" s="7">
        <v>8483.1090000000004</v>
      </c>
      <c r="K727" t="s">
        <v>29</v>
      </c>
      <c r="L727" t="s">
        <v>22</v>
      </c>
      <c r="M727" t="s">
        <v>31</v>
      </c>
      <c r="N727" s="5">
        <f xml:space="preserve"> Campaign_Data[[#This Row],[Clicks]]/Campaign_Data[[#This Row],[Impressions]]</f>
        <v>0.86845095316247956</v>
      </c>
      <c r="O727" s="5">
        <f xml:space="preserve"> Campaign_Data[[#This Row],[Conversions]]/Campaign_Data[[#This Row],[Clicks]]</f>
        <v>0.43698211949411253</v>
      </c>
      <c r="P727" s="7">
        <f>Campaign_Data[[#This Row],[Total_Spend]]/Campaign_Data[[#This Row],[Clicks]]</f>
        <v>0.13577118767262683</v>
      </c>
      <c r="Q727" s="6">
        <f>Campaign_Data[[#This Row],[Total_Spend]]/Campaign_Data[[#This Row],[Conversions]]</f>
        <v>0.31070192947438457</v>
      </c>
      <c r="R727" s="7">
        <f xml:space="preserve"> Campaign_Data[[#This Row],[Revenue_Generated]]/Campaign_Data[[#This Row],[Total_Spend]]</f>
        <v>3.1320170883433089</v>
      </c>
      <c r="S727" t="str">
        <f xml:space="preserve"> TEXT(Campaign_Data[[#This Row],[Start_Date]], "mmm-yyyy")</f>
        <v>Jun-2023</v>
      </c>
    </row>
    <row r="728" spans="1:19" x14ac:dyDescent="0.2">
      <c r="A728" t="s">
        <v>766</v>
      </c>
      <c r="B728" t="s">
        <v>33</v>
      </c>
      <c r="C728" t="s">
        <v>20</v>
      </c>
      <c r="D728" s="1">
        <v>45090</v>
      </c>
      <c r="E728" s="1">
        <v>45534</v>
      </c>
      <c r="F728">
        <v>109254.59999999999</v>
      </c>
      <c r="G728">
        <v>18478.8</v>
      </c>
      <c r="H728">
        <v>13427</v>
      </c>
      <c r="I728" s="6">
        <v>14050.877</v>
      </c>
      <c r="J728" s="7">
        <v>54986.870999999999</v>
      </c>
      <c r="K728" t="s">
        <v>37</v>
      </c>
      <c r="L728" t="s">
        <v>43</v>
      </c>
      <c r="M728" t="s">
        <v>31</v>
      </c>
      <c r="N728" s="5">
        <f xml:space="preserve"> Campaign_Data[[#This Row],[Clicks]]/Campaign_Data[[#This Row],[Impressions]]</f>
        <v>0.1691352126134735</v>
      </c>
      <c r="O728" s="5">
        <f xml:space="preserve"> Campaign_Data[[#This Row],[Conversions]]/Campaign_Data[[#This Row],[Clicks]]</f>
        <v>0.72661644695543004</v>
      </c>
      <c r="P728" s="7">
        <f>Campaign_Data[[#This Row],[Total_Spend]]/Campaign_Data[[#This Row],[Clicks]]</f>
        <v>0.76037821720025112</v>
      </c>
      <c r="Q728" s="6">
        <f>Campaign_Data[[#This Row],[Total_Spend]]/Campaign_Data[[#This Row],[Conversions]]</f>
        <v>1.046464362850972</v>
      </c>
      <c r="R728" s="7">
        <f xml:space="preserve"> Campaign_Data[[#This Row],[Revenue_Generated]]/Campaign_Data[[#This Row],[Total_Spend]]</f>
        <v>3.9134120240323789</v>
      </c>
      <c r="S728" t="str">
        <f xml:space="preserve"> TEXT(Campaign_Data[[#This Row],[Start_Date]], "mmm-yyyy")</f>
        <v>Jun-2023</v>
      </c>
    </row>
    <row r="729" spans="1:19" x14ac:dyDescent="0.2">
      <c r="A729" t="s">
        <v>767</v>
      </c>
      <c r="B729" t="s">
        <v>25</v>
      </c>
      <c r="C729" t="s">
        <v>40</v>
      </c>
      <c r="D729" s="1">
        <v>44964</v>
      </c>
      <c r="E729" s="1">
        <v>45422</v>
      </c>
      <c r="F729">
        <v>36383.4</v>
      </c>
      <c r="G729">
        <v>3970.1</v>
      </c>
      <c r="H729">
        <v>2955.1</v>
      </c>
      <c r="I729" s="6">
        <v>1786.5740000000001</v>
      </c>
      <c r="J729" s="7">
        <v>2448.0349999999999</v>
      </c>
      <c r="K729" t="s">
        <v>37</v>
      </c>
      <c r="L729" t="s">
        <v>43</v>
      </c>
      <c r="M729" t="s">
        <v>23</v>
      </c>
      <c r="N729" s="5">
        <f xml:space="preserve"> Campaign_Data[[#This Row],[Clicks]]/Campaign_Data[[#This Row],[Impressions]]</f>
        <v>0.10911844412561772</v>
      </c>
      <c r="O729" s="5">
        <f xml:space="preserve"> Campaign_Data[[#This Row],[Conversions]]/Campaign_Data[[#This Row],[Clicks]]</f>
        <v>0.74433893352812275</v>
      </c>
      <c r="P729" s="7">
        <f>Campaign_Data[[#This Row],[Total_Spend]]/Campaign_Data[[#This Row],[Clicks]]</f>
        <v>0.45000730460189925</v>
      </c>
      <c r="Q729" s="6">
        <f>Campaign_Data[[#This Row],[Total_Spend]]/Campaign_Data[[#This Row],[Conversions]]</f>
        <v>0.60457311089303245</v>
      </c>
      <c r="R729" s="7">
        <f xml:space="preserve"> Campaign_Data[[#This Row],[Revenue_Generated]]/Campaign_Data[[#This Row],[Total_Spend]]</f>
        <v>1.3702399116969124</v>
      </c>
      <c r="S729" t="str">
        <f xml:space="preserve"> TEXT(Campaign_Data[[#This Row],[Start_Date]], "mmm-yyyy")</f>
        <v>Feb-2023</v>
      </c>
    </row>
    <row r="730" spans="1:19" x14ac:dyDescent="0.2">
      <c r="A730" t="s">
        <v>768</v>
      </c>
      <c r="B730" t="s">
        <v>33</v>
      </c>
      <c r="C730" t="s">
        <v>40</v>
      </c>
      <c r="D730" s="1">
        <v>45042</v>
      </c>
      <c r="E730" s="1">
        <v>45498</v>
      </c>
      <c r="F730">
        <v>14650.8</v>
      </c>
      <c r="G730">
        <v>510.4</v>
      </c>
      <c r="H730">
        <v>130.5</v>
      </c>
      <c r="I730" s="6">
        <v>4488.2430000000004</v>
      </c>
      <c r="J730" s="7">
        <v>14811.605</v>
      </c>
      <c r="K730" t="s">
        <v>21</v>
      </c>
      <c r="L730" t="s">
        <v>30</v>
      </c>
      <c r="M730" t="s">
        <v>31</v>
      </c>
      <c r="N730" s="5">
        <f xml:space="preserve"> Campaign_Data[[#This Row],[Clicks]]/Campaign_Data[[#This Row],[Impressions]]</f>
        <v>3.4837688044338878E-2</v>
      </c>
      <c r="O730" s="5">
        <f xml:space="preserve"> Campaign_Data[[#This Row],[Conversions]]/Campaign_Data[[#This Row],[Clicks]]</f>
        <v>0.25568181818181818</v>
      </c>
      <c r="P730" s="7">
        <f>Campaign_Data[[#This Row],[Total_Spend]]/Campaign_Data[[#This Row],[Clicks]]</f>
        <v>8.7935795454545467</v>
      </c>
      <c r="Q730" s="6">
        <f>Campaign_Data[[#This Row],[Total_Spend]]/Campaign_Data[[#This Row],[Conversions]]</f>
        <v>34.39266666666667</v>
      </c>
      <c r="R730" s="7">
        <f xml:space="preserve"> Campaign_Data[[#This Row],[Revenue_Generated]]/Campaign_Data[[#This Row],[Total_Spend]]</f>
        <v>3.3000898124277134</v>
      </c>
      <c r="S730" t="str">
        <f xml:space="preserve"> TEXT(Campaign_Data[[#This Row],[Start_Date]], "mmm-yyyy")</f>
        <v>Apr-2023</v>
      </c>
    </row>
    <row r="731" spans="1:19" x14ac:dyDescent="0.2">
      <c r="A731" t="s">
        <v>769</v>
      </c>
      <c r="B731" t="s">
        <v>46</v>
      </c>
      <c r="C731" t="s">
        <v>28</v>
      </c>
      <c r="D731" s="1">
        <v>45109</v>
      </c>
      <c r="E731" s="1">
        <v>45562</v>
      </c>
      <c r="F731">
        <v>75730.599999999991</v>
      </c>
      <c r="G731">
        <v>11742.1</v>
      </c>
      <c r="H731">
        <v>2804.2999999999997</v>
      </c>
      <c r="I731" s="6">
        <v>12957.112999999999</v>
      </c>
      <c r="J731" s="7">
        <v>51607.036999999997</v>
      </c>
      <c r="K731" t="s">
        <v>64</v>
      </c>
      <c r="L731" t="s">
        <v>22</v>
      </c>
      <c r="M731" t="s">
        <v>23</v>
      </c>
      <c r="N731" s="5">
        <f xml:space="preserve"> Campaign_Data[[#This Row],[Clicks]]/Campaign_Data[[#This Row],[Impressions]]</f>
        <v>0.15505093053534505</v>
      </c>
      <c r="O731" s="5">
        <f xml:space="preserve"> Campaign_Data[[#This Row],[Conversions]]/Campaign_Data[[#This Row],[Clicks]]</f>
        <v>0.23882440108668804</v>
      </c>
      <c r="P731" s="7">
        <f>Campaign_Data[[#This Row],[Total_Spend]]/Campaign_Data[[#This Row],[Clicks]]</f>
        <v>1.1034749320819954</v>
      </c>
      <c r="Q731" s="6">
        <f>Campaign_Data[[#This Row],[Total_Spend]]/Campaign_Data[[#This Row],[Conversions]]</f>
        <v>4.6204446742502592</v>
      </c>
      <c r="R731" s="7">
        <f xml:space="preserve"> Campaign_Data[[#This Row],[Revenue_Generated]]/Campaign_Data[[#This Row],[Total_Spend]]</f>
        <v>3.9829117026300533</v>
      </c>
      <c r="S731" t="str">
        <f xml:space="preserve"> TEXT(Campaign_Data[[#This Row],[Start_Date]], "mmm-yyyy")</f>
        <v>Jul-2023</v>
      </c>
    </row>
    <row r="732" spans="1:19" x14ac:dyDescent="0.2">
      <c r="A732" t="s">
        <v>770</v>
      </c>
      <c r="B732" t="s">
        <v>27</v>
      </c>
      <c r="C732" t="s">
        <v>47</v>
      </c>
      <c r="D732" s="1">
        <v>44899</v>
      </c>
      <c r="E732" s="1">
        <v>45349</v>
      </c>
      <c r="F732">
        <v>12101.699999999999</v>
      </c>
      <c r="G732">
        <v>7470.4</v>
      </c>
      <c r="H732">
        <v>3622.1</v>
      </c>
      <c r="I732" s="6">
        <v>7479.2740000000003</v>
      </c>
      <c r="J732" s="7">
        <v>18835.587</v>
      </c>
      <c r="K732" t="s">
        <v>29</v>
      </c>
      <c r="L732" t="s">
        <v>34</v>
      </c>
      <c r="M732" t="s">
        <v>23</v>
      </c>
      <c r="N732" s="5">
        <f xml:space="preserve"> Campaign_Data[[#This Row],[Clicks]]/Campaign_Data[[#This Row],[Impressions]]</f>
        <v>0.61730170141385099</v>
      </c>
      <c r="O732" s="5">
        <f xml:space="preserve"> Campaign_Data[[#This Row],[Conversions]]/Campaign_Data[[#This Row],[Clicks]]</f>
        <v>0.48486024844720499</v>
      </c>
      <c r="P732" s="7">
        <f>Campaign_Data[[#This Row],[Total_Spend]]/Campaign_Data[[#This Row],[Clicks]]</f>
        <v>1.0011878881987579</v>
      </c>
      <c r="Q732" s="6">
        <f>Campaign_Data[[#This Row],[Total_Spend]]/Campaign_Data[[#This Row],[Conversions]]</f>
        <v>2.0648999199359488</v>
      </c>
      <c r="R732" s="7">
        <f xml:space="preserve"> Campaign_Data[[#This Row],[Revenue_Generated]]/Campaign_Data[[#This Row],[Total_Spend]]</f>
        <v>2.5183710344078847</v>
      </c>
      <c r="S732" t="str">
        <f xml:space="preserve"> TEXT(Campaign_Data[[#This Row],[Start_Date]], "mmm-yyyy")</f>
        <v>Dec-2022</v>
      </c>
    </row>
    <row r="733" spans="1:19" x14ac:dyDescent="0.2">
      <c r="A733" t="s">
        <v>771</v>
      </c>
      <c r="B733" t="s">
        <v>27</v>
      </c>
      <c r="C733" t="s">
        <v>20</v>
      </c>
      <c r="D733" s="1">
        <v>45081</v>
      </c>
      <c r="E733" s="1">
        <v>45538</v>
      </c>
      <c r="F733">
        <v>144150.29999999999</v>
      </c>
      <c r="G733">
        <v>46069.4</v>
      </c>
      <c r="H733">
        <v>22820.1</v>
      </c>
      <c r="I733" s="6">
        <v>13735.907999999999</v>
      </c>
      <c r="J733" s="7">
        <v>50259.813000000002</v>
      </c>
      <c r="K733" t="s">
        <v>29</v>
      </c>
      <c r="L733" t="s">
        <v>43</v>
      </c>
      <c r="M733" t="s">
        <v>31</v>
      </c>
      <c r="N733" s="5">
        <f xml:space="preserve"> Campaign_Data[[#This Row],[Clicks]]/Campaign_Data[[#This Row],[Impressions]]</f>
        <v>0.31959281388939187</v>
      </c>
      <c r="O733" s="5">
        <f xml:space="preserve"> Campaign_Data[[#This Row],[Conversions]]/Campaign_Data[[#This Row],[Clicks]]</f>
        <v>0.49534181039909347</v>
      </c>
      <c r="P733" s="7">
        <f>Campaign_Data[[#This Row],[Total_Spend]]/Campaign_Data[[#This Row],[Clicks]]</f>
        <v>0.29815686768223593</v>
      </c>
      <c r="Q733" s="6">
        <f>Campaign_Data[[#This Row],[Total_Spend]]/Campaign_Data[[#This Row],[Conversions]]</f>
        <v>0.60192146397255053</v>
      </c>
      <c r="R733" s="7">
        <f xml:space="preserve"> Campaign_Data[[#This Row],[Revenue_Generated]]/Campaign_Data[[#This Row],[Total_Spend]]</f>
        <v>3.6590091459552587</v>
      </c>
      <c r="S733" t="str">
        <f xml:space="preserve"> TEXT(Campaign_Data[[#This Row],[Start_Date]], "mmm-yyyy")</f>
        <v>Jun-2023</v>
      </c>
    </row>
    <row r="734" spans="1:19" x14ac:dyDescent="0.2">
      <c r="A734" t="s">
        <v>772</v>
      </c>
      <c r="B734" t="s">
        <v>46</v>
      </c>
      <c r="C734" t="s">
        <v>40</v>
      </c>
      <c r="D734" s="1">
        <v>44985</v>
      </c>
      <c r="E734" s="1">
        <v>45446</v>
      </c>
      <c r="F734">
        <v>70252.5</v>
      </c>
      <c r="G734">
        <v>25174.899999999998</v>
      </c>
      <c r="H734">
        <v>159.5</v>
      </c>
      <c r="I734" s="6">
        <v>8063.3050000000003</v>
      </c>
      <c r="J734" s="7">
        <v>28139.454000000002</v>
      </c>
      <c r="K734" t="s">
        <v>29</v>
      </c>
      <c r="L734" t="s">
        <v>49</v>
      </c>
      <c r="M734" t="s">
        <v>31</v>
      </c>
      <c r="N734" s="5">
        <f xml:space="preserve"> Campaign_Data[[#This Row],[Clicks]]/Campaign_Data[[#This Row],[Impressions]]</f>
        <v>0.3583488132094943</v>
      </c>
      <c r="O734" s="5">
        <f xml:space="preserve"> Campaign_Data[[#This Row],[Conversions]]/Campaign_Data[[#This Row],[Clicks]]</f>
        <v>6.3356756134085937E-3</v>
      </c>
      <c r="P734" s="7">
        <f>Campaign_Data[[#This Row],[Total_Spend]]/Campaign_Data[[#This Row],[Clicks]]</f>
        <v>0.32029144107821683</v>
      </c>
      <c r="Q734" s="6">
        <f>Campaign_Data[[#This Row],[Total_Spend]]/Campaign_Data[[#This Row],[Conversions]]</f>
        <v>50.553636363636365</v>
      </c>
      <c r="R734" s="7">
        <f xml:space="preserve"> Campaign_Data[[#This Row],[Revenue_Generated]]/Campaign_Data[[#This Row],[Total_Spend]]</f>
        <v>3.4898163966264453</v>
      </c>
      <c r="S734" t="str">
        <f xml:space="preserve"> TEXT(Campaign_Data[[#This Row],[Start_Date]], "mmm-yyyy")</f>
        <v>Feb-2023</v>
      </c>
    </row>
    <row r="735" spans="1:19" x14ac:dyDescent="0.2">
      <c r="A735" t="s">
        <v>773</v>
      </c>
      <c r="B735" t="s">
        <v>33</v>
      </c>
      <c r="C735" t="s">
        <v>20</v>
      </c>
      <c r="D735" s="1">
        <v>44891</v>
      </c>
      <c r="E735" s="1">
        <v>45353</v>
      </c>
      <c r="F735">
        <v>34130.1</v>
      </c>
      <c r="G735">
        <v>4062.9</v>
      </c>
      <c r="H735">
        <v>60.9</v>
      </c>
      <c r="I735" s="6">
        <v>9806.0310000000009</v>
      </c>
      <c r="J735" s="7">
        <v>24337.931</v>
      </c>
      <c r="K735" t="s">
        <v>64</v>
      </c>
      <c r="L735" t="s">
        <v>43</v>
      </c>
      <c r="M735" t="s">
        <v>23</v>
      </c>
      <c r="N735" s="5">
        <f xml:space="preserve"> Campaign_Data[[#This Row],[Clicks]]/Campaign_Data[[#This Row],[Impressions]]</f>
        <v>0.11904154983431048</v>
      </c>
      <c r="O735" s="5">
        <f xml:space="preserve"> Campaign_Data[[#This Row],[Conversions]]/Campaign_Data[[#This Row],[Clicks]]</f>
        <v>1.4989293361884367E-2</v>
      </c>
      <c r="P735" s="7">
        <f>Campaign_Data[[#This Row],[Total_Spend]]/Campaign_Data[[#This Row],[Clicks]]</f>
        <v>2.41355460385439</v>
      </c>
      <c r="Q735" s="6">
        <f>Campaign_Data[[#This Row],[Total_Spend]]/Campaign_Data[[#This Row],[Conversions]]</f>
        <v>161.01857142857145</v>
      </c>
      <c r="R735" s="7">
        <f xml:space="preserve"> Campaign_Data[[#This Row],[Revenue_Generated]]/Campaign_Data[[#This Row],[Total_Spend]]</f>
        <v>2.4819349439135974</v>
      </c>
      <c r="S735" t="str">
        <f xml:space="preserve"> TEXT(Campaign_Data[[#This Row],[Start_Date]], "mmm-yyyy")</f>
        <v>Nov-2022</v>
      </c>
    </row>
    <row r="736" spans="1:19" x14ac:dyDescent="0.2">
      <c r="A736" t="s">
        <v>774</v>
      </c>
      <c r="B736" t="s">
        <v>46</v>
      </c>
      <c r="C736" t="s">
        <v>47</v>
      </c>
      <c r="D736" s="1">
        <v>44920</v>
      </c>
      <c r="E736" s="1">
        <v>45372</v>
      </c>
      <c r="F736">
        <v>6600.4</v>
      </c>
      <c r="G736">
        <v>3941.1</v>
      </c>
      <c r="H736">
        <v>765.6</v>
      </c>
      <c r="I736" s="6">
        <v>7917.9859999999999</v>
      </c>
      <c r="J736" s="7">
        <v>16190.207</v>
      </c>
      <c r="K736" t="s">
        <v>42</v>
      </c>
      <c r="L736" t="s">
        <v>34</v>
      </c>
      <c r="M736" t="s">
        <v>23</v>
      </c>
      <c r="N736" s="5">
        <f xml:space="preserve"> Campaign_Data[[#This Row],[Clicks]]/Campaign_Data[[#This Row],[Impressions]]</f>
        <v>0.59710017574692442</v>
      </c>
      <c r="O736" s="5">
        <f xml:space="preserve"> Campaign_Data[[#This Row],[Conversions]]/Campaign_Data[[#This Row],[Clicks]]</f>
        <v>0.19426048565121415</v>
      </c>
      <c r="P736" s="7">
        <f>Campaign_Data[[#This Row],[Total_Spend]]/Campaign_Data[[#This Row],[Clicks]]</f>
        <v>2.0090802060338486</v>
      </c>
      <c r="Q736" s="6">
        <f>Campaign_Data[[#This Row],[Total_Spend]]/Campaign_Data[[#This Row],[Conversions]]</f>
        <v>10.342196969696969</v>
      </c>
      <c r="R736" s="7">
        <f xml:space="preserve"> Campaign_Data[[#This Row],[Revenue_Generated]]/Campaign_Data[[#This Row],[Total_Spend]]</f>
        <v>2.0447380179757833</v>
      </c>
      <c r="S736" t="str">
        <f xml:space="preserve"> TEXT(Campaign_Data[[#This Row],[Start_Date]], "mmm-yyyy")</f>
        <v>Dec-2022</v>
      </c>
    </row>
    <row r="737" spans="1:19" x14ac:dyDescent="0.2">
      <c r="A737" t="s">
        <v>775</v>
      </c>
      <c r="B737" t="s">
        <v>39</v>
      </c>
      <c r="C737" t="s">
        <v>40</v>
      </c>
      <c r="D737" s="1">
        <v>44860</v>
      </c>
      <c r="E737" s="1">
        <v>45312</v>
      </c>
      <c r="F737">
        <v>3485.7999999999997</v>
      </c>
      <c r="G737">
        <v>841</v>
      </c>
      <c r="H737">
        <v>719.19999999999993</v>
      </c>
      <c r="I737" s="6">
        <v>5711.1440000000002</v>
      </c>
      <c r="J737" s="7">
        <v>17261.727999999999</v>
      </c>
      <c r="K737" t="s">
        <v>64</v>
      </c>
      <c r="L737" t="s">
        <v>22</v>
      </c>
      <c r="M737" t="s">
        <v>23</v>
      </c>
      <c r="N737" s="5">
        <f xml:space="preserve"> Campaign_Data[[#This Row],[Clicks]]/Campaign_Data[[#This Row],[Impressions]]</f>
        <v>0.24126455906821964</v>
      </c>
      <c r="O737" s="5">
        <f xml:space="preserve"> Campaign_Data[[#This Row],[Conversions]]/Campaign_Data[[#This Row],[Clicks]]</f>
        <v>0.85517241379310338</v>
      </c>
      <c r="P737" s="7">
        <f>Campaign_Data[[#This Row],[Total_Spend]]/Campaign_Data[[#This Row],[Clicks]]</f>
        <v>6.7908965517241384</v>
      </c>
      <c r="Q737" s="6">
        <f>Campaign_Data[[#This Row],[Total_Spend]]/Campaign_Data[[#This Row],[Conversions]]</f>
        <v>7.9409677419354852</v>
      </c>
      <c r="R737" s="7">
        <f xml:space="preserve"> Campaign_Data[[#This Row],[Revenue_Generated]]/Campaign_Data[[#This Row],[Total_Spend]]</f>
        <v>3.0224641507901042</v>
      </c>
      <c r="S737" t="str">
        <f xml:space="preserve"> TEXT(Campaign_Data[[#This Row],[Start_Date]], "mmm-yyyy")</f>
        <v>Oct-2022</v>
      </c>
    </row>
    <row r="738" spans="1:19" x14ac:dyDescent="0.2">
      <c r="A738" t="s">
        <v>776</v>
      </c>
      <c r="B738" t="s">
        <v>25</v>
      </c>
      <c r="C738" t="s">
        <v>47</v>
      </c>
      <c r="D738" s="1">
        <v>45050</v>
      </c>
      <c r="E738" s="1">
        <v>45495</v>
      </c>
      <c r="F738">
        <v>69939.3</v>
      </c>
      <c r="G738">
        <v>48073.299999999996</v>
      </c>
      <c r="H738">
        <v>32239.3</v>
      </c>
      <c r="I738" s="6">
        <v>7679.3159999999998</v>
      </c>
      <c r="J738" s="7">
        <v>20473.217000000001</v>
      </c>
      <c r="K738" t="s">
        <v>29</v>
      </c>
      <c r="L738" t="s">
        <v>49</v>
      </c>
      <c r="M738" t="s">
        <v>23</v>
      </c>
      <c r="N738" s="5">
        <f xml:space="preserve"> Campaign_Data[[#This Row],[Clicks]]/Campaign_Data[[#This Row],[Impressions]]</f>
        <v>0.68735746568810374</v>
      </c>
      <c r="O738" s="5">
        <f xml:space="preserve"> Campaign_Data[[#This Row],[Conversions]]/Campaign_Data[[#This Row],[Clicks]]</f>
        <v>0.67062797852446165</v>
      </c>
      <c r="P738" s="7">
        <f>Campaign_Data[[#This Row],[Total_Spend]]/Campaign_Data[[#This Row],[Clicks]]</f>
        <v>0.15974181094287265</v>
      </c>
      <c r="Q738" s="6">
        <f>Campaign_Data[[#This Row],[Total_Spend]]/Campaign_Data[[#This Row],[Conversions]]</f>
        <v>0.23819735540163714</v>
      </c>
      <c r="R738" s="7">
        <f xml:space="preserve"> Campaign_Data[[#This Row],[Revenue_Generated]]/Campaign_Data[[#This Row],[Total_Spend]]</f>
        <v>2.66602090602861</v>
      </c>
      <c r="S738" t="str">
        <f xml:space="preserve"> TEXT(Campaign_Data[[#This Row],[Start_Date]], "mmm-yyyy")</f>
        <v>May-2023</v>
      </c>
    </row>
    <row r="739" spans="1:19" x14ac:dyDescent="0.2">
      <c r="A739" t="s">
        <v>777</v>
      </c>
      <c r="B739" t="s">
        <v>33</v>
      </c>
      <c r="C739" t="s">
        <v>47</v>
      </c>
      <c r="D739" s="1">
        <v>44948</v>
      </c>
      <c r="E739" s="1">
        <v>45386</v>
      </c>
      <c r="F739">
        <v>126895.3</v>
      </c>
      <c r="G739">
        <v>24940</v>
      </c>
      <c r="H739">
        <v>16092.1</v>
      </c>
      <c r="I739" s="6">
        <v>10383.421</v>
      </c>
      <c r="J739" s="7">
        <v>19834.404999999999</v>
      </c>
      <c r="K739" t="s">
        <v>64</v>
      </c>
      <c r="L739" t="s">
        <v>22</v>
      </c>
      <c r="M739" t="s">
        <v>31</v>
      </c>
      <c r="N739" s="5">
        <f xml:space="preserve"> Campaign_Data[[#This Row],[Clicks]]/Campaign_Data[[#This Row],[Impressions]]</f>
        <v>0.19653998217428068</v>
      </c>
      <c r="O739" s="5">
        <f xml:space="preserve"> Campaign_Data[[#This Row],[Conversions]]/Campaign_Data[[#This Row],[Clicks]]</f>
        <v>0.64523255813953495</v>
      </c>
      <c r="P739" s="7">
        <f>Campaign_Data[[#This Row],[Total_Spend]]/Campaign_Data[[#This Row],[Clicks]]</f>
        <v>0.41633604651162792</v>
      </c>
      <c r="Q739" s="6">
        <f>Campaign_Data[[#This Row],[Total_Spend]]/Campaign_Data[[#This Row],[Conversions]]</f>
        <v>0.64524959452153541</v>
      </c>
      <c r="R739" s="7">
        <f xml:space="preserve"> Campaign_Data[[#This Row],[Revenue_Generated]]/Campaign_Data[[#This Row],[Total_Spend]]</f>
        <v>1.9101994419758188</v>
      </c>
      <c r="S739" t="str">
        <f xml:space="preserve"> TEXT(Campaign_Data[[#This Row],[Start_Date]], "mmm-yyyy")</f>
        <v>Jan-2023</v>
      </c>
    </row>
    <row r="740" spans="1:19" x14ac:dyDescent="0.2">
      <c r="A740" t="s">
        <v>778</v>
      </c>
      <c r="B740" t="s">
        <v>46</v>
      </c>
      <c r="C740" t="s">
        <v>40</v>
      </c>
      <c r="D740" s="1">
        <v>44990</v>
      </c>
      <c r="E740" s="1">
        <v>45447</v>
      </c>
      <c r="F740">
        <v>36995.299999999996</v>
      </c>
      <c r="G740">
        <v>11475.3</v>
      </c>
      <c r="H740">
        <v>8581.1</v>
      </c>
      <c r="I740" s="6">
        <v>6646.0460000000003</v>
      </c>
      <c r="J740" s="7">
        <v>17928.641</v>
      </c>
      <c r="K740" t="s">
        <v>42</v>
      </c>
      <c r="L740" t="s">
        <v>49</v>
      </c>
      <c r="M740" t="s">
        <v>23</v>
      </c>
      <c r="N740" s="5">
        <f xml:space="preserve"> Campaign_Data[[#This Row],[Clicks]]/Campaign_Data[[#This Row],[Impressions]]</f>
        <v>0.31018264482245045</v>
      </c>
      <c r="O740" s="5">
        <f xml:space="preserve"> Campaign_Data[[#This Row],[Conversions]]/Campaign_Data[[#This Row],[Clicks]]</f>
        <v>0.74778872883497605</v>
      </c>
      <c r="P740" s="7">
        <f>Campaign_Data[[#This Row],[Total_Spend]]/Campaign_Data[[#This Row],[Clicks]]</f>
        <v>0.57916098054081377</v>
      </c>
      <c r="Q740" s="6">
        <f>Campaign_Data[[#This Row],[Total_Spend]]/Campaign_Data[[#This Row],[Conversions]]</f>
        <v>0.77449814126394056</v>
      </c>
      <c r="R740" s="7">
        <f xml:space="preserve"> Campaign_Data[[#This Row],[Revenue_Generated]]/Campaign_Data[[#This Row],[Total_Spend]]</f>
        <v>2.6976402209674744</v>
      </c>
      <c r="S740" t="str">
        <f xml:space="preserve"> TEXT(Campaign_Data[[#This Row],[Start_Date]], "mmm-yyyy")</f>
        <v>Mar-2023</v>
      </c>
    </row>
    <row r="741" spans="1:19" x14ac:dyDescent="0.2">
      <c r="A741" t="s">
        <v>779</v>
      </c>
      <c r="B741" t="s">
        <v>27</v>
      </c>
      <c r="C741" t="s">
        <v>20</v>
      </c>
      <c r="D741" s="1">
        <v>45029</v>
      </c>
      <c r="E741" s="1">
        <v>45484</v>
      </c>
      <c r="F741">
        <v>48108.1</v>
      </c>
      <c r="G741">
        <v>24394.799999999999</v>
      </c>
      <c r="H741">
        <v>14328.9</v>
      </c>
      <c r="I741" s="6">
        <v>11116.715</v>
      </c>
      <c r="J741" s="7">
        <v>17051.275000000001</v>
      </c>
      <c r="K741" t="s">
        <v>29</v>
      </c>
      <c r="L741" t="s">
        <v>49</v>
      </c>
      <c r="M741" t="s">
        <v>23</v>
      </c>
      <c r="N741" s="5">
        <f xml:space="preserve"> Campaign_Data[[#This Row],[Clicks]]/Campaign_Data[[#This Row],[Impressions]]</f>
        <v>0.50708300681174268</v>
      </c>
      <c r="O741" s="5">
        <f xml:space="preserve"> Campaign_Data[[#This Row],[Conversions]]/Campaign_Data[[#This Row],[Clicks]]</f>
        <v>0.58737517831669039</v>
      </c>
      <c r="P741" s="7">
        <f>Campaign_Data[[#This Row],[Total_Spend]]/Campaign_Data[[#This Row],[Clicks]]</f>
        <v>0.45570019020446983</v>
      </c>
      <c r="Q741" s="6">
        <f>Campaign_Data[[#This Row],[Total_Spend]]/Campaign_Data[[#This Row],[Conversions]]</f>
        <v>0.77582473183566081</v>
      </c>
      <c r="R741" s="7">
        <f xml:space="preserve"> Campaign_Data[[#This Row],[Revenue_Generated]]/Campaign_Data[[#This Row],[Total_Spend]]</f>
        <v>1.53384115721236</v>
      </c>
      <c r="S741" t="str">
        <f xml:space="preserve"> TEXT(Campaign_Data[[#This Row],[Start_Date]], "mmm-yyyy")</f>
        <v>Apr-2023</v>
      </c>
    </row>
    <row r="742" spans="1:19" x14ac:dyDescent="0.2">
      <c r="A742" t="s">
        <v>780</v>
      </c>
      <c r="B742" t="s">
        <v>46</v>
      </c>
      <c r="C742" t="s">
        <v>47</v>
      </c>
      <c r="D742" s="1">
        <v>45101</v>
      </c>
      <c r="E742" s="1">
        <v>45542</v>
      </c>
      <c r="F742">
        <v>66424.5</v>
      </c>
      <c r="G742">
        <v>36012.199999999997</v>
      </c>
      <c r="H742">
        <v>22254.6</v>
      </c>
      <c r="I742" s="6">
        <v>4803.9080000000004</v>
      </c>
      <c r="J742" s="7">
        <v>11671.397999999999</v>
      </c>
      <c r="K742" t="s">
        <v>29</v>
      </c>
      <c r="L742" t="s">
        <v>43</v>
      </c>
      <c r="M742" t="s">
        <v>23</v>
      </c>
      <c r="N742" s="5">
        <f xml:space="preserve"> Campaign_Data[[#This Row],[Clicks]]/Campaign_Data[[#This Row],[Impressions]]</f>
        <v>0.54215236847849813</v>
      </c>
      <c r="O742" s="5">
        <f xml:space="preserve"> Campaign_Data[[#This Row],[Conversions]]/Campaign_Data[[#This Row],[Clicks]]</f>
        <v>0.61797390884200354</v>
      </c>
      <c r="P742" s="7">
        <f>Campaign_Data[[#This Row],[Total_Spend]]/Campaign_Data[[#This Row],[Clicks]]</f>
        <v>0.13339668223546466</v>
      </c>
      <c r="Q742" s="6">
        <f>Campaign_Data[[#This Row],[Total_Spend]]/Campaign_Data[[#This Row],[Conversions]]</f>
        <v>0.21586135001303106</v>
      </c>
      <c r="R742" s="7">
        <f xml:space="preserve"> Campaign_Data[[#This Row],[Revenue_Generated]]/Campaign_Data[[#This Row],[Total_Spend]]</f>
        <v>2.429563180643759</v>
      </c>
      <c r="S742" t="str">
        <f xml:space="preserve"> TEXT(Campaign_Data[[#This Row],[Start_Date]], "mmm-yyyy")</f>
        <v>Jun-2023</v>
      </c>
    </row>
    <row r="743" spans="1:19" x14ac:dyDescent="0.2">
      <c r="A743" t="s">
        <v>781</v>
      </c>
      <c r="B743" t="s">
        <v>25</v>
      </c>
      <c r="C743" t="s">
        <v>47</v>
      </c>
      <c r="D743" s="1">
        <v>44891</v>
      </c>
      <c r="E743" s="1">
        <v>45339</v>
      </c>
      <c r="F743">
        <v>76133.7</v>
      </c>
      <c r="G743">
        <v>54560.6</v>
      </c>
      <c r="H743">
        <v>12768.699999999999</v>
      </c>
      <c r="I743" s="6">
        <v>13450.867</v>
      </c>
      <c r="J743" s="7">
        <v>49267.375</v>
      </c>
      <c r="K743" t="s">
        <v>42</v>
      </c>
      <c r="L743" t="s">
        <v>30</v>
      </c>
      <c r="M743" t="s">
        <v>23</v>
      </c>
      <c r="N743" s="5">
        <f xml:space="preserve"> Campaign_Data[[#This Row],[Clicks]]/Campaign_Data[[#This Row],[Impressions]]</f>
        <v>0.71664190759151336</v>
      </c>
      <c r="O743" s="5">
        <f xml:space="preserve"> Campaign_Data[[#This Row],[Conversions]]/Campaign_Data[[#This Row],[Clicks]]</f>
        <v>0.23402785159987241</v>
      </c>
      <c r="P743" s="7">
        <f>Campaign_Data[[#This Row],[Total_Spend]]/Campaign_Data[[#This Row],[Clicks]]</f>
        <v>0.2465307749548209</v>
      </c>
      <c r="Q743" s="6">
        <f>Campaign_Data[[#This Row],[Total_Spend]]/Campaign_Data[[#This Row],[Conversions]]</f>
        <v>1.0534249375425848</v>
      </c>
      <c r="R743" s="7">
        <f xml:space="preserve"> Campaign_Data[[#This Row],[Revenue_Generated]]/Campaign_Data[[#This Row],[Total_Spend]]</f>
        <v>3.662765753315381</v>
      </c>
      <c r="S743" t="str">
        <f xml:space="preserve"> TEXT(Campaign_Data[[#This Row],[Start_Date]], "mmm-yyyy")</f>
        <v>Nov-2022</v>
      </c>
    </row>
    <row r="744" spans="1:19" x14ac:dyDescent="0.2">
      <c r="A744" t="s">
        <v>782</v>
      </c>
      <c r="B744" t="s">
        <v>46</v>
      </c>
      <c r="C744" t="s">
        <v>47</v>
      </c>
      <c r="D744" s="1">
        <v>45128</v>
      </c>
      <c r="E744" s="1">
        <v>45574</v>
      </c>
      <c r="F744">
        <v>24014.899999999998</v>
      </c>
      <c r="G744">
        <v>5570.9</v>
      </c>
      <c r="H744">
        <v>2076.4</v>
      </c>
      <c r="I744" s="6">
        <v>3651.5639999999999</v>
      </c>
      <c r="J744" s="7">
        <v>6377.8540000000003</v>
      </c>
      <c r="K744" t="s">
        <v>64</v>
      </c>
      <c r="L744" t="s">
        <v>30</v>
      </c>
      <c r="M744" t="s">
        <v>31</v>
      </c>
      <c r="N744" s="5">
        <f xml:space="preserve"> Campaign_Data[[#This Row],[Clicks]]/Campaign_Data[[#This Row],[Impressions]]</f>
        <v>0.23197681439439682</v>
      </c>
      <c r="O744" s="5">
        <f xml:space="preserve"> Campaign_Data[[#This Row],[Conversions]]/Campaign_Data[[#This Row],[Clicks]]</f>
        <v>0.37272254034357111</v>
      </c>
      <c r="P744" s="7">
        <f>Campaign_Data[[#This Row],[Total_Spend]]/Campaign_Data[[#This Row],[Clicks]]</f>
        <v>0.65547110879750137</v>
      </c>
      <c r="Q744" s="6">
        <f>Campaign_Data[[#This Row],[Total_Spend]]/Campaign_Data[[#This Row],[Conversions]]</f>
        <v>1.758603351955307</v>
      </c>
      <c r="R744" s="7">
        <f xml:space="preserve"> Campaign_Data[[#This Row],[Revenue_Generated]]/Campaign_Data[[#This Row],[Total_Spend]]</f>
        <v>1.7466088503446744</v>
      </c>
      <c r="S744" t="str">
        <f xml:space="preserve"> TEXT(Campaign_Data[[#This Row],[Start_Date]], "mmm-yyyy")</f>
        <v>Jul-2023</v>
      </c>
    </row>
    <row r="745" spans="1:19" x14ac:dyDescent="0.2">
      <c r="A745" t="s">
        <v>783</v>
      </c>
      <c r="B745" t="s">
        <v>27</v>
      </c>
      <c r="C745" t="s">
        <v>40</v>
      </c>
      <c r="D745" s="1">
        <v>45022</v>
      </c>
      <c r="E745" s="1">
        <v>45479</v>
      </c>
      <c r="F745">
        <v>38459.799999999996</v>
      </c>
      <c r="G745">
        <v>30940.1</v>
      </c>
      <c r="H745">
        <v>295.8</v>
      </c>
      <c r="I745" s="6">
        <v>1008.794</v>
      </c>
      <c r="J745" s="7">
        <v>2325.6840000000002</v>
      </c>
      <c r="K745" t="s">
        <v>29</v>
      </c>
      <c r="L745" t="s">
        <v>34</v>
      </c>
      <c r="M745" t="s">
        <v>23</v>
      </c>
      <c r="N745" s="5">
        <f xml:space="preserve"> Campaign_Data[[#This Row],[Clicks]]/Campaign_Data[[#This Row],[Impressions]]</f>
        <v>0.80447896244910277</v>
      </c>
      <c r="O745" s="5">
        <f xml:space="preserve"> Campaign_Data[[#This Row],[Conversions]]/Campaign_Data[[#This Row],[Clicks]]</f>
        <v>9.5604086606054933E-3</v>
      </c>
      <c r="P745" s="7">
        <f>Campaign_Data[[#This Row],[Total_Spend]]/Campaign_Data[[#This Row],[Clicks]]</f>
        <v>3.2604742712531637E-2</v>
      </c>
      <c r="Q745" s="6">
        <f>Campaign_Data[[#This Row],[Total_Spend]]/Campaign_Data[[#This Row],[Conversions]]</f>
        <v>3.4103921568627449</v>
      </c>
      <c r="R745" s="7">
        <f xml:space="preserve"> Campaign_Data[[#This Row],[Revenue_Generated]]/Campaign_Data[[#This Row],[Total_Spend]]</f>
        <v>2.3054102225033062</v>
      </c>
      <c r="S745" t="str">
        <f xml:space="preserve"> TEXT(Campaign_Data[[#This Row],[Start_Date]], "mmm-yyyy")</f>
        <v>Apr-2023</v>
      </c>
    </row>
    <row r="746" spans="1:19" x14ac:dyDescent="0.2">
      <c r="A746" t="s">
        <v>784</v>
      </c>
      <c r="B746" t="s">
        <v>39</v>
      </c>
      <c r="C746" t="s">
        <v>28</v>
      </c>
      <c r="D746" s="1">
        <v>45156</v>
      </c>
      <c r="E746" s="1">
        <v>45597</v>
      </c>
      <c r="F746">
        <v>68944.599999999991</v>
      </c>
      <c r="G746">
        <v>54891.199999999997</v>
      </c>
      <c r="H746">
        <v>53583.299999999996</v>
      </c>
      <c r="I746" s="6">
        <v>1640.008</v>
      </c>
      <c r="J746" s="7">
        <v>5567.5649999999996</v>
      </c>
      <c r="K746" t="s">
        <v>37</v>
      </c>
      <c r="L746" t="s">
        <v>49</v>
      </c>
      <c r="M746" t="s">
        <v>23</v>
      </c>
      <c r="N746" s="5">
        <f xml:space="preserve"> Campaign_Data[[#This Row],[Clicks]]/Campaign_Data[[#This Row],[Impressions]]</f>
        <v>0.79616387650374365</v>
      </c>
      <c r="O746" s="5">
        <f xml:space="preserve"> Campaign_Data[[#This Row],[Conversions]]/Campaign_Data[[#This Row],[Clicks]]</f>
        <v>0.97617286559594252</v>
      </c>
      <c r="P746" s="7">
        <f>Campaign_Data[[#This Row],[Total_Spend]]/Campaign_Data[[#This Row],[Clicks]]</f>
        <v>2.9877430262045649E-2</v>
      </c>
      <c r="Q746" s="6">
        <f>Campaign_Data[[#This Row],[Total_Spend]]/Campaign_Data[[#This Row],[Conversions]]</f>
        <v>3.0606700221897497E-2</v>
      </c>
      <c r="R746" s="7">
        <f xml:space="preserve"> Campaign_Data[[#This Row],[Revenue_Generated]]/Campaign_Data[[#This Row],[Total_Spend]]</f>
        <v>3.3948401471212333</v>
      </c>
      <c r="S746" t="str">
        <f xml:space="preserve"> TEXT(Campaign_Data[[#This Row],[Start_Date]], "mmm-yyyy")</f>
        <v>Aug-2023</v>
      </c>
    </row>
    <row r="747" spans="1:19" x14ac:dyDescent="0.2">
      <c r="A747" t="s">
        <v>785</v>
      </c>
      <c r="B747" t="s">
        <v>25</v>
      </c>
      <c r="C747" t="s">
        <v>28</v>
      </c>
      <c r="D747" s="1">
        <v>45007</v>
      </c>
      <c r="E747" s="1">
        <v>45444</v>
      </c>
      <c r="F747">
        <v>18850</v>
      </c>
      <c r="G747">
        <v>8079.4</v>
      </c>
      <c r="H747">
        <v>4234</v>
      </c>
      <c r="I747" s="6">
        <v>13224.261</v>
      </c>
      <c r="J747" s="7">
        <v>43403.400999999998</v>
      </c>
      <c r="K747" t="s">
        <v>21</v>
      </c>
      <c r="L747" t="s">
        <v>30</v>
      </c>
      <c r="M747" t="s">
        <v>23</v>
      </c>
      <c r="N747" s="5">
        <f xml:space="preserve"> Campaign_Data[[#This Row],[Clicks]]/Campaign_Data[[#This Row],[Impressions]]</f>
        <v>0.42861538461538462</v>
      </c>
      <c r="O747" s="5">
        <f xml:space="preserve"> Campaign_Data[[#This Row],[Conversions]]/Campaign_Data[[#This Row],[Clicks]]</f>
        <v>0.52404881550610194</v>
      </c>
      <c r="P747" s="7">
        <f>Campaign_Data[[#This Row],[Total_Spend]]/Campaign_Data[[#This Row],[Clicks]]</f>
        <v>1.6367875089734387</v>
      </c>
      <c r="Q747" s="6">
        <f>Campaign_Data[[#This Row],[Total_Spend]]/Campaign_Data[[#This Row],[Conversions]]</f>
        <v>3.1233493150684932</v>
      </c>
      <c r="R747" s="7">
        <f xml:space="preserve"> Campaign_Data[[#This Row],[Revenue_Generated]]/Campaign_Data[[#This Row],[Total_Spend]]</f>
        <v>3.2821040812790971</v>
      </c>
      <c r="S747" t="str">
        <f xml:space="preserve"> TEXT(Campaign_Data[[#This Row],[Start_Date]], "mmm-yyyy")</f>
        <v>Mar-2023</v>
      </c>
    </row>
    <row r="748" spans="1:19" x14ac:dyDescent="0.2">
      <c r="A748" t="s">
        <v>786</v>
      </c>
      <c r="B748" t="s">
        <v>39</v>
      </c>
      <c r="C748" t="s">
        <v>20</v>
      </c>
      <c r="D748" s="1">
        <v>44878</v>
      </c>
      <c r="E748" s="1">
        <v>45318</v>
      </c>
      <c r="F748">
        <v>77137.099999999991</v>
      </c>
      <c r="G748">
        <v>36656</v>
      </c>
      <c r="H748">
        <v>14009.9</v>
      </c>
      <c r="I748" s="6">
        <v>5801.2759999999998</v>
      </c>
      <c r="J748" s="7">
        <v>18903.939999999999</v>
      </c>
      <c r="K748" t="s">
        <v>29</v>
      </c>
      <c r="L748" t="s">
        <v>30</v>
      </c>
      <c r="M748" t="s">
        <v>23</v>
      </c>
      <c r="N748" s="5">
        <f xml:space="preserve"> Campaign_Data[[#This Row],[Clicks]]/Campaign_Data[[#This Row],[Impressions]]</f>
        <v>0.47520583480581985</v>
      </c>
      <c r="O748" s="5">
        <f xml:space="preserve"> Campaign_Data[[#This Row],[Conversions]]/Campaign_Data[[#This Row],[Clicks]]</f>
        <v>0.38219936708860758</v>
      </c>
      <c r="P748" s="7">
        <f>Campaign_Data[[#This Row],[Total_Spend]]/Campaign_Data[[#This Row],[Clicks]]</f>
        <v>0.1582626582278481</v>
      </c>
      <c r="Q748" s="6">
        <f>Campaign_Data[[#This Row],[Total_Spend]]/Campaign_Data[[#This Row],[Conversions]]</f>
        <v>0.41408404057131026</v>
      </c>
      <c r="R748" s="7">
        <f xml:space="preserve"> Campaign_Data[[#This Row],[Revenue_Generated]]/Campaign_Data[[#This Row],[Total_Spend]]</f>
        <v>3.2585831117154225</v>
      </c>
      <c r="S748" t="str">
        <f xml:space="preserve"> TEXT(Campaign_Data[[#This Row],[Start_Date]], "mmm-yyyy")</f>
        <v>Nov-2022</v>
      </c>
    </row>
    <row r="749" spans="1:19" x14ac:dyDescent="0.2">
      <c r="A749" t="s">
        <v>787</v>
      </c>
      <c r="B749" t="s">
        <v>46</v>
      </c>
      <c r="C749" t="s">
        <v>40</v>
      </c>
      <c r="D749" s="1">
        <v>44932</v>
      </c>
      <c r="E749" s="1">
        <v>45395</v>
      </c>
      <c r="F749">
        <v>65998.2</v>
      </c>
      <c r="G749">
        <v>39904</v>
      </c>
      <c r="H749">
        <v>23591.5</v>
      </c>
      <c r="I749" s="6">
        <v>8272.8590000000004</v>
      </c>
      <c r="J749" s="7">
        <v>29231.594000000001</v>
      </c>
      <c r="K749" t="s">
        <v>37</v>
      </c>
      <c r="L749" t="s">
        <v>22</v>
      </c>
      <c r="M749" t="s">
        <v>31</v>
      </c>
      <c r="N749" s="5">
        <f xml:space="preserve"> Campaign_Data[[#This Row],[Clicks]]/Campaign_Data[[#This Row],[Impressions]]</f>
        <v>0.6046225503119782</v>
      </c>
      <c r="O749" s="5">
        <f xml:space="preserve"> Campaign_Data[[#This Row],[Conversions]]/Campaign_Data[[#This Row],[Clicks]]</f>
        <v>0.59120639534883723</v>
      </c>
      <c r="P749" s="7">
        <f>Campaign_Data[[#This Row],[Total_Spend]]/Campaign_Data[[#This Row],[Clicks]]</f>
        <v>0.20731904069767443</v>
      </c>
      <c r="Q749" s="6">
        <f>Campaign_Data[[#This Row],[Total_Spend]]/Campaign_Data[[#This Row],[Conversions]]</f>
        <v>0.35067117393976643</v>
      </c>
      <c r="R749" s="7">
        <f xml:space="preserve"> Campaign_Data[[#This Row],[Revenue_Generated]]/Campaign_Data[[#This Row],[Total_Spend]]</f>
        <v>3.5334331214879886</v>
      </c>
      <c r="S749" t="str">
        <f xml:space="preserve"> TEXT(Campaign_Data[[#This Row],[Start_Date]], "mmm-yyyy")</f>
        <v>Jan-2023</v>
      </c>
    </row>
    <row r="750" spans="1:19" x14ac:dyDescent="0.2">
      <c r="A750" t="s">
        <v>788</v>
      </c>
      <c r="B750" t="s">
        <v>25</v>
      </c>
      <c r="C750" t="s">
        <v>47</v>
      </c>
      <c r="D750" s="1">
        <v>45103</v>
      </c>
      <c r="E750" s="1">
        <v>45566</v>
      </c>
      <c r="F750">
        <v>104721.9</v>
      </c>
      <c r="G750">
        <v>40716</v>
      </c>
      <c r="H750">
        <v>1061.3999999999999</v>
      </c>
      <c r="I750" s="6">
        <v>10891.733</v>
      </c>
      <c r="J750" s="7">
        <v>26456.323</v>
      </c>
      <c r="K750" t="s">
        <v>64</v>
      </c>
      <c r="L750" t="s">
        <v>34</v>
      </c>
      <c r="M750" t="s">
        <v>23</v>
      </c>
      <c r="N750" s="5">
        <f xml:space="preserve"> Campaign_Data[[#This Row],[Clicks]]/Campaign_Data[[#This Row],[Impressions]]</f>
        <v>0.38880119631137328</v>
      </c>
      <c r="O750" s="5">
        <f xml:space="preserve"> Campaign_Data[[#This Row],[Conversions]]/Campaign_Data[[#This Row],[Clicks]]</f>
        <v>2.6068376068376066E-2</v>
      </c>
      <c r="P750" s="7">
        <f>Campaign_Data[[#This Row],[Total_Spend]]/Campaign_Data[[#This Row],[Clicks]]</f>
        <v>0.26750498575498577</v>
      </c>
      <c r="Q750" s="6">
        <f>Campaign_Data[[#This Row],[Total_Spend]]/Campaign_Data[[#This Row],[Conversions]]</f>
        <v>10.261666666666668</v>
      </c>
      <c r="R750" s="7">
        <f xml:space="preserve"> Campaign_Data[[#This Row],[Revenue_Generated]]/Campaign_Data[[#This Row],[Total_Spend]]</f>
        <v>2.4290278691187162</v>
      </c>
      <c r="S750" t="str">
        <f xml:space="preserve"> TEXT(Campaign_Data[[#This Row],[Start_Date]], "mmm-yyyy")</f>
        <v>Jun-2023</v>
      </c>
    </row>
    <row r="751" spans="1:19" x14ac:dyDescent="0.2">
      <c r="A751" t="s">
        <v>789</v>
      </c>
      <c r="B751" t="s">
        <v>33</v>
      </c>
      <c r="C751" t="s">
        <v>47</v>
      </c>
      <c r="D751" s="1">
        <v>45140</v>
      </c>
      <c r="E751" s="1">
        <v>45574</v>
      </c>
      <c r="F751">
        <v>122104.5</v>
      </c>
      <c r="G751">
        <v>32674.3</v>
      </c>
      <c r="H751">
        <v>16376.3</v>
      </c>
      <c r="I751" s="6">
        <v>5401.6559999999999</v>
      </c>
      <c r="J751" s="7">
        <v>12664.967000000001</v>
      </c>
      <c r="K751" t="s">
        <v>37</v>
      </c>
      <c r="L751" t="s">
        <v>34</v>
      </c>
      <c r="M751" t="s">
        <v>31</v>
      </c>
      <c r="N751" s="5">
        <f xml:space="preserve"> Campaign_Data[[#This Row],[Clicks]]/Campaign_Data[[#This Row],[Impressions]]</f>
        <v>0.26759292245576533</v>
      </c>
      <c r="O751" s="5">
        <f xml:space="preserve"> Campaign_Data[[#This Row],[Conversions]]/Campaign_Data[[#This Row],[Clicks]]</f>
        <v>0.50119818940268035</v>
      </c>
      <c r="P751" s="7">
        <f>Campaign_Data[[#This Row],[Total_Spend]]/Campaign_Data[[#This Row],[Clicks]]</f>
        <v>0.16531818585248959</v>
      </c>
      <c r="Q751" s="6">
        <f>Campaign_Data[[#This Row],[Total_Spend]]/Campaign_Data[[#This Row],[Conversions]]</f>
        <v>0.32984593589516559</v>
      </c>
      <c r="R751" s="7">
        <f xml:space="preserve"> Campaign_Data[[#This Row],[Revenue_Generated]]/Campaign_Data[[#This Row],[Total_Spend]]</f>
        <v>2.3446452347206117</v>
      </c>
      <c r="S751" t="str">
        <f xml:space="preserve"> TEXT(Campaign_Data[[#This Row],[Start_Date]], "mmm-yyyy")</f>
        <v>Aug-2023</v>
      </c>
    </row>
    <row r="752" spans="1:19" x14ac:dyDescent="0.2">
      <c r="A752" t="s">
        <v>790</v>
      </c>
      <c r="B752" t="s">
        <v>27</v>
      </c>
      <c r="C752" t="s">
        <v>40</v>
      </c>
      <c r="D752" s="1">
        <v>44947</v>
      </c>
      <c r="E752" s="1">
        <v>45382</v>
      </c>
      <c r="F752">
        <v>76122.099999999991</v>
      </c>
      <c r="G752">
        <v>63272.2</v>
      </c>
      <c r="H752">
        <v>31969.599999999999</v>
      </c>
      <c r="I752" s="6">
        <v>7066.0240000000003</v>
      </c>
      <c r="J752" s="7">
        <v>10716.66</v>
      </c>
      <c r="K752" t="s">
        <v>29</v>
      </c>
      <c r="L752" t="s">
        <v>43</v>
      </c>
      <c r="M752" t="s">
        <v>23</v>
      </c>
      <c r="N752" s="5">
        <f xml:space="preserve"> Campaign_Data[[#This Row],[Clicks]]/Campaign_Data[[#This Row],[Impressions]]</f>
        <v>0.8311935692788297</v>
      </c>
      <c r="O752" s="5">
        <f xml:space="preserve"> Campaign_Data[[#This Row],[Conversions]]/Campaign_Data[[#This Row],[Clicks]]</f>
        <v>0.50527087725731046</v>
      </c>
      <c r="P752" s="7">
        <f>Campaign_Data[[#This Row],[Total_Spend]]/Campaign_Data[[#This Row],[Clicks]]</f>
        <v>0.11167659730497755</v>
      </c>
      <c r="Q752" s="6">
        <f>Campaign_Data[[#This Row],[Total_Spend]]/Campaign_Data[[#This Row],[Conversions]]</f>
        <v>0.22102322206095792</v>
      </c>
      <c r="R752" s="7">
        <f xml:space="preserve"> Campaign_Data[[#This Row],[Revenue_Generated]]/Campaign_Data[[#This Row],[Total_Spend]]</f>
        <v>1.5166464195423055</v>
      </c>
      <c r="S752" t="str">
        <f xml:space="preserve"> TEXT(Campaign_Data[[#This Row],[Start_Date]], "mmm-yyyy")</f>
        <v>Jan-2023</v>
      </c>
    </row>
    <row r="753" spans="1:19" x14ac:dyDescent="0.2">
      <c r="A753" t="s">
        <v>791</v>
      </c>
      <c r="B753" t="s">
        <v>33</v>
      </c>
      <c r="C753" t="s">
        <v>28</v>
      </c>
      <c r="D753" s="1">
        <v>45154</v>
      </c>
      <c r="E753" s="1">
        <v>45610</v>
      </c>
      <c r="F753">
        <v>57486.7</v>
      </c>
      <c r="G753">
        <v>47832.6</v>
      </c>
      <c r="H753">
        <v>10640.1</v>
      </c>
      <c r="I753" s="6">
        <v>10050.356</v>
      </c>
      <c r="J753" s="7">
        <v>17436.453000000001</v>
      </c>
      <c r="K753" t="s">
        <v>42</v>
      </c>
      <c r="L753" t="s">
        <v>34</v>
      </c>
      <c r="M753" t="s">
        <v>23</v>
      </c>
      <c r="N753" s="5">
        <f xml:space="preserve"> Campaign_Data[[#This Row],[Clicks]]/Campaign_Data[[#This Row],[Impressions]]</f>
        <v>0.8320637643141805</v>
      </c>
      <c r="O753" s="5">
        <f xml:space="preserve"> Campaign_Data[[#This Row],[Conversions]]/Campaign_Data[[#This Row],[Clicks]]</f>
        <v>0.22244452528192071</v>
      </c>
      <c r="P753" s="7">
        <f>Campaign_Data[[#This Row],[Total_Spend]]/Campaign_Data[[#This Row],[Clicks]]</f>
        <v>0.21011519340366194</v>
      </c>
      <c r="Q753" s="6">
        <f>Campaign_Data[[#This Row],[Total_Spend]]/Campaign_Data[[#This Row],[Conversions]]</f>
        <v>0.94457345325701825</v>
      </c>
      <c r="R753" s="7">
        <f xml:space="preserve"> Campaign_Data[[#This Row],[Revenue_Generated]]/Campaign_Data[[#This Row],[Total_Spend]]</f>
        <v>1.7349089922784826</v>
      </c>
      <c r="S753" t="str">
        <f xml:space="preserve"> TEXT(Campaign_Data[[#This Row],[Start_Date]], "mmm-yyyy")</f>
        <v>Aug-2023</v>
      </c>
    </row>
    <row r="754" spans="1:19" x14ac:dyDescent="0.2">
      <c r="A754" t="s">
        <v>792</v>
      </c>
      <c r="B754" t="s">
        <v>39</v>
      </c>
      <c r="C754" t="s">
        <v>40</v>
      </c>
      <c r="D754" s="1">
        <v>45107</v>
      </c>
      <c r="E754" s="1">
        <v>45543</v>
      </c>
      <c r="F754">
        <v>119340.8</v>
      </c>
      <c r="G754">
        <v>71105.099999999991</v>
      </c>
      <c r="H754">
        <v>67300.3</v>
      </c>
      <c r="I754" s="6">
        <v>3961.69</v>
      </c>
      <c r="J754" s="7">
        <v>9596.9699999999993</v>
      </c>
      <c r="K754" t="s">
        <v>37</v>
      </c>
      <c r="L754" t="s">
        <v>43</v>
      </c>
      <c r="M754" t="s">
        <v>23</v>
      </c>
      <c r="N754" s="5">
        <f xml:space="preserve"> Campaign_Data[[#This Row],[Clicks]]/Campaign_Data[[#This Row],[Impressions]]</f>
        <v>0.5958155132192845</v>
      </c>
      <c r="O754" s="5">
        <f xml:space="preserve"> Campaign_Data[[#This Row],[Conversions]]/Campaign_Data[[#This Row],[Clicks]]</f>
        <v>0.94649047677311493</v>
      </c>
      <c r="P754" s="7">
        <f>Campaign_Data[[#This Row],[Total_Spend]]/Campaign_Data[[#This Row],[Clicks]]</f>
        <v>5.5715975366042669E-2</v>
      </c>
      <c r="Q754" s="6">
        <f>Campaign_Data[[#This Row],[Total_Spend]]/Campaign_Data[[#This Row],[Conversions]]</f>
        <v>5.886585943896238E-2</v>
      </c>
      <c r="R754" s="7">
        <f xml:space="preserve"> Campaign_Data[[#This Row],[Revenue_Generated]]/Campaign_Data[[#This Row],[Total_Spend]]</f>
        <v>2.4224434521630918</v>
      </c>
      <c r="S754" t="str">
        <f xml:space="preserve"> TEXT(Campaign_Data[[#This Row],[Start_Date]], "mmm-yyyy")</f>
        <v>Jun-2023</v>
      </c>
    </row>
    <row r="755" spans="1:19" x14ac:dyDescent="0.2">
      <c r="A755" t="s">
        <v>793</v>
      </c>
      <c r="B755" t="s">
        <v>27</v>
      </c>
      <c r="C755" t="s">
        <v>40</v>
      </c>
      <c r="D755" s="1">
        <v>45045</v>
      </c>
      <c r="E755" s="1">
        <v>45491</v>
      </c>
      <c r="F755">
        <v>113004.3</v>
      </c>
      <c r="G755">
        <v>14552.199999999999</v>
      </c>
      <c r="H755">
        <v>40.6</v>
      </c>
      <c r="I755" s="6">
        <v>11352.977999999999</v>
      </c>
      <c r="J755" s="7">
        <v>15381.745000000001</v>
      </c>
      <c r="K755" t="s">
        <v>42</v>
      </c>
      <c r="L755" t="s">
        <v>34</v>
      </c>
      <c r="M755" t="s">
        <v>23</v>
      </c>
      <c r="N755" s="5">
        <f xml:space="preserve"> Campaign_Data[[#This Row],[Clicks]]/Campaign_Data[[#This Row],[Impressions]]</f>
        <v>0.12877563066184206</v>
      </c>
      <c r="O755" s="5">
        <f xml:space="preserve"> Campaign_Data[[#This Row],[Conversions]]/Campaign_Data[[#This Row],[Clicks]]</f>
        <v>2.7899561578318059E-3</v>
      </c>
      <c r="P755" s="7">
        <f>Campaign_Data[[#This Row],[Total_Spend]]/Campaign_Data[[#This Row],[Clicks]]</f>
        <v>0.78015544041450779</v>
      </c>
      <c r="Q755" s="6">
        <f>Campaign_Data[[#This Row],[Total_Spend]]/Campaign_Data[[#This Row],[Conversions]]</f>
        <v>279.63</v>
      </c>
      <c r="R755" s="7">
        <f xml:space="preserve"> Campaign_Data[[#This Row],[Revenue_Generated]]/Campaign_Data[[#This Row],[Total_Spend]]</f>
        <v>1.3548643360358843</v>
      </c>
      <c r="S755" t="str">
        <f xml:space="preserve"> TEXT(Campaign_Data[[#This Row],[Start_Date]], "mmm-yyyy")</f>
        <v>Apr-2023</v>
      </c>
    </row>
    <row r="756" spans="1:19" x14ac:dyDescent="0.2">
      <c r="A756" t="s">
        <v>794</v>
      </c>
      <c r="B756" t="s">
        <v>39</v>
      </c>
      <c r="C756" t="s">
        <v>20</v>
      </c>
      <c r="D756" s="1">
        <v>45137</v>
      </c>
      <c r="E756" s="1">
        <v>45574</v>
      </c>
      <c r="F756">
        <v>59890.799999999996</v>
      </c>
      <c r="G756">
        <v>37395.5</v>
      </c>
      <c r="H756">
        <v>9404.6999999999989</v>
      </c>
      <c r="I756" s="6">
        <v>8924.402</v>
      </c>
      <c r="J756" s="7">
        <v>31649.614000000001</v>
      </c>
      <c r="K756" t="s">
        <v>64</v>
      </c>
      <c r="L756" t="s">
        <v>49</v>
      </c>
      <c r="M756" t="s">
        <v>23</v>
      </c>
      <c r="N756" s="5">
        <f xml:space="preserve"> Campaign_Data[[#This Row],[Clicks]]/Campaign_Data[[#This Row],[Impressions]]</f>
        <v>0.62439473174510951</v>
      </c>
      <c r="O756" s="5">
        <f xml:space="preserve"> Campaign_Data[[#This Row],[Conversions]]/Campaign_Data[[#This Row],[Clicks]]</f>
        <v>0.25149282667700656</v>
      </c>
      <c r="P756" s="7">
        <f>Campaign_Data[[#This Row],[Total_Spend]]/Campaign_Data[[#This Row],[Clicks]]</f>
        <v>0.23864908879410623</v>
      </c>
      <c r="Q756" s="6">
        <f>Campaign_Data[[#This Row],[Total_Spend]]/Campaign_Data[[#This Row],[Conversions]]</f>
        <v>0.94893000308356468</v>
      </c>
      <c r="R756" s="7">
        <f xml:space="preserve"> Campaign_Data[[#This Row],[Revenue_Generated]]/Campaign_Data[[#This Row],[Total_Spend]]</f>
        <v>3.5464128576906329</v>
      </c>
      <c r="S756" t="str">
        <f xml:space="preserve"> TEXT(Campaign_Data[[#This Row],[Start_Date]], "mmm-yyyy")</f>
        <v>Jul-2023</v>
      </c>
    </row>
    <row r="757" spans="1:19" x14ac:dyDescent="0.2">
      <c r="A757" t="s">
        <v>795</v>
      </c>
      <c r="B757" t="s">
        <v>46</v>
      </c>
      <c r="C757" t="s">
        <v>20</v>
      </c>
      <c r="D757" s="1">
        <v>44952</v>
      </c>
      <c r="E757" s="1">
        <v>45387</v>
      </c>
      <c r="F757">
        <v>59925.599999999999</v>
      </c>
      <c r="G757">
        <v>11936.4</v>
      </c>
      <c r="H757">
        <v>2679.6</v>
      </c>
      <c r="I757" s="6">
        <v>11878.718999999999</v>
      </c>
      <c r="J757" s="7">
        <v>31724.202000000001</v>
      </c>
      <c r="K757" t="s">
        <v>29</v>
      </c>
      <c r="L757" t="s">
        <v>43</v>
      </c>
      <c r="M757" t="s">
        <v>23</v>
      </c>
      <c r="N757" s="5">
        <f xml:space="preserve"> Campaign_Data[[#This Row],[Clicks]]/Campaign_Data[[#This Row],[Impressions]]</f>
        <v>0.1991869918699187</v>
      </c>
      <c r="O757" s="5">
        <f xml:space="preserve"> Campaign_Data[[#This Row],[Conversions]]/Campaign_Data[[#This Row],[Clicks]]</f>
        <v>0.22448979591836735</v>
      </c>
      <c r="P757" s="7">
        <f>Campaign_Data[[#This Row],[Total_Spend]]/Campaign_Data[[#This Row],[Clicks]]</f>
        <v>0.99516763848396494</v>
      </c>
      <c r="Q757" s="6">
        <f>Campaign_Data[[#This Row],[Total_Spend]]/Campaign_Data[[#This Row],[Conversions]]</f>
        <v>4.43301948051948</v>
      </c>
      <c r="R757" s="7">
        <f xml:space="preserve"> Campaign_Data[[#This Row],[Revenue_Generated]]/Campaign_Data[[#This Row],[Total_Spend]]</f>
        <v>2.6706753480741487</v>
      </c>
      <c r="S757" t="str">
        <f xml:space="preserve"> TEXT(Campaign_Data[[#This Row],[Start_Date]], "mmm-yyyy")</f>
        <v>Jan-2023</v>
      </c>
    </row>
    <row r="758" spans="1:19" x14ac:dyDescent="0.2">
      <c r="A758" t="s">
        <v>796</v>
      </c>
      <c r="B758" t="s">
        <v>19</v>
      </c>
      <c r="C758" t="s">
        <v>47</v>
      </c>
      <c r="D758" s="1">
        <v>44940</v>
      </c>
      <c r="E758" s="1">
        <v>45393</v>
      </c>
      <c r="F758">
        <v>140835.6</v>
      </c>
      <c r="G758">
        <v>71084.800000000003</v>
      </c>
      <c r="H758">
        <v>13421.199999999999</v>
      </c>
      <c r="I758" s="6">
        <v>1031.8779999999999</v>
      </c>
      <c r="J758" s="7">
        <v>2405.4920000000002</v>
      </c>
      <c r="K758" t="s">
        <v>29</v>
      </c>
      <c r="L758" t="s">
        <v>43</v>
      </c>
      <c r="M758" t="s">
        <v>23</v>
      </c>
      <c r="N758" s="5">
        <f xml:space="preserve"> Campaign_Data[[#This Row],[Clicks]]/Campaign_Data[[#This Row],[Impressions]]</f>
        <v>0.50473601844988059</v>
      </c>
      <c r="O758" s="5">
        <f xml:space="preserve"> Campaign_Data[[#This Row],[Conversions]]/Campaign_Data[[#This Row],[Clicks]]</f>
        <v>0.18880548302872061</v>
      </c>
      <c r="P758" s="7">
        <f>Campaign_Data[[#This Row],[Total_Spend]]/Campaign_Data[[#This Row],[Clicks]]</f>
        <v>1.4516155352480416E-2</v>
      </c>
      <c r="Q758" s="6">
        <f>Campaign_Data[[#This Row],[Total_Spend]]/Campaign_Data[[#This Row],[Conversions]]</f>
        <v>7.6884183232497835E-2</v>
      </c>
      <c r="R758" s="7">
        <f xml:space="preserve"> Campaign_Data[[#This Row],[Revenue_Generated]]/Campaign_Data[[#This Row],[Total_Spend]]</f>
        <v>2.3311786858523975</v>
      </c>
      <c r="S758" t="str">
        <f xml:space="preserve"> TEXT(Campaign_Data[[#This Row],[Start_Date]], "mmm-yyyy")</f>
        <v>Jan-2023</v>
      </c>
    </row>
    <row r="759" spans="1:19" x14ac:dyDescent="0.2">
      <c r="A759" t="s">
        <v>797</v>
      </c>
      <c r="B759" t="s">
        <v>19</v>
      </c>
      <c r="C759" t="s">
        <v>40</v>
      </c>
      <c r="D759" s="1">
        <v>44862</v>
      </c>
      <c r="E759" s="1">
        <v>45321</v>
      </c>
      <c r="F759">
        <v>8082.3</v>
      </c>
      <c r="G759">
        <v>2363.5</v>
      </c>
      <c r="H759">
        <v>1012.1</v>
      </c>
      <c r="I759" s="6">
        <v>13126.907999999999</v>
      </c>
      <c r="J759" s="7">
        <v>44057.930999999997</v>
      </c>
      <c r="K759" t="s">
        <v>21</v>
      </c>
      <c r="L759" t="s">
        <v>30</v>
      </c>
      <c r="M759" t="s">
        <v>31</v>
      </c>
      <c r="N759" s="5">
        <f xml:space="preserve"> Campaign_Data[[#This Row],[Clicks]]/Campaign_Data[[#This Row],[Impressions]]</f>
        <v>0.29242913527090059</v>
      </c>
      <c r="O759" s="5">
        <f xml:space="preserve"> Campaign_Data[[#This Row],[Conversions]]/Campaign_Data[[#This Row],[Clicks]]</f>
        <v>0.42822085889570555</v>
      </c>
      <c r="P759" s="7">
        <f>Campaign_Data[[#This Row],[Total_Spend]]/Campaign_Data[[#This Row],[Clicks]]</f>
        <v>5.5540122699386503</v>
      </c>
      <c r="Q759" s="6">
        <f>Campaign_Data[[#This Row],[Total_Spend]]/Campaign_Data[[#This Row],[Conversions]]</f>
        <v>12.96997134670487</v>
      </c>
      <c r="R759" s="7">
        <f xml:space="preserve"> Campaign_Data[[#This Row],[Revenue_Generated]]/Campaign_Data[[#This Row],[Total_Spend]]</f>
        <v>3.3563068317382889</v>
      </c>
      <c r="S759" t="str">
        <f xml:space="preserve"> TEXT(Campaign_Data[[#This Row],[Start_Date]], "mmm-yyyy")</f>
        <v>Oct-2022</v>
      </c>
    </row>
    <row r="760" spans="1:19" x14ac:dyDescent="0.2">
      <c r="A760" t="s">
        <v>798</v>
      </c>
      <c r="B760" t="s">
        <v>19</v>
      </c>
      <c r="C760" t="s">
        <v>20</v>
      </c>
      <c r="D760" s="1">
        <v>44948</v>
      </c>
      <c r="E760" s="1">
        <v>45406</v>
      </c>
      <c r="F760">
        <v>49833.599999999999</v>
      </c>
      <c r="G760">
        <v>19479.3</v>
      </c>
      <c r="H760">
        <v>12319.199999999999</v>
      </c>
      <c r="I760" s="6">
        <v>12976.861999999999</v>
      </c>
      <c r="J760" s="7">
        <v>21036.744999999999</v>
      </c>
      <c r="K760" t="s">
        <v>42</v>
      </c>
      <c r="L760" t="s">
        <v>43</v>
      </c>
      <c r="M760" t="s">
        <v>23</v>
      </c>
      <c r="N760" s="5">
        <f xml:space="preserve"> Campaign_Data[[#This Row],[Clicks]]/Campaign_Data[[#This Row],[Impressions]]</f>
        <v>0.39088687150837986</v>
      </c>
      <c r="O760" s="5">
        <f xml:space="preserve"> Campaign_Data[[#This Row],[Conversions]]/Campaign_Data[[#This Row],[Clicks]]</f>
        <v>0.63242518981688245</v>
      </c>
      <c r="P760" s="7">
        <f>Campaign_Data[[#This Row],[Total_Spend]]/Campaign_Data[[#This Row],[Clicks]]</f>
        <v>0.66618728599076971</v>
      </c>
      <c r="Q760" s="6">
        <f>Campaign_Data[[#This Row],[Total_Spend]]/Campaign_Data[[#This Row],[Conversions]]</f>
        <v>1.0533851224105462</v>
      </c>
      <c r="R760" s="7">
        <f xml:space="preserve"> Campaign_Data[[#This Row],[Revenue_Generated]]/Campaign_Data[[#This Row],[Total_Spend]]</f>
        <v>1.6210964561386259</v>
      </c>
      <c r="S760" t="str">
        <f xml:space="preserve"> TEXT(Campaign_Data[[#This Row],[Start_Date]], "mmm-yyyy")</f>
        <v>Jan-2023</v>
      </c>
    </row>
    <row r="761" spans="1:19" x14ac:dyDescent="0.2">
      <c r="A761" t="s">
        <v>799</v>
      </c>
      <c r="B761" t="s">
        <v>46</v>
      </c>
      <c r="C761" t="s">
        <v>47</v>
      </c>
      <c r="D761" s="1">
        <v>45023</v>
      </c>
      <c r="E761" s="1">
        <v>45474</v>
      </c>
      <c r="F761">
        <v>48221.2</v>
      </c>
      <c r="G761">
        <v>28872.399999999998</v>
      </c>
      <c r="H761">
        <v>11031.6</v>
      </c>
      <c r="I761" s="6">
        <v>12348.055</v>
      </c>
      <c r="J761" s="7">
        <v>29915.037</v>
      </c>
      <c r="K761" t="s">
        <v>64</v>
      </c>
      <c r="L761" t="s">
        <v>30</v>
      </c>
      <c r="M761" t="s">
        <v>23</v>
      </c>
      <c r="N761" s="5">
        <f xml:space="preserve"> Campaign_Data[[#This Row],[Clicks]]/Campaign_Data[[#This Row],[Impressions]]</f>
        <v>0.59874909790714459</v>
      </c>
      <c r="O761" s="5">
        <f xml:space="preserve"> Campaign_Data[[#This Row],[Conversions]]/Campaign_Data[[#This Row],[Clicks]]</f>
        <v>0.38208115709120133</v>
      </c>
      <c r="P761" s="7">
        <f>Campaign_Data[[#This Row],[Total_Spend]]/Campaign_Data[[#This Row],[Clicks]]</f>
        <v>0.4276767778224187</v>
      </c>
      <c r="Q761" s="6">
        <f>Campaign_Data[[#This Row],[Total_Spend]]/Campaign_Data[[#This Row],[Conversions]]</f>
        <v>1.1193349106203996</v>
      </c>
      <c r="R761" s="7">
        <f xml:space="preserve"> Campaign_Data[[#This Row],[Revenue_Generated]]/Campaign_Data[[#This Row],[Total_Spend]]</f>
        <v>2.4226517455583085</v>
      </c>
      <c r="S761" t="str">
        <f xml:space="preserve"> TEXT(Campaign_Data[[#This Row],[Start_Date]], "mmm-yyyy")</f>
        <v>Apr-2023</v>
      </c>
    </row>
    <row r="762" spans="1:19" x14ac:dyDescent="0.2">
      <c r="A762" t="s">
        <v>800</v>
      </c>
      <c r="B762" t="s">
        <v>25</v>
      </c>
      <c r="C762" t="s">
        <v>28</v>
      </c>
      <c r="D762" s="1">
        <v>45133</v>
      </c>
      <c r="E762" s="1">
        <v>45581</v>
      </c>
      <c r="F762">
        <v>35139.299999999996</v>
      </c>
      <c r="G762">
        <v>24061.3</v>
      </c>
      <c r="H762">
        <v>3732.2999999999997</v>
      </c>
      <c r="I762" s="6">
        <v>14108.645</v>
      </c>
      <c r="J762" s="7">
        <v>47742.612999999998</v>
      </c>
      <c r="K762" t="s">
        <v>42</v>
      </c>
      <c r="L762" t="s">
        <v>43</v>
      </c>
      <c r="M762" t="s">
        <v>31</v>
      </c>
      <c r="N762" s="5">
        <f xml:space="preserve"> Campaign_Data[[#This Row],[Clicks]]/Campaign_Data[[#This Row],[Impressions]]</f>
        <v>0.6847404473054387</v>
      </c>
      <c r="O762" s="5">
        <f xml:space="preserve"> Campaign_Data[[#This Row],[Conversions]]/Campaign_Data[[#This Row],[Clicks]]</f>
        <v>0.15511630709895141</v>
      </c>
      <c r="P762" s="7">
        <f>Campaign_Data[[#This Row],[Total_Spend]]/Campaign_Data[[#This Row],[Clicks]]</f>
        <v>0.58636254067735327</v>
      </c>
      <c r="Q762" s="6">
        <f>Campaign_Data[[#This Row],[Total_Spend]]/Campaign_Data[[#This Row],[Conversions]]</f>
        <v>3.7801476301476304</v>
      </c>
      <c r="R762" s="7">
        <f xml:space="preserve"> Campaign_Data[[#This Row],[Revenue_Generated]]/Campaign_Data[[#This Row],[Total_Spend]]</f>
        <v>3.3839261672541903</v>
      </c>
      <c r="S762" t="str">
        <f xml:space="preserve"> TEXT(Campaign_Data[[#This Row],[Start_Date]], "mmm-yyyy")</f>
        <v>Jul-2023</v>
      </c>
    </row>
    <row r="763" spans="1:19" x14ac:dyDescent="0.2">
      <c r="A763" t="s">
        <v>801</v>
      </c>
      <c r="B763" t="s">
        <v>46</v>
      </c>
      <c r="C763" t="s">
        <v>20</v>
      </c>
      <c r="D763" s="1">
        <v>44870</v>
      </c>
      <c r="E763" s="1">
        <v>45329</v>
      </c>
      <c r="F763">
        <v>135818.6</v>
      </c>
      <c r="G763">
        <v>34135.9</v>
      </c>
      <c r="H763">
        <v>31198.2</v>
      </c>
      <c r="I763" s="6">
        <v>13018.071</v>
      </c>
      <c r="J763" s="7">
        <v>18296.129000000001</v>
      </c>
      <c r="K763" t="s">
        <v>64</v>
      </c>
      <c r="L763" t="s">
        <v>30</v>
      </c>
      <c r="M763" t="s">
        <v>23</v>
      </c>
      <c r="N763" s="5">
        <f xml:space="preserve"> Campaign_Data[[#This Row],[Clicks]]/Campaign_Data[[#This Row],[Impressions]]</f>
        <v>0.25133450057650425</v>
      </c>
      <c r="O763" s="5">
        <f xml:space="preserve"> Campaign_Data[[#This Row],[Conversions]]/Campaign_Data[[#This Row],[Clicks]]</f>
        <v>0.91394104154277456</v>
      </c>
      <c r="P763" s="7">
        <f>Campaign_Data[[#This Row],[Total_Spend]]/Campaign_Data[[#This Row],[Clicks]]</f>
        <v>0.38136012233455102</v>
      </c>
      <c r="Q763" s="6">
        <f>Campaign_Data[[#This Row],[Total_Spend]]/Campaign_Data[[#This Row],[Conversions]]</f>
        <v>0.41726993865030676</v>
      </c>
      <c r="R763" s="7">
        <f xml:space="preserve"> Campaign_Data[[#This Row],[Revenue_Generated]]/Campaign_Data[[#This Row],[Total_Spend]]</f>
        <v>1.4054408675448153</v>
      </c>
      <c r="S763" t="str">
        <f xml:space="preserve"> TEXT(Campaign_Data[[#This Row],[Start_Date]], "mmm-yyyy")</f>
        <v>Nov-2022</v>
      </c>
    </row>
    <row r="764" spans="1:19" x14ac:dyDescent="0.2">
      <c r="A764" t="s">
        <v>802</v>
      </c>
      <c r="B764" t="s">
        <v>25</v>
      </c>
      <c r="C764" t="s">
        <v>47</v>
      </c>
      <c r="D764" s="1">
        <v>45134</v>
      </c>
      <c r="E764" s="1">
        <v>45569</v>
      </c>
      <c r="F764">
        <v>142668.4</v>
      </c>
      <c r="G764">
        <v>98800.099999999991</v>
      </c>
      <c r="H764">
        <v>83131.399999999994</v>
      </c>
      <c r="I764" s="6">
        <v>4136.067</v>
      </c>
      <c r="J764" s="7">
        <v>7074.4049999999997</v>
      </c>
      <c r="K764" t="s">
        <v>21</v>
      </c>
      <c r="L764" t="s">
        <v>43</v>
      </c>
      <c r="M764" t="s">
        <v>23</v>
      </c>
      <c r="N764" s="5">
        <f xml:space="preserve"> Campaign_Data[[#This Row],[Clicks]]/Campaign_Data[[#This Row],[Impressions]]</f>
        <v>0.69251565167899831</v>
      </c>
      <c r="O764" s="5">
        <f xml:space="preserve"> Campaign_Data[[#This Row],[Conversions]]/Campaign_Data[[#This Row],[Clicks]]</f>
        <v>0.8414100795444539</v>
      </c>
      <c r="P764" s="7">
        <f>Campaign_Data[[#This Row],[Total_Spend]]/Campaign_Data[[#This Row],[Clicks]]</f>
        <v>4.1862983944348238E-2</v>
      </c>
      <c r="Q764" s="6">
        <f>Campaign_Data[[#This Row],[Total_Spend]]/Campaign_Data[[#This Row],[Conversions]]</f>
        <v>4.9753366357357151E-2</v>
      </c>
      <c r="R764" s="7">
        <f xml:space="preserve"> Campaign_Data[[#This Row],[Revenue_Generated]]/Campaign_Data[[#This Row],[Total_Spend]]</f>
        <v>1.7104183757178013</v>
      </c>
      <c r="S764" t="str">
        <f xml:space="preserve"> TEXT(Campaign_Data[[#This Row],[Start_Date]], "mmm-yyyy")</f>
        <v>Jul-2023</v>
      </c>
    </row>
    <row r="765" spans="1:19" x14ac:dyDescent="0.2">
      <c r="A765" t="s">
        <v>803</v>
      </c>
      <c r="B765" t="s">
        <v>46</v>
      </c>
      <c r="C765" t="s">
        <v>47</v>
      </c>
      <c r="D765" s="1">
        <v>44920</v>
      </c>
      <c r="E765" s="1">
        <v>45370</v>
      </c>
      <c r="F765">
        <v>73213.399999999994</v>
      </c>
      <c r="G765">
        <v>27367.3</v>
      </c>
      <c r="H765">
        <v>16648.899999999998</v>
      </c>
      <c r="I765" s="6">
        <v>6039.1629999999996</v>
      </c>
      <c r="J765" s="7">
        <v>11373.655000000001</v>
      </c>
      <c r="K765" t="s">
        <v>21</v>
      </c>
      <c r="L765" t="s">
        <v>22</v>
      </c>
      <c r="M765" t="s">
        <v>31</v>
      </c>
      <c r="N765" s="5">
        <f xml:space="preserve"> Campaign_Data[[#This Row],[Clicks]]/Campaign_Data[[#This Row],[Impressions]]</f>
        <v>0.37380179038263489</v>
      </c>
      <c r="O765" s="5">
        <f xml:space="preserve"> Campaign_Data[[#This Row],[Conversions]]/Campaign_Data[[#This Row],[Clicks]]</f>
        <v>0.60835011126417282</v>
      </c>
      <c r="P765" s="7">
        <f>Campaign_Data[[#This Row],[Total_Spend]]/Campaign_Data[[#This Row],[Clicks]]</f>
        <v>0.2206707640139875</v>
      </c>
      <c r="Q765" s="6">
        <f>Campaign_Data[[#This Row],[Total_Spend]]/Campaign_Data[[#This Row],[Conversions]]</f>
        <v>0.36273645706322943</v>
      </c>
      <c r="R765" s="7">
        <f xml:space="preserve"> Campaign_Data[[#This Row],[Revenue_Generated]]/Campaign_Data[[#This Row],[Total_Spend]]</f>
        <v>1.8833164463353615</v>
      </c>
      <c r="S765" t="str">
        <f xml:space="preserve"> TEXT(Campaign_Data[[#This Row],[Start_Date]], "mmm-yyyy")</f>
        <v>Dec-2022</v>
      </c>
    </row>
    <row r="766" spans="1:19" x14ac:dyDescent="0.2">
      <c r="A766" t="s">
        <v>804</v>
      </c>
      <c r="B766" t="s">
        <v>33</v>
      </c>
      <c r="C766" t="s">
        <v>47</v>
      </c>
      <c r="D766" s="1">
        <v>44890</v>
      </c>
      <c r="E766" s="1">
        <v>45343</v>
      </c>
      <c r="F766">
        <v>82623.899999999994</v>
      </c>
      <c r="G766">
        <v>16161.699999999999</v>
      </c>
      <c r="H766">
        <v>571.29999999999995</v>
      </c>
      <c r="I766" s="6">
        <v>13824.213</v>
      </c>
      <c r="J766" s="7">
        <v>26390.724999999999</v>
      </c>
      <c r="K766" t="s">
        <v>64</v>
      </c>
      <c r="L766" t="s">
        <v>49</v>
      </c>
      <c r="M766" t="s">
        <v>23</v>
      </c>
      <c r="N766" s="5">
        <f xml:space="preserve"> Campaign_Data[[#This Row],[Clicks]]/Campaign_Data[[#This Row],[Impressions]]</f>
        <v>0.19560562984802218</v>
      </c>
      <c r="O766" s="5">
        <f xml:space="preserve"> Campaign_Data[[#This Row],[Conversions]]/Campaign_Data[[#This Row],[Clicks]]</f>
        <v>3.5349004127041089E-2</v>
      </c>
      <c r="P766" s="7">
        <f>Campaign_Data[[#This Row],[Total_Spend]]/Campaign_Data[[#This Row],[Clicks]]</f>
        <v>0.85536874214965009</v>
      </c>
      <c r="Q766" s="6">
        <f>Campaign_Data[[#This Row],[Total_Spend]]/Campaign_Data[[#This Row],[Conversions]]</f>
        <v>24.197817258883251</v>
      </c>
      <c r="R766" s="7">
        <f xml:space="preserve"> Campaign_Data[[#This Row],[Revenue_Generated]]/Campaign_Data[[#This Row],[Total_Spend]]</f>
        <v>1.9090218734332289</v>
      </c>
      <c r="S766" t="str">
        <f xml:space="preserve"> TEXT(Campaign_Data[[#This Row],[Start_Date]], "mmm-yyyy")</f>
        <v>Nov-2022</v>
      </c>
    </row>
    <row r="767" spans="1:19" x14ac:dyDescent="0.2">
      <c r="A767" t="s">
        <v>805</v>
      </c>
      <c r="B767" t="s">
        <v>25</v>
      </c>
      <c r="C767" t="s">
        <v>28</v>
      </c>
      <c r="D767" s="1">
        <v>45018</v>
      </c>
      <c r="E767" s="1">
        <v>45455</v>
      </c>
      <c r="F767">
        <v>58060.9</v>
      </c>
      <c r="G767">
        <v>1945.8999999999999</v>
      </c>
      <c r="H767">
        <v>878.69999999999993</v>
      </c>
      <c r="I767" s="6">
        <v>13836.045</v>
      </c>
      <c r="J767" s="7">
        <v>40350.165000000001</v>
      </c>
      <c r="K767" t="s">
        <v>37</v>
      </c>
      <c r="L767" t="s">
        <v>30</v>
      </c>
      <c r="M767" t="s">
        <v>31</v>
      </c>
      <c r="N767" s="5">
        <f xml:space="preserve"> Campaign_Data[[#This Row],[Clicks]]/Campaign_Data[[#This Row],[Impressions]]</f>
        <v>3.3514809450077412E-2</v>
      </c>
      <c r="O767" s="5">
        <f xml:space="preserve"> Campaign_Data[[#This Row],[Conversions]]/Campaign_Data[[#This Row],[Clicks]]</f>
        <v>0.45156482861400893</v>
      </c>
      <c r="P767" s="7">
        <f>Campaign_Data[[#This Row],[Total_Spend]]/Campaign_Data[[#This Row],[Clicks]]</f>
        <v>7.1103576751117741</v>
      </c>
      <c r="Q767" s="6">
        <f>Campaign_Data[[#This Row],[Total_Spend]]/Campaign_Data[[#This Row],[Conversions]]</f>
        <v>15.746039603960398</v>
      </c>
      <c r="R767" s="7">
        <f xml:space="preserve"> Campaign_Data[[#This Row],[Revenue_Generated]]/Campaign_Data[[#This Row],[Total_Spend]]</f>
        <v>2.9163077310026093</v>
      </c>
      <c r="S767" t="str">
        <f xml:space="preserve"> TEXT(Campaign_Data[[#This Row],[Start_Date]], "mmm-yyyy")</f>
        <v>Apr-2023</v>
      </c>
    </row>
    <row r="768" spans="1:19" x14ac:dyDescent="0.2">
      <c r="A768" t="s">
        <v>806</v>
      </c>
      <c r="B768" t="s">
        <v>27</v>
      </c>
      <c r="C768" t="s">
        <v>20</v>
      </c>
      <c r="D768" s="1">
        <v>44893</v>
      </c>
      <c r="E768" s="1">
        <v>45349</v>
      </c>
      <c r="F768">
        <v>54038.6</v>
      </c>
      <c r="G768">
        <v>33358.699999999997</v>
      </c>
      <c r="H768">
        <v>150.79999999999998</v>
      </c>
      <c r="I768" s="6">
        <v>9614.7759999999998</v>
      </c>
      <c r="J768" s="7">
        <v>21854.168000000001</v>
      </c>
      <c r="K768" t="s">
        <v>42</v>
      </c>
      <c r="L768" t="s">
        <v>49</v>
      </c>
      <c r="M768" t="s">
        <v>23</v>
      </c>
      <c r="N768" s="5">
        <f xml:space="preserve"> Campaign_Data[[#This Row],[Clicks]]/Campaign_Data[[#This Row],[Impressions]]</f>
        <v>0.61731243962648918</v>
      </c>
      <c r="O768" s="5">
        <f xml:space="preserve"> Campaign_Data[[#This Row],[Conversions]]/Campaign_Data[[#This Row],[Clicks]]</f>
        <v>4.5205598539511428E-3</v>
      </c>
      <c r="P768" s="7">
        <f>Campaign_Data[[#This Row],[Total_Spend]]/Campaign_Data[[#This Row],[Clicks]]</f>
        <v>0.28822394158045728</v>
      </c>
      <c r="Q768" s="6">
        <f>Campaign_Data[[#This Row],[Total_Spend]]/Campaign_Data[[#This Row],[Conversions]]</f>
        <v>63.758461538461546</v>
      </c>
      <c r="R768" s="7">
        <f xml:space="preserve"> Campaign_Data[[#This Row],[Revenue_Generated]]/Campaign_Data[[#This Row],[Total_Spend]]</f>
        <v>2.2729773423738631</v>
      </c>
      <c r="S768" t="str">
        <f xml:space="preserve"> TEXT(Campaign_Data[[#This Row],[Start_Date]], "mmm-yyyy")</f>
        <v>Nov-2022</v>
      </c>
    </row>
    <row r="769" spans="1:19" x14ac:dyDescent="0.2">
      <c r="A769" t="s">
        <v>807</v>
      </c>
      <c r="B769" t="s">
        <v>27</v>
      </c>
      <c r="C769" t="s">
        <v>47</v>
      </c>
      <c r="D769" s="1">
        <v>44973</v>
      </c>
      <c r="E769" s="1">
        <v>45419</v>
      </c>
      <c r="F769">
        <v>65438.5</v>
      </c>
      <c r="G769">
        <v>6252.4</v>
      </c>
      <c r="H769">
        <v>2844.9</v>
      </c>
      <c r="I769" s="6">
        <v>14168.762000000001</v>
      </c>
      <c r="J769" s="7">
        <v>27977.518</v>
      </c>
      <c r="K769" t="s">
        <v>42</v>
      </c>
      <c r="L769" t="s">
        <v>30</v>
      </c>
      <c r="M769" t="s">
        <v>23</v>
      </c>
      <c r="N769" s="5">
        <f xml:space="preserve"> Campaign_Data[[#This Row],[Clicks]]/Campaign_Data[[#This Row],[Impressions]]</f>
        <v>9.5546199867050735E-2</v>
      </c>
      <c r="O769" s="5">
        <f xml:space="preserve"> Campaign_Data[[#This Row],[Conversions]]/Campaign_Data[[#This Row],[Clicks]]</f>
        <v>0.45500927643784789</v>
      </c>
      <c r="P769" s="7">
        <f>Campaign_Data[[#This Row],[Total_Spend]]/Campaign_Data[[#This Row],[Clicks]]</f>
        <v>2.26613172541744</v>
      </c>
      <c r="Q769" s="6">
        <f>Campaign_Data[[#This Row],[Total_Spend]]/Campaign_Data[[#This Row],[Conversions]]</f>
        <v>4.9804077471967378</v>
      </c>
      <c r="R769" s="7">
        <f xml:space="preserve"> Campaign_Data[[#This Row],[Revenue_Generated]]/Campaign_Data[[#This Row],[Total_Spend]]</f>
        <v>1.9745915698209906</v>
      </c>
      <c r="S769" t="str">
        <f xml:space="preserve"> TEXT(Campaign_Data[[#This Row],[Start_Date]], "mmm-yyyy")</f>
        <v>Feb-2023</v>
      </c>
    </row>
    <row r="770" spans="1:19" x14ac:dyDescent="0.2">
      <c r="A770" t="s">
        <v>808</v>
      </c>
      <c r="B770" t="s">
        <v>25</v>
      </c>
      <c r="C770" t="s">
        <v>20</v>
      </c>
      <c r="D770" s="1">
        <v>44917</v>
      </c>
      <c r="E770" s="1">
        <v>45378</v>
      </c>
      <c r="F770">
        <v>22454.7</v>
      </c>
      <c r="G770">
        <v>15822.4</v>
      </c>
      <c r="H770">
        <v>7644.4</v>
      </c>
      <c r="I770" s="6">
        <v>1913.5650000000001</v>
      </c>
      <c r="J770" s="7">
        <v>3763.7359999999999</v>
      </c>
      <c r="K770" t="s">
        <v>42</v>
      </c>
      <c r="L770" t="s">
        <v>30</v>
      </c>
      <c r="M770" t="s">
        <v>23</v>
      </c>
      <c r="N770" s="5">
        <f xml:space="preserve"> Campaign_Data[[#This Row],[Clicks]]/Campaign_Data[[#This Row],[Impressions]]</f>
        <v>0.70463644582203278</v>
      </c>
      <c r="O770" s="5">
        <f xml:space="preserve"> Campaign_Data[[#This Row],[Conversions]]/Campaign_Data[[#This Row],[Clicks]]</f>
        <v>0.48313782991202348</v>
      </c>
      <c r="P770" s="7">
        <f>Campaign_Data[[#This Row],[Total_Spend]]/Campaign_Data[[#This Row],[Clicks]]</f>
        <v>0.12094024926686217</v>
      </c>
      <c r="Q770" s="6">
        <f>Campaign_Data[[#This Row],[Total_Spend]]/Campaign_Data[[#This Row],[Conversions]]</f>
        <v>0.25032245827010624</v>
      </c>
      <c r="R770" s="7">
        <f xml:space="preserve"> Campaign_Data[[#This Row],[Revenue_Generated]]/Campaign_Data[[#This Row],[Total_Spend]]</f>
        <v>1.9668712586193831</v>
      </c>
      <c r="S770" t="str">
        <f xml:space="preserve"> TEXT(Campaign_Data[[#This Row],[Start_Date]], "mmm-yyyy")</f>
        <v>Dec-2022</v>
      </c>
    </row>
    <row r="771" spans="1:19" x14ac:dyDescent="0.2">
      <c r="A771" t="s">
        <v>809</v>
      </c>
      <c r="B771" t="s">
        <v>39</v>
      </c>
      <c r="C771" t="s">
        <v>47</v>
      </c>
      <c r="D771" s="1">
        <v>44899</v>
      </c>
      <c r="E771" s="1">
        <v>45361</v>
      </c>
      <c r="F771">
        <v>37053.299999999996</v>
      </c>
      <c r="G771">
        <v>21578.899999999998</v>
      </c>
      <c r="H771">
        <v>1856</v>
      </c>
      <c r="I771" s="6">
        <v>3300.1709999999998</v>
      </c>
      <c r="J771" s="7">
        <v>7262.18</v>
      </c>
      <c r="K771" t="s">
        <v>64</v>
      </c>
      <c r="L771" t="s">
        <v>30</v>
      </c>
      <c r="M771" t="s">
        <v>23</v>
      </c>
      <c r="N771" s="5">
        <f xml:space="preserve"> Campaign_Data[[#This Row],[Clicks]]/Campaign_Data[[#This Row],[Impressions]]</f>
        <v>0.58237457932221959</v>
      </c>
      <c r="O771" s="5">
        <f xml:space="preserve"> Campaign_Data[[#This Row],[Conversions]]/Campaign_Data[[#This Row],[Clicks]]</f>
        <v>8.6009944899879051E-2</v>
      </c>
      <c r="P771" s="7">
        <f>Campaign_Data[[#This Row],[Total_Spend]]/Campaign_Data[[#This Row],[Clicks]]</f>
        <v>0.15293508936970837</v>
      </c>
      <c r="Q771" s="6">
        <f>Campaign_Data[[#This Row],[Total_Spend]]/Campaign_Data[[#This Row],[Conversions]]</f>
        <v>1.7781093749999999</v>
      </c>
      <c r="R771" s="7">
        <f xml:space="preserve"> Campaign_Data[[#This Row],[Revenue_Generated]]/Campaign_Data[[#This Row],[Total_Spend]]</f>
        <v>2.2005465777379416</v>
      </c>
      <c r="S771" t="str">
        <f xml:space="preserve"> TEXT(Campaign_Data[[#This Row],[Start_Date]], "mmm-yyyy")</f>
        <v>Dec-2022</v>
      </c>
    </row>
    <row r="772" spans="1:19" x14ac:dyDescent="0.2">
      <c r="A772" t="s">
        <v>810</v>
      </c>
      <c r="B772" t="s">
        <v>25</v>
      </c>
      <c r="C772" t="s">
        <v>40</v>
      </c>
      <c r="D772" s="1">
        <v>45149</v>
      </c>
      <c r="E772" s="1">
        <v>45606</v>
      </c>
      <c r="F772">
        <v>126196.4</v>
      </c>
      <c r="G772">
        <v>53415.1</v>
      </c>
      <c r="H772">
        <v>50364.299999999996</v>
      </c>
      <c r="I772" s="6">
        <v>8055.7650000000003</v>
      </c>
      <c r="J772" s="7">
        <v>17141.291000000001</v>
      </c>
      <c r="K772" t="s">
        <v>37</v>
      </c>
      <c r="L772" t="s">
        <v>34</v>
      </c>
      <c r="M772" t="s">
        <v>31</v>
      </c>
      <c r="N772" s="5">
        <f xml:space="preserve"> Campaign_Data[[#This Row],[Clicks]]/Campaign_Data[[#This Row],[Impressions]]</f>
        <v>0.42326960198547664</v>
      </c>
      <c r="O772" s="5">
        <f xml:space="preserve"> Campaign_Data[[#This Row],[Conversions]]/Campaign_Data[[#This Row],[Clicks]]</f>
        <v>0.94288506433574026</v>
      </c>
      <c r="P772" s="7">
        <f>Campaign_Data[[#This Row],[Total_Spend]]/Campaign_Data[[#This Row],[Clicks]]</f>
        <v>0.15081437645909115</v>
      </c>
      <c r="Q772" s="6">
        <f>Campaign_Data[[#This Row],[Total_Spend]]/Campaign_Data[[#This Row],[Conversions]]</f>
        <v>0.15994990499222667</v>
      </c>
      <c r="R772" s="7">
        <f xml:space="preserve"> Campaign_Data[[#This Row],[Revenue_Generated]]/Campaign_Data[[#This Row],[Total_Spend]]</f>
        <v>2.1278290764440126</v>
      </c>
      <c r="S772" t="str">
        <f xml:space="preserve"> TEXT(Campaign_Data[[#This Row],[Start_Date]], "mmm-yyyy")</f>
        <v>Aug-2023</v>
      </c>
    </row>
    <row r="773" spans="1:19" x14ac:dyDescent="0.2">
      <c r="A773" t="s">
        <v>811</v>
      </c>
      <c r="B773" t="s">
        <v>25</v>
      </c>
      <c r="C773" t="s">
        <v>20</v>
      </c>
      <c r="D773" s="1">
        <v>45067</v>
      </c>
      <c r="E773" s="1">
        <v>45520</v>
      </c>
      <c r="F773">
        <v>16602.5</v>
      </c>
      <c r="G773">
        <v>4935.8</v>
      </c>
      <c r="H773">
        <v>481.4</v>
      </c>
      <c r="I773" s="6">
        <v>2356.511</v>
      </c>
      <c r="J773" s="7">
        <v>7394.9129999999996</v>
      </c>
      <c r="K773" t="s">
        <v>42</v>
      </c>
      <c r="L773" t="s">
        <v>43</v>
      </c>
      <c r="M773" t="s">
        <v>31</v>
      </c>
      <c r="N773" s="5">
        <f xml:space="preserve"> Campaign_Data[[#This Row],[Clicks]]/Campaign_Data[[#This Row],[Impressions]]</f>
        <v>0.29729257641921397</v>
      </c>
      <c r="O773" s="5">
        <f xml:space="preserve"> Campaign_Data[[#This Row],[Conversions]]/Campaign_Data[[#This Row],[Clicks]]</f>
        <v>9.7532314923619259E-2</v>
      </c>
      <c r="P773" s="7">
        <f>Campaign_Data[[#This Row],[Total_Spend]]/Campaign_Data[[#This Row],[Clicks]]</f>
        <v>0.47743243243243239</v>
      </c>
      <c r="Q773" s="6">
        <f>Campaign_Data[[#This Row],[Total_Spend]]/Campaign_Data[[#This Row],[Conversions]]</f>
        <v>4.8951204819277114</v>
      </c>
      <c r="R773" s="7">
        <f xml:space="preserve"> Campaign_Data[[#This Row],[Revenue_Generated]]/Campaign_Data[[#This Row],[Total_Spend]]</f>
        <v>3.13807701300779</v>
      </c>
      <c r="S773" t="str">
        <f xml:space="preserve"> TEXT(Campaign_Data[[#This Row],[Start_Date]], "mmm-yyyy")</f>
        <v>May-2023</v>
      </c>
    </row>
    <row r="774" spans="1:19" x14ac:dyDescent="0.2">
      <c r="A774" t="s">
        <v>812</v>
      </c>
      <c r="B774" t="s">
        <v>27</v>
      </c>
      <c r="C774" t="s">
        <v>20</v>
      </c>
      <c r="D774" s="1">
        <v>44908</v>
      </c>
      <c r="E774" s="1">
        <v>45363</v>
      </c>
      <c r="F774">
        <v>69356.399999999994</v>
      </c>
      <c r="G774">
        <v>27825.5</v>
      </c>
      <c r="H774">
        <v>12971.699999999999</v>
      </c>
      <c r="I774" s="6">
        <v>5967.4459999999999</v>
      </c>
      <c r="J774" s="7">
        <v>11814.425999999999</v>
      </c>
      <c r="K774" t="s">
        <v>29</v>
      </c>
      <c r="L774" t="s">
        <v>49</v>
      </c>
      <c r="M774" t="s">
        <v>23</v>
      </c>
      <c r="N774" s="5">
        <f xml:space="preserve"> Campaign_Data[[#This Row],[Clicks]]/Campaign_Data[[#This Row],[Impressions]]</f>
        <v>0.40119585214918885</v>
      </c>
      <c r="O774" s="5">
        <f xml:space="preserve"> Campaign_Data[[#This Row],[Conversions]]/Campaign_Data[[#This Row],[Clicks]]</f>
        <v>0.46618030224075035</v>
      </c>
      <c r="P774" s="7">
        <f>Campaign_Data[[#This Row],[Total_Spend]]/Campaign_Data[[#This Row],[Clicks]]</f>
        <v>0.21445961438249087</v>
      </c>
      <c r="Q774" s="6">
        <f>Campaign_Data[[#This Row],[Total_Spend]]/Campaign_Data[[#This Row],[Conversions]]</f>
        <v>0.46003577017661529</v>
      </c>
      <c r="R774" s="7">
        <f xml:space="preserve"> Campaign_Data[[#This Row],[Revenue_Generated]]/Campaign_Data[[#This Row],[Total_Spend]]</f>
        <v>1.9798128043387404</v>
      </c>
      <c r="S774" t="str">
        <f xml:space="preserve"> TEXT(Campaign_Data[[#This Row],[Start_Date]], "mmm-yyyy")</f>
        <v>Dec-2022</v>
      </c>
    </row>
    <row r="775" spans="1:19" x14ac:dyDescent="0.2">
      <c r="A775" t="s">
        <v>813</v>
      </c>
      <c r="B775" t="s">
        <v>27</v>
      </c>
      <c r="C775" t="s">
        <v>47</v>
      </c>
      <c r="D775" s="1">
        <v>44867</v>
      </c>
      <c r="E775" s="1">
        <v>45318</v>
      </c>
      <c r="F775">
        <v>138724.4</v>
      </c>
      <c r="G775">
        <v>73894.899999999994</v>
      </c>
      <c r="H775">
        <v>38886.1</v>
      </c>
      <c r="I775" s="6">
        <v>13979.710999999999</v>
      </c>
      <c r="J775" s="7">
        <v>27886.661</v>
      </c>
      <c r="K775" t="s">
        <v>64</v>
      </c>
      <c r="L775" t="s">
        <v>30</v>
      </c>
      <c r="M775" t="s">
        <v>31</v>
      </c>
      <c r="N775" s="5">
        <f xml:space="preserve"> Campaign_Data[[#This Row],[Clicks]]/Campaign_Data[[#This Row],[Impressions]]</f>
        <v>0.53267413663349772</v>
      </c>
      <c r="O775" s="5">
        <f xml:space="preserve"> Campaign_Data[[#This Row],[Conversions]]/Campaign_Data[[#This Row],[Clicks]]</f>
        <v>0.52623523409599315</v>
      </c>
      <c r="P775" s="7">
        <f>Campaign_Data[[#This Row],[Total_Spend]]/Campaign_Data[[#This Row],[Clicks]]</f>
        <v>0.18918370550606334</v>
      </c>
      <c r="Q775" s="6">
        <f>Campaign_Data[[#This Row],[Total_Spend]]/Campaign_Data[[#This Row],[Conversions]]</f>
        <v>0.35950406443433514</v>
      </c>
      <c r="R775" s="7">
        <f xml:space="preserve"> Campaign_Data[[#This Row],[Revenue_Generated]]/Campaign_Data[[#This Row],[Total_Spend]]</f>
        <v>1.9947952429059514</v>
      </c>
      <c r="S775" t="str">
        <f xml:space="preserve"> TEXT(Campaign_Data[[#This Row],[Start_Date]], "mmm-yyyy")</f>
        <v>Nov-2022</v>
      </c>
    </row>
    <row r="776" spans="1:19" x14ac:dyDescent="0.2">
      <c r="A776" t="s">
        <v>814</v>
      </c>
      <c r="B776" t="s">
        <v>25</v>
      </c>
      <c r="C776" t="s">
        <v>28</v>
      </c>
      <c r="D776" s="1">
        <v>44872</v>
      </c>
      <c r="E776" s="1">
        <v>45311</v>
      </c>
      <c r="F776">
        <v>113848.2</v>
      </c>
      <c r="G776">
        <v>61320.5</v>
      </c>
      <c r="H776">
        <v>51910</v>
      </c>
      <c r="I776" s="6">
        <v>10871.868</v>
      </c>
      <c r="J776" s="7">
        <v>14610.316000000001</v>
      </c>
      <c r="K776" t="s">
        <v>37</v>
      </c>
      <c r="L776" t="s">
        <v>43</v>
      </c>
      <c r="M776" t="s">
        <v>31</v>
      </c>
      <c r="N776" s="5">
        <f xml:space="preserve"> Campaign_Data[[#This Row],[Clicks]]/Campaign_Data[[#This Row],[Impressions]]</f>
        <v>0.53861633297671818</v>
      </c>
      <c r="O776" s="5">
        <f xml:space="preserve"> Campaign_Data[[#This Row],[Conversions]]/Campaign_Data[[#This Row],[Clicks]]</f>
        <v>0.84653582407188466</v>
      </c>
      <c r="P776" s="7">
        <f>Campaign_Data[[#This Row],[Total_Spend]]/Campaign_Data[[#This Row],[Clicks]]</f>
        <v>0.17729581461338378</v>
      </c>
      <c r="Q776" s="6">
        <f>Campaign_Data[[#This Row],[Total_Spend]]/Campaign_Data[[#This Row],[Conversions]]</f>
        <v>0.20943687150837989</v>
      </c>
      <c r="R776" s="7">
        <f xml:space="preserve"> Campaign_Data[[#This Row],[Revenue_Generated]]/Campaign_Data[[#This Row],[Total_Spend]]</f>
        <v>1.3438643662708194</v>
      </c>
      <c r="S776" t="str">
        <f xml:space="preserve"> TEXT(Campaign_Data[[#This Row],[Start_Date]], "mmm-yyyy")</f>
        <v>Nov-2022</v>
      </c>
    </row>
    <row r="777" spans="1:19" x14ac:dyDescent="0.2">
      <c r="A777" t="s">
        <v>815</v>
      </c>
      <c r="B777" t="s">
        <v>39</v>
      </c>
      <c r="C777" t="s">
        <v>47</v>
      </c>
      <c r="D777" s="1">
        <v>44967</v>
      </c>
      <c r="E777" s="1">
        <v>45418</v>
      </c>
      <c r="F777">
        <v>32900.5</v>
      </c>
      <c r="G777">
        <v>15138</v>
      </c>
      <c r="H777">
        <v>4265.8999999999996</v>
      </c>
      <c r="I777" s="6">
        <v>9246.3019999999997</v>
      </c>
      <c r="J777" s="7">
        <v>35873.870000000003</v>
      </c>
      <c r="K777" t="s">
        <v>29</v>
      </c>
      <c r="L777" t="s">
        <v>30</v>
      </c>
      <c r="M777" t="s">
        <v>23</v>
      </c>
      <c r="N777" s="5">
        <f xml:space="preserve"> Campaign_Data[[#This Row],[Clicks]]/Campaign_Data[[#This Row],[Impressions]]</f>
        <v>0.46011458792419568</v>
      </c>
      <c r="O777" s="5">
        <f xml:space="preserve"> Campaign_Data[[#This Row],[Conversions]]/Campaign_Data[[#This Row],[Clicks]]</f>
        <v>0.28180076628352491</v>
      </c>
      <c r="P777" s="7">
        <f>Campaign_Data[[#This Row],[Total_Spend]]/Campaign_Data[[#This Row],[Clicks]]</f>
        <v>0.61080076628352487</v>
      </c>
      <c r="Q777" s="6">
        <f>Campaign_Data[[#This Row],[Total_Spend]]/Campaign_Data[[#This Row],[Conversions]]</f>
        <v>2.1674915023793337</v>
      </c>
      <c r="R777" s="7">
        <f xml:space="preserve"> Campaign_Data[[#This Row],[Revenue_Generated]]/Campaign_Data[[#This Row],[Total_Spend]]</f>
        <v>3.8798073002590661</v>
      </c>
      <c r="S777" t="str">
        <f xml:space="preserve"> TEXT(Campaign_Data[[#This Row],[Start_Date]], "mmm-yyyy")</f>
        <v>Feb-2023</v>
      </c>
    </row>
    <row r="778" spans="1:19" x14ac:dyDescent="0.2">
      <c r="A778" t="s">
        <v>816</v>
      </c>
      <c r="B778" t="s">
        <v>19</v>
      </c>
      <c r="C778" t="s">
        <v>47</v>
      </c>
      <c r="D778" s="1">
        <v>44892</v>
      </c>
      <c r="E778" s="1">
        <v>45347</v>
      </c>
      <c r="F778">
        <v>49601.599999999999</v>
      </c>
      <c r="G778">
        <v>33245.599999999999</v>
      </c>
      <c r="H778">
        <v>31781.1</v>
      </c>
      <c r="I778" s="6">
        <v>12905.464</v>
      </c>
      <c r="J778" s="7">
        <v>38154.574999999997</v>
      </c>
      <c r="K778" t="s">
        <v>64</v>
      </c>
      <c r="L778" t="s">
        <v>30</v>
      </c>
      <c r="M778" t="s">
        <v>31</v>
      </c>
      <c r="N778" s="5">
        <f xml:space="preserve"> Campaign_Data[[#This Row],[Clicks]]/Campaign_Data[[#This Row],[Impressions]]</f>
        <v>0.67025257249766135</v>
      </c>
      <c r="O778" s="5">
        <f xml:space="preserve"> Campaign_Data[[#This Row],[Conversions]]/Campaign_Data[[#This Row],[Clicks]]</f>
        <v>0.9559490579204466</v>
      </c>
      <c r="P778" s="7">
        <f>Campaign_Data[[#This Row],[Total_Spend]]/Campaign_Data[[#This Row],[Clicks]]</f>
        <v>0.38818562456385208</v>
      </c>
      <c r="Q778" s="6">
        <f>Campaign_Data[[#This Row],[Total_Spend]]/Campaign_Data[[#This Row],[Conversions]]</f>
        <v>0.40607354685646502</v>
      </c>
      <c r="R778" s="7">
        <f xml:space="preserve"> Campaign_Data[[#This Row],[Revenue_Generated]]/Campaign_Data[[#This Row],[Total_Spend]]</f>
        <v>2.9564667337803581</v>
      </c>
      <c r="S778" t="str">
        <f xml:space="preserve"> TEXT(Campaign_Data[[#This Row],[Start_Date]], "mmm-yyyy")</f>
        <v>Nov-2022</v>
      </c>
    </row>
    <row r="779" spans="1:19" x14ac:dyDescent="0.2">
      <c r="A779" t="s">
        <v>817</v>
      </c>
      <c r="B779" t="s">
        <v>19</v>
      </c>
      <c r="C779" t="s">
        <v>40</v>
      </c>
      <c r="D779" s="1">
        <v>44915</v>
      </c>
      <c r="E779" s="1">
        <v>45371</v>
      </c>
      <c r="F779">
        <v>98295.5</v>
      </c>
      <c r="G779">
        <v>61094.299999999996</v>
      </c>
      <c r="H779">
        <v>54000.9</v>
      </c>
      <c r="I779" s="6">
        <v>2640.2179999999998</v>
      </c>
      <c r="J779" s="7">
        <v>6587.7560000000003</v>
      </c>
      <c r="K779" t="s">
        <v>29</v>
      </c>
      <c r="L779" t="s">
        <v>30</v>
      </c>
      <c r="M779" t="s">
        <v>31</v>
      </c>
      <c r="N779" s="5">
        <f xml:space="preserve"> Campaign_Data[[#This Row],[Clicks]]/Campaign_Data[[#This Row],[Impressions]]</f>
        <v>0.62153709986723704</v>
      </c>
      <c r="O779" s="5">
        <f xml:space="preserve"> Campaign_Data[[#This Row],[Conversions]]/Campaign_Data[[#This Row],[Clicks]]</f>
        <v>0.88389424217971246</v>
      </c>
      <c r="P779" s="7">
        <f>Campaign_Data[[#This Row],[Total_Spend]]/Campaign_Data[[#This Row],[Clicks]]</f>
        <v>4.3215455451654249E-2</v>
      </c>
      <c r="Q779" s="6">
        <f>Campaign_Data[[#This Row],[Total_Spend]]/Campaign_Data[[#This Row],[Conversions]]</f>
        <v>4.8892111057408295E-2</v>
      </c>
      <c r="R779" s="7">
        <f xml:space="preserve"> Campaign_Data[[#This Row],[Revenue_Generated]]/Campaign_Data[[#This Row],[Total_Spend]]</f>
        <v>2.4951560818083962</v>
      </c>
      <c r="S779" t="str">
        <f xml:space="preserve"> TEXT(Campaign_Data[[#This Row],[Start_Date]], "mmm-yyyy")</f>
        <v>Dec-2022</v>
      </c>
    </row>
    <row r="780" spans="1:19" x14ac:dyDescent="0.2">
      <c r="A780" t="s">
        <v>818</v>
      </c>
      <c r="B780" t="s">
        <v>19</v>
      </c>
      <c r="C780" t="s">
        <v>20</v>
      </c>
      <c r="D780" s="1">
        <v>44921</v>
      </c>
      <c r="E780" s="1">
        <v>45383</v>
      </c>
      <c r="F780">
        <v>104516</v>
      </c>
      <c r="G780">
        <v>86121.3</v>
      </c>
      <c r="H780">
        <v>85927</v>
      </c>
      <c r="I780" s="6">
        <v>13918.492</v>
      </c>
      <c r="J780" s="7">
        <v>28520.804</v>
      </c>
      <c r="K780" t="s">
        <v>21</v>
      </c>
      <c r="L780" t="s">
        <v>22</v>
      </c>
      <c r="M780" t="s">
        <v>23</v>
      </c>
      <c r="N780" s="5">
        <f xml:space="preserve"> Campaign_Data[[#This Row],[Clicks]]/Campaign_Data[[#This Row],[Impressions]]</f>
        <v>0.82400110987791342</v>
      </c>
      <c r="O780" s="5">
        <f xml:space="preserve"> Campaign_Data[[#This Row],[Conversions]]/Campaign_Data[[#This Row],[Clicks]]</f>
        <v>0.9977438798531838</v>
      </c>
      <c r="P780" s="7">
        <f>Campaign_Data[[#This Row],[Total_Spend]]/Campaign_Data[[#This Row],[Clicks]]</f>
        <v>0.16161497794390006</v>
      </c>
      <c r="Q780" s="6">
        <f>Campaign_Data[[#This Row],[Total_Spend]]/Campaign_Data[[#This Row],[Conversions]]</f>
        <v>0.16198042524468445</v>
      </c>
      <c r="R780" s="7">
        <f xml:space="preserve"> Campaign_Data[[#This Row],[Revenue_Generated]]/Campaign_Data[[#This Row],[Total_Spend]]</f>
        <v>2.0491303224515991</v>
      </c>
      <c r="S780" t="str">
        <f xml:space="preserve"> TEXT(Campaign_Data[[#This Row],[Start_Date]], "mmm-yyyy")</f>
        <v>Dec-2022</v>
      </c>
    </row>
    <row r="781" spans="1:19" x14ac:dyDescent="0.2">
      <c r="A781" t="s">
        <v>819</v>
      </c>
      <c r="B781" t="s">
        <v>33</v>
      </c>
      <c r="C781" t="s">
        <v>47</v>
      </c>
      <c r="D781" s="1">
        <v>44933</v>
      </c>
      <c r="E781" s="1">
        <v>45380</v>
      </c>
      <c r="F781">
        <v>124247.59999999999</v>
      </c>
      <c r="G781">
        <v>40745</v>
      </c>
      <c r="H781">
        <v>12101.699999999999</v>
      </c>
      <c r="I781" s="6">
        <v>3205.3409999999999</v>
      </c>
      <c r="J781" s="7">
        <v>12005.101000000001</v>
      </c>
      <c r="K781" t="s">
        <v>42</v>
      </c>
      <c r="L781" t="s">
        <v>34</v>
      </c>
      <c r="M781" t="s">
        <v>23</v>
      </c>
      <c r="N781" s="5">
        <f xml:space="preserve"> Campaign_Data[[#This Row],[Clicks]]/Campaign_Data[[#This Row],[Impressions]]</f>
        <v>0.3279338997292503</v>
      </c>
      <c r="O781" s="5">
        <f xml:space="preserve"> Campaign_Data[[#This Row],[Conversions]]/Campaign_Data[[#This Row],[Clicks]]</f>
        <v>0.29701067615658361</v>
      </c>
      <c r="P781" s="7">
        <f>Campaign_Data[[#This Row],[Total_Spend]]/Campaign_Data[[#This Row],[Clicks]]</f>
        <v>7.8668327402135224E-2</v>
      </c>
      <c r="Q781" s="6">
        <f>Campaign_Data[[#This Row],[Total_Spend]]/Campaign_Data[[#This Row],[Conversions]]</f>
        <v>0.26486700215672182</v>
      </c>
      <c r="R781" s="7">
        <f xml:space="preserve"> Campaign_Data[[#This Row],[Revenue_Generated]]/Campaign_Data[[#This Row],[Total_Spend]]</f>
        <v>3.7453428511974236</v>
      </c>
      <c r="S781" t="str">
        <f xml:space="preserve"> TEXT(Campaign_Data[[#This Row],[Start_Date]], "mmm-yyyy")</f>
        <v>Jan-2023</v>
      </c>
    </row>
    <row r="782" spans="1:19" x14ac:dyDescent="0.2">
      <c r="A782" t="s">
        <v>820</v>
      </c>
      <c r="B782" t="s">
        <v>33</v>
      </c>
      <c r="C782" t="s">
        <v>40</v>
      </c>
      <c r="D782" s="1">
        <v>45019</v>
      </c>
      <c r="E782" s="1">
        <v>45481</v>
      </c>
      <c r="F782">
        <v>7281.9</v>
      </c>
      <c r="G782">
        <v>1107.8</v>
      </c>
      <c r="H782">
        <v>1087.5</v>
      </c>
      <c r="I782" s="6">
        <v>3920.1039999999998</v>
      </c>
      <c r="J782" s="7">
        <v>7138.9009999999998</v>
      </c>
      <c r="K782" t="s">
        <v>37</v>
      </c>
      <c r="L782" t="s">
        <v>43</v>
      </c>
      <c r="M782" t="s">
        <v>23</v>
      </c>
      <c r="N782" s="5">
        <f xml:space="preserve"> Campaign_Data[[#This Row],[Clicks]]/Campaign_Data[[#This Row],[Impressions]]</f>
        <v>0.15213062524890483</v>
      </c>
      <c r="O782" s="5">
        <f xml:space="preserve"> Campaign_Data[[#This Row],[Conversions]]/Campaign_Data[[#This Row],[Clicks]]</f>
        <v>0.98167539267015713</v>
      </c>
      <c r="P782" s="7">
        <f>Campaign_Data[[#This Row],[Total_Spend]]/Campaign_Data[[#This Row],[Clicks]]</f>
        <v>3.5386387434554973</v>
      </c>
      <c r="Q782" s="6">
        <f>Campaign_Data[[#This Row],[Total_Spend]]/Campaign_Data[[#This Row],[Conversions]]</f>
        <v>3.6046933333333331</v>
      </c>
      <c r="R782" s="7">
        <f xml:space="preserve"> Campaign_Data[[#This Row],[Revenue_Generated]]/Campaign_Data[[#This Row],[Total_Spend]]</f>
        <v>1.8210998993904244</v>
      </c>
      <c r="S782" t="str">
        <f xml:space="preserve"> TEXT(Campaign_Data[[#This Row],[Start_Date]], "mmm-yyyy")</f>
        <v>Apr-2023</v>
      </c>
    </row>
    <row r="783" spans="1:19" x14ac:dyDescent="0.2">
      <c r="A783" t="s">
        <v>821</v>
      </c>
      <c r="B783" t="s">
        <v>27</v>
      </c>
      <c r="C783" t="s">
        <v>47</v>
      </c>
      <c r="D783" s="1">
        <v>45030</v>
      </c>
      <c r="E783" s="1">
        <v>45469</v>
      </c>
      <c r="F783">
        <v>73894.899999999994</v>
      </c>
      <c r="G783">
        <v>8479.6</v>
      </c>
      <c r="H783">
        <v>4454.3999999999996</v>
      </c>
      <c r="I783" s="6">
        <v>2516.8519999999999</v>
      </c>
      <c r="J783" s="7">
        <v>3289.8760000000002</v>
      </c>
      <c r="K783" t="s">
        <v>29</v>
      </c>
      <c r="L783" t="s">
        <v>22</v>
      </c>
      <c r="M783" t="s">
        <v>31</v>
      </c>
      <c r="N783" s="5">
        <f xml:space="preserve"> Campaign_Data[[#This Row],[Clicks]]/Campaign_Data[[#This Row],[Impressions]]</f>
        <v>0.11475216828224953</v>
      </c>
      <c r="O783" s="5">
        <f xml:space="preserve"> Campaign_Data[[#This Row],[Conversions]]/Campaign_Data[[#This Row],[Clicks]]</f>
        <v>0.52530779753761958</v>
      </c>
      <c r="P783" s="7">
        <f>Campaign_Data[[#This Row],[Total_Spend]]/Campaign_Data[[#This Row],[Clicks]]</f>
        <v>0.296812585499316</v>
      </c>
      <c r="Q783" s="6">
        <f>Campaign_Data[[#This Row],[Total_Spend]]/Campaign_Data[[#This Row],[Conversions]]</f>
        <v>0.5650260416666667</v>
      </c>
      <c r="R783" s="7">
        <f xml:space="preserve"> Campaign_Data[[#This Row],[Revenue_Generated]]/Campaign_Data[[#This Row],[Total_Spend]]</f>
        <v>1.3071392358390563</v>
      </c>
      <c r="S783" t="str">
        <f xml:space="preserve"> TEXT(Campaign_Data[[#This Row],[Start_Date]], "mmm-yyyy")</f>
        <v>Apr-2023</v>
      </c>
    </row>
    <row r="784" spans="1:19" x14ac:dyDescent="0.2">
      <c r="A784" t="s">
        <v>822</v>
      </c>
      <c r="B784" t="s">
        <v>46</v>
      </c>
      <c r="C784" t="s">
        <v>28</v>
      </c>
      <c r="D784" s="1">
        <v>44917</v>
      </c>
      <c r="E784" s="1">
        <v>45366</v>
      </c>
      <c r="F784">
        <v>73445.399999999994</v>
      </c>
      <c r="G784">
        <v>56062.799999999996</v>
      </c>
      <c r="H784">
        <v>42235.6</v>
      </c>
      <c r="I784" s="6">
        <v>4109.8509999999997</v>
      </c>
      <c r="J784" s="7">
        <v>8469.7980000000007</v>
      </c>
      <c r="K784" t="s">
        <v>42</v>
      </c>
      <c r="L784" t="s">
        <v>22</v>
      </c>
      <c r="M784" t="s">
        <v>23</v>
      </c>
      <c r="N784" s="5">
        <f xml:space="preserve"> Campaign_Data[[#This Row],[Clicks]]/Campaign_Data[[#This Row],[Impressions]]</f>
        <v>0.76332622601279321</v>
      </c>
      <c r="O784" s="5">
        <f xml:space="preserve"> Campaign_Data[[#This Row],[Conversions]]/Campaign_Data[[#This Row],[Clicks]]</f>
        <v>0.75336230084833444</v>
      </c>
      <c r="P784" s="7">
        <f>Campaign_Data[[#This Row],[Total_Spend]]/Campaign_Data[[#This Row],[Clicks]]</f>
        <v>7.330798675770743E-2</v>
      </c>
      <c r="Q784" s="6">
        <f>Campaign_Data[[#This Row],[Total_Spend]]/Campaign_Data[[#This Row],[Conversions]]</f>
        <v>9.7307745124965664E-2</v>
      </c>
      <c r="R784" s="7">
        <f xml:space="preserve"> Campaign_Data[[#This Row],[Revenue_Generated]]/Campaign_Data[[#This Row],[Total_Spend]]</f>
        <v>2.0608528143721028</v>
      </c>
      <c r="S784" t="str">
        <f xml:space="preserve"> TEXT(Campaign_Data[[#This Row],[Start_Date]], "mmm-yyyy")</f>
        <v>Dec-2022</v>
      </c>
    </row>
    <row r="785" spans="1:19" x14ac:dyDescent="0.2">
      <c r="A785" t="s">
        <v>823</v>
      </c>
      <c r="B785" t="s">
        <v>25</v>
      </c>
      <c r="C785" t="s">
        <v>20</v>
      </c>
      <c r="D785" s="1">
        <v>45100</v>
      </c>
      <c r="E785" s="1">
        <v>45559</v>
      </c>
      <c r="F785">
        <v>13006.5</v>
      </c>
      <c r="G785">
        <v>11953.8</v>
      </c>
      <c r="H785">
        <v>3535.1</v>
      </c>
      <c r="I785" s="6">
        <v>9264.1949999999997</v>
      </c>
      <c r="J785" s="7">
        <v>13568.984</v>
      </c>
      <c r="K785" t="s">
        <v>42</v>
      </c>
      <c r="L785" t="s">
        <v>49</v>
      </c>
      <c r="M785" t="s">
        <v>23</v>
      </c>
      <c r="N785" s="5">
        <f xml:space="preserve"> Campaign_Data[[#This Row],[Clicks]]/Campaign_Data[[#This Row],[Impressions]]</f>
        <v>0.91906354515050159</v>
      </c>
      <c r="O785" s="5">
        <f xml:space="preserve"> Campaign_Data[[#This Row],[Conversions]]/Campaign_Data[[#This Row],[Clicks]]</f>
        <v>0.29573022804463855</v>
      </c>
      <c r="P785" s="7">
        <f>Campaign_Data[[#This Row],[Total_Spend]]/Campaign_Data[[#This Row],[Clicks]]</f>
        <v>0.77500000000000002</v>
      </c>
      <c r="Q785" s="6">
        <f>Campaign_Data[[#This Row],[Total_Spend]]/Campaign_Data[[#This Row],[Conversions]]</f>
        <v>2.6206316652994257</v>
      </c>
      <c r="R785" s="7">
        <f xml:space="preserve"> Campaign_Data[[#This Row],[Revenue_Generated]]/Campaign_Data[[#This Row],[Total_Spend]]</f>
        <v>1.4646695152681912</v>
      </c>
      <c r="S785" t="str">
        <f xml:space="preserve"> TEXT(Campaign_Data[[#This Row],[Start_Date]], "mmm-yyyy")</f>
        <v>Jun-2023</v>
      </c>
    </row>
    <row r="786" spans="1:19" x14ac:dyDescent="0.2">
      <c r="A786" t="s">
        <v>824</v>
      </c>
      <c r="B786" t="s">
        <v>19</v>
      </c>
      <c r="C786" t="s">
        <v>47</v>
      </c>
      <c r="D786" s="1">
        <v>45106</v>
      </c>
      <c r="E786" s="1">
        <v>45549</v>
      </c>
      <c r="F786">
        <v>4135.3999999999996</v>
      </c>
      <c r="G786">
        <v>1432.6</v>
      </c>
      <c r="H786">
        <v>916.4</v>
      </c>
      <c r="I786" s="6">
        <v>14207.187</v>
      </c>
      <c r="J786" s="7">
        <v>34130.853999999999</v>
      </c>
      <c r="K786" t="s">
        <v>42</v>
      </c>
      <c r="L786" t="s">
        <v>43</v>
      </c>
      <c r="M786" t="s">
        <v>23</v>
      </c>
      <c r="N786" s="5">
        <f xml:space="preserve"> Campaign_Data[[#This Row],[Clicks]]/Campaign_Data[[#This Row],[Impressions]]</f>
        <v>0.34642356241234223</v>
      </c>
      <c r="O786" s="5">
        <f xml:space="preserve"> Campaign_Data[[#This Row],[Conversions]]/Campaign_Data[[#This Row],[Clicks]]</f>
        <v>0.63967611336032393</v>
      </c>
      <c r="P786" s="7">
        <f>Campaign_Data[[#This Row],[Total_Spend]]/Campaign_Data[[#This Row],[Clicks]]</f>
        <v>9.9170647773279352</v>
      </c>
      <c r="Q786" s="6">
        <f>Campaign_Data[[#This Row],[Total_Spend]]/Campaign_Data[[#This Row],[Conversions]]</f>
        <v>15.503259493670887</v>
      </c>
      <c r="R786" s="7">
        <f xml:space="preserve"> Campaign_Data[[#This Row],[Revenue_Generated]]/Campaign_Data[[#This Row],[Total_Spend]]</f>
        <v>2.4023653662051467</v>
      </c>
      <c r="S786" t="str">
        <f xml:space="preserve"> TEXT(Campaign_Data[[#This Row],[Start_Date]], "mmm-yyyy")</f>
        <v>Jun-2023</v>
      </c>
    </row>
    <row r="787" spans="1:19" x14ac:dyDescent="0.2">
      <c r="A787" t="s">
        <v>825</v>
      </c>
      <c r="B787" t="s">
        <v>39</v>
      </c>
      <c r="C787" t="s">
        <v>28</v>
      </c>
      <c r="D787" s="1">
        <v>45088</v>
      </c>
      <c r="E787" s="1">
        <v>45534</v>
      </c>
      <c r="F787">
        <v>72523.199999999997</v>
      </c>
      <c r="G787">
        <v>12180</v>
      </c>
      <c r="H787">
        <v>1203.5</v>
      </c>
      <c r="I787" s="6">
        <v>11295.906000000001</v>
      </c>
      <c r="J787" s="7">
        <v>25467.422999999999</v>
      </c>
      <c r="K787" t="s">
        <v>29</v>
      </c>
      <c r="L787" t="s">
        <v>30</v>
      </c>
      <c r="M787" t="s">
        <v>23</v>
      </c>
      <c r="N787" s="5">
        <f xml:space="preserve"> Campaign_Data[[#This Row],[Clicks]]/Campaign_Data[[#This Row],[Impressions]]</f>
        <v>0.16794625719769674</v>
      </c>
      <c r="O787" s="5">
        <f xml:space="preserve"> Campaign_Data[[#This Row],[Conversions]]/Campaign_Data[[#This Row],[Clicks]]</f>
        <v>9.8809523809523805E-2</v>
      </c>
      <c r="P787" s="7">
        <f>Campaign_Data[[#This Row],[Total_Spend]]/Campaign_Data[[#This Row],[Clicks]]</f>
        <v>0.92741428571428575</v>
      </c>
      <c r="Q787" s="6">
        <f>Campaign_Data[[#This Row],[Total_Spend]]/Campaign_Data[[#This Row],[Conversions]]</f>
        <v>9.38587951807229</v>
      </c>
      <c r="R787" s="7">
        <f xml:space="preserve"> Campaign_Data[[#This Row],[Revenue_Generated]]/Campaign_Data[[#This Row],[Total_Spend]]</f>
        <v>2.2545710808854107</v>
      </c>
      <c r="S787" t="str">
        <f xml:space="preserve"> TEXT(Campaign_Data[[#This Row],[Start_Date]], "mmm-yyyy")</f>
        <v>Jun-2023</v>
      </c>
    </row>
    <row r="788" spans="1:19" x14ac:dyDescent="0.2">
      <c r="A788" t="s">
        <v>826</v>
      </c>
      <c r="B788" t="s">
        <v>19</v>
      </c>
      <c r="C788" t="s">
        <v>28</v>
      </c>
      <c r="D788" s="1">
        <v>45087</v>
      </c>
      <c r="E788" s="1">
        <v>45538</v>
      </c>
      <c r="F788">
        <v>52893.1</v>
      </c>
      <c r="G788">
        <v>913.5</v>
      </c>
      <c r="H788">
        <v>675.69999999999993</v>
      </c>
      <c r="I788" s="6">
        <v>8822.9599999999991</v>
      </c>
      <c r="J788" s="7">
        <v>20571.034</v>
      </c>
      <c r="K788" t="s">
        <v>21</v>
      </c>
      <c r="L788" t="s">
        <v>30</v>
      </c>
      <c r="M788" t="s">
        <v>23</v>
      </c>
      <c r="N788" s="5">
        <f xml:space="preserve"> Campaign_Data[[#This Row],[Clicks]]/Campaign_Data[[#This Row],[Impressions]]</f>
        <v>1.7270683699764242E-2</v>
      </c>
      <c r="O788" s="5">
        <f xml:space="preserve"> Campaign_Data[[#This Row],[Conversions]]/Campaign_Data[[#This Row],[Clicks]]</f>
        <v>0.73968253968253961</v>
      </c>
      <c r="P788" s="7">
        <f>Campaign_Data[[#This Row],[Total_Spend]]/Campaign_Data[[#This Row],[Clicks]]</f>
        <v>9.6584126984126968</v>
      </c>
      <c r="Q788" s="6">
        <f>Campaign_Data[[#This Row],[Total_Spend]]/Campaign_Data[[#This Row],[Conversions]]</f>
        <v>13.057510729613734</v>
      </c>
      <c r="R788" s="7">
        <f xml:space="preserve"> Campaign_Data[[#This Row],[Revenue_Generated]]/Campaign_Data[[#This Row],[Total_Spend]]</f>
        <v>2.3315343150144625</v>
      </c>
      <c r="S788" t="str">
        <f xml:space="preserve"> TEXT(Campaign_Data[[#This Row],[Start_Date]], "mmm-yyyy")</f>
        <v>Jun-2023</v>
      </c>
    </row>
    <row r="789" spans="1:19" x14ac:dyDescent="0.2">
      <c r="A789" t="s">
        <v>827</v>
      </c>
      <c r="B789" t="s">
        <v>33</v>
      </c>
      <c r="C789" t="s">
        <v>47</v>
      </c>
      <c r="D789" s="1">
        <v>45095</v>
      </c>
      <c r="E789" s="1">
        <v>45541</v>
      </c>
      <c r="F789">
        <v>21816.7</v>
      </c>
      <c r="G789">
        <v>20717.599999999999</v>
      </c>
      <c r="H789">
        <v>8702.9</v>
      </c>
      <c r="I789" s="6">
        <v>14207.796</v>
      </c>
      <c r="J789" s="7">
        <v>43539.584999999999</v>
      </c>
      <c r="K789" t="s">
        <v>42</v>
      </c>
      <c r="L789" t="s">
        <v>30</v>
      </c>
      <c r="M789" t="s">
        <v>23</v>
      </c>
      <c r="N789" s="5">
        <f xml:space="preserve"> Campaign_Data[[#This Row],[Clicks]]/Campaign_Data[[#This Row],[Impressions]]</f>
        <v>0.9496211617705701</v>
      </c>
      <c r="O789" s="5">
        <f xml:space="preserve"> Campaign_Data[[#This Row],[Conversions]]/Campaign_Data[[#This Row],[Clicks]]</f>
        <v>0.42007278835386341</v>
      </c>
      <c r="P789" s="7">
        <f>Campaign_Data[[#This Row],[Total_Spend]]/Campaign_Data[[#This Row],[Clicks]]</f>
        <v>0.68578387458006729</v>
      </c>
      <c r="Q789" s="6">
        <f>Campaign_Data[[#This Row],[Total_Spend]]/Campaign_Data[[#This Row],[Conversions]]</f>
        <v>1.6325358213928691</v>
      </c>
      <c r="R789" s="7">
        <f xml:space="preserve"> Campaign_Data[[#This Row],[Revenue_Generated]]/Campaign_Data[[#This Row],[Total_Spend]]</f>
        <v>3.0644855120386016</v>
      </c>
      <c r="S789" t="str">
        <f xml:space="preserve"> TEXT(Campaign_Data[[#This Row],[Start_Date]], "mmm-yyyy")</f>
        <v>Jun-2023</v>
      </c>
    </row>
    <row r="790" spans="1:19" x14ac:dyDescent="0.2">
      <c r="A790" t="s">
        <v>828</v>
      </c>
      <c r="B790" t="s">
        <v>19</v>
      </c>
      <c r="C790" t="s">
        <v>47</v>
      </c>
      <c r="D790" s="1">
        <v>45016</v>
      </c>
      <c r="E790" s="1">
        <v>45456</v>
      </c>
      <c r="F790">
        <v>131062.59999999999</v>
      </c>
      <c r="G790">
        <v>128464.2</v>
      </c>
      <c r="H790">
        <v>72624.7</v>
      </c>
      <c r="I790" s="6">
        <v>6554</v>
      </c>
      <c r="J790" s="7">
        <v>8817.16</v>
      </c>
      <c r="K790" t="s">
        <v>64</v>
      </c>
      <c r="L790" t="s">
        <v>49</v>
      </c>
      <c r="M790" t="s">
        <v>23</v>
      </c>
      <c r="N790" s="5">
        <f xml:space="preserve"> Campaign_Data[[#This Row],[Clicks]]/Campaign_Data[[#This Row],[Impressions]]</f>
        <v>0.98017435942824271</v>
      </c>
      <c r="O790" s="5">
        <f xml:space="preserve"> Campaign_Data[[#This Row],[Conversions]]/Campaign_Data[[#This Row],[Clicks]]</f>
        <v>0.56533026321730095</v>
      </c>
      <c r="P790" s="7">
        <f>Campaign_Data[[#This Row],[Total_Spend]]/Campaign_Data[[#This Row],[Clicks]]</f>
        <v>5.1018104654837693E-2</v>
      </c>
      <c r="Q790" s="6">
        <f>Campaign_Data[[#This Row],[Total_Spend]]/Campaign_Data[[#This Row],[Conversions]]</f>
        <v>9.0244778980154136E-2</v>
      </c>
      <c r="R790" s="7">
        <f xml:space="preserve"> Campaign_Data[[#This Row],[Revenue_Generated]]/Campaign_Data[[#This Row],[Total_Spend]]</f>
        <v>1.3453097345132743</v>
      </c>
      <c r="S790" t="str">
        <f xml:space="preserve"> TEXT(Campaign_Data[[#This Row],[Start_Date]], "mmm-yyyy")</f>
        <v>Mar-2023</v>
      </c>
    </row>
    <row r="791" spans="1:19" x14ac:dyDescent="0.2">
      <c r="A791" t="s">
        <v>829</v>
      </c>
      <c r="B791" t="s">
        <v>27</v>
      </c>
      <c r="C791" t="s">
        <v>40</v>
      </c>
      <c r="D791" s="1">
        <v>44871</v>
      </c>
      <c r="E791" s="1">
        <v>45323</v>
      </c>
      <c r="F791">
        <v>27871.899999999998</v>
      </c>
      <c r="G791">
        <v>18562.899999999998</v>
      </c>
      <c r="H791">
        <v>17223.099999999999</v>
      </c>
      <c r="I791" s="6">
        <v>4141.6059999999998</v>
      </c>
      <c r="J791" s="7">
        <v>13577.771000000001</v>
      </c>
      <c r="K791" t="s">
        <v>21</v>
      </c>
      <c r="L791" t="s">
        <v>22</v>
      </c>
      <c r="M791" t="s">
        <v>23</v>
      </c>
      <c r="N791" s="5">
        <f xml:space="preserve"> Campaign_Data[[#This Row],[Clicks]]/Campaign_Data[[#This Row],[Impressions]]</f>
        <v>0.66600769951097694</v>
      </c>
      <c r="O791" s="5">
        <f xml:space="preserve"> Campaign_Data[[#This Row],[Conversions]]/Campaign_Data[[#This Row],[Clicks]]</f>
        <v>0.9278237775347602</v>
      </c>
      <c r="P791" s="7">
        <f>Campaign_Data[[#This Row],[Total_Spend]]/Campaign_Data[[#This Row],[Clicks]]</f>
        <v>0.22311201374785192</v>
      </c>
      <c r="Q791" s="6">
        <f>Campaign_Data[[#This Row],[Total_Spend]]/Campaign_Data[[#This Row],[Conversions]]</f>
        <v>0.24046809227142618</v>
      </c>
      <c r="R791" s="7">
        <f xml:space="preserve"> Campaign_Data[[#This Row],[Revenue_Generated]]/Campaign_Data[[#This Row],[Total_Spend]]</f>
        <v>3.2783830716876499</v>
      </c>
      <c r="S791" t="str">
        <f xml:space="preserve"> TEXT(Campaign_Data[[#This Row],[Start_Date]], "mmm-yyyy")</f>
        <v>Nov-2022</v>
      </c>
    </row>
    <row r="792" spans="1:19" x14ac:dyDescent="0.2">
      <c r="A792" t="s">
        <v>830</v>
      </c>
      <c r="B792" t="s">
        <v>39</v>
      </c>
      <c r="C792" t="s">
        <v>40</v>
      </c>
      <c r="D792" s="1">
        <v>45024</v>
      </c>
      <c r="E792" s="1">
        <v>45477</v>
      </c>
      <c r="F792">
        <v>124839.2</v>
      </c>
      <c r="G792">
        <v>104359.4</v>
      </c>
      <c r="H792">
        <v>6255.3</v>
      </c>
      <c r="I792" s="6">
        <v>6868.9690000000001</v>
      </c>
      <c r="J792" s="7">
        <v>9846.6309999999994</v>
      </c>
      <c r="K792" t="s">
        <v>37</v>
      </c>
      <c r="L792" t="s">
        <v>49</v>
      </c>
      <c r="M792" t="s">
        <v>31</v>
      </c>
      <c r="N792" s="5">
        <f xml:space="preserve"> Campaign_Data[[#This Row],[Clicks]]/Campaign_Data[[#This Row],[Impressions]]</f>
        <v>0.83595056680914326</v>
      </c>
      <c r="O792" s="5">
        <f xml:space="preserve"> Campaign_Data[[#This Row],[Conversions]]/Campaign_Data[[#This Row],[Clicks]]</f>
        <v>5.9939976657589066E-2</v>
      </c>
      <c r="P792" s="7">
        <f>Campaign_Data[[#This Row],[Total_Spend]]/Campaign_Data[[#This Row],[Clicks]]</f>
        <v>6.5820319012949491E-2</v>
      </c>
      <c r="Q792" s="6">
        <f>Campaign_Data[[#This Row],[Total_Spend]]/Campaign_Data[[#This Row],[Conversions]]</f>
        <v>1.0981038479369494</v>
      </c>
      <c r="R792" s="7">
        <f xml:space="preserve"> Campaign_Data[[#This Row],[Revenue_Generated]]/Campaign_Data[[#This Row],[Total_Spend]]</f>
        <v>1.4334947500854931</v>
      </c>
      <c r="S792" t="str">
        <f xml:space="preserve"> TEXT(Campaign_Data[[#This Row],[Start_Date]], "mmm-yyyy")</f>
        <v>Apr-2023</v>
      </c>
    </row>
    <row r="793" spans="1:19" x14ac:dyDescent="0.2">
      <c r="A793" t="s">
        <v>831</v>
      </c>
      <c r="B793" t="s">
        <v>27</v>
      </c>
      <c r="C793" t="s">
        <v>47</v>
      </c>
      <c r="D793" s="1">
        <v>44900</v>
      </c>
      <c r="E793" s="1">
        <v>45353</v>
      </c>
      <c r="F793">
        <v>32775.799999999996</v>
      </c>
      <c r="G793">
        <v>2775.2999999999997</v>
      </c>
      <c r="H793">
        <v>1336.8999999999999</v>
      </c>
      <c r="I793" s="6">
        <v>528.75699999999995</v>
      </c>
      <c r="J793" s="7">
        <v>1056.876</v>
      </c>
      <c r="K793" t="s">
        <v>21</v>
      </c>
      <c r="L793" t="s">
        <v>43</v>
      </c>
      <c r="M793" t="s">
        <v>31</v>
      </c>
      <c r="N793" s="5">
        <f xml:space="preserve"> Campaign_Data[[#This Row],[Clicks]]/Campaign_Data[[#This Row],[Impressions]]</f>
        <v>8.4675278711732443E-2</v>
      </c>
      <c r="O793" s="5">
        <f xml:space="preserve"> Campaign_Data[[#This Row],[Conversions]]/Campaign_Data[[#This Row],[Clicks]]</f>
        <v>0.48171368861024033</v>
      </c>
      <c r="P793" s="7">
        <f>Campaign_Data[[#This Row],[Total_Spend]]/Campaign_Data[[#This Row],[Clicks]]</f>
        <v>0.19052246603970741</v>
      </c>
      <c r="Q793" s="6">
        <f>Campaign_Data[[#This Row],[Total_Spend]]/Campaign_Data[[#This Row],[Conversions]]</f>
        <v>0.39550976138828636</v>
      </c>
      <c r="R793" s="7">
        <f xml:space="preserve"> Campaign_Data[[#This Row],[Revenue_Generated]]/Campaign_Data[[#This Row],[Total_Spend]]</f>
        <v>1.9987933965886033</v>
      </c>
      <c r="S793" t="str">
        <f xml:space="preserve"> TEXT(Campaign_Data[[#This Row],[Start_Date]], "mmm-yyyy")</f>
        <v>Dec-2022</v>
      </c>
    </row>
    <row r="794" spans="1:19" x14ac:dyDescent="0.2">
      <c r="A794" t="s">
        <v>832</v>
      </c>
      <c r="B794" t="s">
        <v>19</v>
      </c>
      <c r="C794" t="s">
        <v>40</v>
      </c>
      <c r="D794" s="1">
        <v>45001</v>
      </c>
      <c r="E794" s="1">
        <v>45441</v>
      </c>
      <c r="F794">
        <v>34855.1</v>
      </c>
      <c r="G794">
        <v>5315.7</v>
      </c>
      <c r="H794">
        <v>2386.6999999999998</v>
      </c>
      <c r="I794" s="6">
        <v>6732.5529999999999</v>
      </c>
      <c r="J794" s="7">
        <v>20097.724999999999</v>
      </c>
      <c r="K794" t="s">
        <v>37</v>
      </c>
      <c r="L794" t="s">
        <v>34</v>
      </c>
      <c r="M794" t="s">
        <v>23</v>
      </c>
      <c r="N794" s="5">
        <f xml:space="preserve"> Campaign_Data[[#This Row],[Clicks]]/Campaign_Data[[#This Row],[Impressions]]</f>
        <v>0.15250852816374075</v>
      </c>
      <c r="O794" s="5">
        <f xml:space="preserve"> Campaign_Data[[#This Row],[Conversions]]/Campaign_Data[[#This Row],[Clicks]]</f>
        <v>0.44899072558647024</v>
      </c>
      <c r="P794" s="7">
        <f>Campaign_Data[[#This Row],[Total_Spend]]/Campaign_Data[[#This Row],[Clicks]]</f>
        <v>1.2665411893071468</v>
      </c>
      <c r="Q794" s="6">
        <f>Campaign_Data[[#This Row],[Total_Spend]]/Campaign_Data[[#This Row],[Conversions]]</f>
        <v>2.8208626974483599</v>
      </c>
      <c r="R794" s="7">
        <f xml:space="preserve"> Campaign_Data[[#This Row],[Revenue_Generated]]/Campaign_Data[[#This Row],[Total_Spend]]</f>
        <v>2.9851565966134985</v>
      </c>
      <c r="S794" t="str">
        <f xml:space="preserve"> TEXT(Campaign_Data[[#This Row],[Start_Date]], "mmm-yyyy")</f>
        <v>Mar-2023</v>
      </c>
    </row>
    <row r="795" spans="1:19" x14ac:dyDescent="0.2">
      <c r="A795" t="s">
        <v>833</v>
      </c>
      <c r="B795" t="s">
        <v>25</v>
      </c>
      <c r="C795" t="s">
        <v>40</v>
      </c>
      <c r="D795" s="1">
        <v>44894</v>
      </c>
      <c r="E795" s="1">
        <v>45349</v>
      </c>
      <c r="F795">
        <v>128084.3</v>
      </c>
      <c r="G795">
        <v>107816.2</v>
      </c>
      <c r="H795">
        <v>73990.599999999991</v>
      </c>
      <c r="I795" s="6">
        <v>10752.678</v>
      </c>
      <c r="J795" s="7">
        <v>30991.458999999999</v>
      </c>
      <c r="K795" t="s">
        <v>37</v>
      </c>
      <c r="L795" t="s">
        <v>30</v>
      </c>
      <c r="M795" t="s">
        <v>23</v>
      </c>
      <c r="N795" s="5">
        <f xml:space="preserve"> Campaign_Data[[#This Row],[Clicks]]/Campaign_Data[[#This Row],[Impressions]]</f>
        <v>0.84175968483256725</v>
      </c>
      <c r="O795" s="5">
        <f xml:space="preserve"> Campaign_Data[[#This Row],[Conversions]]/Campaign_Data[[#This Row],[Clicks]]</f>
        <v>0.68626607133250839</v>
      </c>
      <c r="P795" s="7">
        <f>Campaign_Data[[#This Row],[Total_Spend]]/Campaign_Data[[#This Row],[Clicks]]</f>
        <v>9.9731561676260155E-2</v>
      </c>
      <c r="Q795" s="6">
        <f>Campaign_Data[[#This Row],[Total_Spend]]/Campaign_Data[[#This Row],[Conversions]]</f>
        <v>0.14532491965195579</v>
      </c>
      <c r="R795" s="7">
        <f xml:space="preserve"> Campaign_Data[[#This Row],[Revenue_Generated]]/Campaign_Data[[#This Row],[Total_Spend]]</f>
        <v>2.8822084135691592</v>
      </c>
      <c r="S795" t="str">
        <f xml:space="preserve"> TEXT(Campaign_Data[[#This Row],[Start_Date]], "mmm-yyyy")</f>
        <v>Nov-2022</v>
      </c>
    </row>
    <row r="796" spans="1:19" x14ac:dyDescent="0.2">
      <c r="A796" t="s">
        <v>834</v>
      </c>
      <c r="B796" t="s">
        <v>27</v>
      </c>
      <c r="C796" t="s">
        <v>40</v>
      </c>
      <c r="D796" s="1">
        <v>44947</v>
      </c>
      <c r="E796" s="1">
        <v>45395</v>
      </c>
      <c r="F796">
        <v>94621.2</v>
      </c>
      <c r="G796">
        <v>6754.0999999999995</v>
      </c>
      <c r="H796">
        <v>5988.5</v>
      </c>
      <c r="I796" s="6">
        <v>6210.8720000000003</v>
      </c>
      <c r="J796" s="7">
        <v>23793.079000000002</v>
      </c>
      <c r="K796" t="s">
        <v>29</v>
      </c>
      <c r="L796" t="s">
        <v>30</v>
      </c>
      <c r="M796" t="s">
        <v>31</v>
      </c>
      <c r="N796" s="5">
        <f xml:space="preserve"> Campaign_Data[[#This Row],[Clicks]]/Campaign_Data[[#This Row],[Impressions]]</f>
        <v>7.1380409464263814E-2</v>
      </c>
      <c r="O796" s="5">
        <f xml:space="preserve"> Campaign_Data[[#This Row],[Conversions]]/Campaign_Data[[#This Row],[Clicks]]</f>
        <v>0.88664662945470163</v>
      </c>
      <c r="P796" s="7">
        <f>Campaign_Data[[#This Row],[Total_Spend]]/Campaign_Data[[#This Row],[Clicks]]</f>
        <v>0.91957063117217697</v>
      </c>
      <c r="Q796" s="6">
        <f>Campaign_Data[[#This Row],[Total_Spend]]/Campaign_Data[[#This Row],[Conversions]]</f>
        <v>1.0371331719128329</v>
      </c>
      <c r="R796" s="7">
        <f xml:space="preserve"> Campaign_Data[[#This Row],[Revenue_Generated]]/Campaign_Data[[#This Row],[Total_Spend]]</f>
        <v>3.8308757610847559</v>
      </c>
      <c r="S796" t="str">
        <f xml:space="preserve"> TEXT(Campaign_Data[[#This Row],[Start_Date]], "mmm-yyyy")</f>
        <v>Jan-2023</v>
      </c>
    </row>
    <row r="797" spans="1:19" x14ac:dyDescent="0.2">
      <c r="A797" t="s">
        <v>835</v>
      </c>
      <c r="B797" t="s">
        <v>27</v>
      </c>
      <c r="C797" t="s">
        <v>20</v>
      </c>
      <c r="D797" s="1">
        <v>45014</v>
      </c>
      <c r="E797" s="1">
        <v>45476</v>
      </c>
      <c r="F797">
        <v>46040.4</v>
      </c>
      <c r="G797">
        <v>26688.7</v>
      </c>
      <c r="H797">
        <v>7331.2</v>
      </c>
      <c r="I797" s="6">
        <v>2208.5239999999999</v>
      </c>
      <c r="J797" s="7">
        <v>7063.8490000000002</v>
      </c>
      <c r="K797" t="s">
        <v>29</v>
      </c>
      <c r="L797" t="s">
        <v>30</v>
      </c>
      <c r="M797" t="s">
        <v>31</v>
      </c>
      <c r="N797" s="5">
        <f xml:space="preserve"> Campaign_Data[[#This Row],[Clicks]]/Campaign_Data[[#This Row],[Impressions]]</f>
        <v>0.57968002015621067</v>
      </c>
      <c r="O797" s="5">
        <f xml:space="preserve"> Campaign_Data[[#This Row],[Conversions]]/Campaign_Data[[#This Row],[Clicks]]</f>
        <v>0.27469303487993046</v>
      </c>
      <c r="P797" s="7">
        <f>Campaign_Data[[#This Row],[Total_Spend]]/Campaign_Data[[#This Row],[Clicks]]</f>
        <v>8.275127675757904E-2</v>
      </c>
      <c r="Q797" s="6">
        <f>Campaign_Data[[#This Row],[Total_Spend]]/Campaign_Data[[#This Row],[Conversions]]</f>
        <v>0.30125000000000002</v>
      </c>
      <c r="R797" s="7">
        <f xml:space="preserve"> Campaign_Data[[#This Row],[Revenue_Generated]]/Campaign_Data[[#This Row],[Total_Spend]]</f>
        <v>3.1984479226850153</v>
      </c>
      <c r="S797" t="str">
        <f xml:space="preserve"> TEXT(Campaign_Data[[#This Row],[Start_Date]], "mmm-yyyy")</f>
        <v>Mar-2023</v>
      </c>
    </row>
    <row r="798" spans="1:19" x14ac:dyDescent="0.2">
      <c r="A798" t="s">
        <v>836</v>
      </c>
      <c r="B798" t="s">
        <v>25</v>
      </c>
      <c r="C798" t="s">
        <v>20</v>
      </c>
      <c r="D798" s="1">
        <v>44992</v>
      </c>
      <c r="E798" s="1">
        <v>45439</v>
      </c>
      <c r="F798">
        <v>112288</v>
      </c>
      <c r="G798">
        <v>66789.899999999994</v>
      </c>
      <c r="H798">
        <v>278.39999999999998</v>
      </c>
      <c r="I798" s="6">
        <v>8740.8029999999999</v>
      </c>
      <c r="J798" s="7">
        <v>15251.825000000001</v>
      </c>
      <c r="K798" t="s">
        <v>29</v>
      </c>
      <c r="L798" t="s">
        <v>34</v>
      </c>
      <c r="M798" t="s">
        <v>23</v>
      </c>
      <c r="N798" s="5">
        <f xml:space="preserve"> Campaign_Data[[#This Row],[Clicks]]/Campaign_Data[[#This Row],[Impressions]]</f>
        <v>0.59480888429752066</v>
      </c>
      <c r="O798" s="5">
        <f xml:space="preserve"> Campaign_Data[[#This Row],[Conversions]]/Campaign_Data[[#This Row],[Clicks]]</f>
        <v>4.168294906864661E-3</v>
      </c>
      <c r="P798" s="7">
        <f>Campaign_Data[[#This Row],[Total_Spend]]/Campaign_Data[[#This Row],[Clicks]]</f>
        <v>0.13087013156180802</v>
      </c>
      <c r="Q798" s="6">
        <f>Campaign_Data[[#This Row],[Total_Spend]]/Campaign_Data[[#This Row],[Conversions]]</f>
        <v>31.396562500000002</v>
      </c>
      <c r="R798" s="7">
        <f xml:space="preserve"> Campaign_Data[[#This Row],[Revenue_Generated]]/Campaign_Data[[#This Row],[Total_Spend]]</f>
        <v>1.7448997534894679</v>
      </c>
      <c r="S798" t="str">
        <f xml:space="preserve"> TEXT(Campaign_Data[[#This Row],[Start_Date]], "mmm-yyyy")</f>
        <v>Mar-2023</v>
      </c>
    </row>
    <row r="799" spans="1:19" x14ac:dyDescent="0.2">
      <c r="A799" t="s">
        <v>837</v>
      </c>
      <c r="B799" t="s">
        <v>33</v>
      </c>
      <c r="C799" t="s">
        <v>28</v>
      </c>
      <c r="D799" s="1">
        <v>45029</v>
      </c>
      <c r="E799" s="1">
        <v>45489</v>
      </c>
      <c r="F799">
        <v>6159.5999999999995</v>
      </c>
      <c r="G799">
        <v>1568.8999999999999</v>
      </c>
      <c r="H799">
        <v>846.8</v>
      </c>
      <c r="I799" s="6">
        <v>5467.8339999999998</v>
      </c>
      <c r="J799" s="7">
        <v>8047.9930000000004</v>
      </c>
      <c r="K799" t="s">
        <v>64</v>
      </c>
      <c r="L799" t="s">
        <v>49</v>
      </c>
      <c r="M799" t="s">
        <v>23</v>
      </c>
      <c r="N799" s="5">
        <f xml:space="preserve"> Campaign_Data[[#This Row],[Clicks]]/Campaign_Data[[#This Row],[Impressions]]</f>
        <v>0.25470809792843691</v>
      </c>
      <c r="O799" s="5">
        <f xml:space="preserve"> Campaign_Data[[#This Row],[Conversions]]/Campaign_Data[[#This Row],[Clicks]]</f>
        <v>0.53974121996303148</v>
      </c>
      <c r="P799" s="7">
        <f>Campaign_Data[[#This Row],[Total_Spend]]/Campaign_Data[[#This Row],[Clicks]]</f>
        <v>3.4851386321626618</v>
      </c>
      <c r="Q799" s="6">
        <f>Campaign_Data[[#This Row],[Total_Spend]]/Campaign_Data[[#This Row],[Conversions]]</f>
        <v>6.4570547945205483</v>
      </c>
      <c r="R799" s="7">
        <f xml:space="preserve"> Campaign_Data[[#This Row],[Revenue_Generated]]/Campaign_Data[[#This Row],[Total_Spend]]</f>
        <v>1.4718795413320889</v>
      </c>
      <c r="S799" t="str">
        <f xml:space="preserve"> TEXT(Campaign_Data[[#This Row],[Start_Date]], "mmm-yyyy")</f>
        <v>Apr-2023</v>
      </c>
    </row>
    <row r="800" spans="1:19" x14ac:dyDescent="0.2">
      <c r="A800" t="s">
        <v>838</v>
      </c>
      <c r="B800" t="s">
        <v>39</v>
      </c>
      <c r="C800" t="s">
        <v>20</v>
      </c>
      <c r="D800" s="1">
        <v>45072</v>
      </c>
      <c r="E800" s="1">
        <v>45511</v>
      </c>
      <c r="F800">
        <v>84723.5</v>
      </c>
      <c r="G800">
        <v>21787.7</v>
      </c>
      <c r="H800">
        <v>9140.7999999999993</v>
      </c>
      <c r="I800" s="6">
        <v>500.39499999999998</v>
      </c>
      <c r="J800" s="7">
        <v>824.61500000000001</v>
      </c>
      <c r="K800" t="s">
        <v>42</v>
      </c>
      <c r="L800" t="s">
        <v>43</v>
      </c>
      <c r="M800" t="s">
        <v>23</v>
      </c>
      <c r="N800" s="5">
        <f xml:space="preserve"> Campaign_Data[[#This Row],[Clicks]]/Campaign_Data[[#This Row],[Impressions]]</f>
        <v>0.25716241656683214</v>
      </c>
      <c r="O800" s="5">
        <f xml:space="preserve"> Campaign_Data[[#This Row],[Conversions]]/Campaign_Data[[#This Row],[Clicks]]</f>
        <v>0.41953946492745903</v>
      </c>
      <c r="P800" s="7">
        <f>Campaign_Data[[#This Row],[Total_Spend]]/Campaign_Data[[#This Row],[Clicks]]</f>
        <v>2.2966857447091708E-2</v>
      </c>
      <c r="Q800" s="6">
        <f>Campaign_Data[[#This Row],[Total_Spend]]/Campaign_Data[[#This Row],[Conversions]]</f>
        <v>5.4743020304568533E-2</v>
      </c>
      <c r="R800" s="7">
        <f xml:space="preserve"> Campaign_Data[[#This Row],[Revenue_Generated]]/Campaign_Data[[#This Row],[Total_Spend]]</f>
        <v>1.6479281367719503</v>
      </c>
      <c r="S800" t="str">
        <f xml:space="preserve"> TEXT(Campaign_Data[[#This Row],[Start_Date]], "mmm-yyyy")</f>
        <v>May-2023</v>
      </c>
    </row>
    <row r="801" spans="1:19" x14ac:dyDescent="0.2">
      <c r="A801" t="s">
        <v>839</v>
      </c>
      <c r="B801" t="s">
        <v>27</v>
      </c>
      <c r="C801" t="s">
        <v>40</v>
      </c>
      <c r="D801" s="1">
        <v>44894</v>
      </c>
      <c r="E801" s="1">
        <v>45354</v>
      </c>
      <c r="F801">
        <v>65041.2</v>
      </c>
      <c r="G801">
        <v>3329.2</v>
      </c>
      <c r="H801">
        <v>1835.7</v>
      </c>
      <c r="I801" s="6">
        <v>5823.1419999999998</v>
      </c>
      <c r="J801" s="7">
        <v>10841.388999999999</v>
      </c>
      <c r="K801" t="s">
        <v>21</v>
      </c>
      <c r="L801" t="s">
        <v>22</v>
      </c>
      <c r="M801" t="s">
        <v>31</v>
      </c>
      <c r="N801" s="5">
        <f xml:space="preserve"> Campaign_Data[[#This Row],[Clicks]]/Campaign_Data[[#This Row],[Impressions]]</f>
        <v>5.118601747815231E-2</v>
      </c>
      <c r="O801" s="5">
        <f xml:space="preserve"> Campaign_Data[[#This Row],[Conversions]]/Campaign_Data[[#This Row],[Clicks]]</f>
        <v>0.55139372822299659</v>
      </c>
      <c r="P801" s="7">
        <f>Campaign_Data[[#This Row],[Total_Spend]]/Campaign_Data[[#This Row],[Clicks]]</f>
        <v>1.7491114982578397</v>
      </c>
      <c r="Q801" s="6">
        <f>Campaign_Data[[#This Row],[Total_Spend]]/Campaign_Data[[#This Row],[Conversions]]</f>
        <v>3.1721642969984201</v>
      </c>
      <c r="R801" s="7">
        <f xml:space="preserve"> Campaign_Data[[#This Row],[Revenue_Generated]]/Campaign_Data[[#This Row],[Total_Spend]]</f>
        <v>1.8617765117182441</v>
      </c>
      <c r="S801" t="str">
        <f xml:space="preserve"> TEXT(Campaign_Data[[#This Row],[Start_Date]], "mmm-yyyy")</f>
        <v>Nov-2022</v>
      </c>
    </row>
    <row r="802" spans="1:19" x14ac:dyDescent="0.2">
      <c r="A802" t="s">
        <v>840</v>
      </c>
      <c r="B802" t="s">
        <v>46</v>
      </c>
      <c r="C802" t="s">
        <v>47</v>
      </c>
      <c r="D802" s="1">
        <v>44931</v>
      </c>
      <c r="E802" s="1">
        <v>45387</v>
      </c>
      <c r="F802">
        <v>54340.2</v>
      </c>
      <c r="G802">
        <v>50312.1</v>
      </c>
      <c r="H802">
        <v>4645.8</v>
      </c>
      <c r="I802" s="6">
        <v>5788.5450000000001</v>
      </c>
      <c r="J802" s="7">
        <v>7514.8280000000004</v>
      </c>
      <c r="K802" t="s">
        <v>64</v>
      </c>
      <c r="L802" t="s">
        <v>43</v>
      </c>
      <c r="M802" t="s">
        <v>31</v>
      </c>
      <c r="N802" s="5">
        <f xml:space="preserve"> Campaign_Data[[#This Row],[Clicks]]/Campaign_Data[[#This Row],[Impressions]]</f>
        <v>0.92587255843739991</v>
      </c>
      <c r="O802" s="5">
        <f xml:space="preserve"> Campaign_Data[[#This Row],[Conversions]]/Campaign_Data[[#This Row],[Clicks]]</f>
        <v>9.2339616116202672E-2</v>
      </c>
      <c r="P802" s="7">
        <f>Campaign_Data[[#This Row],[Total_Spend]]/Campaign_Data[[#This Row],[Clicks]]</f>
        <v>0.11505274079197648</v>
      </c>
      <c r="Q802" s="6">
        <f>Campaign_Data[[#This Row],[Total_Spend]]/Campaign_Data[[#This Row],[Conversions]]</f>
        <v>1.2459737827715356</v>
      </c>
      <c r="R802" s="7">
        <f xml:space="preserve"> Campaign_Data[[#This Row],[Revenue_Generated]]/Campaign_Data[[#This Row],[Total_Spend]]</f>
        <v>1.2982239923849603</v>
      </c>
      <c r="S802" t="str">
        <f xml:space="preserve"> TEXT(Campaign_Data[[#This Row],[Start_Date]], "mmm-yyyy")</f>
        <v>Jan-2023</v>
      </c>
    </row>
    <row r="803" spans="1:19" x14ac:dyDescent="0.2">
      <c r="A803" t="s">
        <v>841</v>
      </c>
      <c r="B803" t="s">
        <v>27</v>
      </c>
      <c r="C803" t="s">
        <v>20</v>
      </c>
      <c r="D803" s="1">
        <v>44906</v>
      </c>
      <c r="E803" s="1">
        <v>45359</v>
      </c>
      <c r="F803">
        <v>75988.7</v>
      </c>
      <c r="G803">
        <v>40391.199999999997</v>
      </c>
      <c r="H803">
        <v>1299.2</v>
      </c>
      <c r="I803" s="6">
        <v>8718.473</v>
      </c>
      <c r="J803" s="7">
        <v>19043.458999999999</v>
      </c>
      <c r="K803" t="s">
        <v>21</v>
      </c>
      <c r="L803" t="s">
        <v>49</v>
      </c>
      <c r="M803" t="s">
        <v>23</v>
      </c>
      <c r="N803" s="5">
        <f xml:space="preserve"> Campaign_Data[[#This Row],[Clicks]]/Campaign_Data[[#This Row],[Impressions]]</f>
        <v>0.53154218982559243</v>
      </c>
      <c r="O803" s="5">
        <f xml:space="preserve"> Campaign_Data[[#This Row],[Conversions]]/Campaign_Data[[#This Row],[Clicks]]</f>
        <v>3.2165422171165997E-2</v>
      </c>
      <c r="P803" s="7">
        <f>Campaign_Data[[#This Row],[Total_Spend]]/Campaign_Data[[#This Row],[Clicks]]</f>
        <v>0.2158508041355543</v>
      </c>
      <c r="Q803" s="6">
        <f>Campaign_Data[[#This Row],[Total_Spend]]/Campaign_Data[[#This Row],[Conversions]]</f>
        <v>6.7106473214285716</v>
      </c>
      <c r="R803" s="7">
        <f xml:space="preserve"> Campaign_Data[[#This Row],[Revenue_Generated]]/Campaign_Data[[#This Row],[Total_Spend]]</f>
        <v>2.1842654097799006</v>
      </c>
      <c r="S803" t="str">
        <f xml:space="preserve"> TEXT(Campaign_Data[[#This Row],[Start_Date]], "mmm-yyyy")</f>
        <v>Dec-2022</v>
      </c>
    </row>
    <row r="804" spans="1:19" x14ac:dyDescent="0.2">
      <c r="A804" t="s">
        <v>842</v>
      </c>
      <c r="B804" t="s">
        <v>33</v>
      </c>
      <c r="C804" t="s">
        <v>40</v>
      </c>
      <c r="D804" s="1">
        <v>45144</v>
      </c>
      <c r="E804" s="1">
        <v>45595</v>
      </c>
      <c r="F804">
        <v>105052.5</v>
      </c>
      <c r="G804">
        <v>86150.3</v>
      </c>
      <c r="H804">
        <v>32343.7</v>
      </c>
      <c r="I804" s="6">
        <v>8773.3410000000003</v>
      </c>
      <c r="J804" s="7">
        <v>14844.955</v>
      </c>
      <c r="K804" t="s">
        <v>64</v>
      </c>
      <c r="L804" t="s">
        <v>30</v>
      </c>
      <c r="M804" t="s">
        <v>31</v>
      </c>
      <c r="N804" s="5">
        <f xml:space="preserve"> Campaign_Data[[#This Row],[Clicks]]/Campaign_Data[[#This Row],[Impressions]]</f>
        <v>0.82006901311249136</v>
      </c>
      <c r="O804" s="5">
        <f xml:space="preserve"> Campaign_Data[[#This Row],[Conversions]]/Campaign_Data[[#This Row],[Clicks]]</f>
        <v>0.37543339953546301</v>
      </c>
      <c r="P804" s="7">
        <f>Campaign_Data[[#This Row],[Total_Spend]]/Campaign_Data[[#This Row],[Clicks]]</f>
        <v>0.10183761403036322</v>
      </c>
      <c r="Q804" s="6">
        <f>Campaign_Data[[#This Row],[Total_Spend]]/Campaign_Data[[#This Row],[Conversions]]</f>
        <v>0.27125347440150632</v>
      </c>
      <c r="R804" s="7">
        <f xml:space="preserve"> Campaign_Data[[#This Row],[Revenue_Generated]]/Campaign_Data[[#This Row],[Total_Spend]]</f>
        <v>1.6920526627199375</v>
      </c>
      <c r="S804" t="str">
        <f xml:space="preserve"> TEXT(Campaign_Data[[#This Row],[Start_Date]], "mmm-yyyy")</f>
        <v>Aug-2023</v>
      </c>
    </row>
    <row r="805" spans="1:19" x14ac:dyDescent="0.2">
      <c r="A805" t="s">
        <v>843</v>
      </c>
      <c r="B805" t="s">
        <v>27</v>
      </c>
      <c r="C805" t="s">
        <v>28</v>
      </c>
      <c r="D805" s="1">
        <v>45058</v>
      </c>
      <c r="E805" s="1">
        <v>45495</v>
      </c>
      <c r="F805">
        <v>129395.09999999999</v>
      </c>
      <c r="G805">
        <v>63112.7</v>
      </c>
      <c r="H805">
        <v>246.5</v>
      </c>
      <c r="I805" s="6">
        <v>7996.982</v>
      </c>
      <c r="J805" s="7">
        <v>31155.309000000001</v>
      </c>
      <c r="K805" t="s">
        <v>64</v>
      </c>
      <c r="L805" t="s">
        <v>49</v>
      </c>
      <c r="M805" t="s">
        <v>31</v>
      </c>
      <c r="N805" s="5">
        <f xml:space="preserve"> Campaign_Data[[#This Row],[Clicks]]/Campaign_Data[[#This Row],[Impressions]]</f>
        <v>0.48775185459109349</v>
      </c>
      <c r="O805" s="5">
        <f xml:space="preserve"> Campaign_Data[[#This Row],[Conversions]]/Campaign_Data[[#This Row],[Clicks]]</f>
        <v>3.9057115287414422E-3</v>
      </c>
      <c r="P805" s="7">
        <f>Campaign_Data[[#This Row],[Total_Spend]]/Campaign_Data[[#This Row],[Clicks]]</f>
        <v>0.12670955291090383</v>
      </c>
      <c r="Q805" s="6">
        <f>Campaign_Data[[#This Row],[Total_Spend]]/Campaign_Data[[#This Row],[Conversions]]</f>
        <v>32.442117647058822</v>
      </c>
      <c r="R805" s="7">
        <f xml:space="preserve"> Campaign_Data[[#This Row],[Revenue_Generated]]/Campaign_Data[[#This Row],[Total_Spend]]</f>
        <v>3.8958833469926533</v>
      </c>
      <c r="S805" t="str">
        <f xml:space="preserve"> TEXT(Campaign_Data[[#This Row],[Start_Date]], "mmm-yyyy")</f>
        <v>May-2023</v>
      </c>
    </row>
    <row r="806" spans="1:19" x14ac:dyDescent="0.2">
      <c r="A806" t="s">
        <v>844</v>
      </c>
      <c r="B806" t="s">
        <v>46</v>
      </c>
      <c r="C806" t="s">
        <v>28</v>
      </c>
      <c r="D806" s="1">
        <v>45053</v>
      </c>
      <c r="E806" s="1">
        <v>45496</v>
      </c>
      <c r="F806">
        <v>67190.099999999991</v>
      </c>
      <c r="G806">
        <v>18600.599999999999</v>
      </c>
      <c r="H806">
        <v>1107.8</v>
      </c>
      <c r="I806" s="6">
        <v>5323.1530000000002</v>
      </c>
      <c r="J806" s="7">
        <v>13247.924999999999</v>
      </c>
      <c r="K806" t="s">
        <v>29</v>
      </c>
      <c r="L806" t="s">
        <v>22</v>
      </c>
      <c r="M806" t="s">
        <v>31</v>
      </c>
      <c r="N806" s="5">
        <f xml:space="preserve"> Campaign_Data[[#This Row],[Clicks]]/Campaign_Data[[#This Row],[Impressions]]</f>
        <v>0.2768354266476758</v>
      </c>
      <c r="O806" s="5">
        <f xml:space="preserve"> Campaign_Data[[#This Row],[Conversions]]/Campaign_Data[[#This Row],[Clicks]]</f>
        <v>5.9557218584346747E-2</v>
      </c>
      <c r="P806" s="7">
        <f>Campaign_Data[[#This Row],[Total_Spend]]/Campaign_Data[[#This Row],[Clicks]]</f>
        <v>0.28618178983473652</v>
      </c>
      <c r="Q806" s="6">
        <f>Campaign_Data[[#This Row],[Total_Spend]]/Campaign_Data[[#This Row],[Conversions]]</f>
        <v>4.8051570680628277</v>
      </c>
      <c r="R806" s="7">
        <f xml:space="preserve"> Campaign_Data[[#This Row],[Revenue_Generated]]/Campaign_Data[[#This Row],[Total_Spend]]</f>
        <v>2.4887364687808144</v>
      </c>
      <c r="S806" t="str">
        <f xml:space="preserve"> TEXT(Campaign_Data[[#This Row],[Start_Date]], "mmm-yyyy")</f>
        <v>May-2023</v>
      </c>
    </row>
    <row r="807" spans="1:19" x14ac:dyDescent="0.2">
      <c r="A807" t="s">
        <v>845</v>
      </c>
      <c r="B807" t="s">
        <v>19</v>
      </c>
      <c r="C807" t="s">
        <v>47</v>
      </c>
      <c r="D807" s="1">
        <v>45051</v>
      </c>
      <c r="E807" s="1">
        <v>45496</v>
      </c>
      <c r="F807">
        <v>57823.1</v>
      </c>
      <c r="G807">
        <v>23165.200000000001</v>
      </c>
      <c r="H807">
        <v>4086.1</v>
      </c>
      <c r="I807" s="6">
        <v>13575.218999999999</v>
      </c>
      <c r="J807" s="7">
        <v>18505.944</v>
      </c>
      <c r="K807" t="s">
        <v>29</v>
      </c>
      <c r="L807" t="s">
        <v>30</v>
      </c>
      <c r="M807" t="s">
        <v>23</v>
      </c>
      <c r="N807" s="5">
        <f xml:space="preserve"> Campaign_Data[[#This Row],[Clicks]]/Campaign_Data[[#This Row],[Impressions]]</f>
        <v>0.40062189678519489</v>
      </c>
      <c r="O807" s="5">
        <f xml:space="preserve"> Campaign_Data[[#This Row],[Conversions]]/Campaign_Data[[#This Row],[Clicks]]</f>
        <v>0.17638958437656485</v>
      </c>
      <c r="P807" s="7">
        <f>Campaign_Data[[#This Row],[Total_Spend]]/Campaign_Data[[#This Row],[Clicks]]</f>
        <v>0.58601777666499744</v>
      </c>
      <c r="Q807" s="6">
        <f>Campaign_Data[[#This Row],[Total_Spend]]/Campaign_Data[[#This Row],[Conversions]]</f>
        <v>3.322292405961675</v>
      </c>
      <c r="R807" s="7">
        <f xml:space="preserve"> Campaign_Data[[#This Row],[Revenue_Generated]]/Campaign_Data[[#This Row],[Total_Spend]]</f>
        <v>1.3632151348718573</v>
      </c>
      <c r="S807" t="str">
        <f xml:space="preserve"> TEXT(Campaign_Data[[#This Row],[Start_Date]], "mmm-yyyy")</f>
        <v>May-2023</v>
      </c>
    </row>
    <row r="808" spans="1:19" x14ac:dyDescent="0.2">
      <c r="A808" t="s">
        <v>846</v>
      </c>
      <c r="B808" t="s">
        <v>27</v>
      </c>
      <c r="C808" t="s">
        <v>20</v>
      </c>
      <c r="D808" s="1">
        <v>44909</v>
      </c>
      <c r="E808" s="1">
        <v>45349</v>
      </c>
      <c r="F808">
        <v>28338.799999999999</v>
      </c>
      <c r="G808">
        <v>2160.5</v>
      </c>
      <c r="H808">
        <v>1154.2</v>
      </c>
      <c r="I808" s="6">
        <v>10796.12</v>
      </c>
      <c r="J808" s="7">
        <v>17079.463</v>
      </c>
      <c r="K808" t="s">
        <v>37</v>
      </c>
      <c r="L808" t="s">
        <v>30</v>
      </c>
      <c r="M808" t="s">
        <v>23</v>
      </c>
      <c r="N808" s="5">
        <f xml:space="preserve"> Campaign_Data[[#This Row],[Clicks]]/Campaign_Data[[#This Row],[Impressions]]</f>
        <v>7.6238231682357757E-2</v>
      </c>
      <c r="O808" s="5">
        <f xml:space="preserve"> Campaign_Data[[#This Row],[Conversions]]/Campaign_Data[[#This Row],[Clicks]]</f>
        <v>0.53422818791946314</v>
      </c>
      <c r="P808" s="7">
        <f>Campaign_Data[[#This Row],[Total_Spend]]/Campaign_Data[[#This Row],[Clicks]]</f>
        <v>4.9970469798657726</v>
      </c>
      <c r="Q808" s="6">
        <f>Campaign_Data[[#This Row],[Total_Spend]]/Campaign_Data[[#This Row],[Conversions]]</f>
        <v>9.353768844221106</v>
      </c>
      <c r="R808" s="7">
        <f xml:space="preserve"> Campaign_Data[[#This Row],[Revenue_Generated]]/Campaign_Data[[#This Row],[Total_Spend]]</f>
        <v>1.5820001074460082</v>
      </c>
      <c r="S808" t="str">
        <f xml:space="preserve"> TEXT(Campaign_Data[[#This Row],[Start_Date]], "mmm-yyyy")</f>
        <v>Dec-2022</v>
      </c>
    </row>
    <row r="809" spans="1:19" x14ac:dyDescent="0.2">
      <c r="A809" t="s">
        <v>847</v>
      </c>
      <c r="B809" t="s">
        <v>39</v>
      </c>
      <c r="C809" t="s">
        <v>20</v>
      </c>
      <c r="D809" s="1">
        <v>44871</v>
      </c>
      <c r="E809" s="1">
        <v>45315</v>
      </c>
      <c r="F809">
        <v>123824.2</v>
      </c>
      <c r="G809">
        <v>71856.2</v>
      </c>
      <c r="H809">
        <v>60398.299999999996</v>
      </c>
      <c r="I809" s="6">
        <v>4552.942</v>
      </c>
      <c r="J809" s="7">
        <v>8437.1730000000007</v>
      </c>
      <c r="K809" t="s">
        <v>64</v>
      </c>
      <c r="L809" t="s">
        <v>34</v>
      </c>
      <c r="M809" t="s">
        <v>23</v>
      </c>
      <c r="N809" s="5">
        <f xml:space="preserve"> Campaign_Data[[#This Row],[Clicks]]/Campaign_Data[[#This Row],[Impressions]]</f>
        <v>0.58030821115743125</v>
      </c>
      <c r="O809" s="5">
        <f xml:space="preserve"> Campaign_Data[[#This Row],[Conversions]]/Campaign_Data[[#This Row],[Clicks]]</f>
        <v>0.84054403099523767</v>
      </c>
      <c r="P809" s="7">
        <f>Campaign_Data[[#This Row],[Total_Spend]]/Campaign_Data[[#This Row],[Clicks]]</f>
        <v>6.3361853256921466E-2</v>
      </c>
      <c r="Q809" s="6">
        <f>Campaign_Data[[#This Row],[Total_Spend]]/Campaign_Data[[#This Row],[Conversions]]</f>
        <v>7.5381956114658866E-2</v>
      </c>
      <c r="R809" s="7">
        <f xml:space="preserve"> Campaign_Data[[#This Row],[Revenue_Generated]]/Campaign_Data[[#This Row],[Total_Spend]]</f>
        <v>1.8531255175225163</v>
      </c>
      <c r="S809" t="str">
        <f xml:space="preserve"> TEXT(Campaign_Data[[#This Row],[Start_Date]], "mmm-yyyy")</f>
        <v>Nov-2022</v>
      </c>
    </row>
    <row r="810" spans="1:19" x14ac:dyDescent="0.2">
      <c r="A810" t="s">
        <v>848</v>
      </c>
      <c r="B810" t="s">
        <v>25</v>
      </c>
      <c r="C810" t="s">
        <v>28</v>
      </c>
      <c r="D810" s="1">
        <v>45006</v>
      </c>
      <c r="E810" s="1">
        <v>45457</v>
      </c>
      <c r="F810">
        <v>99849.9</v>
      </c>
      <c r="G810">
        <v>72618.899999999994</v>
      </c>
      <c r="H810">
        <v>5092.3999999999996</v>
      </c>
      <c r="I810" s="6">
        <v>1769.9570000000001</v>
      </c>
      <c r="J810" s="7">
        <v>5132.5069999999996</v>
      </c>
      <c r="K810" t="s">
        <v>42</v>
      </c>
      <c r="L810" t="s">
        <v>49</v>
      </c>
      <c r="M810" t="s">
        <v>23</v>
      </c>
      <c r="N810" s="5">
        <f xml:space="preserve"> Campaign_Data[[#This Row],[Clicks]]/Campaign_Data[[#This Row],[Impressions]]</f>
        <v>0.72728064825302774</v>
      </c>
      <c r="O810" s="5">
        <f xml:space="preserve"> Campaign_Data[[#This Row],[Conversions]]/Campaign_Data[[#This Row],[Clicks]]</f>
        <v>7.0124995008186572E-2</v>
      </c>
      <c r="P810" s="7">
        <f>Campaign_Data[[#This Row],[Total_Spend]]/Campaign_Data[[#This Row],[Clicks]]</f>
        <v>2.437322790623378E-2</v>
      </c>
      <c r="Q810" s="6">
        <f>Campaign_Data[[#This Row],[Total_Spend]]/Campaign_Data[[#This Row],[Conversions]]</f>
        <v>0.34756833712984059</v>
      </c>
      <c r="R810" s="7">
        <f xml:space="preserve"> Campaign_Data[[#This Row],[Revenue_Generated]]/Campaign_Data[[#This Row],[Total_Spend]]</f>
        <v>2.8997919158488026</v>
      </c>
      <c r="S810" t="str">
        <f xml:space="preserve"> TEXT(Campaign_Data[[#This Row],[Start_Date]], "mmm-yyyy")</f>
        <v>Mar-2023</v>
      </c>
    </row>
    <row r="811" spans="1:19" x14ac:dyDescent="0.2">
      <c r="A811" t="s">
        <v>849</v>
      </c>
      <c r="B811" t="s">
        <v>25</v>
      </c>
      <c r="C811" t="s">
        <v>20</v>
      </c>
      <c r="D811" s="1">
        <v>45108</v>
      </c>
      <c r="E811" s="1">
        <v>45562</v>
      </c>
      <c r="F811">
        <v>87397.3</v>
      </c>
      <c r="G811">
        <v>55479.9</v>
      </c>
      <c r="H811">
        <v>21407.8</v>
      </c>
      <c r="I811" s="6">
        <v>10412.826999999999</v>
      </c>
      <c r="J811" s="7">
        <v>27596.98</v>
      </c>
      <c r="K811" t="s">
        <v>21</v>
      </c>
      <c r="L811" t="s">
        <v>49</v>
      </c>
      <c r="M811" t="s">
        <v>23</v>
      </c>
      <c r="N811" s="5">
        <f xml:space="preserve"> Campaign_Data[[#This Row],[Clicks]]/Campaign_Data[[#This Row],[Impressions]]</f>
        <v>0.63480107509042039</v>
      </c>
      <c r="O811" s="5">
        <f xml:space="preserve"> Campaign_Data[[#This Row],[Conversions]]/Campaign_Data[[#This Row],[Clicks]]</f>
        <v>0.38586587214468659</v>
      </c>
      <c r="P811" s="7">
        <f>Campaign_Data[[#This Row],[Total_Spend]]/Campaign_Data[[#This Row],[Clicks]]</f>
        <v>0.18768647744498457</v>
      </c>
      <c r="Q811" s="6">
        <f>Campaign_Data[[#This Row],[Total_Spend]]/Campaign_Data[[#This Row],[Conversions]]</f>
        <v>0.4864034137090219</v>
      </c>
      <c r="R811" s="7">
        <f xml:space="preserve"> Campaign_Data[[#This Row],[Revenue_Generated]]/Campaign_Data[[#This Row],[Total_Spend]]</f>
        <v>2.6502869969893865</v>
      </c>
      <c r="S811" t="str">
        <f xml:space="preserve"> TEXT(Campaign_Data[[#This Row],[Start_Date]], "mmm-yyyy")</f>
        <v>Jul-2023</v>
      </c>
    </row>
    <row r="812" spans="1:19" x14ac:dyDescent="0.2">
      <c r="A812" t="s">
        <v>850</v>
      </c>
      <c r="B812" t="s">
        <v>25</v>
      </c>
      <c r="C812" t="s">
        <v>20</v>
      </c>
      <c r="D812" s="1">
        <v>44884</v>
      </c>
      <c r="E812" s="1">
        <v>45323</v>
      </c>
      <c r="F812">
        <v>36128.199999999997</v>
      </c>
      <c r="G812">
        <v>20874.2</v>
      </c>
      <c r="H812">
        <v>16454.599999999999</v>
      </c>
      <c r="I812" s="6">
        <v>5325.3860000000004</v>
      </c>
      <c r="J812" s="7">
        <v>11689.117</v>
      </c>
      <c r="K812" t="s">
        <v>64</v>
      </c>
      <c r="L812" t="s">
        <v>34</v>
      </c>
      <c r="M812" t="s">
        <v>31</v>
      </c>
      <c r="N812" s="5">
        <f xml:space="preserve"> Campaign_Data[[#This Row],[Clicks]]/Campaign_Data[[#This Row],[Impressions]]</f>
        <v>0.57778134532027614</v>
      </c>
      <c r="O812" s="5">
        <f xml:space="preserve"> Campaign_Data[[#This Row],[Conversions]]/Campaign_Data[[#This Row],[Clicks]]</f>
        <v>0.78827452070019444</v>
      </c>
      <c r="P812" s="7">
        <f>Campaign_Data[[#This Row],[Total_Spend]]/Campaign_Data[[#This Row],[Clicks]]</f>
        <v>0.25511808835787719</v>
      </c>
      <c r="Q812" s="6">
        <f>Campaign_Data[[#This Row],[Total_Spend]]/Campaign_Data[[#This Row],[Conversions]]</f>
        <v>0.3236411702502644</v>
      </c>
      <c r="R812" s="7">
        <f xml:space="preserve"> Campaign_Data[[#This Row],[Revenue_Generated]]/Campaign_Data[[#This Row],[Total_Spend]]</f>
        <v>2.1949802324188328</v>
      </c>
      <c r="S812" t="str">
        <f xml:space="preserve"> TEXT(Campaign_Data[[#This Row],[Start_Date]], "mmm-yyyy")</f>
        <v>Nov-2022</v>
      </c>
    </row>
    <row r="813" spans="1:19" x14ac:dyDescent="0.2">
      <c r="A813" t="s">
        <v>851</v>
      </c>
      <c r="B813" t="s">
        <v>25</v>
      </c>
      <c r="C813" t="s">
        <v>20</v>
      </c>
      <c r="D813" s="1">
        <v>45104</v>
      </c>
      <c r="E813" s="1">
        <v>45538</v>
      </c>
      <c r="F813">
        <v>119239.3</v>
      </c>
      <c r="G813">
        <v>50027.9</v>
      </c>
      <c r="H813">
        <v>46110</v>
      </c>
      <c r="I813" s="6">
        <v>4032.2759999999998</v>
      </c>
      <c r="J813" s="7">
        <v>10462.300999999999</v>
      </c>
      <c r="K813" t="s">
        <v>21</v>
      </c>
      <c r="L813" t="s">
        <v>22</v>
      </c>
      <c r="M813" t="s">
        <v>23</v>
      </c>
      <c r="N813" s="5">
        <f xml:space="preserve"> Campaign_Data[[#This Row],[Clicks]]/Campaign_Data[[#This Row],[Impressions]]</f>
        <v>0.41955881995281757</v>
      </c>
      <c r="O813" s="5">
        <f xml:space="preserve"> Campaign_Data[[#This Row],[Conversions]]/Campaign_Data[[#This Row],[Clicks]]</f>
        <v>0.92168569937974609</v>
      </c>
      <c r="P813" s="7">
        <f>Campaign_Data[[#This Row],[Total_Spend]]/Campaign_Data[[#This Row],[Clicks]]</f>
        <v>8.0600544895948062E-2</v>
      </c>
      <c r="Q813" s="6">
        <f>Campaign_Data[[#This Row],[Total_Spend]]/Campaign_Data[[#This Row],[Conversions]]</f>
        <v>8.7449056603773584E-2</v>
      </c>
      <c r="R813" s="7">
        <f xml:space="preserve"> Campaign_Data[[#This Row],[Revenue_Generated]]/Campaign_Data[[#This Row],[Total_Spend]]</f>
        <v>2.5946391070452517</v>
      </c>
      <c r="S813" t="str">
        <f xml:space="preserve"> TEXT(Campaign_Data[[#This Row],[Start_Date]], "mmm-yyyy")</f>
        <v>Jun-2023</v>
      </c>
    </row>
    <row r="814" spans="1:19" x14ac:dyDescent="0.2">
      <c r="A814" t="s">
        <v>852</v>
      </c>
      <c r="B814" t="s">
        <v>33</v>
      </c>
      <c r="C814" t="s">
        <v>20</v>
      </c>
      <c r="D814" s="1">
        <v>44952</v>
      </c>
      <c r="E814" s="1">
        <v>45406</v>
      </c>
      <c r="F814">
        <v>108944.3</v>
      </c>
      <c r="G814">
        <v>51657.7</v>
      </c>
      <c r="H814">
        <v>19073.3</v>
      </c>
      <c r="I814" s="6">
        <v>1813.1089999999999</v>
      </c>
      <c r="J814" s="7">
        <v>2797.05</v>
      </c>
      <c r="K814" t="s">
        <v>42</v>
      </c>
      <c r="L814" t="s">
        <v>49</v>
      </c>
      <c r="M814" t="s">
        <v>31</v>
      </c>
      <c r="N814" s="5">
        <f xml:space="preserve"> Campaign_Data[[#This Row],[Clicks]]/Campaign_Data[[#This Row],[Impressions]]</f>
        <v>0.47416615646711208</v>
      </c>
      <c r="O814" s="5">
        <f xml:space="preserve"> Campaign_Data[[#This Row],[Conversions]]/Campaign_Data[[#This Row],[Clicks]]</f>
        <v>0.36922472351653285</v>
      </c>
      <c r="P814" s="7">
        <f>Campaign_Data[[#This Row],[Total_Spend]]/Campaign_Data[[#This Row],[Clicks]]</f>
        <v>3.5098523550216136E-2</v>
      </c>
      <c r="Q814" s="6">
        <f>Campaign_Data[[#This Row],[Total_Spend]]/Campaign_Data[[#This Row],[Conversions]]</f>
        <v>9.5060057777102025E-2</v>
      </c>
      <c r="R814" s="7">
        <f xml:space="preserve"> Campaign_Data[[#This Row],[Revenue_Generated]]/Campaign_Data[[#This Row],[Total_Spend]]</f>
        <v>1.5426816589625887</v>
      </c>
      <c r="S814" t="str">
        <f xml:space="preserve"> TEXT(Campaign_Data[[#This Row],[Start_Date]], "mmm-yyyy")</f>
        <v>Jan-2023</v>
      </c>
    </row>
    <row r="815" spans="1:19" x14ac:dyDescent="0.2">
      <c r="A815" t="s">
        <v>853</v>
      </c>
      <c r="B815" t="s">
        <v>46</v>
      </c>
      <c r="C815" t="s">
        <v>28</v>
      </c>
      <c r="D815" s="1">
        <v>45035</v>
      </c>
      <c r="E815" s="1">
        <v>45475</v>
      </c>
      <c r="F815">
        <v>15323.6</v>
      </c>
      <c r="G815">
        <v>9236.5</v>
      </c>
      <c r="H815">
        <v>881.6</v>
      </c>
      <c r="I815" s="6">
        <v>12454.137000000001</v>
      </c>
      <c r="J815" s="7">
        <v>17386.254000000001</v>
      </c>
      <c r="K815" t="s">
        <v>37</v>
      </c>
      <c r="L815" t="s">
        <v>43</v>
      </c>
      <c r="M815" t="s">
        <v>23</v>
      </c>
      <c r="N815" s="5">
        <f xml:space="preserve"> Campaign_Data[[#This Row],[Clicks]]/Campaign_Data[[#This Row],[Impressions]]</f>
        <v>0.60276305828917487</v>
      </c>
      <c r="O815" s="5">
        <f xml:space="preserve"> Campaign_Data[[#This Row],[Conversions]]/Campaign_Data[[#This Row],[Clicks]]</f>
        <v>9.5447409733124017E-2</v>
      </c>
      <c r="P815" s="7">
        <f>Campaign_Data[[#This Row],[Total_Spend]]/Campaign_Data[[#This Row],[Clicks]]</f>
        <v>1.3483610675039248</v>
      </c>
      <c r="Q815" s="6">
        <f>Campaign_Data[[#This Row],[Total_Spend]]/Campaign_Data[[#This Row],[Conversions]]</f>
        <v>14.126743421052632</v>
      </c>
      <c r="R815" s="7">
        <f xml:space="preserve"> Campaign_Data[[#This Row],[Revenue_Generated]]/Campaign_Data[[#This Row],[Total_Spend]]</f>
        <v>1.3960223819603077</v>
      </c>
      <c r="S815" t="str">
        <f xml:space="preserve"> TEXT(Campaign_Data[[#This Row],[Start_Date]], "mmm-yyyy")</f>
        <v>Apr-2023</v>
      </c>
    </row>
    <row r="816" spans="1:19" x14ac:dyDescent="0.2">
      <c r="A816" t="s">
        <v>854</v>
      </c>
      <c r="B816" t="s">
        <v>19</v>
      </c>
      <c r="C816" t="s">
        <v>40</v>
      </c>
      <c r="D816" s="1">
        <v>44871</v>
      </c>
      <c r="E816" s="1">
        <v>45314</v>
      </c>
      <c r="F816">
        <v>42809.799999999996</v>
      </c>
      <c r="G816">
        <v>16286.4</v>
      </c>
      <c r="H816">
        <v>10358.799999999999</v>
      </c>
      <c r="I816" s="6">
        <v>5998.7950000000001</v>
      </c>
      <c r="J816" s="7">
        <v>9401.8580000000002</v>
      </c>
      <c r="K816" t="s">
        <v>42</v>
      </c>
      <c r="L816" t="s">
        <v>34</v>
      </c>
      <c r="M816" t="s">
        <v>23</v>
      </c>
      <c r="N816" s="5">
        <f xml:space="preserve"> Campaign_Data[[#This Row],[Clicks]]/Campaign_Data[[#This Row],[Impressions]]</f>
        <v>0.38043625524996616</v>
      </c>
      <c r="O816" s="5">
        <f xml:space="preserve"> Campaign_Data[[#This Row],[Conversions]]/Campaign_Data[[#This Row],[Clicks]]</f>
        <v>0.63603988603988604</v>
      </c>
      <c r="P816" s="7">
        <f>Campaign_Data[[#This Row],[Total_Spend]]/Campaign_Data[[#This Row],[Clicks]]</f>
        <v>0.36833155270655271</v>
      </c>
      <c r="Q816" s="6">
        <f>Campaign_Data[[#This Row],[Total_Spend]]/Campaign_Data[[#This Row],[Conversions]]</f>
        <v>0.57910134378499445</v>
      </c>
      <c r="R816" s="7">
        <f xml:space="preserve"> Campaign_Data[[#This Row],[Revenue_Generated]]/Campaign_Data[[#This Row],[Total_Spend]]</f>
        <v>1.5672910976287737</v>
      </c>
      <c r="S816" t="str">
        <f xml:space="preserve"> TEXT(Campaign_Data[[#This Row],[Start_Date]], "mmm-yyyy")</f>
        <v>Nov-2022</v>
      </c>
    </row>
    <row r="817" spans="1:19" x14ac:dyDescent="0.2">
      <c r="A817" t="s">
        <v>855</v>
      </c>
      <c r="B817" t="s">
        <v>27</v>
      </c>
      <c r="C817" t="s">
        <v>40</v>
      </c>
      <c r="D817" s="1">
        <v>44925</v>
      </c>
      <c r="E817" s="1">
        <v>45382</v>
      </c>
      <c r="F817">
        <v>125465.59999999999</v>
      </c>
      <c r="G817">
        <v>92077.9</v>
      </c>
      <c r="H817">
        <v>18528.099999999999</v>
      </c>
      <c r="I817" s="6">
        <v>12425.485000000001</v>
      </c>
      <c r="J817" s="7">
        <v>41897.807999999997</v>
      </c>
      <c r="K817" t="s">
        <v>64</v>
      </c>
      <c r="L817" t="s">
        <v>49</v>
      </c>
      <c r="M817" t="s">
        <v>23</v>
      </c>
      <c r="N817" s="5">
        <f xml:space="preserve"> Campaign_Data[[#This Row],[Clicks]]/Campaign_Data[[#This Row],[Impressions]]</f>
        <v>0.73388960798816572</v>
      </c>
      <c r="O817" s="5">
        <f xml:space="preserve"> Campaign_Data[[#This Row],[Conversions]]/Campaign_Data[[#This Row],[Clicks]]</f>
        <v>0.20122200875562973</v>
      </c>
      <c r="P817" s="7">
        <f>Campaign_Data[[#This Row],[Total_Spend]]/Campaign_Data[[#This Row],[Clicks]]</f>
        <v>0.1349453560517779</v>
      </c>
      <c r="Q817" s="6">
        <f>Campaign_Data[[#This Row],[Total_Spend]]/Campaign_Data[[#This Row],[Conversions]]</f>
        <v>0.67062920644858359</v>
      </c>
      <c r="R817" s="7">
        <f xml:space="preserve"> Campaign_Data[[#This Row],[Revenue_Generated]]/Campaign_Data[[#This Row],[Total_Spend]]</f>
        <v>3.3719253614647635</v>
      </c>
      <c r="S817" t="str">
        <f xml:space="preserve"> TEXT(Campaign_Data[[#This Row],[Start_Date]], "mmm-yyyy")</f>
        <v>Dec-2022</v>
      </c>
    </row>
    <row r="818" spans="1:19" x14ac:dyDescent="0.2">
      <c r="A818" t="s">
        <v>856</v>
      </c>
      <c r="B818" t="s">
        <v>25</v>
      </c>
      <c r="C818" t="s">
        <v>20</v>
      </c>
      <c r="D818" s="1">
        <v>44893</v>
      </c>
      <c r="E818" s="1">
        <v>45329</v>
      </c>
      <c r="F818">
        <v>126608.2</v>
      </c>
      <c r="G818">
        <v>112992.7</v>
      </c>
      <c r="H818">
        <v>112491</v>
      </c>
      <c r="I818" s="6">
        <v>11495.078</v>
      </c>
      <c r="J818" s="7">
        <v>24645.128000000001</v>
      </c>
      <c r="K818" t="s">
        <v>64</v>
      </c>
      <c r="L818" t="s">
        <v>49</v>
      </c>
      <c r="M818" t="s">
        <v>31</v>
      </c>
      <c r="N818" s="5">
        <f xml:space="preserve"> Campaign_Data[[#This Row],[Clicks]]/Campaign_Data[[#This Row],[Impressions]]</f>
        <v>0.89245957212881943</v>
      </c>
      <c r="O818" s="5">
        <f xml:space="preserve"> Campaign_Data[[#This Row],[Conversions]]/Campaign_Data[[#This Row],[Clicks]]</f>
        <v>0.9955598901521957</v>
      </c>
      <c r="P818" s="7">
        <f>Campaign_Data[[#This Row],[Total_Spend]]/Campaign_Data[[#This Row],[Clicks]]</f>
        <v>0.10173292610938582</v>
      </c>
      <c r="Q818" s="6">
        <f>Campaign_Data[[#This Row],[Total_Spend]]/Campaign_Data[[#This Row],[Conversions]]</f>
        <v>0.10218664604279452</v>
      </c>
      <c r="R818" s="7">
        <f xml:space="preserve"> Campaign_Data[[#This Row],[Revenue_Generated]]/Campaign_Data[[#This Row],[Total_Spend]]</f>
        <v>2.1439722288095826</v>
      </c>
      <c r="S818" t="str">
        <f xml:space="preserve"> TEXT(Campaign_Data[[#This Row],[Start_Date]], "mmm-yyyy")</f>
        <v>Nov-2022</v>
      </c>
    </row>
    <row r="819" spans="1:19" x14ac:dyDescent="0.2">
      <c r="A819" t="s">
        <v>857</v>
      </c>
      <c r="B819" t="s">
        <v>46</v>
      </c>
      <c r="C819" t="s">
        <v>20</v>
      </c>
      <c r="D819" s="1">
        <v>44934</v>
      </c>
      <c r="E819" s="1">
        <v>45383</v>
      </c>
      <c r="F819">
        <v>117539.9</v>
      </c>
      <c r="G819">
        <v>117470.3</v>
      </c>
      <c r="H819">
        <v>20244.899999999998</v>
      </c>
      <c r="I819" s="6">
        <v>4549.317</v>
      </c>
      <c r="J819" s="7">
        <v>10835.038</v>
      </c>
      <c r="K819" t="s">
        <v>37</v>
      </c>
      <c r="L819" t="s">
        <v>43</v>
      </c>
      <c r="M819" t="s">
        <v>31</v>
      </c>
      <c r="N819" s="5">
        <f xml:space="preserve"> Campaign_Data[[#This Row],[Clicks]]/Campaign_Data[[#This Row],[Impressions]]</f>
        <v>0.99940786064987297</v>
      </c>
      <c r="O819" s="5">
        <f xml:space="preserve"> Campaign_Data[[#This Row],[Conversions]]/Campaign_Data[[#This Row],[Clicks]]</f>
        <v>0.17234058310909223</v>
      </c>
      <c r="P819" s="7">
        <f>Campaign_Data[[#This Row],[Total_Spend]]/Campaign_Data[[#This Row],[Clicks]]</f>
        <v>3.8727380452761251E-2</v>
      </c>
      <c r="Q819" s="6">
        <f>Campaign_Data[[#This Row],[Total_Spend]]/Campaign_Data[[#This Row],[Conversions]]</f>
        <v>0.2247142243231629</v>
      </c>
      <c r="R819" s="7">
        <f xml:space="preserve"> Campaign_Data[[#This Row],[Revenue_Generated]]/Campaign_Data[[#This Row],[Total_Spend]]</f>
        <v>2.3816845473727155</v>
      </c>
      <c r="S819" t="str">
        <f xml:space="preserve"> TEXT(Campaign_Data[[#This Row],[Start_Date]], "mmm-yyyy")</f>
        <v>Jan-2023</v>
      </c>
    </row>
    <row r="820" spans="1:19" x14ac:dyDescent="0.2">
      <c r="A820" t="s">
        <v>858</v>
      </c>
      <c r="B820" t="s">
        <v>19</v>
      </c>
      <c r="C820" t="s">
        <v>28</v>
      </c>
      <c r="D820" s="1">
        <v>44951</v>
      </c>
      <c r="E820" s="1">
        <v>45406</v>
      </c>
      <c r="F820">
        <v>95987.099999999991</v>
      </c>
      <c r="G820">
        <v>75913.3</v>
      </c>
      <c r="H820">
        <v>68724.2</v>
      </c>
      <c r="I820" s="6">
        <v>2782.4630000000002</v>
      </c>
      <c r="J820" s="7">
        <v>5148.1670000000004</v>
      </c>
      <c r="K820" t="s">
        <v>42</v>
      </c>
      <c r="L820" t="s">
        <v>34</v>
      </c>
      <c r="M820" t="s">
        <v>23</v>
      </c>
      <c r="N820" s="5">
        <f xml:space="preserve"> Campaign_Data[[#This Row],[Clicks]]/Campaign_Data[[#This Row],[Impressions]]</f>
        <v>0.7908698147980302</v>
      </c>
      <c r="O820" s="5">
        <f xml:space="preserve"> Campaign_Data[[#This Row],[Conversions]]/Campaign_Data[[#This Row],[Clicks]]</f>
        <v>0.90529854452381853</v>
      </c>
      <c r="P820" s="7">
        <f>Campaign_Data[[#This Row],[Total_Spend]]/Campaign_Data[[#This Row],[Clicks]]</f>
        <v>3.6653168812316159E-2</v>
      </c>
      <c r="Q820" s="6">
        <f>Campaign_Data[[#This Row],[Total_Spend]]/Campaign_Data[[#This Row],[Conversions]]</f>
        <v>4.0487382901510681E-2</v>
      </c>
      <c r="R820" s="7">
        <f xml:space="preserve"> Campaign_Data[[#This Row],[Revenue_Generated]]/Campaign_Data[[#This Row],[Total_Spend]]</f>
        <v>1.8502193919559757</v>
      </c>
      <c r="S820" t="str">
        <f xml:space="preserve"> TEXT(Campaign_Data[[#This Row],[Start_Date]], "mmm-yyyy")</f>
        <v>Jan-2023</v>
      </c>
    </row>
    <row r="821" spans="1:19" x14ac:dyDescent="0.2">
      <c r="A821" t="s">
        <v>859</v>
      </c>
      <c r="B821" t="s">
        <v>25</v>
      </c>
      <c r="C821" t="s">
        <v>47</v>
      </c>
      <c r="D821" s="1">
        <v>45122</v>
      </c>
      <c r="E821" s="1">
        <v>45568</v>
      </c>
      <c r="F821">
        <v>87638</v>
      </c>
      <c r="G821">
        <v>78598.7</v>
      </c>
      <c r="H821">
        <v>72729.099999999991</v>
      </c>
      <c r="I821" s="6">
        <v>8095.6980000000003</v>
      </c>
      <c r="J821" s="7">
        <v>12823.539000000001</v>
      </c>
      <c r="K821" t="s">
        <v>21</v>
      </c>
      <c r="L821" t="s">
        <v>49</v>
      </c>
      <c r="M821" t="s">
        <v>31</v>
      </c>
      <c r="N821" s="5">
        <f xml:space="preserve"> Campaign_Data[[#This Row],[Clicks]]/Campaign_Data[[#This Row],[Impressions]]</f>
        <v>0.89685638649900723</v>
      </c>
      <c r="O821" s="5">
        <f xml:space="preserve"> Campaign_Data[[#This Row],[Conversions]]/Campaign_Data[[#This Row],[Clicks]]</f>
        <v>0.92532192008264758</v>
      </c>
      <c r="P821" s="7">
        <f>Campaign_Data[[#This Row],[Total_Spend]]/Campaign_Data[[#This Row],[Clicks]]</f>
        <v>0.10300040585912999</v>
      </c>
      <c r="Q821" s="6">
        <f>Campaign_Data[[#This Row],[Total_Spend]]/Campaign_Data[[#This Row],[Conversions]]</f>
        <v>0.11131305075959969</v>
      </c>
      <c r="R821" s="7">
        <f xml:space="preserve"> Campaign_Data[[#This Row],[Revenue_Generated]]/Campaign_Data[[#This Row],[Total_Spend]]</f>
        <v>1.5839942399037119</v>
      </c>
      <c r="S821" t="str">
        <f xml:space="preserve"> TEXT(Campaign_Data[[#This Row],[Start_Date]], "mmm-yyyy")</f>
        <v>Jul-2023</v>
      </c>
    </row>
    <row r="822" spans="1:19" x14ac:dyDescent="0.2">
      <c r="A822" t="s">
        <v>860</v>
      </c>
      <c r="B822" t="s">
        <v>33</v>
      </c>
      <c r="C822" t="s">
        <v>28</v>
      </c>
      <c r="D822" s="1">
        <v>45115</v>
      </c>
      <c r="E822" s="1">
        <v>45567</v>
      </c>
      <c r="F822">
        <v>70287.3</v>
      </c>
      <c r="G822">
        <v>24244</v>
      </c>
      <c r="H822">
        <v>14894.4</v>
      </c>
      <c r="I822" s="6">
        <v>11356.342000000001</v>
      </c>
      <c r="J822" s="7">
        <v>41546.646999999997</v>
      </c>
      <c r="K822" t="s">
        <v>21</v>
      </c>
      <c r="L822" t="s">
        <v>49</v>
      </c>
      <c r="M822" t="s">
        <v>23</v>
      </c>
      <c r="N822" s="5">
        <f xml:space="preserve"> Campaign_Data[[#This Row],[Clicks]]/Campaign_Data[[#This Row],[Impressions]]</f>
        <v>0.34492717745595575</v>
      </c>
      <c r="O822" s="5">
        <f xml:space="preserve"> Campaign_Data[[#This Row],[Conversions]]/Campaign_Data[[#This Row],[Clicks]]</f>
        <v>0.61435406698564587</v>
      </c>
      <c r="P822" s="7">
        <f>Campaign_Data[[#This Row],[Total_Spend]]/Campaign_Data[[#This Row],[Clicks]]</f>
        <v>0.46841866028708135</v>
      </c>
      <c r="Q822" s="6">
        <f>Campaign_Data[[#This Row],[Total_Spend]]/Campaign_Data[[#This Row],[Conversions]]</f>
        <v>0.76245716510903427</v>
      </c>
      <c r="R822" s="7">
        <f xml:space="preserve"> Campaign_Data[[#This Row],[Revenue_Generated]]/Campaign_Data[[#This Row],[Total_Spend]]</f>
        <v>3.6584533118146667</v>
      </c>
      <c r="S822" t="str">
        <f xml:space="preserve"> TEXT(Campaign_Data[[#This Row],[Start_Date]], "mmm-yyyy")</f>
        <v>Jul-2023</v>
      </c>
    </row>
    <row r="823" spans="1:19" x14ac:dyDescent="0.2">
      <c r="A823" t="s">
        <v>861</v>
      </c>
      <c r="B823" t="s">
        <v>27</v>
      </c>
      <c r="C823" t="s">
        <v>28</v>
      </c>
      <c r="D823" s="1">
        <v>44893</v>
      </c>
      <c r="E823" s="1">
        <v>45339</v>
      </c>
      <c r="F823">
        <v>60601.299999999996</v>
      </c>
      <c r="G823">
        <v>22765</v>
      </c>
      <c r="H823">
        <v>5663.7</v>
      </c>
      <c r="I823" s="6">
        <v>4562.7730000000001</v>
      </c>
      <c r="J823" s="7">
        <v>14953.357</v>
      </c>
      <c r="K823" t="s">
        <v>21</v>
      </c>
      <c r="L823" t="s">
        <v>30</v>
      </c>
      <c r="M823" t="s">
        <v>23</v>
      </c>
      <c r="N823" s="5">
        <f xml:space="preserve"> Campaign_Data[[#This Row],[Clicks]]/Campaign_Data[[#This Row],[Impressions]]</f>
        <v>0.3756520074651864</v>
      </c>
      <c r="O823" s="5">
        <f xml:space="preserve"> Campaign_Data[[#This Row],[Conversions]]/Campaign_Data[[#This Row],[Clicks]]</f>
        <v>0.24878980891719746</v>
      </c>
      <c r="P823" s="7">
        <f>Campaign_Data[[#This Row],[Total_Spend]]/Campaign_Data[[#This Row],[Clicks]]</f>
        <v>0.20042929936305734</v>
      </c>
      <c r="Q823" s="6">
        <f>Campaign_Data[[#This Row],[Total_Spend]]/Campaign_Data[[#This Row],[Conversions]]</f>
        <v>0.80561699948796728</v>
      </c>
      <c r="R823" s="7">
        <f xml:space="preserve"> Campaign_Data[[#This Row],[Revenue_Generated]]/Campaign_Data[[#This Row],[Total_Spend]]</f>
        <v>3.2772520131946075</v>
      </c>
      <c r="S823" t="str">
        <f xml:space="preserve"> TEXT(Campaign_Data[[#This Row],[Start_Date]], "mmm-yyyy")</f>
        <v>Nov-2022</v>
      </c>
    </row>
    <row r="824" spans="1:19" x14ac:dyDescent="0.2">
      <c r="A824" t="s">
        <v>862</v>
      </c>
      <c r="B824" t="s">
        <v>46</v>
      </c>
      <c r="C824" t="s">
        <v>47</v>
      </c>
      <c r="D824" s="1">
        <v>44903</v>
      </c>
      <c r="E824" s="1">
        <v>45361</v>
      </c>
      <c r="F824">
        <v>65508.1</v>
      </c>
      <c r="G824">
        <v>53177.299999999996</v>
      </c>
      <c r="H824">
        <v>31937.7</v>
      </c>
      <c r="I824" s="6">
        <v>8453.9060000000009</v>
      </c>
      <c r="J824" s="7">
        <v>20999.798999999999</v>
      </c>
      <c r="K824" t="s">
        <v>29</v>
      </c>
      <c r="L824" t="s">
        <v>49</v>
      </c>
      <c r="M824" t="s">
        <v>23</v>
      </c>
      <c r="N824" s="5">
        <f xml:space="preserve"> Campaign_Data[[#This Row],[Clicks]]/Campaign_Data[[#This Row],[Impressions]]</f>
        <v>0.8117667891451591</v>
      </c>
      <c r="O824" s="5">
        <f xml:space="preserve"> Campaign_Data[[#This Row],[Conversions]]/Campaign_Data[[#This Row],[Clicks]]</f>
        <v>0.60058897311446813</v>
      </c>
      <c r="P824" s="7">
        <f>Campaign_Data[[#This Row],[Total_Spend]]/Campaign_Data[[#This Row],[Clicks]]</f>
        <v>0.15897584119539732</v>
      </c>
      <c r="Q824" s="6">
        <f>Campaign_Data[[#This Row],[Total_Spend]]/Campaign_Data[[#This Row],[Conversions]]</f>
        <v>0.26469990011804234</v>
      </c>
      <c r="R824" s="7">
        <f xml:space="preserve"> Campaign_Data[[#This Row],[Revenue_Generated]]/Campaign_Data[[#This Row],[Total_Spend]]</f>
        <v>2.4840350720720097</v>
      </c>
      <c r="S824" t="str">
        <f xml:space="preserve"> TEXT(Campaign_Data[[#This Row],[Start_Date]], "mmm-yyyy")</f>
        <v>Dec-2022</v>
      </c>
    </row>
    <row r="825" spans="1:19" x14ac:dyDescent="0.2">
      <c r="A825" t="s">
        <v>863</v>
      </c>
      <c r="B825" t="s">
        <v>19</v>
      </c>
      <c r="C825" t="s">
        <v>40</v>
      </c>
      <c r="D825" s="1">
        <v>45150</v>
      </c>
      <c r="E825" s="1">
        <v>45611</v>
      </c>
      <c r="F825">
        <v>93783.099999999991</v>
      </c>
      <c r="G825">
        <v>25058.899999999998</v>
      </c>
      <c r="H825">
        <v>7511</v>
      </c>
      <c r="I825" s="6">
        <v>12579.880999999999</v>
      </c>
      <c r="J825" s="7">
        <v>38322.542999999998</v>
      </c>
      <c r="K825" t="s">
        <v>37</v>
      </c>
      <c r="L825" t="s">
        <v>34</v>
      </c>
      <c r="M825" t="s">
        <v>23</v>
      </c>
      <c r="N825" s="5">
        <f xml:space="preserve"> Campaign_Data[[#This Row],[Clicks]]/Campaign_Data[[#This Row],[Impressions]]</f>
        <v>0.26720059371038063</v>
      </c>
      <c r="O825" s="5">
        <f xml:space="preserve"> Campaign_Data[[#This Row],[Conversions]]/Campaign_Data[[#This Row],[Clicks]]</f>
        <v>0.29973382710334456</v>
      </c>
      <c r="P825" s="7">
        <f>Campaign_Data[[#This Row],[Total_Spend]]/Campaign_Data[[#This Row],[Clicks]]</f>
        <v>0.50201249855340824</v>
      </c>
      <c r="Q825" s="6">
        <f>Campaign_Data[[#This Row],[Total_Spend]]/Campaign_Data[[#This Row],[Conversions]]</f>
        <v>1.6748610038610037</v>
      </c>
      <c r="R825" s="7">
        <f xml:space="preserve"> Campaign_Data[[#This Row],[Revenue_Generated]]/Campaign_Data[[#This Row],[Total_Spend]]</f>
        <v>3.0463358914126455</v>
      </c>
      <c r="S825" t="str">
        <f xml:space="preserve"> TEXT(Campaign_Data[[#This Row],[Start_Date]], "mmm-yyyy")</f>
        <v>Aug-2023</v>
      </c>
    </row>
    <row r="826" spans="1:19" x14ac:dyDescent="0.2">
      <c r="A826" t="s">
        <v>864</v>
      </c>
      <c r="B826" t="s">
        <v>46</v>
      </c>
      <c r="C826" t="s">
        <v>47</v>
      </c>
      <c r="D826" s="1">
        <v>45119</v>
      </c>
      <c r="E826" s="1">
        <v>45554</v>
      </c>
      <c r="F826">
        <v>17791.5</v>
      </c>
      <c r="G826">
        <v>3511.9</v>
      </c>
      <c r="H826">
        <v>2114.1</v>
      </c>
      <c r="I826" s="6">
        <v>2674.4670000000001</v>
      </c>
      <c r="J826" s="7">
        <v>9399.48</v>
      </c>
      <c r="K826" t="s">
        <v>21</v>
      </c>
      <c r="L826" t="s">
        <v>49</v>
      </c>
      <c r="M826" t="s">
        <v>23</v>
      </c>
      <c r="N826" s="5">
        <f xml:space="preserve"> Campaign_Data[[#This Row],[Clicks]]/Campaign_Data[[#This Row],[Impressions]]</f>
        <v>0.19739201303993481</v>
      </c>
      <c r="O826" s="5">
        <f xml:space="preserve"> Campaign_Data[[#This Row],[Conversions]]/Campaign_Data[[#This Row],[Clicks]]</f>
        <v>0.60198183319570597</v>
      </c>
      <c r="P826" s="7">
        <f>Campaign_Data[[#This Row],[Total_Spend]]/Campaign_Data[[#This Row],[Clicks]]</f>
        <v>0.76154417836498767</v>
      </c>
      <c r="Q826" s="6">
        <f>Campaign_Data[[#This Row],[Total_Spend]]/Campaign_Data[[#This Row],[Conversions]]</f>
        <v>1.2650617283950618</v>
      </c>
      <c r="R826" s="7">
        <f xml:space="preserve"> Campaign_Data[[#This Row],[Revenue_Generated]]/Campaign_Data[[#This Row],[Total_Spend]]</f>
        <v>3.5145245762987538</v>
      </c>
      <c r="S826" t="str">
        <f xml:space="preserve"> TEXT(Campaign_Data[[#This Row],[Start_Date]], "mmm-yyyy")</f>
        <v>Jul-2023</v>
      </c>
    </row>
    <row r="827" spans="1:19" x14ac:dyDescent="0.2">
      <c r="A827" t="s">
        <v>865</v>
      </c>
      <c r="B827" t="s">
        <v>33</v>
      </c>
      <c r="C827" t="s">
        <v>47</v>
      </c>
      <c r="D827" s="1">
        <v>45123</v>
      </c>
      <c r="E827" s="1">
        <v>45563</v>
      </c>
      <c r="F827">
        <v>89409.9</v>
      </c>
      <c r="G827">
        <v>18876.099999999999</v>
      </c>
      <c r="H827">
        <v>1563.1</v>
      </c>
      <c r="I827" s="6">
        <v>7301.9390000000003</v>
      </c>
      <c r="J827" s="7">
        <v>13735.415000000001</v>
      </c>
      <c r="K827" t="s">
        <v>37</v>
      </c>
      <c r="L827" t="s">
        <v>22</v>
      </c>
      <c r="M827" t="s">
        <v>23</v>
      </c>
      <c r="N827" s="5">
        <f xml:space="preserve"> Campaign_Data[[#This Row],[Clicks]]/Campaign_Data[[#This Row],[Impressions]]</f>
        <v>0.21111867925140282</v>
      </c>
      <c r="O827" s="5">
        <f xml:space="preserve"> Campaign_Data[[#This Row],[Conversions]]/Campaign_Data[[#This Row],[Clicks]]</f>
        <v>8.2808419111998766E-2</v>
      </c>
      <c r="P827" s="7">
        <f>Campaign_Data[[#This Row],[Total_Spend]]/Campaign_Data[[#This Row],[Clicks]]</f>
        <v>0.38683515132892921</v>
      </c>
      <c r="Q827" s="6">
        <f>Campaign_Data[[#This Row],[Total_Spend]]/Campaign_Data[[#This Row],[Conversions]]</f>
        <v>4.6714471243042679</v>
      </c>
      <c r="R827" s="7">
        <f xml:space="preserve"> Campaign_Data[[#This Row],[Revenue_Generated]]/Campaign_Data[[#This Row],[Total_Spend]]</f>
        <v>1.8810640570949717</v>
      </c>
      <c r="S827" t="str">
        <f xml:space="preserve"> TEXT(Campaign_Data[[#This Row],[Start_Date]], "mmm-yyyy")</f>
        <v>Jul-2023</v>
      </c>
    </row>
    <row r="828" spans="1:19" x14ac:dyDescent="0.2">
      <c r="A828" t="s">
        <v>866</v>
      </c>
      <c r="B828" t="s">
        <v>33</v>
      </c>
      <c r="C828" t="s">
        <v>20</v>
      </c>
      <c r="D828" s="1">
        <v>44984</v>
      </c>
      <c r="E828" s="1">
        <v>45444</v>
      </c>
      <c r="F828">
        <v>107961.2</v>
      </c>
      <c r="G828">
        <v>96915.099999999991</v>
      </c>
      <c r="H828">
        <v>36055.699999999997</v>
      </c>
      <c r="I828" s="6">
        <v>3120.777</v>
      </c>
      <c r="J828" s="7">
        <v>8877.2479999999996</v>
      </c>
      <c r="K828" t="s">
        <v>21</v>
      </c>
      <c r="L828" t="s">
        <v>22</v>
      </c>
      <c r="M828" t="s">
        <v>23</v>
      </c>
      <c r="N828" s="5">
        <f xml:space="preserve"> Campaign_Data[[#This Row],[Clicks]]/Campaign_Data[[#This Row],[Impressions]]</f>
        <v>0.89768453851939389</v>
      </c>
      <c r="O828" s="5">
        <f xml:space="preserve"> Campaign_Data[[#This Row],[Conversions]]/Campaign_Data[[#This Row],[Clicks]]</f>
        <v>0.37203387294652746</v>
      </c>
      <c r="P828" s="7">
        <f>Campaign_Data[[#This Row],[Total_Spend]]/Campaign_Data[[#This Row],[Clicks]]</f>
        <v>3.2201143062329816E-2</v>
      </c>
      <c r="Q828" s="6">
        <f>Campaign_Data[[#This Row],[Total_Spend]]/Campaign_Data[[#This Row],[Conversions]]</f>
        <v>8.6554331215314098E-2</v>
      </c>
      <c r="R828" s="7">
        <f xml:space="preserve"> Campaign_Data[[#This Row],[Revenue_Generated]]/Campaign_Data[[#This Row],[Total_Spend]]</f>
        <v>2.8445633891816042</v>
      </c>
      <c r="S828" t="str">
        <f xml:space="preserve"> TEXT(Campaign_Data[[#This Row],[Start_Date]], "mmm-yyyy")</f>
        <v>Feb-2023</v>
      </c>
    </row>
    <row r="829" spans="1:19" x14ac:dyDescent="0.2">
      <c r="A829" t="s">
        <v>867</v>
      </c>
      <c r="B829" t="s">
        <v>19</v>
      </c>
      <c r="C829" t="s">
        <v>28</v>
      </c>
      <c r="D829" s="1">
        <v>45152</v>
      </c>
      <c r="E829" s="1">
        <v>45609</v>
      </c>
      <c r="F829">
        <v>105006.09999999999</v>
      </c>
      <c r="G829">
        <v>78149.2</v>
      </c>
      <c r="H829">
        <v>64496</v>
      </c>
      <c r="I829" s="6">
        <v>6558.1180000000004</v>
      </c>
      <c r="J829" s="7">
        <v>10469.957</v>
      </c>
      <c r="K829" t="s">
        <v>42</v>
      </c>
      <c r="L829" t="s">
        <v>34</v>
      </c>
      <c r="M829" t="s">
        <v>23</v>
      </c>
      <c r="N829" s="5">
        <f xml:space="preserve"> Campaign_Data[[#This Row],[Clicks]]/Campaign_Data[[#This Row],[Impressions]]</f>
        <v>0.74423485873677819</v>
      </c>
      <c r="O829" s="5">
        <f xml:space="preserve"> Campaign_Data[[#This Row],[Conversions]]/Campaign_Data[[#This Row],[Clicks]]</f>
        <v>0.82529315719162832</v>
      </c>
      <c r="P829" s="7">
        <f>Campaign_Data[[#This Row],[Total_Spend]]/Campaign_Data[[#This Row],[Clicks]]</f>
        <v>8.3917915986344072E-2</v>
      </c>
      <c r="Q829" s="6">
        <f>Campaign_Data[[#This Row],[Total_Spend]]/Campaign_Data[[#This Row],[Conversions]]</f>
        <v>0.10168255395683454</v>
      </c>
      <c r="R829" s="7">
        <f xml:space="preserve"> Campaign_Data[[#This Row],[Revenue_Generated]]/Campaign_Data[[#This Row],[Total_Spend]]</f>
        <v>1.5964880473330916</v>
      </c>
      <c r="S829" t="str">
        <f xml:space="preserve"> TEXT(Campaign_Data[[#This Row],[Start_Date]], "mmm-yyyy")</f>
        <v>Aug-2023</v>
      </c>
    </row>
    <row r="830" spans="1:19" x14ac:dyDescent="0.2">
      <c r="A830" t="s">
        <v>868</v>
      </c>
      <c r="B830" t="s">
        <v>33</v>
      </c>
      <c r="C830" t="s">
        <v>40</v>
      </c>
      <c r="D830" s="1">
        <v>44943</v>
      </c>
      <c r="E830" s="1">
        <v>45394</v>
      </c>
      <c r="F830">
        <v>27657.3</v>
      </c>
      <c r="G830">
        <v>9787.5</v>
      </c>
      <c r="H830">
        <v>4057.1</v>
      </c>
      <c r="I830" s="6">
        <v>5838.57</v>
      </c>
      <c r="J830" s="7">
        <v>8591.6849999999995</v>
      </c>
      <c r="K830" t="s">
        <v>42</v>
      </c>
      <c r="L830" t="s">
        <v>34</v>
      </c>
      <c r="M830" t="s">
        <v>23</v>
      </c>
      <c r="N830" s="5">
        <f xml:space="preserve"> Campaign_Data[[#This Row],[Clicks]]/Campaign_Data[[#This Row],[Impressions]]</f>
        <v>0.35388486945580372</v>
      </c>
      <c r="O830" s="5">
        <f xml:space="preserve"> Campaign_Data[[#This Row],[Conversions]]/Campaign_Data[[#This Row],[Clicks]]</f>
        <v>0.41451851851851851</v>
      </c>
      <c r="P830" s="7">
        <f>Campaign_Data[[#This Row],[Total_Spend]]/Campaign_Data[[#This Row],[Clicks]]</f>
        <v>0.59653333333333325</v>
      </c>
      <c r="Q830" s="6">
        <f>Campaign_Data[[#This Row],[Total_Spend]]/Campaign_Data[[#This Row],[Conversions]]</f>
        <v>1.4390993566833452</v>
      </c>
      <c r="R830" s="7">
        <f xml:space="preserve"> Campaign_Data[[#This Row],[Revenue_Generated]]/Campaign_Data[[#This Row],[Total_Spend]]</f>
        <v>1.4715392638950975</v>
      </c>
      <c r="S830" t="str">
        <f xml:space="preserve"> TEXT(Campaign_Data[[#This Row],[Start_Date]], "mmm-yyyy")</f>
        <v>Jan-2023</v>
      </c>
    </row>
    <row r="831" spans="1:19" x14ac:dyDescent="0.2">
      <c r="A831" t="s">
        <v>869</v>
      </c>
      <c r="B831" t="s">
        <v>33</v>
      </c>
      <c r="C831" t="s">
        <v>20</v>
      </c>
      <c r="D831" s="1">
        <v>44923</v>
      </c>
      <c r="E831" s="1">
        <v>45366</v>
      </c>
      <c r="F831">
        <v>144179.29999999999</v>
      </c>
      <c r="G831">
        <v>74327</v>
      </c>
      <c r="H831">
        <v>43392.7</v>
      </c>
      <c r="I831" s="6">
        <v>14004.912</v>
      </c>
      <c r="J831" s="7">
        <v>47206.025999999998</v>
      </c>
      <c r="K831" t="s">
        <v>29</v>
      </c>
      <c r="L831" t="s">
        <v>34</v>
      </c>
      <c r="M831" t="s">
        <v>31</v>
      </c>
      <c r="N831" s="5">
        <f xml:space="preserve"> Campaign_Data[[#This Row],[Clicks]]/Campaign_Data[[#This Row],[Impressions]]</f>
        <v>0.51551783092302439</v>
      </c>
      <c r="O831" s="5">
        <f xml:space="preserve"> Campaign_Data[[#This Row],[Conversions]]/Campaign_Data[[#This Row],[Clicks]]</f>
        <v>0.5838080374561061</v>
      </c>
      <c r="P831" s="7">
        <f>Campaign_Data[[#This Row],[Total_Spend]]/Campaign_Data[[#This Row],[Clicks]]</f>
        <v>0.18842294186500194</v>
      </c>
      <c r="Q831" s="6">
        <f>Campaign_Data[[#This Row],[Total_Spend]]/Campaign_Data[[#This Row],[Conversions]]</f>
        <v>0.32274811200962378</v>
      </c>
      <c r="R831" s="7">
        <f xml:space="preserve"> Campaign_Data[[#This Row],[Revenue_Generated]]/Campaign_Data[[#This Row],[Total_Spend]]</f>
        <v>3.3706763741178807</v>
      </c>
      <c r="S831" t="str">
        <f xml:space="preserve"> TEXT(Campaign_Data[[#This Row],[Start_Date]], "mmm-yyyy")</f>
        <v>Dec-2022</v>
      </c>
    </row>
    <row r="832" spans="1:19" x14ac:dyDescent="0.2">
      <c r="A832" t="s">
        <v>870</v>
      </c>
      <c r="B832" t="s">
        <v>27</v>
      </c>
      <c r="C832" t="s">
        <v>20</v>
      </c>
      <c r="D832" s="1">
        <v>45043</v>
      </c>
      <c r="E832" s="1">
        <v>45493</v>
      </c>
      <c r="F832">
        <v>126106.5</v>
      </c>
      <c r="G832">
        <v>4222.3999999999996</v>
      </c>
      <c r="H832">
        <v>4184.7</v>
      </c>
      <c r="I832" s="6">
        <v>9638.4979999999996</v>
      </c>
      <c r="J832" s="7">
        <v>22958.111000000001</v>
      </c>
      <c r="K832" t="s">
        <v>64</v>
      </c>
      <c r="L832" t="s">
        <v>43</v>
      </c>
      <c r="M832" t="s">
        <v>23</v>
      </c>
      <c r="N832" s="5">
        <f xml:space="preserve"> Campaign_Data[[#This Row],[Clicks]]/Campaign_Data[[#This Row],[Impressions]]</f>
        <v>3.348281016442451E-2</v>
      </c>
      <c r="O832" s="5">
        <f xml:space="preserve"> Campaign_Data[[#This Row],[Conversions]]/Campaign_Data[[#This Row],[Clicks]]</f>
        <v>0.9910714285714286</v>
      </c>
      <c r="P832" s="7">
        <f>Campaign_Data[[#This Row],[Total_Spend]]/Campaign_Data[[#This Row],[Clicks]]</f>
        <v>2.2827060439560443</v>
      </c>
      <c r="Q832" s="6">
        <f>Campaign_Data[[#This Row],[Total_Spend]]/Campaign_Data[[#This Row],[Conversions]]</f>
        <v>2.3032709632709634</v>
      </c>
      <c r="R832" s="7">
        <f xml:space="preserve"> Campaign_Data[[#This Row],[Revenue_Generated]]/Campaign_Data[[#This Row],[Total_Spend]]</f>
        <v>2.3819179087862032</v>
      </c>
      <c r="S832" t="str">
        <f xml:space="preserve"> TEXT(Campaign_Data[[#This Row],[Start_Date]], "mmm-yyyy")</f>
        <v>Apr-2023</v>
      </c>
    </row>
    <row r="833" spans="1:19" x14ac:dyDescent="0.2">
      <c r="A833" t="s">
        <v>871</v>
      </c>
      <c r="B833" t="s">
        <v>33</v>
      </c>
      <c r="C833" t="s">
        <v>47</v>
      </c>
      <c r="D833" s="1">
        <v>44951</v>
      </c>
      <c r="E833" s="1">
        <v>45402</v>
      </c>
      <c r="F833">
        <v>67535.199999999997</v>
      </c>
      <c r="G833">
        <v>3166.7999999999997</v>
      </c>
      <c r="H833">
        <v>1528.3</v>
      </c>
      <c r="I833" s="6">
        <v>12769.686</v>
      </c>
      <c r="J833" s="7">
        <v>45881.682999999997</v>
      </c>
      <c r="K833" t="s">
        <v>21</v>
      </c>
      <c r="L833" t="s">
        <v>34</v>
      </c>
      <c r="M833" t="s">
        <v>23</v>
      </c>
      <c r="N833" s="5">
        <f xml:space="preserve"> Campaign_Data[[#This Row],[Clicks]]/Campaign_Data[[#This Row],[Impressions]]</f>
        <v>4.6891102713844036E-2</v>
      </c>
      <c r="O833" s="5">
        <f xml:space="preserve"> Campaign_Data[[#This Row],[Conversions]]/Campaign_Data[[#This Row],[Clicks]]</f>
        <v>0.48260073260073261</v>
      </c>
      <c r="P833" s="7">
        <f>Campaign_Data[[#This Row],[Total_Spend]]/Campaign_Data[[#This Row],[Clicks]]</f>
        <v>4.0323626373626373</v>
      </c>
      <c r="Q833" s="6">
        <f>Campaign_Data[[#This Row],[Total_Spend]]/Campaign_Data[[#This Row],[Conversions]]</f>
        <v>8.3554838709677419</v>
      </c>
      <c r="R833" s="7">
        <f xml:space="preserve"> Campaign_Data[[#This Row],[Revenue_Generated]]/Campaign_Data[[#This Row],[Total_Spend]]</f>
        <v>3.5930157562214138</v>
      </c>
      <c r="S833" t="str">
        <f xml:space="preserve"> TEXT(Campaign_Data[[#This Row],[Start_Date]], "mmm-yyyy")</f>
        <v>Jan-2023</v>
      </c>
    </row>
    <row r="834" spans="1:19" x14ac:dyDescent="0.2">
      <c r="A834" t="s">
        <v>872</v>
      </c>
      <c r="B834" t="s">
        <v>33</v>
      </c>
      <c r="C834" t="s">
        <v>40</v>
      </c>
      <c r="D834" s="1">
        <v>44895</v>
      </c>
      <c r="E834" s="1">
        <v>45357</v>
      </c>
      <c r="F834">
        <v>140087.4</v>
      </c>
      <c r="G834">
        <v>93214.7</v>
      </c>
      <c r="H834">
        <v>57196.7</v>
      </c>
      <c r="I834" s="6">
        <v>4414.09</v>
      </c>
      <c r="J834" s="7">
        <v>6252.4</v>
      </c>
      <c r="K834" t="s">
        <v>37</v>
      </c>
      <c r="L834" t="s">
        <v>34</v>
      </c>
      <c r="M834" t="s">
        <v>31</v>
      </c>
      <c r="N834" s="5">
        <f xml:space="preserve"> Campaign_Data[[#This Row],[Clicks]]/Campaign_Data[[#This Row],[Impressions]]</f>
        <v>0.66540388357553926</v>
      </c>
      <c r="O834" s="5">
        <f xml:space="preserve"> Campaign_Data[[#This Row],[Conversions]]/Campaign_Data[[#This Row],[Clicks]]</f>
        <v>0.61360171732570079</v>
      </c>
      <c r="P834" s="7">
        <f>Campaign_Data[[#This Row],[Total_Spend]]/Campaign_Data[[#This Row],[Clicks]]</f>
        <v>4.7354011759947738E-2</v>
      </c>
      <c r="Q834" s="6">
        <f>Campaign_Data[[#This Row],[Total_Spend]]/Campaign_Data[[#This Row],[Conversions]]</f>
        <v>7.7173857932363241E-2</v>
      </c>
      <c r="R834" s="7">
        <f xml:space="preserve"> Campaign_Data[[#This Row],[Revenue_Generated]]/Campaign_Data[[#This Row],[Total_Spend]]</f>
        <v>1.4164640956573153</v>
      </c>
      <c r="S834" t="str">
        <f xml:space="preserve"> TEXT(Campaign_Data[[#This Row],[Start_Date]], "mmm-yyyy")</f>
        <v>Nov-2022</v>
      </c>
    </row>
    <row r="835" spans="1:19" x14ac:dyDescent="0.2">
      <c r="A835" t="s">
        <v>873</v>
      </c>
      <c r="B835" t="s">
        <v>27</v>
      </c>
      <c r="C835" t="s">
        <v>40</v>
      </c>
      <c r="D835" s="1">
        <v>44894</v>
      </c>
      <c r="E835" s="1">
        <v>45347</v>
      </c>
      <c r="F835">
        <v>104141.9</v>
      </c>
      <c r="G835">
        <v>88969.099999999991</v>
      </c>
      <c r="H835">
        <v>82803.7</v>
      </c>
      <c r="I835" s="6">
        <v>6106.0370000000003</v>
      </c>
      <c r="J835" s="7">
        <v>9604.0460000000003</v>
      </c>
      <c r="K835" t="s">
        <v>37</v>
      </c>
      <c r="L835" t="s">
        <v>22</v>
      </c>
      <c r="M835" t="s">
        <v>23</v>
      </c>
      <c r="N835" s="5">
        <f xml:space="preserve"> Campaign_Data[[#This Row],[Clicks]]/Campaign_Data[[#This Row],[Impressions]]</f>
        <v>0.85430647990866304</v>
      </c>
      <c r="O835" s="5">
        <f xml:space="preserve"> Campaign_Data[[#This Row],[Conversions]]/Campaign_Data[[#This Row],[Clicks]]</f>
        <v>0.93070178297858475</v>
      </c>
      <c r="P835" s="7">
        <f>Campaign_Data[[#This Row],[Total_Spend]]/Campaign_Data[[#This Row],[Clicks]]</f>
        <v>6.8630985364581648E-2</v>
      </c>
      <c r="Q835" s="6">
        <f>Campaign_Data[[#This Row],[Total_Spend]]/Campaign_Data[[#This Row],[Conversions]]</f>
        <v>7.3741113017896542E-2</v>
      </c>
      <c r="R835" s="7">
        <f xml:space="preserve"> Campaign_Data[[#This Row],[Revenue_Generated]]/Campaign_Data[[#This Row],[Total_Spend]]</f>
        <v>1.572877137822781</v>
      </c>
      <c r="S835" t="str">
        <f xml:space="preserve"> TEXT(Campaign_Data[[#This Row],[Start_Date]], "mmm-yyyy")</f>
        <v>Nov-2022</v>
      </c>
    </row>
    <row r="836" spans="1:19" x14ac:dyDescent="0.2">
      <c r="A836" t="s">
        <v>874</v>
      </c>
      <c r="B836" t="s">
        <v>25</v>
      </c>
      <c r="C836" t="s">
        <v>20</v>
      </c>
      <c r="D836" s="1">
        <v>45042</v>
      </c>
      <c r="E836" s="1">
        <v>45502</v>
      </c>
      <c r="F836">
        <v>44921</v>
      </c>
      <c r="G836">
        <v>19169</v>
      </c>
      <c r="H836">
        <v>9836.7999999999993</v>
      </c>
      <c r="I836" s="6">
        <v>1192.567</v>
      </c>
      <c r="J836" s="7">
        <v>2693.143</v>
      </c>
      <c r="K836" t="s">
        <v>64</v>
      </c>
      <c r="L836" t="s">
        <v>30</v>
      </c>
      <c r="M836" t="s">
        <v>23</v>
      </c>
      <c r="N836" s="5">
        <f xml:space="preserve"> Campaign_Data[[#This Row],[Clicks]]/Campaign_Data[[#This Row],[Impressions]]</f>
        <v>0.42672692059393158</v>
      </c>
      <c r="O836" s="5">
        <f xml:space="preserve"> Campaign_Data[[#This Row],[Conversions]]/Campaign_Data[[#This Row],[Clicks]]</f>
        <v>0.51316187594553697</v>
      </c>
      <c r="P836" s="7">
        <f>Campaign_Data[[#This Row],[Total_Spend]]/Campaign_Data[[#This Row],[Clicks]]</f>
        <v>6.2213313161875942E-2</v>
      </c>
      <c r="Q836" s="6">
        <f>Campaign_Data[[#This Row],[Total_Spend]]/Campaign_Data[[#This Row],[Conversions]]</f>
        <v>0.12123525943396228</v>
      </c>
      <c r="R836" s="7">
        <f xml:space="preserve"> Campaign_Data[[#This Row],[Revenue_Generated]]/Campaign_Data[[#This Row],[Total_Spend]]</f>
        <v>2.2582739586119689</v>
      </c>
      <c r="S836" t="str">
        <f xml:space="preserve"> TEXT(Campaign_Data[[#This Row],[Start_Date]], "mmm-yyyy")</f>
        <v>Apr-2023</v>
      </c>
    </row>
    <row r="837" spans="1:19" x14ac:dyDescent="0.2">
      <c r="A837" t="s">
        <v>875</v>
      </c>
      <c r="B837" t="s">
        <v>33</v>
      </c>
      <c r="C837" t="s">
        <v>28</v>
      </c>
      <c r="D837" s="1">
        <v>45117</v>
      </c>
      <c r="E837" s="1">
        <v>45571</v>
      </c>
      <c r="F837">
        <v>47803.6</v>
      </c>
      <c r="G837">
        <v>9752.6999999999989</v>
      </c>
      <c r="H837">
        <v>6960</v>
      </c>
      <c r="I837" s="6">
        <v>8965.0889999999999</v>
      </c>
      <c r="J837" s="7">
        <v>13608.018</v>
      </c>
      <c r="K837" t="s">
        <v>37</v>
      </c>
      <c r="L837" t="s">
        <v>43</v>
      </c>
      <c r="M837" t="s">
        <v>23</v>
      </c>
      <c r="N837" s="5">
        <f xml:space="preserve"> Campaign_Data[[#This Row],[Clicks]]/Campaign_Data[[#This Row],[Impressions]]</f>
        <v>0.20401601553021109</v>
      </c>
      <c r="O837" s="5">
        <f xml:space="preserve"> Campaign_Data[[#This Row],[Conversions]]/Campaign_Data[[#This Row],[Clicks]]</f>
        <v>0.71364852809991086</v>
      </c>
      <c r="P837" s="7">
        <f>Campaign_Data[[#This Row],[Total_Spend]]/Campaign_Data[[#This Row],[Clicks]]</f>
        <v>0.91924174843889395</v>
      </c>
      <c r="Q837" s="6">
        <f>Campaign_Data[[#This Row],[Total_Spend]]/Campaign_Data[[#This Row],[Conversions]]</f>
        <v>1.2880875000000001</v>
      </c>
      <c r="R837" s="7">
        <f xml:space="preserve"> Campaign_Data[[#This Row],[Revenue_Generated]]/Campaign_Data[[#This Row],[Total_Spend]]</f>
        <v>1.5178898949023261</v>
      </c>
      <c r="S837" t="str">
        <f xml:space="preserve"> TEXT(Campaign_Data[[#This Row],[Start_Date]], "mmm-yyyy")</f>
        <v>Jul-2023</v>
      </c>
    </row>
    <row r="838" spans="1:19" x14ac:dyDescent="0.2">
      <c r="A838" t="s">
        <v>876</v>
      </c>
      <c r="B838" t="s">
        <v>33</v>
      </c>
      <c r="C838" t="s">
        <v>20</v>
      </c>
      <c r="D838" s="1">
        <v>44980</v>
      </c>
      <c r="E838" s="1">
        <v>45416</v>
      </c>
      <c r="F838">
        <v>86884</v>
      </c>
      <c r="G838">
        <v>50483.199999999997</v>
      </c>
      <c r="H838">
        <v>7058.5999999999995</v>
      </c>
      <c r="I838" s="6">
        <v>5990.1530000000002</v>
      </c>
      <c r="J838" s="7">
        <v>22188.683000000001</v>
      </c>
      <c r="K838" t="s">
        <v>29</v>
      </c>
      <c r="L838" t="s">
        <v>49</v>
      </c>
      <c r="M838" t="s">
        <v>31</v>
      </c>
      <c r="N838" s="5">
        <f xml:space="preserve"> Campaign_Data[[#This Row],[Clicks]]/Campaign_Data[[#This Row],[Impressions]]</f>
        <v>0.581041388518024</v>
      </c>
      <c r="O838" s="5">
        <f xml:space="preserve"> Campaign_Data[[#This Row],[Conversions]]/Campaign_Data[[#This Row],[Clicks]]</f>
        <v>0.13982077205882354</v>
      </c>
      <c r="P838" s="7">
        <f>Campaign_Data[[#This Row],[Total_Spend]]/Campaign_Data[[#This Row],[Clicks]]</f>
        <v>0.11865636488970589</v>
      </c>
      <c r="Q838" s="6">
        <f>Campaign_Data[[#This Row],[Total_Spend]]/Campaign_Data[[#This Row],[Conversions]]</f>
        <v>0.84863188167625314</v>
      </c>
      <c r="R838" s="7">
        <f xml:space="preserve"> Campaign_Data[[#This Row],[Revenue_Generated]]/Campaign_Data[[#This Row],[Total_Spend]]</f>
        <v>3.7041930314634701</v>
      </c>
      <c r="S838" t="str">
        <f xml:space="preserve"> TEXT(Campaign_Data[[#This Row],[Start_Date]], "mmm-yyyy")</f>
        <v>Feb-2023</v>
      </c>
    </row>
    <row r="839" spans="1:19" x14ac:dyDescent="0.2">
      <c r="A839" t="s">
        <v>877</v>
      </c>
      <c r="B839" t="s">
        <v>39</v>
      </c>
      <c r="C839" t="s">
        <v>40</v>
      </c>
      <c r="D839" s="1">
        <v>44892</v>
      </c>
      <c r="E839" s="1">
        <v>45330</v>
      </c>
      <c r="F839">
        <v>56057</v>
      </c>
      <c r="G839">
        <v>30766.1</v>
      </c>
      <c r="H839">
        <v>4451.5</v>
      </c>
      <c r="I839" s="6">
        <v>1282.1189999999999</v>
      </c>
      <c r="J839" s="7">
        <v>2383.5970000000002</v>
      </c>
      <c r="K839" t="s">
        <v>21</v>
      </c>
      <c r="L839" t="s">
        <v>34</v>
      </c>
      <c r="M839" t="s">
        <v>31</v>
      </c>
      <c r="N839" s="5">
        <f xml:space="preserve"> Campaign_Data[[#This Row],[Clicks]]/Campaign_Data[[#This Row],[Impressions]]</f>
        <v>0.54883600620796691</v>
      </c>
      <c r="O839" s="5">
        <f xml:space="preserve"> Campaign_Data[[#This Row],[Conversions]]/Campaign_Data[[#This Row],[Clicks]]</f>
        <v>0.14468847205203131</v>
      </c>
      <c r="P839" s="7">
        <f>Campaign_Data[[#This Row],[Total_Spend]]/Campaign_Data[[#This Row],[Clicks]]</f>
        <v>4.1673107738712412E-2</v>
      </c>
      <c r="Q839" s="6">
        <f>Campaign_Data[[#This Row],[Total_Spend]]/Campaign_Data[[#This Row],[Conversions]]</f>
        <v>0.28801954397394136</v>
      </c>
      <c r="R839" s="7">
        <f xml:space="preserve"> Campaign_Data[[#This Row],[Revenue_Generated]]/Campaign_Data[[#This Row],[Total_Spend]]</f>
        <v>1.8591074619438603</v>
      </c>
      <c r="S839" t="str">
        <f xml:space="preserve"> TEXT(Campaign_Data[[#This Row],[Start_Date]], "mmm-yyyy")</f>
        <v>Nov-2022</v>
      </c>
    </row>
    <row r="840" spans="1:19" x14ac:dyDescent="0.2">
      <c r="A840" t="s">
        <v>878</v>
      </c>
      <c r="B840" t="s">
        <v>27</v>
      </c>
      <c r="C840" t="s">
        <v>47</v>
      </c>
      <c r="D840" s="1">
        <v>44902</v>
      </c>
      <c r="E840" s="1">
        <v>45360</v>
      </c>
      <c r="F840">
        <v>139333.4</v>
      </c>
      <c r="G840">
        <v>53542.7</v>
      </c>
      <c r="H840">
        <v>10457.4</v>
      </c>
      <c r="I840" s="6">
        <v>5463.3680000000004</v>
      </c>
      <c r="J840" s="7">
        <v>12605.546</v>
      </c>
      <c r="K840" t="s">
        <v>29</v>
      </c>
      <c r="L840" t="s">
        <v>34</v>
      </c>
      <c r="M840" t="s">
        <v>31</v>
      </c>
      <c r="N840" s="5">
        <f xml:space="preserve"> Campaign_Data[[#This Row],[Clicks]]/Campaign_Data[[#This Row],[Impressions]]</f>
        <v>0.38427756733130747</v>
      </c>
      <c r="O840" s="5">
        <f xml:space="preserve"> Campaign_Data[[#This Row],[Conversions]]/Campaign_Data[[#This Row],[Clicks]]</f>
        <v>0.19530953799490874</v>
      </c>
      <c r="P840" s="7">
        <f>Campaign_Data[[#This Row],[Total_Spend]]/Campaign_Data[[#This Row],[Clicks]]</f>
        <v>0.10203758869089531</v>
      </c>
      <c r="Q840" s="6">
        <f>Campaign_Data[[#This Row],[Total_Spend]]/Campaign_Data[[#This Row],[Conversions]]</f>
        <v>0.52244037714919589</v>
      </c>
      <c r="R840" s="7">
        <f xml:space="preserve"> Campaign_Data[[#This Row],[Revenue_Generated]]/Campaign_Data[[#This Row],[Total_Spend]]</f>
        <v>2.3072848103953456</v>
      </c>
      <c r="S840" t="str">
        <f xml:space="preserve"> TEXT(Campaign_Data[[#This Row],[Start_Date]], "mmm-yyyy")</f>
        <v>Dec-2022</v>
      </c>
    </row>
    <row r="841" spans="1:19" x14ac:dyDescent="0.2">
      <c r="A841" t="s">
        <v>879</v>
      </c>
      <c r="B841" t="s">
        <v>19</v>
      </c>
      <c r="C841" t="s">
        <v>47</v>
      </c>
      <c r="D841" s="1">
        <v>44860</v>
      </c>
      <c r="E841" s="1">
        <v>45320</v>
      </c>
      <c r="F841">
        <v>13058.699999999999</v>
      </c>
      <c r="G841">
        <v>2456.2999999999997</v>
      </c>
      <c r="H841">
        <v>730.8</v>
      </c>
      <c r="I841" s="6">
        <v>10209.74</v>
      </c>
      <c r="J841" s="7">
        <v>19924.827000000001</v>
      </c>
      <c r="K841" t="s">
        <v>42</v>
      </c>
      <c r="L841" t="s">
        <v>30</v>
      </c>
      <c r="M841" t="s">
        <v>23</v>
      </c>
      <c r="N841" s="5">
        <f xml:space="preserve"> Campaign_Data[[#This Row],[Clicks]]/Campaign_Data[[#This Row],[Impressions]]</f>
        <v>0.18809682433932934</v>
      </c>
      <c r="O841" s="5">
        <f xml:space="preserve"> Campaign_Data[[#This Row],[Conversions]]/Campaign_Data[[#This Row],[Clicks]]</f>
        <v>0.2975206611570248</v>
      </c>
      <c r="P841" s="7">
        <f>Campaign_Data[[#This Row],[Total_Spend]]/Campaign_Data[[#This Row],[Clicks]]</f>
        <v>4.1565525383707209</v>
      </c>
      <c r="Q841" s="6">
        <f>Campaign_Data[[#This Row],[Total_Spend]]/Campaign_Data[[#This Row],[Conversions]]</f>
        <v>13.970634920634922</v>
      </c>
      <c r="R841" s="7">
        <f xml:space="preserve"> Campaign_Data[[#This Row],[Revenue_Generated]]/Campaign_Data[[#This Row],[Total_Spend]]</f>
        <v>1.9515508720104529</v>
      </c>
      <c r="S841" t="str">
        <f xml:space="preserve"> TEXT(Campaign_Data[[#This Row],[Start_Date]], "mmm-yyyy")</f>
        <v>Oct-2022</v>
      </c>
    </row>
    <row r="842" spans="1:19" x14ac:dyDescent="0.2">
      <c r="A842" t="s">
        <v>880</v>
      </c>
      <c r="B842" t="s">
        <v>25</v>
      </c>
      <c r="C842" t="s">
        <v>47</v>
      </c>
      <c r="D842" s="1">
        <v>45145</v>
      </c>
      <c r="E842" s="1">
        <v>45581</v>
      </c>
      <c r="F842">
        <v>84804.7</v>
      </c>
      <c r="G842">
        <v>55140.6</v>
      </c>
      <c r="H842">
        <v>7757.5</v>
      </c>
      <c r="I842" s="6">
        <v>472.29399999999998</v>
      </c>
      <c r="J842" s="7">
        <v>1007.3440000000001</v>
      </c>
      <c r="K842" t="s">
        <v>42</v>
      </c>
      <c r="L842" t="s">
        <v>49</v>
      </c>
      <c r="M842" t="s">
        <v>23</v>
      </c>
      <c r="N842" s="5">
        <f xml:space="preserve"> Campaign_Data[[#This Row],[Clicks]]/Campaign_Data[[#This Row],[Impressions]]</f>
        <v>0.65020688711828467</v>
      </c>
      <c r="O842" s="5">
        <f xml:space="preserve"> Campaign_Data[[#This Row],[Conversions]]/Campaign_Data[[#This Row],[Clicks]]</f>
        <v>0.14068581045545389</v>
      </c>
      <c r="P842" s="7">
        <f>Campaign_Data[[#This Row],[Total_Spend]]/Campaign_Data[[#This Row],[Clicks]]</f>
        <v>8.5652676974860634E-3</v>
      </c>
      <c r="Q842" s="6">
        <f>Campaign_Data[[#This Row],[Total_Spend]]/Campaign_Data[[#This Row],[Conversions]]</f>
        <v>6.0882242990654201E-2</v>
      </c>
      <c r="R842" s="7">
        <f xml:space="preserve"> Campaign_Data[[#This Row],[Revenue_Generated]]/Campaign_Data[[#This Row],[Total_Spend]]</f>
        <v>2.1328748618445292</v>
      </c>
      <c r="S842" t="str">
        <f xml:space="preserve"> TEXT(Campaign_Data[[#This Row],[Start_Date]], "mmm-yyyy")</f>
        <v>Aug-2023</v>
      </c>
    </row>
    <row r="843" spans="1:19" x14ac:dyDescent="0.2">
      <c r="A843" t="s">
        <v>881</v>
      </c>
      <c r="B843" t="s">
        <v>27</v>
      </c>
      <c r="C843" t="s">
        <v>20</v>
      </c>
      <c r="D843" s="1">
        <v>45041</v>
      </c>
      <c r="E843" s="1">
        <v>45478</v>
      </c>
      <c r="F843">
        <v>86379.4</v>
      </c>
      <c r="G843">
        <v>41203.199999999997</v>
      </c>
      <c r="H843">
        <v>27776.2</v>
      </c>
      <c r="I843" s="6">
        <v>10750.503000000001</v>
      </c>
      <c r="J843" s="7">
        <v>13275.794</v>
      </c>
      <c r="K843" t="s">
        <v>29</v>
      </c>
      <c r="L843" t="s">
        <v>49</v>
      </c>
      <c r="M843" t="s">
        <v>23</v>
      </c>
      <c r="N843" s="5">
        <f xml:space="preserve"> Campaign_Data[[#This Row],[Clicks]]/Campaign_Data[[#This Row],[Impressions]]</f>
        <v>0.47700261867991672</v>
      </c>
      <c r="O843" s="5">
        <f xml:space="preserve"> Campaign_Data[[#This Row],[Conversions]]/Campaign_Data[[#This Row],[Clicks]]</f>
        <v>0.67412725225225234</v>
      </c>
      <c r="P843" s="7">
        <f>Campaign_Data[[#This Row],[Total_Spend]]/Campaign_Data[[#This Row],[Clicks]]</f>
        <v>0.26091427364864866</v>
      </c>
      <c r="Q843" s="6">
        <f>Campaign_Data[[#This Row],[Total_Spend]]/Campaign_Data[[#This Row],[Conversions]]</f>
        <v>0.38704009187721866</v>
      </c>
      <c r="R843" s="7">
        <f xml:space="preserve"> Campaign_Data[[#This Row],[Revenue_Generated]]/Campaign_Data[[#This Row],[Total_Spend]]</f>
        <v>1.2348997995721687</v>
      </c>
      <c r="S843" t="str">
        <f xml:space="preserve"> TEXT(Campaign_Data[[#This Row],[Start_Date]], "mmm-yyyy")</f>
        <v>Apr-2023</v>
      </c>
    </row>
    <row r="844" spans="1:19" x14ac:dyDescent="0.2">
      <c r="A844" t="s">
        <v>882</v>
      </c>
      <c r="B844" t="s">
        <v>46</v>
      </c>
      <c r="C844" t="s">
        <v>28</v>
      </c>
      <c r="D844" s="1">
        <v>45117</v>
      </c>
      <c r="E844" s="1">
        <v>45573</v>
      </c>
      <c r="F844">
        <v>93974.5</v>
      </c>
      <c r="G844">
        <v>35032</v>
      </c>
      <c r="H844">
        <v>7151.4</v>
      </c>
      <c r="I844" s="6">
        <v>8396.1669999999995</v>
      </c>
      <c r="J844" s="7">
        <v>13471.428</v>
      </c>
      <c r="K844" t="s">
        <v>42</v>
      </c>
      <c r="L844" t="s">
        <v>43</v>
      </c>
      <c r="M844" t="s">
        <v>23</v>
      </c>
      <c r="N844" s="5">
        <f xml:space="preserve"> Campaign_Data[[#This Row],[Clicks]]/Campaign_Data[[#This Row],[Impressions]]</f>
        <v>0.37278197808980096</v>
      </c>
      <c r="O844" s="5">
        <f xml:space="preserve"> Campaign_Data[[#This Row],[Conversions]]/Campaign_Data[[#This Row],[Clicks]]</f>
        <v>0.2041390728476821</v>
      </c>
      <c r="P844" s="7">
        <f>Campaign_Data[[#This Row],[Total_Spend]]/Campaign_Data[[#This Row],[Clicks]]</f>
        <v>0.23967135761589403</v>
      </c>
      <c r="Q844" s="6">
        <f>Campaign_Data[[#This Row],[Total_Spend]]/Campaign_Data[[#This Row],[Conversions]]</f>
        <v>1.174059205190592</v>
      </c>
      <c r="R844" s="7">
        <f xml:space="preserve"> Campaign_Data[[#This Row],[Revenue_Generated]]/Campaign_Data[[#This Row],[Total_Spend]]</f>
        <v>1.6044735651399027</v>
      </c>
      <c r="S844" t="str">
        <f xml:space="preserve"> TEXT(Campaign_Data[[#This Row],[Start_Date]], "mmm-yyyy")</f>
        <v>Jul-2023</v>
      </c>
    </row>
    <row r="845" spans="1:19" x14ac:dyDescent="0.2">
      <c r="A845" t="s">
        <v>883</v>
      </c>
      <c r="B845" t="s">
        <v>27</v>
      </c>
      <c r="C845" t="s">
        <v>20</v>
      </c>
      <c r="D845" s="1">
        <v>45023</v>
      </c>
      <c r="E845" s="1">
        <v>45461</v>
      </c>
      <c r="F845">
        <v>33384.799999999996</v>
      </c>
      <c r="G845">
        <v>19592.399999999998</v>
      </c>
      <c r="H845">
        <v>1435.5</v>
      </c>
      <c r="I845" s="6">
        <v>4931.7110000000002</v>
      </c>
      <c r="J845" s="7">
        <v>17018.562999999998</v>
      </c>
      <c r="K845" t="s">
        <v>42</v>
      </c>
      <c r="L845" t="s">
        <v>49</v>
      </c>
      <c r="M845" t="s">
        <v>23</v>
      </c>
      <c r="N845" s="5">
        <f xml:space="preserve"> Campaign_Data[[#This Row],[Clicks]]/Campaign_Data[[#This Row],[Impressions]]</f>
        <v>0.58686587908269627</v>
      </c>
      <c r="O845" s="5">
        <f xml:space="preserve"> Campaign_Data[[#This Row],[Conversions]]/Campaign_Data[[#This Row],[Clicks]]</f>
        <v>7.3268206039076383E-2</v>
      </c>
      <c r="P845" s="7">
        <f>Campaign_Data[[#This Row],[Total_Spend]]/Campaign_Data[[#This Row],[Clicks]]</f>
        <v>0.25171551213735943</v>
      </c>
      <c r="Q845" s="6">
        <f>Campaign_Data[[#This Row],[Total_Spend]]/Campaign_Data[[#This Row],[Conversions]]</f>
        <v>3.4355353535353537</v>
      </c>
      <c r="R845" s="7">
        <f xml:space="preserve"> Campaign_Data[[#This Row],[Revenue_Generated]]/Campaign_Data[[#This Row],[Total_Spend]]</f>
        <v>3.450843530774613</v>
      </c>
      <c r="S845" t="str">
        <f xml:space="preserve"> TEXT(Campaign_Data[[#This Row],[Start_Date]], "mmm-yyyy")</f>
        <v>Apr-2023</v>
      </c>
    </row>
    <row r="846" spans="1:19" x14ac:dyDescent="0.2">
      <c r="A846" t="s">
        <v>884</v>
      </c>
      <c r="B846" t="s">
        <v>39</v>
      </c>
      <c r="C846" t="s">
        <v>20</v>
      </c>
      <c r="D846" s="1">
        <v>44933</v>
      </c>
      <c r="E846" s="1">
        <v>45372</v>
      </c>
      <c r="F846">
        <v>103071.8</v>
      </c>
      <c r="G846">
        <v>95723.199999999997</v>
      </c>
      <c r="H846">
        <v>13983.8</v>
      </c>
      <c r="I846" s="6">
        <v>422.00799999999998</v>
      </c>
      <c r="J846" s="7">
        <v>1347.8910000000001</v>
      </c>
      <c r="K846" t="s">
        <v>21</v>
      </c>
      <c r="L846" t="s">
        <v>49</v>
      </c>
      <c r="M846" t="s">
        <v>23</v>
      </c>
      <c r="N846" s="5">
        <f xml:space="preserve"> Campaign_Data[[#This Row],[Clicks]]/Campaign_Data[[#This Row],[Impressions]]</f>
        <v>0.92870406842608744</v>
      </c>
      <c r="O846" s="5">
        <f xml:space="preserve"> Campaign_Data[[#This Row],[Conversions]]/Campaign_Data[[#This Row],[Clicks]]</f>
        <v>0.14608579738245273</v>
      </c>
      <c r="P846" s="7">
        <f>Campaign_Data[[#This Row],[Total_Spend]]/Campaign_Data[[#This Row],[Clicks]]</f>
        <v>4.408628211342705E-3</v>
      </c>
      <c r="Q846" s="6">
        <f>Campaign_Data[[#This Row],[Total_Spend]]/Campaign_Data[[#This Row],[Conversions]]</f>
        <v>3.0178349232683532E-2</v>
      </c>
      <c r="R846" s="7">
        <f xml:space="preserve"> Campaign_Data[[#This Row],[Revenue_Generated]]/Campaign_Data[[#This Row],[Total_Spend]]</f>
        <v>3.193993952721276</v>
      </c>
      <c r="S846" t="str">
        <f xml:space="preserve"> TEXT(Campaign_Data[[#This Row],[Start_Date]], "mmm-yyyy")</f>
        <v>Jan-2023</v>
      </c>
    </row>
    <row r="847" spans="1:19" x14ac:dyDescent="0.2">
      <c r="A847" t="s">
        <v>885</v>
      </c>
      <c r="B847" t="s">
        <v>27</v>
      </c>
      <c r="C847" t="s">
        <v>20</v>
      </c>
      <c r="D847" s="1">
        <v>45052</v>
      </c>
      <c r="E847" s="1">
        <v>45498</v>
      </c>
      <c r="F847">
        <v>61227.7</v>
      </c>
      <c r="G847">
        <v>9654.1</v>
      </c>
      <c r="H847">
        <v>7830</v>
      </c>
      <c r="I847" s="6">
        <v>11417.039000000001</v>
      </c>
      <c r="J847" s="7">
        <v>30427.350999999999</v>
      </c>
      <c r="K847" t="s">
        <v>42</v>
      </c>
      <c r="L847" t="s">
        <v>49</v>
      </c>
      <c r="M847" t="s">
        <v>23</v>
      </c>
      <c r="N847" s="5">
        <f xml:space="preserve"> Campaign_Data[[#This Row],[Clicks]]/Campaign_Data[[#This Row],[Impressions]]</f>
        <v>0.15767536588831527</v>
      </c>
      <c r="O847" s="5">
        <f xml:space="preserve"> Campaign_Data[[#This Row],[Conversions]]/Campaign_Data[[#This Row],[Clicks]]</f>
        <v>0.81105437068188646</v>
      </c>
      <c r="P847" s="7">
        <f>Campaign_Data[[#This Row],[Total_Spend]]/Campaign_Data[[#This Row],[Clicks]]</f>
        <v>1.1826103935115651</v>
      </c>
      <c r="Q847" s="6">
        <f>Campaign_Data[[#This Row],[Total_Spend]]/Campaign_Data[[#This Row],[Conversions]]</f>
        <v>1.4581148148148149</v>
      </c>
      <c r="R847" s="7">
        <f xml:space="preserve"> Campaign_Data[[#This Row],[Revenue_Generated]]/Campaign_Data[[#This Row],[Total_Spend]]</f>
        <v>2.6650825139512966</v>
      </c>
      <c r="S847" t="str">
        <f xml:space="preserve"> TEXT(Campaign_Data[[#This Row],[Start_Date]], "mmm-yyyy")</f>
        <v>May-2023</v>
      </c>
    </row>
    <row r="848" spans="1:19" x14ac:dyDescent="0.2">
      <c r="A848" t="s">
        <v>886</v>
      </c>
      <c r="B848" t="s">
        <v>46</v>
      </c>
      <c r="C848" t="s">
        <v>20</v>
      </c>
      <c r="D848" s="1">
        <v>45037</v>
      </c>
      <c r="E848" s="1">
        <v>45491</v>
      </c>
      <c r="F848">
        <v>70986.2</v>
      </c>
      <c r="G848">
        <v>14601.5</v>
      </c>
      <c r="H848">
        <v>9717.9</v>
      </c>
      <c r="I848" s="6">
        <v>974.4</v>
      </c>
      <c r="J848" s="7">
        <v>3162.2759999999998</v>
      </c>
      <c r="K848" t="s">
        <v>37</v>
      </c>
      <c r="L848" t="s">
        <v>43</v>
      </c>
      <c r="M848" t="s">
        <v>23</v>
      </c>
      <c r="N848" s="5">
        <f xml:space="preserve"> Campaign_Data[[#This Row],[Clicks]]/Campaign_Data[[#This Row],[Impressions]]</f>
        <v>0.205694909714846</v>
      </c>
      <c r="O848" s="5">
        <f xml:space="preserve"> Campaign_Data[[#This Row],[Conversions]]/Campaign_Data[[#This Row],[Clicks]]</f>
        <v>0.66554121151936441</v>
      </c>
      <c r="P848" s="7">
        <f>Campaign_Data[[#This Row],[Total_Spend]]/Campaign_Data[[#This Row],[Clicks]]</f>
        <v>6.6732869910625617E-2</v>
      </c>
      <c r="Q848" s="6">
        <f>Campaign_Data[[#This Row],[Total_Spend]]/Campaign_Data[[#This Row],[Conversions]]</f>
        <v>0.10026857654431513</v>
      </c>
      <c r="R848" s="7">
        <f xml:space="preserve"> Campaign_Data[[#This Row],[Revenue_Generated]]/Campaign_Data[[#This Row],[Total_Spend]]</f>
        <v>3.2453571428571428</v>
      </c>
      <c r="S848" t="str">
        <f xml:space="preserve"> TEXT(Campaign_Data[[#This Row],[Start_Date]], "mmm-yyyy")</f>
        <v>Apr-2023</v>
      </c>
    </row>
    <row r="849" spans="1:19" x14ac:dyDescent="0.2">
      <c r="A849" t="s">
        <v>887</v>
      </c>
      <c r="B849" t="s">
        <v>27</v>
      </c>
      <c r="C849" t="s">
        <v>20</v>
      </c>
      <c r="D849" s="1">
        <v>45033</v>
      </c>
      <c r="E849" s="1">
        <v>45479</v>
      </c>
      <c r="F849">
        <v>28672.3</v>
      </c>
      <c r="G849">
        <v>17681.3</v>
      </c>
      <c r="H849">
        <v>8992.9</v>
      </c>
      <c r="I849" s="6">
        <v>6416.6850000000004</v>
      </c>
      <c r="J849" s="7">
        <v>19481.504000000001</v>
      </c>
      <c r="K849" t="s">
        <v>37</v>
      </c>
      <c r="L849" t="s">
        <v>49</v>
      </c>
      <c r="M849" t="s">
        <v>23</v>
      </c>
      <c r="N849" s="5">
        <f xml:space="preserve"> Campaign_Data[[#This Row],[Clicks]]/Campaign_Data[[#This Row],[Impressions]]</f>
        <v>0.61666835238191564</v>
      </c>
      <c r="O849" s="5">
        <f xml:space="preserve"> Campaign_Data[[#This Row],[Conversions]]/Campaign_Data[[#This Row],[Clicks]]</f>
        <v>0.50861079219288174</v>
      </c>
      <c r="P849" s="7">
        <f>Campaign_Data[[#This Row],[Total_Spend]]/Campaign_Data[[#This Row],[Clicks]]</f>
        <v>0.36290798753485326</v>
      </c>
      <c r="Q849" s="6">
        <f>Campaign_Data[[#This Row],[Total_Spend]]/Campaign_Data[[#This Row],[Conversions]]</f>
        <v>0.7135278942276686</v>
      </c>
      <c r="R849" s="7">
        <f xml:space="preserve"> Campaign_Data[[#This Row],[Revenue_Generated]]/Campaign_Data[[#This Row],[Total_Spend]]</f>
        <v>3.0360698709691998</v>
      </c>
      <c r="S849" t="str">
        <f xml:space="preserve"> TEXT(Campaign_Data[[#This Row],[Start_Date]], "mmm-yyyy")</f>
        <v>Apr-2023</v>
      </c>
    </row>
    <row r="850" spans="1:19" x14ac:dyDescent="0.2">
      <c r="A850" t="s">
        <v>888</v>
      </c>
      <c r="B850" t="s">
        <v>19</v>
      </c>
      <c r="C850" t="s">
        <v>20</v>
      </c>
      <c r="D850" s="1">
        <v>45111</v>
      </c>
      <c r="E850" s="1">
        <v>45548</v>
      </c>
      <c r="F850">
        <v>15457</v>
      </c>
      <c r="G850">
        <v>14952.4</v>
      </c>
      <c r="H850">
        <v>5394</v>
      </c>
      <c r="I850" s="6">
        <v>11173.12</v>
      </c>
      <c r="J850" s="7">
        <v>27549.507000000001</v>
      </c>
      <c r="K850" t="s">
        <v>64</v>
      </c>
      <c r="L850" t="s">
        <v>43</v>
      </c>
      <c r="M850" t="s">
        <v>23</v>
      </c>
      <c r="N850" s="5">
        <f xml:space="preserve"> Campaign_Data[[#This Row],[Clicks]]/Campaign_Data[[#This Row],[Impressions]]</f>
        <v>0.96735459662288925</v>
      </c>
      <c r="O850" s="5">
        <f xml:space="preserve"> Campaign_Data[[#This Row],[Conversions]]/Campaign_Data[[#This Row],[Clicks]]</f>
        <v>0.36074476338246703</v>
      </c>
      <c r="P850" s="7">
        <f>Campaign_Data[[#This Row],[Total_Spend]]/Campaign_Data[[#This Row],[Clicks]]</f>
        <v>0.74724592707525217</v>
      </c>
      <c r="Q850" s="6">
        <f>Campaign_Data[[#This Row],[Total_Spend]]/Campaign_Data[[#This Row],[Conversions]]</f>
        <v>2.0713978494623659</v>
      </c>
      <c r="R850" s="7">
        <f xml:space="preserve"> Campaign_Data[[#This Row],[Revenue_Generated]]/Campaign_Data[[#This Row],[Total_Spend]]</f>
        <v>2.4656950789036545</v>
      </c>
      <c r="S850" t="str">
        <f xml:space="preserve"> TEXT(Campaign_Data[[#This Row],[Start_Date]], "mmm-yyyy")</f>
        <v>Jul-2023</v>
      </c>
    </row>
    <row r="851" spans="1:19" x14ac:dyDescent="0.2">
      <c r="A851" t="s">
        <v>889</v>
      </c>
      <c r="B851" t="s">
        <v>19</v>
      </c>
      <c r="C851" t="s">
        <v>28</v>
      </c>
      <c r="D851" s="1">
        <v>45009</v>
      </c>
      <c r="E851" s="1">
        <v>45451</v>
      </c>
      <c r="F851">
        <v>116443.7</v>
      </c>
      <c r="G851">
        <v>56564.5</v>
      </c>
      <c r="H851">
        <v>17460.899999999998</v>
      </c>
      <c r="I851" s="6">
        <v>7878.0820000000003</v>
      </c>
      <c r="J851" s="7">
        <v>21660.621999999999</v>
      </c>
      <c r="K851" t="s">
        <v>21</v>
      </c>
      <c r="L851" t="s">
        <v>30</v>
      </c>
      <c r="M851" t="s">
        <v>23</v>
      </c>
      <c r="N851" s="5">
        <f xml:space="preserve"> Campaign_Data[[#This Row],[Clicks]]/Campaign_Data[[#This Row],[Impressions]]</f>
        <v>0.48576694144895777</v>
      </c>
      <c r="O851" s="5">
        <f xml:space="preserve"> Campaign_Data[[#This Row],[Conversions]]/Campaign_Data[[#This Row],[Clicks]]</f>
        <v>0.30869007946680332</v>
      </c>
      <c r="P851" s="7">
        <f>Campaign_Data[[#This Row],[Total_Spend]]/Campaign_Data[[#This Row],[Clicks]]</f>
        <v>0.13927608305562678</v>
      </c>
      <c r="Q851" s="6">
        <f>Campaign_Data[[#This Row],[Total_Spend]]/Campaign_Data[[#This Row],[Conversions]]</f>
        <v>0.45118418867297799</v>
      </c>
      <c r="R851" s="7">
        <f xml:space="preserve"> Campaign_Data[[#This Row],[Revenue_Generated]]/Campaign_Data[[#This Row],[Total_Spend]]</f>
        <v>2.7494791244874066</v>
      </c>
      <c r="S851" t="str">
        <f xml:space="preserve"> TEXT(Campaign_Data[[#This Row],[Start_Date]], "mmm-yyyy")</f>
        <v>Mar-2023</v>
      </c>
    </row>
    <row r="852" spans="1:19" x14ac:dyDescent="0.2">
      <c r="A852" t="s">
        <v>890</v>
      </c>
      <c r="B852" t="s">
        <v>25</v>
      </c>
      <c r="C852" t="s">
        <v>47</v>
      </c>
      <c r="D852" s="1">
        <v>44910</v>
      </c>
      <c r="E852" s="1">
        <v>45359</v>
      </c>
      <c r="F852">
        <v>5356.3</v>
      </c>
      <c r="G852">
        <v>1658.8</v>
      </c>
      <c r="H852">
        <v>1041.0999999999999</v>
      </c>
      <c r="I852" s="6">
        <v>2446.846</v>
      </c>
      <c r="J852" s="7">
        <v>3915.174</v>
      </c>
      <c r="K852" t="s">
        <v>42</v>
      </c>
      <c r="L852" t="s">
        <v>43</v>
      </c>
      <c r="M852" t="s">
        <v>23</v>
      </c>
      <c r="N852" s="5">
        <f xml:space="preserve"> Campaign_Data[[#This Row],[Clicks]]/Campaign_Data[[#This Row],[Impressions]]</f>
        <v>0.30969139144558744</v>
      </c>
      <c r="O852" s="5">
        <f xml:space="preserve"> Campaign_Data[[#This Row],[Conversions]]/Campaign_Data[[#This Row],[Clicks]]</f>
        <v>0.6276223776223776</v>
      </c>
      <c r="P852" s="7">
        <f>Campaign_Data[[#This Row],[Total_Spend]]/Campaign_Data[[#This Row],[Clicks]]</f>
        <v>1.4750699300699301</v>
      </c>
      <c r="Q852" s="6">
        <f>Campaign_Data[[#This Row],[Total_Spend]]/Campaign_Data[[#This Row],[Conversions]]</f>
        <v>2.3502506963788301</v>
      </c>
      <c r="R852" s="7">
        <f xml:space="preserve"> Campaign_Data[[#This Row],[Revenue_Generated]]/Campaign_Data[[#This Row],[Total_Spend]]</f>
        <v>1.6000900751416314</v>
      </c>
      <c r="S852" t="str">
        <f xml:space="preserve"> TEXT(Campaign_Data[[#This Row],[Start_Date]], "mmm-yyyy")</f>
        <v>Dec-2022</v>
      </c>
    </row>
    <row r="853" spans="1:19" x14ac:dyDescent="0.2">
      <c r="A853" t="s">
        <v>891</v>
      </c>
      <c r="B853" t="s">
        <v>27</v>
      </c>
      <c r="C853" t="s">
        <v>47</v>
      </c>
      <c r="D853" s="1">
        <v>45122</v>
      </c>
      <c r="E853" s="1">
        <v>45560</v>
      </c>
      <c r="F853">
        <v>48818.6</v>
      </c>
      <c r="G853">
        <v>39463.199999999997</v>
      </c>
      <c r="H853">
        <v>35571.4</v>
      </c>
      <c r="I853" s="6">
        <v>6424.1670000000004</v>
      </c>
      <c r="J853" s="7">
        <v>15056.626</v>
      </c>
      <c r="K853" t="s">
        <v>64</v>
      </c>
      <c r="L853" t="s">
        <v>30</v>
      </c>
      <c r="M853" t="s">
        <v>23</v>
      </c>
      <c r="N853" s="5">
        <f xml:space="preserve"> Campaign_Data[[#This Row],[Clicks]]/Campaign_Data[[#This Row],[Impressions]]</f>
        <v>0.80836402518712125</v>
      </c>
      <c r="O853" s="5">
        <f xml:space="preserve"> Campaign_Data[[#This Row],[Conversions]]/Campaign_Data[[#This Row],[Clicks]]</f>
        <v>0.90138154027042927</v>
      </c>
      <c r="P853" s="7">
        <f>Campaign_Data[[#This Row],[Total_Spend]]/Campaign_Data[[#This Row],[Clicks]]</f>
        <v>0.16278880070546739</v>
      </c>
      <c r="Q853" s="6">
        <f>Campaign_Data[[#This Row],[Total_Spend]]/Campaign_Data[[#This Row],[Conversions]]</f>
        <v>0.18059921734876896</v>
      </c>
      <c r="R853" s="7">
        <f xml:space="preserve"> Campaign_Data[[#This Row],[Revenue_Generated]]/Campaign_Data[[#This Row],[Total_Spend]]</f>
        <v>2.3437476018291554</v>
      </c>
      <c r="S853" t="str">
        <f xml:space="preserve"> TEXT(Campaign_Data[[#This Row],[Start_Date]], "mmm-yyyy")</f>
        <v>Jul-2023</v>
      </c>
    </row>
    <row r="854" spans="1:19" x14ac:dyDescent="0.2">
      <c r="A854" t="s">
        <v>892</v>
      </c>
      <c r="B854" t="s">
        <v>27</v>
      </c>
      <c r="C854" t="s">
        <v>20</v>
      </c>
      <c r="D854" s="1">
        <v>44980</v>
      </c>
      <c r="E854" s="1">
        <v>45429</v>
      </c>
      <c r="F854">
        <v>128046.59999999999</v>
      </c>
      <c r="G854">
        <v>55320.4</v>
      </c>
      <c r="H854">
        <v>1235.3999999999999</v>
      </c>
      <c r="I854" s="6">
        <v>6368.4290000000001</v>
      </c>
      <c r="J854" s="7">
        <v>17458.232</v>
      </c>
      <c r="K854" t="s">
        <v>37</v>
      </c>
      <c r="L854" t="s">
        <v>22</v>
      </c>
      <c r="M854" t="s">
        <v>23</v>
      </c>
      <c r="N854" s="5">
        <f xml:space="preserve"> Campaign_Data[[#This Row],[Clicks]]/Campaign_Data[[#This Row],[Impressions]]</f>
        <v>0.4320333378629343</v>
      </c>
      <c r="O854" s="5">
        <f xml:space="preserve"> Campaign_Data[[#This Row],[Conversions]]/Campaign_Data[[#This Row],[Clicks]]</f>
        <v>2.2331725728664289E-2</v>
      </c>
      <c r="P854" s="7">
        <f>Campaign_Data[[#This Row],[Total_Spend]]/Campaign_Data[[#This Row],[Clicks]]</f>
        <v>0.11511899769343678</v>
      </c>
      <c r="Q854" s="6">
        <f>Campaign_Data[[#This Row],[Total_Spend]]/Campaign_Data[[#This Row],[Conversions]]</f>
        <v>5.1549530516431927</v>
      </c>
      <c r="R854" s="7">
        <f xml:space="preserve"> Campaign_Data[[#This Row],[Revenue_Generated]]/Campaign_Data[[#This Row],[Total_Spend]]</f>
        <v>2.7413718516764494</v>
      </c>
      <c r="S854" t="str">
        <f xml:space="preserve"> TEXT(Campaign_Data[[#This Row],[Start_Date]], "mmm-yyyy")</f>
        <v>Feb-2023</v>
      </c>
    </row>
    <row r="855" spans="1:19" x14ac:dyDescent="0.2">
      <c r="A855" t="s">
        <v>893</v>
      </c>
      <c r="B855" t="s">
        <v>39</v>
      </c>
      <c r="C855" t="s">
        <v>40</v>
      </c>
      <c r="D855" s="1">
        <v>44914</v>
      </c>
      <c r="E855" s="1">
        <v>45365</v>
      </c>
      <c r="F855">
        <v>60876.799999999996</v>
      </c>
      <c r="G855">
        <v>46356.5</v>
      </c>
      <c r="H855">
        <v>25963.7</v>
      </c>
      <c r="I855" s="6">
        <v>9965.125</v>
      </c>
      <c r="J855" s="7">
        <v>26208.227999999999</v>
      </c>
      <c r="K855" t="s">
        <v>29</v>
      </c>
      <c r="L855" t="s">
        <v>30</v>
      </c>
      <c r="M855" t="s">
        <v>23</v>
      </c>
      <c r="N855" s="5">
        <f xml:space="preserve"> Campaign_Data[[#This Row],[Clicks]]/Campaign_Data[[#This Row],[Impressions]]</f>
        <v>0.76148056402439035</v>
      </c>
      <c r="O855" s="5">
        <f xml:space="preserve"> Campaign_Data[[#This Row],[Conversions]]/Campaign_Data[[#This Row],[Clicks]]</f>
        <v>0.56008758210822651</v>
      </c>
      <c r="P855" s="7">
        <f>Campaign_Data[[#This Row],[Total_Spend]]/Campaign_Data[[#This Row],[Clicks]]</f>
        <v>0.21496715670941507</v>
      </c>
      <c r="Q855" s="6">
        <f>Campaign_Data[[#This Row],[Total_Spend]]/Campaign_Data[[#This Row],[Conversions]]</f>
        <v>0.38380989612420419</v>
      </c>
      <c r="R855" s="7">
        <f xml:space="preserve"> Campaign_Data[[#This Row],[Revenue_Generated]]/Campaign_Data[[#This Row],[Total_Spend]]</f>
        <v>2.6299949072389959</v>
      </c>
      <c r="S855" t="str">
        <f xml:space="preserve"> TEXT(Campaign_Data[[#This Row],[Start_Date]], "mmm-yyyy")</f>
        <v>Dec-2022</v>
      </c>
    </row>
    <row r="856" spans="1:19" x14ac:dyDescent="0.2">
      <c r="A856" t="s">
        <v>894</v>
      </c>
      <c r="B856" t="s">
        <v>19</v>
      </c>
      <c r="C856" t="s">
        <v>28</v>
      </c>
      <c r="D856" s="1">
        <v>44869</v>
      </c>
      <c r="E856" s="1">
        <v>45305</v>
      </c>
      <c r="F856">
        <v>119729.4</v>
      </c>
      <c r="G856">
        <v>41957.2</v>
      </c>
      <c r="H856">
        <v>658.3</v>
      </c>
      <c r="I856" s="6">
        <v>6370.3720000000003</v>
      </c>
      <c r="J856" s="7">
        <v>22197.325000000001</v>
      </c>
      <c r="K856" t="s">
        <v>64</v>
      </c>
      <c r="L856" t="s">
        <v>22</v>
      </c>
      <c r="M856" t="s">
        <v>31</v>
      </c>
      <c r="N856" s="5">
        <f xml:space="preserve"> Campaign_Data[[#This Row],[Clicks]]/Campaign_Data[[#This Row],[Impressions]]</f>
        <v>0.3504335610134186</v>
      </c>
      <c r="O856" s="5">
        <f xml:space="preserve"> Campaign_Data[[#This Row],[Conversions]]/Campaign_Data[[#This Row],[Clicks]]</f>
        <v>1.5689798175283383E-2</v>
      </c>
      <c r="P856" s="7">
        <f>Campaign_Data[[#This Row],[Total_Spend]]/Campaign_Data[[#This Row],[Clicks]]</f>
        <v>0.15183024606027096</v>
      </c>
      <c r="Q856" s="6">
        <f>Campaign_Data[[#This Row],[Total_Spend]]/Campaign_Data[[#This Row],[Conversions]]</f>
        <v>9.6770044052863451</v>
      </c>
      <c r="R856" s="7">
        <f xml:space="preserve"> Campaign_Data[[#This Row],[Revenue_Generated]]/Campaign_Data[[#This Row],[Total_Spend]]</f>
        <v>3.4844629167653003</v>
      </c>
      <c r="S856" t="str">
        <f xml:space="preserve"> TEXT(Campaign_Data[[#This Row],[Start_Date]], "mmm-yyyy")</f>
        <v>Nov-2022</v>
      </c>
    </row>
    <row r="857" spans="1:19" x14ac:dyDescent="0.2">
      <c r="A857" t="s">
        <v>895</v>
      </c>
      <c r="B857" t="s">
        <v>39</v>
      </c>
      <c r="C857" t="s">
        <v>40</v>
      </c>
      <c r="D857" s="1">
        <v>44980</v>
      </c>
      <c r="E857" s="1">
        <v>45436</v>
      </c>
      <c r="F857">
        <v>58356.7</v>
      </c>
      <c r="G857">
        <v>42519.799999999996</v>
      </c>
      <c r="H857">
        <v>3137.7999999999997</v>
      </c>
      <c r="I857" s="6">
        <v>10296.16</v>
      </c>
      <c r="J857" s="7">
        <v>19829.823</v>
      </c>
      <c r="K857" t="s">
        <v>29</v>
      </c>
      <c r="L857" t="s">
        <v>43</v>
      </c>
      <c r="M857" t="s">
        <v>23</v>
      </c>
      <c r="N857" s="5">
        <f xml:space="preserve"> Campaign_Data[[#This Row],[Clicks]]/Campaign_Data[[#This Row],[Impressions]]</f>
        <v>0.72861899319186996</v>
      </c>
      <c r="O857" s="5">
        <f xml:space="preserve"> Campaign_Data[[#This Row],[Conversions]]/Campaign_Data[[#This Row],[Clicks]]</f>
        <v>7.3796207884326837E-2</v>
      </c>
      <c r="P857" s="7">
        <f>Campaign_Data[[#This Row],[Total_Spend]]/Campaign_Data[[#This Row],[Clicks]]</f>
        <v>0.24214977492838632</v>
      </c>
      <c r="Q857" s="6">
        <f>Campaign_Data[[#This Row],[Total_Spend]]/Campaign_Data[[#This Row],[Conversions]]</f>
        <v>3.281330868761553</v>
      </c>
      <c r="R857" s="7">
        <f xml:space="preserve"> Campaign_Data[[#This Row],[Revenue_Generated]]/Campaign_Data[[#This Row],[Total_Spend]]</f>
        <v>1.9259435556557007</v>
      </c>
      <c r="S857" t="str">
        <f xml:space="preserve"> TEXT(Campaign_Data[[#This Row],[Start_Date]], "mmm-yyyy")</f>
        <v>Feb-2023</v>
      </c>
    </row>
    <row r="858" spans="1:19" x14ac:dyDescent="0.2">
      <c r="A858" t="s">
        <v>896</v>
      </c>
      <c r="B858" t="s">
        <v>25</v>
      </c>
      <c r="C858" t="s">
        <v>20</v>
      </c>
      <c r="D858" s="1">
        <v>44918</v>
      </c>
      <c r="E858" s="1">
        <v>45378</v>
      </c>
      <c r="F858">
        <v>40605.799999999996</v>
      </c>
      <c r="G858">
        <v>34576.699999999997</v>
      </c>
      <c r="H858">
        <v>17289.8</v>
      </c>
      <c r="I858" s="6">
        <v>7210.067</v>
      </c>
      <c r="J858" s="7">
        <v>21427.316999999999</v>
      </c>
      <c r="K858" t="s">
        <v>42</v>
      </c>
      <c r="L858" t="s">
        <v>49</v>
      </c>
      <c r="M858" t="s">
        <v>31</v>
      </c>
      <c r="N858" s="5">
        <f xml:space="preserve"> Campaign_Data[[#This Row],[Clicks]]/Campaign_Data[[#This Row],[Impressions]]</f>
        <v>0.85152121125553493</v>
      </c>
      <c r="O858" s="5">
        <f xml:space="preserve"> Campaign_Data[[#This Row],[Conversions]]/Campaign_Data[[#This Row],[Clicks]]</f>
        <v>0.50004193575442424</v>
      </c>
      <c r="P858" s="7">
        <f>Campaign_Data[[#This Row],[Total_Spend]]/Campaign_Data[[#This Row],[Clicks]]</f>
        <v>0.20852386144426741</v>
      </c>
      <c r="Q858" s="6">
        <f>Campaign_Data[[#This Row],[Total_Spend]]/Campaign_Data[[#This Row],[Conversions]]</f>
        <v>0.41701274740020128</v>
      </c>
      <c r="R858" s="7">
        <f xml:space="preserve"> Campaign_Data[[#This Row],[Revenue_Generated]]/Campaign_Data[[#This Row],[Total_Spend]]</f>
        <v>2.9718610104455339</v>
      </c>
      <c r="S858" t="str">
        <f xml:space="preserve"> TEXT(Campaign_Data[[#This Row],[Start_Date]], "mmm-yyyy")</f>
        <v>Dec-2022</v>
      </c>
    </row>
    <row r="859" spans="1:19" x14ac:dyDescent="0.2">
      <c r="A859" t="s">
        <v>897</v>
      </c>
      <c r="B859" t="s">
        <v>27</v>
      </c>
      <c r="C859" t="s">
        <v>47</v>
      </c>
      <c r="D859" s="1">
        <v>45084</v>
      </c>
      <c r="E859" s="1">
        <v>45542</v>
      </c>
      <c r="F859">
        <v>80045.8</v>
      </c>
      <c r="G859">
        <v>33938.699999999997</v>
      </c>
      <c r="H859">
        <v>25302.5</v>
      </c>
      <c r="I859" s="6">
        <v>10163.195</v>
      </c>
      <c r="J859" s="7">
        <v>14523.722</v>
      </c>
      <c r="K859" t="s">
        <v>29</v>
      </c>
      <c r="L859" t="s">
        <v>34</v>
      </c>
      <c r="M859" t="s">
        <v>23</v>
      </c>
      <c r="N859" s="5">
        <f xml:space="preserve"> Campaign_Data[[#This Row],[Clicks]]/Campaign_Data[[#This Row],[Impressions]]</f>
        <v>0.42399101514383009</v>
      </c>
      <c r="O859" s="5">
        <f xml:space="preserve"> Campaign_Data[[#This Row],[Conversions]]/Campaign_Data[[#This Row],[Clicks]]</f>
        <v>0.74553533282064433</v>
      </c>
      <c r="P859" s="7">
        <f>Campaign_Data[[#This Row],[Total_Spend]]/Campaign_Data[[#This Row],[Clicks]]</f>
        <v>0.29945740408442284</v>
      </c>
      <c r="Q859" s="6">
        <f>Campaign_Data[[#This Row],[Total_Spend]]/Campaign_Data[[#This Row],[Conversions]]</f>
        <v>0.40166762177650428</v>
      </c>
      <c r="R859" s="7">
        <f xml:space="preserve"> Campaign_Data[[#This Row],[Revenue_Generated]]/Campaign_Data[[#This Row],[Total_Spend]]</f>
        <v>1.4290508053815754</v>
      </c>
      <c r="S859" t="str">
        <f xml:space="preserve"> TEXT(Campaign_Data[[#This Row],[Start_Date]], "mmm-yyyy")</f>
        <v>Jun-2023</v>
      </c>
    </row>
    <row r="860" spans="1:19" x14ac:dyDescent="0.2">
      <c r="A860" t="s">
        <v>898</v>
      </c>
      <c r="B860" t="s">
        <v>19</v>
      </c>
      <c r="C860" t="s">
        <v>28</v>
      </c>
      <c r="D860" s="1">
        <v>44892</v>
      </c>
      <c r="E860" s="1">
        <v>45331</v>
      </c>
      <c r="F860">
        <v>42777.9</v>
      </c>
      <c r="G860">
        <v>10115.199999999999</v>
      </c>
      <c r="H860">
        <v>1017.9</v>
      </c>
      <c r="I860" s="6">
        <v>4620.7730000000001</v>
      </c>
      <c r="J860" s="7">
        <v>17267.440999999999</v>
      </c>
      <c r="K860" t="s">
        <v>37</v>
      </c>
      <c r="L860" t="s">
        <v>43</v>
      </c>
      <c r="M860" t="s">
        <v>31</v>
      </c>
      <c r="N860" s="5">
        <f xml:space="preserve"> Campaign_Data[[#This Row],[Clicks]]/Campaign_Data[[#This Row],[Impressions]]</f>
        <v>0.23645854518337736</v>
      </c>
      <c r="O860" s="5">
        <f xml:space="preserve"> Campaign_Data[[#This Row],[Conversions]]/Campaign_Data[[#This Row],[Clicks]]</f>
        <v>0.10063073394495414</v>
      </c>
      <c r="P860" s="7">
        <f>Campaign_Data[[#This Row],[Total_Spend]]/Campaign_Data[[#This Row],[Clicks]]</f>
        <v>0.45681479357798171</v>
      </c>
      <c r="Q860" s="6">
        <f>Campaign_Data[[#This Row],[Total_Spend]]/Campaign_Data[[#This Row],[Conversions]]</f>
        <v>4.5395156695156693</v>
      </c>
      <c r="R860" s="7">
        <f xml:space="preserve"> Campaign_Data[[#This Row],[Revenue_Generated]]/Campaign_Data[[#This Row],[Total_Spend]]</f>
        <v>3.7369160960731027</v>
      </c>
      <c r="S860" t="str">
        <f xml:space="preserve"> TEXT(Campaign_Data[[#This Row],[Start_Date]], "mmm-yyyy")</f>
        <v>Nov-2022</v>
      </c>
    </row>
    <row r="861" spans="1:19" x14ac:dyDescent="0.2">
      <c r="A861" t="s">
        <v>899</v>
      </c>
      <c r="B861" t="s">
        <v>39</v>
      </c>
      <c r="C861" t="s">
        <v>20</v>
      </c>
      <c r="D861" s="1">
        <v>45043</v>
      </c>
      <c r="E861" s="1">
        <v>45485</v>
      </c>
      <c r="F861">
        <v>121750.7</v>
      </c>
      <c r="G861">
        <v>44222.1</v>
      </c>
      <c r="H861">
        <v>43589.9</v>
      </c>
      <c r="I861" s="6">
        <v>8118.0569999999998</v>
      </c>
      <c r="J861" s="7">
        <v>15512.912</v>
      </c>
      <c r="K861" t="s">
        <v>29</v>
      </c>
      <c r="L861" t="s">
        <v>34</v>
      </c>
      <c r="M861" t="s">
        <v>23</v>
      </c>
      <c r="N861" s="5">
        <f xml:space="preserve"> Campaign_Data[[#This Row],[Clicks]]/Campaign_Data[[#This Row],[Impressions]]</f>
        <v>0.36321844556129862</v>
      </c>
      <c r="O861" s="5">
        <f xml:space="preserve"> Campaign_Data[[#This Row],[Conversions]]/Campaign_Data[[#This Row],[Clicks]]</f>
        <v>0.98570398058889119</v>
      </c>
      <c r="P861" s="7">
        <f>Campaign_Data[[#This Row],[Total_Spend]]/Campaign_Data[[#This Row],[Clicks]]</f>
        <v>0.18357466063348415</v>
      </c>
      <c r="Q861" s="6">
        <f>Campaign_Data[[#This Row],[Total_Spend]]/Campaign_Data[[#This Row],[Conversions]]</f>
        <v>0.18623710997272303</v>
      </c>
      <c r="R861" s="7">
        <f xml:space="preserve"> Campaign_Data[[#This Row],[Revenue_Generated]]/Campaign_Data[[#This Row],[Total_Spend]]</f>
        <v>1.9109143973736573</v>
      </c>
      <c r="S861" t="str">
        <f xml:space="preserve"> TEXT(Campaign_Data[[#This Row],[Start_Date]], "mmm-yyyy")</f>
        <v>Apr-2023</v>
      </c>
    </row>
    <row r="862" spans="1:19" x14ac:dyDescent="0.2">
      <c r="A862" t="s">
        <v>900</v>
      </c>
      <c r="B862" t="s">
        <v>33</v>
      </c>
      <c r="C862" t="s">
        <v>20</v>
      </c>
      <c r="D862" s="1">
        <v>44941</v>
      </c>
      <c r="E862" s="1">
        <v>45382</v>
      </c>
      <c r="F862">
        <v>122197.3</v>
      </c>
      <c r="G862">
        <v>7432.7</v>
      </c>
      <c r="H862">
        <v>5918.9</v>
      </c>
      <c r="I862" s="6">
        <v>315.31700000000001</v>
      </c>
      <c r="J862" s="7">
        <v>618.91800000000001</v>
      </c>
      <c r="K862" t="s">
        <v>29</v>
      </c>
      <c r="L862" t="s">
        <v>43</v>
      </c>
      <c r="M862" t="s">
        <v>23</v>
      </c>
      <c r="N862" s="5">
        <f xml:space="preserve"> Campaign_Data[[#This Row],[Clicks]]/Campaign_Data[[#This Row],[Impressions]]</f>
        <v>6.0825402852599852E-2</v>
      </c>
      <c r="O862" s="5">
        <f xml:space="preserve"> Campaign_Data[[#This Row],[Conversions]]/Campaign_Data[[#This Row],[Clicks]]</f>
        <v>0.79633242294186501</v>
      </c>
      <c r="P862" s="7">
        <f>Campaign_Data[[#This Row],[Total_Spend]]/Campaign_Data[[#This Row],[Clicks]]</f>
        <v>4.2422941865001951E-2</v>
      </c>
      <c r="Q862" s="6">
        <f>Campaign_Data[[#This Row],[Total_Spend]]/Campaign_Data[[#This Row],[Conversions]]</f>
        <v>5.3272905438510536E-2</v>
      </c>
      <c r="R862" s="7">
        <f xml:space="preserve"> Campaign_Data[[#This Row],[Revenue_Generated]]/Campaign_Data[[#This Row],[Total_Spend]]</f>
        <v>1.9628437413777247</v>
      </c>
      <c r="S862" t="str">
        <f xml:space="preserve"> TEXT(Campaign_Data[[#This Row],[Start_Date]], "mmm-yyyy")</f>
        <v>Jan-2023</v>
      </c>
    </row>
    <row r="863" spans="1:19" x14ac:dyDescent="0.2">
      <c r="A863" t="s">
        <v>901</v>
      </c>
      <c r="B863" t="s">
        <v>46</v>
      </c>
      <c r="C863" t="s">
        <v>40</v>
      </c>
      <c r="D863" s="1">
        <v>44966</v>
      </c>
      <c r="E863" s="1">
        <v>45427</v>
      </c>
      <c r="F863">
        <v>48911.4</v>
      </c>
      <c r="G863">
        <v>21729.7</v>
      </c>
      <c r="H863">
        <v>6899.0999999999995</v>
      </c>
      <c r="I863" s="6">
        <v>8459.1260000000002</v>
      </c>
      <c r="J863" s="7">
        <v>23736.848000000002</v>
      </c>
      <c r="K863" t="s">
        <v>64</v>
      </c>
      <c r="L863" t="s">
        <v>30</v>
      </c>
      <c r="M863" t="s">
        <v>31</v>
      </c>
      <c r="N863" s="5">
        <f xml:space="preserve"> Campaign_Data[[#This Row],[Clicks]]/Campaign_Data[[#This Row],[Impressions]]</f>
        <v>0.44426657180125695</v>
      </c>
      <c r="O863" s="5">
        <f xml:space="preserve"> Campaign_Data[[#This Row],[Conversions]]/Campaign_Data[[#This Row],[Clicks]]</f>
        <v>0.31749632990791404</v>
      </c>
      <c r="P863" s="7">
        <f>Campaign_Data[[#This Row],[Total_Spend]]/Campaign_Data[[#This Row],[Clicks]]</f>
        <v>0.38928866942479645</v>
      </c>
      <c r="Q863" s="6">
        <f>Campaign_Data[[#This Row],[Total_Spend]]/Campaign_Data[[#This Row],[Conversions]]</f>
        <v>1.226120218579235</v>
      </c>
      <c r="R863" s="7">
        <f xml:space="preserve"> Campaign_Data[[#This Row],[Revenue_Generated]]/Campaign_Data[[#This Row],[Total_Spend]]</f>
        <v>2.806063888869843</v>
      </c>
      <c r="S863" t="str">
        <f xml:space="preserve"> TEXT(Campaign_Data[[#This Row],[Start_Date]], "mmm-yyyy")</f>
        <v>Feb-2023</v>
      </c>
    </row>
    <row r="864" spans="1:19" x14ac:dyDescent="0.2">
      <c r="A864" t="s">
        <v>902</v>
      </c>
      <c r="B864" t="s">
        <v>33</v>
      </c>
      <c r="C864" t="s">
        <v>28</v>
      </c>
      <c r="D864" s="1">
        <v>45124</v>
      </c>
      <c r="E864" s="1">
        <v>45563</v>
      </c>
      <c r="F864">
        <v>115344.59999999999</v>
      </c>
      <c r="G864">
        <v>51156</v>
      </c>
      <c r="H864">
        <v>41742.6</v>
      </c>
      <c r="I864" s="6">
        <v>1802.4949999999999</v>
      </c>
      <c r="J864" s="7">
        <v>2274.7020000000002</v>
      </c>
      <c r="K864" t="s">
        <v>42</v>
      </c>
      <c r="L864" t="s">
        <v>49</v>
      </c>
      <c r="M864" t="s">
        <v>23</v>
      </c>
      <c r="N864" s="5">
        <f xml:space="preserve"> Campaign_Data[[#This Row],[Clicks]]/Campaign_Data[[#This Row],[Impressions]]</f>
        <v>0.44350580781415</v>
      </c>
      <c r="O864" s="5">
        <f xml:space="preserve"> Campaign_Data[[#This Row],[Conversions]]/Campaign_Data[[#This Row],[Clicks]]</f>
        <v>0.81598639455782307</v>
      </c>
      <c r="P864" s="7">
        <f>Campaign_Data[[#This Row],[Total_Spend]]/Campaign_Data[[#This Row],[Clicks]]</f>
        <v>3.5235260770975052E-2</v>
      </c>
      <c r="Q864" s="6">
        <f>Campaign_Data[[#This Row],[Total_Spend]]/Campaign_Data[[#This Row],[Conversions]]</f>
        <v>4.3181186605530081E-2</v>
      </c>
      <c r="R864" s="7">
        <f xml:space="preserve"> Campaign_Data[[#This Row],[Revenue_Generated]]/Campaign_Data[[#This Row],[Total_Spend]]</f>
        <v>1.261974097015526</v>
      </c>
      <c r="S864" t="str">
        <f xml:space="preserve"> TEXT(Campaign_Data[[#This Row],[Start_Date]], "mmm-yyyy")</f>
        <v>Jul-2023</v>
      </c>
    </row>
    <row r="865" spans="1:19" x14ac:dyDescent="0.2">
      <c r="A865" t="s">
        <v>903</v>
      </c>
      <c r="B865" t="s">
        <v>25</v>
      </c>
      <c r="C865" t="s">
        <v>47</v>
      </c>
      <c r="D865" s="1">
        <v>45009</v>
      </c>
      <c r="E865" s="1">
        <v>45464</v>
      </c>
      <c r="F865">
        <v>85036.7</v>
      </c>
      <c r="G865">
        <v>59528.299999999996</v>
      </c>
      <c r="H865">
        <v>46629.1</v>
      </c>
      <c r="I865" s="6">
        <v>5839.0050000000001</v>
      </c>
      <c r="J865" s="7">
        <v>18094.781999999999</v>
      </c>
      <c r="K865" t="s">
        <v>42</v>
      </c>
      <c r="L865" t="s">
        <v>22</v>
      </c>
      <c r="M865" t="s">
        <v>23</v>
      </c>
      <c r="N865" s="5">
        <f xml:space="preserve"> Campaign_Data[[#This Row],[Clicks]]/Campaign_Data[[#This Row],[Impressions]]</f>
        <v>0.70003069263035844</v>
      </c>
      <c r="O865" s="5">
        <f xml:space="preserve"> Campaign_Data[[#This Row],[Conversions]]/Campaign_Data[[#This Row],[Clicks]]</f>
        <v>0.78330978710966048</v>
      </c>
      <c r="P865" s="7">
        <f>Campaign_Data[[#This Row],[Total_Spend]]/Campaign_Data[[#This Row],[Clicks]]</f>
        <v>9.8087884250012192E-2</v>
      </c>
      <c r="Q865" s="6">
        <f>Campaign_Data[[#This Row],[Total_Spend]]/Campaign_Data[[#This Row],[Conversions]]</f>
        <v>0.12522233969774241</v>
      </c>
      <c r="R865" s="7">
        <f xml:space="preserve"> Campaign_Data[[#This Row],[Revenue_Generated]]/Campaign_Data[[#This Row],[Total_Spend]]</f>
        <v>3.0989495641808835</v>
      </c>
      <c r="S865" t="str">
        <f xml:space="preserve"> TEXT(Campaign_Data[[#This Row],[Start_Date]], "mmm-yyyy")</f>
        <v>Mar-2023</v>
      </c>
    </row>
    <row r="866" spans="1:19" x14ac:dyDescent="0.2">
      <c r="A866" t="s">
        <v>904</v>
      </c>
      <c r="B866" t="s">
        <v>39</v>
      </c>
      <c r="C866" t="s">
        <v>40</v>
      </c>
      <c r="D866" s="1">
        <v>45064</v>
      </c>
      <c r="E866" s="1">
        <v>45509</v>
      </c>
      <c r="F866">
        <v>127037.4</v>
      </c>
      <c r="G866">
        <v>16016.699999999999</v>
      </c>
      <c r="H866">
        <v>11881.3</v>
      </c>
      <c r="I866" s="6">
        <v>12685.992</v>
      </c>
      <c r="J866" s="7">
        <v>47053.428</v>
      </c>
      <c r="K866" t="s">
        <v>21</v>
      </c>
      <c r="L866" t="s">
        <v>30</v>
      </c>
      <c r="M866" t="s">
        <v>23</v>
      </c>
      <c r="N866" s="5">
        <f xml:space="preserve"> Campaign_Data[[#This Row],[Clicks]]/Campaign_Data[[#This Row],[Impressions]]</f>
        <v>0.12607861936720996</v>
      </c>
      <c r="O866" s="5">
        <f xml:space="preserve"> Campaign_Data[[#This Row],[Conversions]]/Campaign_Data[[#This Row],[Clicks]]</f>
        <v>0.74180698895527797</v>
      </c>
      <c r="P866" s="7">
        <f>Campaign_Data[[#This Row],[Total_Spend]]/Campaign_Data[[#This Row],[Clicks]]</f>
        <v>0.79204780010863662</v>
      </c>
      <c r="Q866" s="6">
        <f>Campaign_Data[[#This Row],[Total_Spend]]/Campaign_Data[[#This Row],[Conversions]]</f>
        <v>1.0677276055650478</v>
      </c>
      <c r="R866" s="7">
        <f xml:space="preserve"> Campaign_Data[[#This Row],[Revenue_Generated]]/Campaign_Data[[#This Row],[Total_Spend]]</f>
        <v>3.7090854227245296</v>
      </c>
      <c r="S866" t="str">
        <f xml:space="preserve"> TEXT(Campaign_Data[[#This Row],[Start_Date]], "mmm-yyyy")</f>
        <v>May-2023</v>
      </c>
    </row>
    <row r="867" spans="1:19" x14ac:dyDescent="0.2">
      <c r="A867" t="s">
        <v>905</v>
      </c>
      <c r="B867" t="s">
        <v>39</v>
      </c>
      <c r="C867" t="s">
        <v>40</v>
      </c>
      <c r="D867" s="1">
        <v>44861</v>
      </c>
      <c r="E867" s="1">
        <v>45298</v>
      </c>
      <c r="F867">
        <v>33912.6</v>
      </c>
      <c r="G867">
        <v>18110.5</v>
      </c>
      <c r="H867">
        <v>3485.7999999999997</v>
      </c>
      <c r="I867" s="6">
        <v>4720.2430000000004</v>
      </c>
      <c r="J867" s="7">
        <v>7885.9409999999998</v>
      </c>
      <c r="K867" t="s">
        <v>42</v>
      </c>
      <c r="L867" t="s">
        <v>30</v>
      </c>
      <c r="M867" t="s">
        <v>23</v>
      </c>
      <c r="N867" s="5">
        <f xml:space="preserve"> Campaign_Data[[#This Row],[Clicks]]/Campaign_Data[[#This Row],[Impressions]]</f>
        <v>0.5340345476312639</v>
      </c>
      <c r="O867" s="5">
        <f xml:space="preserve"> Campaign_Data[[#This Row],[Conversions]]/Campaign_Data[[#This Row],[Clicks]]</f>
        <v>0.19247397918334666</v>
      </c>
      <c r="P867" s="7">
        <f>Campaign_Data[[#This Row],[Total_Spend]]/Campaign_Data[[#This Row],[Clicks]]</f>
        <v>0.26063570856685353</v>
      </c>
      <c r="Q867" s="6">
        <f>Campaign_Data[[#This Row],[Total_Spend]]/Campaign_Data[[#This Row],[Conversions]]</f>
        <v>1.3541347753743762</v>
      </c>
      <c r="R867" s="7">
        <f xml:space="preserve"> Campaign_Data[[#This Row],[Revenue_Generated]]/Campaign_Data[[#This Row],[Total_Spend]]</f>
        <v>1.6706642009743988</v>
      </c>
      <c r="S867" t="str">
        <f xml:space="preserve"> TEXT(Campaign_Data[[#This Row],[Start_Date]], "mmm-yyyy")</f>
        <v>Oct-2022</v>
      </c>
    </row>
    <row r="868" spans="1:19" x14ac:dyDescent="0.2">
      <c r="A868" t="s">
        <v>906</v>
      </c>
      <c r="B868" t="s">
        <v>46</v>
      </c>
      <c r="C868" t="s">
        <v>20</v>
      </c>
      <c r="D868" s="1">
        <v>44977</v>
      </c>
      <c r="E868" s="1">
        <v>45425</v>
      </c>
      <c r="F868">
        <v>18180.099999999999</v>
      </c>
      <c r="G868">
        <v>9665.6999999999989</v>
      </c>
      <c r="H868">
        <v>5599.9</v>
      </c>
      <c r="I868" s="6">
        <v>14309.267</v>
      </c>
      <c r="J868" s="7">
        <v>49982.457000000002</v>
      </c>
      <c r="K868" t="s">
        <v>64</v>
      </c>
      <c r="L868" t="s">
        <v>49</v>
      </c>
      <c r="M868" t="s">
        <v>23</v>
      </c>
      <c r="N868" s="5">
        <f xml:space="preserve"> Campaign_Data[[#This Row],[Clicks]]/Campaign_Data[[#This Row],[Impressions]]</f>
        <v>0.5316637422236401</v>
      </c>
      <c r="O868" s="5">
        <f xml:space="preserve"> Campaign_Data[[#This Row],[Conversions]]/Campaign_Data[[#This Row],[Clicks]]</f>
        <v>0.57935793579357941</v>
      </c>
      <c r="P868" s="7">
        <f>Campaign_Data[[#This Row],[Total_Spend]]/Campaign_Data[[#This Row],[Clicks]]</f>
        <v>1.4804170417041707</v>
      </c>
      <c r="Q868" s="6">
        <f>Campaign_Data[[#This Row],[Total_Spend]]/Campaign_Data[[#This Row],[Conversions]]</f>
        <v>2.5552718798549976</v>
      </c>
      <c r="R868" s="7">
        <f xml:space="preserve"> Campaign_Data[[#This Row],[Revenue_Generated]]/Campaign_Data[[#This Row],[Total_Spend]]</f>
        <v>3.4930130942416548</v>
      </c>
      <c r="S868" t="str">
        <f xml:space="preserve"> TEXT(Campaign_Data[[#This Row],[Start_Date]], "mmm-yyyy")</f>
        <v>Feb-2023</v>
      </c>
    </row>
    <row r="869" spans="1:19" x14ac:dyDescent="0.2">
      <c r="A869" t="s">
        <v>907</v>
      </c>
      <c r="B869" t="s">
        <v>19</v>
      </c>
      <c r="C869" t="s">
        <v>28</v>
      </c>
      <c r="D869" s="1">
        <v>45020</v>
      </c>
      <c r="E869" s="1">
        <v>45460</v>
      </c>
      <c r="F869">
        <v>126915.59999999999</v>
      </c>
      <c r="G869">
        <v>86190.9</v>
      </c>
      <c r="H869">
        <v>77160.3</v>
      </c>
      <c r="I869" s="6">
        <v>3201.5419999999999</v>
      </c>
      <c r="J869" s="7">
        <v>8260.7369999999992</v>
      </c>
      <c r="K869" t="s">
        <v>29</v>
      </c>
      <c r="L869" t="s">
        <v>22</v>
      </c>
      <c r="M869" t="s">
        <v>23</v>
      </c>
      <c r="N869" s="5">
        <f xml:space="preserve"> Campaign_Data[[#This Row],[Clicks]]/Campaign_Data[[#This Row],[Impressions]]</f>
        <v>0.67911982451329855</v>
      </c>
      <c r="O869" s="5">
        <f xml:space="preserve"> Campaign_Data[[#This Row],[Conversions]]/Campaign_Data[[#This Row],[Clicks]]</f>
        <v>0.89522559806197644</v>
      </c>
      <c r="P869" s="7">
        <f>Campaign_Data[[#This Row],[Total_Spend]]/Campaign_Data[[#This Row],[Clicks]]</f>
        <v>3.7144779785336972E-2</v>
      </c>
      <c r="Q869" s="6">
        <f>Campaign_Data[[#This Row],[Total_Spend]]/Campaign_Data[[#This Row],[Conversions]]</f>
        <v>4.149208854812643E-2</v>
      </c>
      <c r="R869" s="7">
        <f xml:space="preserve"> Campaign_Data[[#This Row],[Revenue_Generated]]/Campaign_Data[[#This Row],[Total_Spend]]</f>
        <v>2.5802369608145073</v>
      </c>
      <c r="S869" t="str">
        <f xml:space="preserve"> TEXT(Campaign_Data[[#This Row],[Start_Date]], "mmm-yyyy")</f>
        <v>Apr-2023</v>
      </c>
    </row>
    <row r="870" spans="1:19" x14ac:dyDescent="0.2">
      <c r="A870" t="s">
        <v>908</v>
      </c>
      <c r="B870" t="s">
        <v>19</v>
      </c>
      <c r="C870" t="s">
        <v>47</v>
      </c>
      <c r="D870" s="1">
        <v>45026</v>
      </c>
      <c r="E870" s="1">
        <v>45477</v>
      </c>
      <c r="F870">
        <v>92002.5</v>
      </c>
      <c r="G870">
        <v>64269.799999999996</v>
      </c>
      <c r="H870">
        <v>47812.299999999996</v>
      </c>
      <c r="I870" s="6">
        <v>1763.345</v>
      </c>
      <c r="J870" s="7">
        <v>6801.2539999999999</v>
      </c>
      <c r="K870" t="s">
        <v>29</v>
      </c>
      <c r="L870" t="s">
        <v>34</v>
      </c>
      <c r="M870" t="s">
        <v>31</v>
      </c>
      <c r="N870" s="5">
        <f xml:space="preserve"> Campaign_Data[[#This Row],[Clicks]]/Campaign_Data[[#This Row],[Impressions]]</f>
        <v>0.69856579984239553</v>
      </c>
      <c r="O870" s="5">
        <f xml:space="preserve"> Campaign_Data[[#This Row],[Conversions]]/Campaign_Data[[#This Row],[Clicks]]</f>
        <v>0.74393105315404751</v>
      </c>
      <c r="P870" s="7">
        <f>Campaign_Data[[#This Row],[Total_Spend]]/Campaign_Data[[#This Row],[Clicks]]</f>
        <v>2.7436603194657523E-2</v>
      </c>
      <c r="Q870" s="6">
        <f>Campaign_Data[[#This Row],[Total_Spend]]/Campaign_Data[[#This Row],[Conversions]]</f>
        <v>3.6880572572329719E-2</v>
      </c>
      <c r="R870" s="7">
        <f xml:space="preserve"> Campaign_Data[[#This Row],[Revenue_Generated]]/Campaign_Data[[#This Row],[Total_Spend]]</f>
        <v>3.8570183373077871</v>
      </c>
      <c r="S870" t="str">
        <f xml:space="preserve"> TEXT(Campaign_Data[[#This Row],[Start_Date]], "mmm-yyyy")</f>
        <v>Apr-2023</v>
      </c>
    </row>
    <row r="871" spans="1:19" x14ac:dyDescent="0.2">
      <c r="A871" t="s">
        <v>909</v>
      </c>
      <c r="B871" t="s">
        <v>33</v>
      </c>
      <c r="C871" t="s">
        <v>28</v>
      </c>
      <c r="D871" s="1">
        <v>45147</v>
      </c>
      <c r="E871" s="1">
        <v>45584</v>
      </c>
      <c r="F871">
        <v>111206.3</v>
      </c>
      <c r="G871">
        <v>15097.4</v>
      </c>
      <c r="H871">
        <v>11176.6</v>
      </c>
      <c r="I871" s="6">
        <v>9696.44</v>
      </c>
      <c r="J871" s="7">
        <v>25177.249</v>
      </c>
      <c r="K871" t="s">
        <v>21</v>
      </c>
      <c r="L871" t="s">
        <v>34</v>
      </c>
      <c r="M871" t="s">
        <v>23</v>
      </c>
      <c r="N871" s="5">
        <f xml:space="preserve"> Campaign_Data[[#This Row],[Clicks]]/Campaign_Data[[#This Row],[Impressions]]</f>
        <v>0.13576029415599655</v>
      </c>
      <c r="O871" s="5">
        <f xml:space="preserve"> Campaign_Data[[#This Row],[Conversions]]/Campaign_Data[[#This Row],[Clicks]]</f>
        <v>0.7402996542451018</v>
      </c>
      <c r="P871" s="7">
        <f>Campaign_Data[[#This Row],[Total_Spend]]/Campaign_Data[[#This Row],[Clicks]]</f>
        <v>0.64225893200153672</v>
      </c>
      <c r="Q871" s="6">
        <f>Campaign_Data[[#This Row],[Total_Spend]]/Campaign_Data[[#This Row],[Conversions]]</f>
        <v>0.86756616502335238</v>
      </c>
      <c r="R871" s="7">
        <f xml:space="preserve"> Campaign_Data[[#This Row],[Revenue_Generated]]/Campaign_Data[[#This Row],[Total_Spend]]</f>
        <v>2.5965456394305537</v>
      </c>
      <c r="S871" t="str">
        <f xml:space="preserve"> TEXT(Campaign_Data[[#This Row],[Start_Date]], "mmm-yyyy")</f>
        <v>Aug-2023</v>
      </c>
    </row>
    <row r="872" spans="1:19" x14ac:dyDescent="0.2">
      <c r="A872" t="s">
        <v>910</v>
      </c>
      <c r="B872" t="s">
        <v>33</v>
      </c>
      <c r="C872" t="s">
        <v>20</v>
      </c>
      <c r="D872" s="1">
        <v>44913</v>
      </c>
      <c r="E872" s="1">
        <v>45351</v>
      </c>
      <c r="F872">
        <v>110318.9</v>
      </c>
      <c r="G872">
        <v>81020.2</v>
      </c>
      <c r="H872">
        <v>54427.199999999997</v>
      </c>
      <c r="I872" s="6">
        <v>13619.299000000001</v>
      </c>
      <c r="J872" s="7">
        <v>32530.778999999999</v>
      </c>
      <c r="K872" t="s">
        <v>21</v>
      </c>
      <c r="L872" t="s">
        <v>34</v>
      </c>
      <c r="M872" t="s">
        <v>31</v>
      </c>
      <c r="N872" s="5">
        <f xml:space="preserve"> Campaign_Data[[#This Row],[Clicks]]/Campaign_Data[[#This Row],[Impressions]]</f>
        <v>0.73441812780946869</v>
      </c>
      <c r="O872" s="5">
        <f xml:space="preserve"> Campaign_Data[[#This Row],[Conversions]]/Campaign_Data[[#This Row],[Clicks]]</f>
        <v>0.67177321211253493</v>
      </c>
      <c r="P872" s="7">
        <f>Campaign_Data[[#This Row],[Total_Spend]]/Campaign_Data[[#This Row],[Clicks]]</f>
        <v>0.16809757319779514</v>
      </c>
      <c r="Q872" s="6">
        <f>Campaign_Data[[#This Row],[Total_Spend]]/Campaign_Data[[#This Row],[Conversions]]</f>
        <v>0.25022964620630866</v>
      </c>
      <c r="R872" s="7">
        <f xml:space="preserve"> Campaign_Data[[#This Row],[Revenue_Generated]]/Campaign_Data[[#This Row],[Total_Spend]]</f>
        <v>2.3885795443656828</v>
      </c>
      <c r="S872" t="str">
        <f xml:space="preserve"> TEXT(Campaign_Data[[#This Row],[Start_Date]], "mmm-yyyy")</f>
        <v>Dec-2022</v>
      </c>
    </row>
    <row r="873" spans="1:19" x14ac:dyDescent="0.2">
      <c r="A873" t="s">
        <v>911</v>
      </c>
      <c r="B873" t="s">
        <v>19</v>
      </c>
      <c r="C873" t="s">
        <v>20</v>
      </c>
      <c r="D873" s="1">
        <v>44977</v>
      </c>
      <c r="E873" s="1">
        <v>45437</v>
      </c>
      <c r="F873">
        <v>59310.799999999996</v>
      </c>
      <c r="G873">
        <v>35693.199999999997</v>
      </c>
      <c r="H873">
        <v>16622.8</v>
      </c>
      <c r="I873" s="6">
        <v>374.94099999999997</v>
      </c>
      <c r="J873" s="7">
        <v>526.69799999999998</v>
      </c>
      <c r="K873" t="s">
        <v>42</v>
      </c>
      <c r="L873" t="s">
        <v>22</v>
      </c>
      <c r="M873" t="s">
        <v>23</v>
      </c>
      <c r="N873" s="5">
        <f xml:space="preserve"> Campaign_Data[[#This Row],[Clicks]]/Campaign_Data[[#This Row],[Impressions]]</f>
        <v>0.60179933502835903</v>
      </c>
      <c r="O873" s="5">
        <f xml:space="preserve"> Campaign_Data[[#This Row],[Conversions]]/Campaign_Data[[#This Row],[Clicks]]</f>
        <v>0.46571335716607087</v>
      </c>
      <c r="P873" s="7">
        <f>Campaign_Data[[#This Row],[Total_Spend]]/Campaign_Data[[#This Row],[Clicks]]</f>
        <v>1.0504549886252844E-2</v>
      </c>
      <c r="Q873" s="6">
        <f>Campaign_Data[[#This Row],[Total_Spend]]/Campaign_Data[[#This Row],[Conversions]]</f>
        <v>2.255582693649686E-2</v>
      </c>
      <c r="R873" s="7">
        <f xml:space="preserve"> Campaign_Data[[#This Row],[Revenue_Generated]]/Campaign_Data[[#This Row],[Total_Spend]]</f>
        <v>1.4047490138448451</v>
      </c>
      <c r="S873" t="str">
        <f xml:space="preserve"> TEXT(Campaign_Data[[#This Row],[Start_Date]], "mmm-yyyy")</f>
        <v>Feb-2023</v>
      </c>
    </row>
    <row r="874" spans="1:19" x14ac:dyDescent="0.2">
      <c r="A874" t="s">
        <v>912</v>
      </c>
      <c r="B874" t="s">
        <v>19</v>
      </c>
      <c r="C874" t="s">
        <v>40</v>
      </c>
      <c r="D874" s="1">
        <v>45094</v>
      </c>
      <c r="E874" s="1">
        <v>45529</v>
      </c>
      <c r="F874">
        <v>37111.299999999996</v>
      </c>
      <c r="G874">
        <v>2975.4</v>
      </c>
      <c r="H874">
        <v>2726</v>
      </c>
      <c r="I874" s="6">
        <v>4616.3360000000002</v>
      </c>
      <c r="J874" s="7">
        <v>7168.4229999999998</v>
      </c>
      <c r="K874" t="s">
        <v>29</v>
      </c>
      <c r="L874" t="s">
        <v>49</v>
      </c>
      <c r="M874" t="s">
        <v>23</v>
      </c>
      <c r="N874" s="5">
        <f xml:space="preserve"> Campaign_Data[[#This Row],[Clicks]]/Campaign_Data[[#This Row],[Impressions]]</f>
        <v>8.0175041025240298E-2</v>
      </c>
      <c r="O874" s="5">
        <f xml:space="preserve"> Campaign_Data[[#This Row],[Conversions]]/Campaign_Data[[#This Row],[Clicks]]</f>
        <v>0.91617933723196876</v>
      </c>
      <c r="P874" s="7">
        <f>Campaign_Data[[#This Row],[Total_Spend]]/Campaign_Data[[#This Row],[Clicks]]</f>
        <v>1.5515009746588695</v>
      </c>
      <c r="Q874" s="6">
        <f>Campaign_Data[[#This Row],[Total_Spend]]/Campaign_Data[[#This Row],[Conversions]]</f>
        <v>1.6934468085106384</v>
      </c>
      <c r="R874" s="7">
        <f xml:space="preserve"> Campaign_Data[[#This Row],[Revenue_Generated]]/Campaign_Data[[#This Row],[Total_Spend]]</f>
        <v>1.5528382249472308</v>
      </c>
      <c r="S874" t="str">
        <f xml:space="preserve"> TEXT(Campaign_Data[[#This Row],[Start_Date]], "mmm-yyyy")</f>
        <v>Jun-2023</v>
      </c>
    </row>
    <row r="875" spans="1:19" x14ac:dyDescent="0.2">
      <c r="A875" t="s">
        <v>913</v>
      </c>
      <c r="B875" t="s">
        <v>25</v>
      </c>
      <c r="C875" t="s">
        <v>20</v>
      </c>
      <c r="D875" s="1">
        <v>44948</v>
      </c>
      <c r="E875" s="1">
        <v>45389</v>
      </c>
      <c r="F875">
        <v>56297.7</v>
      </c>
      <c r="G875">
        <v>3184.2</v>
      </c>
      <c r="H875">
        <v>1928.5</v>
      </c>
      <c r="I875" s="6">
        <v>8289.6209999999992</v>
      </c>
      <c r="J875" s="7">
        <v>29173.739000000001</v>
      </c>
      <c r="K875" t="s">
        <v>42</v>
      </c>
      <c r="L875" t="s">
        <v>30</v>
      </c>
      <c r="M875" t="s">
        <v>23</v>
      </c>
      <c r="N875" s="5">
        <f xml:space="preserve"> Campaign_Data[[#This Row],[Clicks]]/Campaign_Data[[#This Row],[Impressions]]</f>
        <v>5.6560037088548912E-2</v>
      </c>
      <c r="O875" s="5">
        <f xml:space="preserve"> Campaign_Data[[#This Row],[Conversions]]/Campaign_Data[[#This Row],[Clicks]]</f>
        <v>0.60564663023679421</v>
      </c>
      <c r="P875" s="7">
        <f>Campaign_Data[[#This Row],[Total_Spend]]/Campaign_Data[[#This Row],[Clicks]]</f>
        <v>2.6033606557377049</v>
      </c>
      <c r="Q875" s="6">
        <f>Campaign_Data[[#This Row],[Total_Spend]]/Campaign_Data[[#This Row],[Conversions]]</f>
        <v>4.2984812030075181</v>
      </c>
      <c r="R875" s="7">
        <f xml:space="preserve"> Campaign_Data[[#This Row],[Revenue_Generated]]/Campaign_Data[[#This Row],[Total_Spend]]</f>
        <v>3.5193091457377852</v>
      </c>
      <c r="S875" t="str">
        <f xml:space="preserve"> TEXT(Campaign_Data[[#This Row],[Start_Date]], "mmm-yyyy")</f>
        <v>Jan-2023</v>
      </c>
    </row>
    <row r="876" spans="1:19" x14ac:dyDescent="0.2">
      <c r="A876" t="s">
        <v>914</v>
      </c>
      <c r="B876" t="s">
        <v>25</v>
      </c>
      <c r="C876" t="s">
        <v>28</v>
      </c>
      <c r="D876" s="1">
        <v>44992</v>
      </c>
      <c r="E876" s="1">
        <v>45431</v>
      </c>
      <c r="F876">
        <v>50967.5</v>
      </c>
      <c r="G876">
        <v>3636.6</v>
      </c>
      <c r="H876">
        <v>1626.8999999999999</v>
      </c>
      <c r="I876" s="6">
        <v>9442.2260000000006</v>
      </c>
      <c r="J876" s="7">
        <v>32126.78</v>
      </c>
      <c r="K876" t="s">
        <v>29</v>
      </c>
      <c r="L876" t="s">
        <v>43</v>
      </c>
      <c r="M876" t="s">
        <v>31</v>
      </c>
      <c r="N876" s="5">
        <f xml:space="preserve"> Campaign_Data[[#This Row],[Clicks]]/Campaign_Data[[#This Row],[Impressions]]</f>
        <v>7.1351351351351344E-2</v>
      </c>
      <c r="O876" s="5">
        <f xml:space="preserve"> Campaign_Data[[#This Row],[Conversions]]/Campaign_Data[[#This Row],[Clicks]]</f>
        <v>0.44736842105263153</v>
      </c>
      <c r="P876" s="7">
        <f>Campaign_Data[[#This Row],[Total_Spend]]/Campaign_Data[[#This Row],[Clicks]]</f>
        <v>2.5964433811802237</v>
      </c>
      <c r="Q876" s="6">
        <f>Campaign_Data[[#This Row],[Total_Spend]]/Campaign_Data[[#This Row],[Conversions]]</f>
        <v>5.803814616755794</v>
      </c>
      <c r="R876" s="7">
        <f xml:space="preserve"> Campaign_Data[[#This Row],[Revenue_Generated]]/Campaign_Data[[#This Row],[Total_Spend]]</f>
        <v>3.4024582762581619</v>
      </c>
      <c r="S876" t="str">
        <f xml:space="preserve"> TEXT(Campaign_Data[[#This Row],[Start_Date]], "mmm-yyyy")</f>
        <v>Mar-2023</v>
      </c>
    </row>
    <row r="877" spans="1:19" x14ac:dyDescent="0.2">
      <c r="A877" t="s">
        <v>915</v>
      </c>
      <c r="B877" t="s">
        <v>25</v>
      </c>
      <c r="C877" t="s">
        <v>20</v>
      </c>
      <c r="D877" s="1">
        <v>45143</v>
      </c>
      <c r="E877" s="1">
        <v>45587</v>
      </c>
      <c r="F877">
        <v>140067.1</v>
      </c>
      <c r="G877">
        <v>114697.9</v>
      </c>
      <c r="H877">
        <v>105029.3</v>
      </c>
      <c r="I877" s="6">
        <v>14262.896000000001</v>
      </c>
      <c r="J877" s="7">
        <v>28449.841</v>
      </c>
      <c r="K877" t="s">
        <v>64</v>
      </c>
      <c r="L877" t="s">
        <v>49</v>
      </c>
      <c r="M877" t="s">
        <v>31</v>
      </c>
      <c r="N877" s="5">
        <f xml:space="preserve"> Campaign_Data[[#This Row],[Clicks]]/Campaign_Data[[#This Row],[Impressions]]</f>
        <v>0.8188782376446716</v>
      </c>
      <c r="O877" s="5">
        <f xml:space="preserve"> Campaign_Data[[#This Row],[Conversions]]/Campaign_Data[[#This Row],[Clicks]]</f>
        <v>0.91570377487294896</v>
      </c>
      <c r="P877" s="7">
        <f>Campaign_Data[[#This Row],[Total_Spend]]/Campaign_Data[[#This Row],[Clicks]]</f>
        <v>0.12435184951075827</v>
      </c>
      <c r="Q877" s="6">
        <f>Campaign_Data[[#This Row],[Total_Spend]]/Campaign_Data[[#This Row],[Conversions]]</f>
        <v>0.13579921031559766</v>
      </c>
      <c r="R877" s="7">
        <f xml:space="preserve"> Campaign_Data[[#This Row],[Revenue_Generated]]/Campaign_Data[[#This Row],[Total_Spend]]</f>
        <v>1.9946749243631867</v>
      </c>
      <c r="S877" t="str">
        <f xml:space="preserve"> TEXT(Campaign_Data[[#This Row],[Start_Date]], "mmm-yyyy")</f>
        <v>Aug-2023</v>
      </c>
    </row>
    <row r="878" spans="1:19" x14ac:dyDescent="0.2">
      <c r="A878" t="s">
        <v>916</v>
      </c>
      <c r="B878" t="s">
        <v>39</v>
      </c>
      <c r="C878" t="s">
        <v>47</v>
      </c>
      <c r="D878" s="1">
        <v>44980</v>
      </c>
      <c r="E878" s="1">
        <v>45426</v>
      </c>
      <c r="F878">
        <v>79866</v>
      </c>
      <c r="G878">
        <v>45724.299999999996</v>
      </c>
      <c r="H878">
        <v>10237</v>
      </c>
      <c r="I878" s="6">
        <v>12436.563</v>
      </c>
      <c r="J878" s="7">
        <v>33533.135000000002</v>
      </c>
      <c r="K878" t="s">
        <v>42</v>
      </c>
      <c r="L878" t="s">
        <v>43</v>
      </c>
      <c r="M878" t="s">
        <v>23</v>
      </c>
      <c r="N878" s="5">
        <f xml:space="preserve"> Campaign_Data[[#This Row],[Clicks]]/Campaign_Data[[#This Row],[Impressions]]</f>
        <v>0.57251270878721849</v>
      </c>
      <c r="O878" s="5">
        <f xml:space="preserve"> Campaign_Data[[#This Row],[Conversions]]/Campaign_Data[[#This Row],[Clicks]]</f>
        <v>0.22388533011987063</v>
      </c>
      <c r="P878" s="7">
        <f>Campaign_Data[[#This Row],[Total_Spend]]/Campaign_Data[[#This Row],[Clicks]]</f>
        <v>0.27199023276463502</v>
      </c>
      <c r="Q878" s="6">
        <f>Campaign_Data[[#This Row],[Total_Spend]]/Campaign_Data[[#This Row],[Conversions]]</f>
        <v>1.2148640226628895</v>
      </c>
      <c r="R878" s="7">
        <f xml:space="preserve"> Campaign_Data[[#This Row],[Revenue_Generated]]/Campaign_Data[[#This Row],[Total_Spend]]</f>
        <v>2.6963345901918401</v>
      </c>
      <c r="S878" t="str">
        <f xml:space="preserve"> TEXT(Campaign_Data[[#This Row],[Start_Date]], "mmm-yyyy")</f>
        <v>Feb-2023</v>
      </c>
    </row>
    <row r="879" spans="1:19" x14ac:dyDescent="0.2">
      <c r="A879" t="s">
        <v>917</v>
      </c>
      <c r="B879" t="s">
        <v>19</v>
      </c>
      <c r="C879" t="s">
        <v>40</v>
      </c>
      <c r="D879" s="1">
        <v>45022</v>
      </c>
      <c r="E879" s="1">
        <v>45476</v>
      </c>
      <c r="F879">
        <v>44848.5</v>
      </c>
      <c r="G879">
        <v>36441.4</v>
      </c>
      <c r="H879">
        <v>20181.099999999999</v>
      </c>
      <c r="I879" s="6">
        <v>10239.842000000001</v>
      </c>
      <c r="J879" s="7">
        <v>18202.517</v>
      </c>
      <c r="K879" t="s">
        <v>21</v>
      </c>
      <c r="L879" t="s">
        <v>34</v>
      </c>
      <c r="M879" t="s">
        <v>23</v>
      </c>
      <c r="N879" s="5">
        <f xml:space="preserve"> Campaign_Data[[#This Row],[Clicks]]/Campaign_Data[[#This Row],[Impressions]]</f>
        <v>0.8125444552214679</v>
      </c>
      <c r="O879" s="5">
        <f xml:space="preserve"> Campaign_Data[[#This Row],[Conversions]]/Campaign_Data[[#This Row],[Clicks]]</f>
        <v>0.55379595734521714</v>
      </c>
      <c r="P879" s="7">
        <f>Campaign_Data[[#This Row],[Total_Spend]]/Campaign_Data[[#This Row],[Clicks]]</f>
        <v>0.28099474773197519</v>
      </c>
      <c r="Q879" s="6">
        <f>Campaign_Data[[#This Row],[Total_Spend]]/Campaign_Data[[#This Row],[Conversions]]</f>
        <v>0.50739761459979893</v>
      </c>
      <c r="R879" s="7">
        <f xml:space="preserve"> Campaign_Data[[#This Row],[Revenue_Generated]]/Campaign_Data[[#This Row],[Total_Spend]]</f>
        <v>1.7776169788557283</v>
      </c>
      <c r="S879" t="str">
        <f xml:space="preserve"> TEXT(Campaign_Data[[#This Row],[Start_Date]], "mmm-yyyy")</f>
        <v>Apr-2023</v>
      </c>
    </row>
    <row r="880" spans="1:19" x14ac:dyDescent="0.2">
      <c r="A880" t="s">
        <v>918</v>
      </c>
      <c r="B880" t="s">
        <v>27</v>
      </c>
      <c r="C880" t="s">
        <v>40</v>
      </c>
      <c r="D880" s="1">
        <v>45057</v>
      </c>
      <c r="E880" s="1">
        <v>45496</v>
      </c>
      <c r="F880">
        <v>99957.2</v>
      </c>
      <c r="G880">
        <v>39785.1</v>
      </c>
      <c r="H880">
        <v>28979.7</v>
      </c>
      <c r="I880" s="6">
        <v>1553.298</v>
      </c>
      <c r="J880" s="7">
        <v>2766.3679999999999</v>
      </c>
      <c r="K880" t="s">
        <v>21</v>
      </c>
      <c r="L880" t="s">
        <v>22</v>
      </c>
      <c r="M880" t="s">
        <v>31</v>
      </c>
      <c r="N880" s="5">
        <f xml:space="preserve"> Campaign_Data[[#This Row],[Clicks]]/Campaign_Data[[#This Row],[Impressions]]</f>
        <v>0.39802135313914355</v>
      </c>
      <c r="O880" s="5">
        <f xml:space="preserve"> Campaign_Data[[#This Row],[Conversions]]/Campaign_Data[[#This Row],[Clicks]]</f>
        <v>0.72840586048545819</v>
      </c>
      <c r="P880" s="7">
        <f>Campaign_Data[[#This Row],[Total_Spend]]/Campaign_Data[[#This Row],[Clicks]]</f>
        <v>3.9042204242291711E-2</v>
      </c>
      <c r="Q880" s="6">
        <f>Campaign_Data[[#This Row],[Total_Spend]]/Campaign_Data[[#This Row],[Conversions]]</f>
        <v>5.3599519663764632E-2</v>
      </c>
      <c r="R880" s="7">
        <f xml:space="preserve"> Campaign_Data[[#This Row],[Revenue_Generated]]/Campaign_Data[[#This Row],[Total_Spend]]</f>
        <v>1.7809641163511445</v>
      </c>
      <c r="S880" t="str">
        <f xml:space="preserve"> TEXT(Campaign_Data[[#This Row],[Start_Date]], "mmm-yyyy")</f>
        <v>May-2023</v>
      </c>
    </row>
    <row r="881" spans="1:19" x14ac:dyDescent="0.2">
      <c r="A881" t="s">
        <v>919</v>
      </c>
      <c r="B881" t="s">
        <v>27</v>
      </c>
      <c r="C881" t="s">
        <v>28</v>
      </c>
      <c r="D881" s="1">
        <v>44919</v>
      </c>
      <c r="E881" s="1">
        <v>45382</v>
      </c>
      <c r="F881">
        <v>42525.599999999999</v>
      </c>
      <c r="G881">
        <v>8415.7999999999993</v>
      </c>
      <c r="H881">
        <v>3929.5</v>
      </c>
      <c r="I881" s="6">
        <v>13474.821</v>
      </c>
      <c r="J881" s="7">
        <v>29695.013999999999</v>
      </c>
      <c r="K881" t="s">
        <v>29</v>
      </c>
      <c r="L881" t="s">
        <v>43</v>
      </c>
      <c r="M881" t="s">
        <v>23</v>
      </c>
      <c r="N881" s="5">
        <f xml:space="preserve"> Campaign_Data[[#This Row],[Clicks]]/Campaign_Data[[#This Row],[Impressions]]</f>
        <v>0.19789961811238405</v>
      </c>
      <c r="O881" s="5">
        <f xml:space="preserve"> Campaign_Data[[#This Row],[Conversions]]/Campaign_Data[[#This Row],[Clicks]]</f>
        <v>0.46691936595451417</v>
      </c>
      <c r="P881" s="7">
        <f>Campaign_Data[[#This Row],[Total_Spend]]/Campaign_Data[[#This Row],[Clicks]]</f>
        <v>1.6011337008959339</v>
      </c>
      <c r="Q881" s="6">
        <f>Campaign_Data[[#This Row],[Total_Spend]]/Campaign_Data[[#This Row],[Conversions]]</f>
        <v>3.4291439114391142</v>
      </c>
      <c r="R881" s="7">
        <f xml:space="preserve"> Campaign_Data[[#This Row],[Revenue_Generated]]/Campaign_Data[[#This Row],[Total_Spend]]</f>
        <v>2.2037408882834137</v>
      </c>
      <c r="S881" t="str">
        <f xml:space="preserve"> TEXT(Campaign_Data[[#This Row],[Start_Date]], "mmm-yyyy")</f>
        <v>Dec-2022</v>
      </c>
    </row>
    <row r="882" spans="1:19" x14ac:dyDescent="0.2">
      <c r="A882" t="s">
        <v>920</v>
      </c>
      <c r="B882" t="s">
        <v>39</v>
      </c>
      <c r="C882" t="s">
        <v>20</v>
      </c>
      <c r="D882" s="1">
        <v>45066</v>
      </c>
      <c r="E882" s="1">
        <v>45510</v>
      </c>
      <c r="F882">
        <v>99855.7</v>
      </c>
      <c r="G882">
        <v>72549.3</v>
      </c>
      <c r="H882">
        <v>37386.799999999996</v>
      </c>
      <c r="I882" s="6">
        <v>7022.5820000000003</v>
      </c>
      <c r="J882" s="7">
        <v>9101.2729999999992</v>
      </c>
      <c r="K882" t="s">
        <v>37</v>
      </c>
      <c r="L882" t="s">
        <v>49</v>
      </c>
      <c r="M882" t="s">
        <v>31</v>
      </c>
      <c r="N882" s="5">
        <f xml:space="preserve"> Campaign_Data[[#This Row],[Clicks]]/Campaign_Data[[#This Row],[Impressions]]</f>
        <v>0.7265413992391021</v>
      </c>
      <c r="O882" s="5">
        <f xml:space="preserve"> Campaign_Data[[#This Row],[Conversions]]/Campaign_Data[[#This Row],[Clicks]]</f>
        <v>0.51532957588839579</v>
      </c>
      <c r="P882" s="7">
        <f>Campaign_Data[[#This Row],[Total_Spend]]/Campaign_Data[[#This Row],[Clicks]]</f>
        <v>9.6797377783107486E-2</v>
      </c>
      <c r="Q882" s="6">
        <f>Campaign_Data[[#This Row],[Total_Spend]]/Campaign_Data[[#This Row],[Conversions]]</f>
        <v>0.1878358672044679</v>
      </c>
      <c r="R882" s="7">
        <f xml:space="preserve"> Campaign_Data[[#This Row],[Revenue_Generated]]/Campaign_Data[[#This Row],[Total_Spend]]</f>
        <v>1.2960009580521807</v>
      </c>
      <c r="S882" t="str">
        <f xml:space="preserve"> TEXT(Campaign_Data[[#This Row],[Start_Date]], "mmm-yyyy")</f>
        <v>May-2023</v>
      </c>
    </row>
    <row r="883" spans="1:19" x14ac:dyDescent="0.2">
      <c r="A883" t="s">
        <v>921</v>
      </c>
      <c r="B883" t="s">
        <v>27</v>
      </c>
      <c r="C883" t="s">
        <v>40</v>
      </c>
      <c r="D883" s="1">
        <v>44993</v>
      </c>
      <c r="E883" s="1">
        <v>45445</v>
      </c>
      <c r="F883">
        <v>89934.8</v>
      </c>
      <c r="G883">
        <v>70580.2</v>
      </c>
      <c r="H883">
        <v>32938.199999999997</v>
      </c>
      <c r="I883" s="6">
        <v>13412.268</v>
      </c>
      <c r="J883" s="7">
        <v>29818.612000000001</v>
      </c>
      <c r="K883" t="s">
        <v>21</v>
      </c>
      <c r="L883" t="s">
        <v>34</v>
      </c>
      <c r="M883" t="s">
        <v>23</v>
      </c>
      <c r="N883" s="5">
        <f xml:space="preserve"> Campaign_Data[[#This Row],[Clicks]]/Campaign_Data[[#This Row],[Impressions]]</f>
        <v>0.78479298336127945</v>
      </c>
      <c r="O883" s="5">
        <f xml:space="preserve"> Campaign_Data[[#This Row],[Conversions]]/Campaign_Data[[#This Row],[Clicks]]</f>
        <v>0.46667762346947156</v>
      </c>
      <c r="P883" s="7">
        <f>Campaign_Data[[#This Row],[Total_Spend]]/Campaign_Data[[#This Row],[Clicks]]</f>
        <v>0.19002876160736298</v>
      </c>
      <c r="Q883" s="6">
        <f>Campaign_Data[[#This Row],[Total_Spend]]/Campaign_Data[[#This Row],[Conversions]]</f>
        <v>0.40719492868462759</v>
      </c>
      <c r="R883" s="7">
        <f xml:space="preserve"> Campaign_Data[[#This Row],[Revenue_Generated]]/Campaign_Data[[#This Row],[Total_Spend]]</f>
        <v>2.2232341316174118</v>
      </c>
      <c r="S883" t="str">
        <f xml:space="preserve"> TEXT(Campaign_Data[[#This Row],[Start_Date]], "mmm-yyyy")</f>
        <v>Mar-2023</v>
      </c>
    </row>
    <row r="884" spans="1:19" x14ac:dyDescent="0.2">
      <c r="A884" t="s">
        <v>922</v>
      </c>
      <c r="B884" t="s">
        <v>19</v>
      </c>
      <c r="C884" t="s">
        <v>47</v>
      </c>
      <c r="D884" s="1">
        <v>44957</v>
      </c>
      <c r="E884" s="1">
        <v>45397</v>
      </c>
      <c r="F884">
        <v>117679.09999999999</v>
      </c>
      <c r="G884">
        <v>57034.299999999996</v>
      </c>
      <c r="H884">
        <v>45701.1</v>
      </c>
      <c r="I884" s="6">
        <v>2089.0149999999999</v>
      </c>
      <c r="J884" s="7">
        <v>6007.2920000000004</v>
      </c>
      <c r="K884" t="s">
        <v>37</v>
      </c>
      <c r="L884" t="s">
        <v>43</v>
      </c>
      <c r="M884" t="s">
        <v>23</v>
      </c>
      <c r="N884" s="5">
        <f xml:space="preserve"> Campaign_Data[[#This Row],[Clicks]]/Campaign_Data[[#This Row],[Impressions]]</f>
        <v>0.48465955297074842</v>
      </c>
      <c r="O884" s="5">
        <f xml:space="preserve"> Campaign_Data[[#This Row],[Conversions]]/Campaign_Data[[#This Row],[Clicks]]</f>
        <v>0.80129150353383849</v>
      </c>
      <c r="P884" s="7">
        <f>Campaign_Data[[#This Row],[Total_Spend]]/Campaign_Data[[#This Row],[Clicks]]</f>
        <v>3.6627345299232214E-2</v>
      </c>
      <c r="Q884" s="6">
        <f>Campaign_Data[[#This Row],[Total_Spend]]/Campaign_Data[[#This Row],[Conversions]]</f>
        <v>4.571038771495653E-2</v>
      </c>
      <c r="R884" s="7">
        <f xml:space="preserve"> Campaign_Data[[#This Row],[Revenue_Generated]]/Campaign_Data[[#This Row],[Total_Spend]]</f>
        <v>2.8756576664121609</v>
      </c>
      <c r="S884" t="str">
        <f xml:space="preserve"> TEXT(Campaign_Data[[#This Row],[Start_Date]], "mmm-yyyy")</f>
        <v>Jan-2023</v>
      </c>
    </row>
    <row r="885" spans="1:19" x14ac:dyDescent="0.2">
      <c r="A885" t="s">
        <v>923</v>
      </c>
      <c r="B885" t="s">
        <v>25</v>
      </c>
      <c r="C885" t="s">
        <v>47</v>
      </c>
      <c r="D885" s="1">
        <v>45067</v>
      </c>
      <c r="E885" s="1">
        <v>45516</v>
      </c>
      <c r="F885">
        <v>75623.3</v>
      </c>
      <c r="G885">
        <v>55390</v>
      </c>
      <c r="H885">
        <v>2163.4</v>
      </c>
      <c r="I885" s="6">
        <v>12058.374</v>
      </c>
      <c r="J885" s="7">
        <v>16931.766</v>
      </c>
      <c r="K885" t="s">
        <v>21</v>
      </c>
      <c r="L885" t="s">
        <v>49</v>
      </c>
      <c r="M885" t="s">
        <v>23</v>
      </c>
      <c r="N885" s="5">
        <f xml:space="preserve"> Campaign_Data[[#This Row],[Clicks]]/Campaign_Data[[#This Row],[Impressions]]</f>
        <v>0.73244621697281131</v>
      </c>
      <c r="O885" s="5">
        <f xml:space="preserve"> Campaign_Data[[#This Row],[Conversions]]/Campaign_Data[[#This Row],[Clicks]]</f>
        <v>3.9057591623036653E-2</v>
      </c>
      <c r="P885" s="7">
        <f>Campaign_Data[[#This Row],[Total_Spend]]/Campaign_Data[[#This Row],[Clicks]]</f>
        <v>0.21769947643979057</v>
      </c>
      <c r="Q885" s="6">
        <f>Campaign_Data[[#This Row],[Total_Spend]]/Campaign_Data[[#This Row],[Conversions]]</f>
        <v>5.5738069705093833</v>
      </c>
      <c r="R885" s="7">
        <f xml:space="preserve"> Campaign_Data[[#This Row],[Revenue_Generated]]/Campaign_Data[[#This Row],[Total_Spend]]</f>
        <v>1.4041500122653352</v>
      </c>
      <c r="S885" t="str">
        <f xml:space="preserve"> TEXT(Campaign_Data[[#This Row],[Start_Date]], "mmm-yyyy")</f>
        <v>May-2023</v>
      </c>
    </row>
    <row r="886" spans="1:19" x14ac:dyDescent="0.2">
      <c r="A886" t="s">
        <v>924</v>
      </c>
      <c r="B886" t="s">
        <v>19</v>
      </c>
      <c r="C886" t="s">
        <v>20</v>
      </c>
      <c r="D886" s="1">
        <v>45057</v>
      </c>
      <c r="E886" s="1">
        <v>45515</v>
      </c>
      <c r="F886">
        <v>88644.3</v>
      </c>
      <c r="G886">
        <v>53699.299999999996</v>
      </c>
      <c r="H886">
        <v>53667.4</v>
      </c>
      <c r="I886" s="6">
        <v>11770.955</v>
      </c>
      <c r="J886" s="7">
        <v>41225.211000000003</v>
      </c>
      <c r="K886" t="s">
        <v>64</v>
      </c>
      <c r="L886" t="s">
        <v>30</v>
      </c>
      <c r="M886" t="s">
        <v>23</v>
      </c>
      <c r="N886" s="5">
        <f xml:space="preserve"> Campaign_Data[[#This Row],[Clicks]]/Campaign_Data[[#This Row],[Impressions]]</f>
        <v>0.60578401544148908</v>
      </c>
      <c r="O886" s="5">
        <f xml:space="preserve"> Campaign_Data[[#This Row],[Conversions]]/Campaign_Data[[#This Row],[Clicks]]</f>
        <v>0.99940595128800569</v>
      </c>
      <c r="P886" s="7">
        <f>Campaign_Data[[#This Row],[Total_Spend]]/Campaign_Data[[#This Row],[Clicks]]</f>
        <v>0.21920127450450938</v>
      </c>
      <c r="Q886" s="6">
        <f>Campaign_Data[[#This Row],[Total_Spend]]/Campaign_Data[[#This Row],[Conversions]]</f>
        <v>0.21933156814006269</v>
      </c>
      <c r="R886" s="7">
        <f xml:space="preserve"> Campaign_Data[[#This Row],[Revenue_Generated]]/Campaign_Data[[#This Row],[Total_Spend]]</f>
        <v>3.5022826100346149</v>
      </c>
      <c r="S886" t="str">
        <f xml:space="preserve"> TEXT(Campaign_Data[[#This Row],[Start_Date]], "mmm-yyyy")</f>
        <v>May-2023</v>
      </c>
    </row>
    <row r="887" spans="1:19" x14ac:dyDescent="0.2">
      <c r="A887" t="s">
        <v>925</v>
      </c>
      <c r="B887" t="s">
        <v>33</v>
      </c>
      <c r="C887" t="s">
        <v>20</v>
      </c>
      <c r="D887" s="1">
        <v>44912</v>
      </c>
      <c r="E887" s="1">
        <v>45363</v>
      </c>
      <c r="F887">
        <v>84987.4</v>
      </c>
      <c r="G887">
        <v>79065.599999999991</v>
      </c>
      <c r="H887">
        <v>56990.799999999996</v>
      </c>
      <c r="I887" s="6">
        <v>3682.1590000000001</v>
      </c>
      <c r="J887" s="7">
        <v>13087.787</v>
      </c>
      <c r="K887" t="s">
        <v>64</v>
      </c>
      <c r="L887" t="s">
        <v>49</v>
      </c>
      <c r="M887" t="s">
        <v>23</v>
      </c>
      <c r="N887" s="5">
        <f xml:space="preserve"> Campaign_Data[[#This Row],[Clicks]]/Campaign_Data[[#This Row],[Impressions]]</f>
        <v>0.93032143588343685</v>
      </c>
      <c r="O887" s="5">
        <f xml:space="preserve"> Campaign_Data[[#This Row],[Conversions]]/Campaign_Data[[#This Row],[Clicks]]</f>
        <v>0.72080399061032863</v>
      </c>
      <c r="P887" s="7">
        <f>Campaign_Data[[#This Row],[Total_Spend]]/Campaign_Data[[#This Row],[Clicks]]</f>
        <v>4.6570936032863858E-2</v>
      </c>
      <c r="Q887" s="6">
        <f>Campaign_Data[[#This Row],[Total_Spend]]/Campaign_Data[[#This Row],[Conversions]]</f>
        <v>6.4609708935477309E-2</v>
      </c>
      <c r="R887" s="7">
        <f xml:space="preserve"> Campaign_Data[[#This Row],[Revenue_Generated]]/Campaign_Data[[#This Row],[Total_Spend]]</f>
        <v>3.5543785588835246</v>
      </c>
      <c r="S887" t="str">
        <f xml:space="preserve"> TEXT(Campaign_Data[[#This Row],[Start_Date]], "mmm-yyyy")</f>
        <v>Dec-2022</v>
      </c>
    </row>
    <row r="888" spans="1:19" x14ac:dyDescent="0.2">
      <c r="A888" t="s">
        <v>926</v>
      </c>
      <c r="B888" t="s">
        <v>39</v>
      </c>
      <c r="C888" t="s">
        <v>28</v>
      </c>
      <c r="D888" s="1">
        <v>45035</v>
      </c>
      <c r="E888" s="1">
        <v>45484</v>
      </c>
      <c r="F888">
        <v>8053.3</v>
      </c>
      <c r="G888">
        <v>1835.7</v>
      </c>
      <c r="H888">
        <v>507.5</v>
      </c>
      <c r="I888" s="6">
        <v>5963.125</v>
      </c>
      <c r="J888" s="7">
        <v>10177.144</v>
      </c>
      <c r="K888" t="s">
        <v>64</v>
      </c>
      <c r="L888" t="s">
        <v>30</v>
      </c>
      <c r="M888" t="s">
        <v>23</v>
      </c>
      <c r="N888" s="5">
        <f xml:space="preserve"> Campaign_Data[[#This Row],[Clicks]]/Campaign_Data[[#This Row],[Impressions]]</f>
        <v>0.22794382427079582</v>
      </c>
      <c r="O888" s="5">
        <f xml:space="preserve"> Campaign_Data[[#This Row],[Conversions]]/Campaign_Data[[#This Row],[Clicks]]</f>
        <v>0.2764612954186414</v>
      </c>
      <c r="P888" s="7">
        <f>Campaign_Data[[#This Row],[Total_Spend]]/Campaign_Data[[#This Row],[Clicks]]</f>
        <v>3.2484202211690363</v>
      </c>
      <c r="Q888" s="6">
        <f>Campaign_Data[[#This Row],[Total_Spend]]/Campaign_Data[[#This Row],[Conversions]]</f>
        <v>11.75</v>
      </c>
      <c r="R888" s="7">
        <f xml:space="preserve"> Campaign_Data[[#This Row],[Revenue_Generated]]/Campaign_Data[[#This Row],[Total_Spend]]</f>
        <v>1.7066796352583586</v>
      </c>
      <c r="S888" t="str">
        <f xml:space="preserve"> TEXT(Campaign_Data[[#This Row],[Start_Date]], "mmm-yyyy")</f>
        <v>Apr-2023</v>
      </c>
    </row>
    <row r="889" spans="1:19" x14ac:dyDescent="0.2">
      <c r="A889" t="s">
        <v>927</v>
      </c>
      <c r="B889" t="s">
        <v>39</v>
      </c>
      <c r="C889" t="s">
        <v>20</v>
      </c>
      <c r="D889" s="1">
        <v>45137</v>
      </c>
      <c r="E889" s="1">
        <v>45594</v>
      </c>
      <c r="F889">
        <v>55688.7</v>
      </c>
      <c r="G889">
        <v>17501.5</v>
      </c>
      <c r="H889">
        <v>15164.1</v>
      </c>
      <c r="I889" s="6">
        <v>9972.375</v>
      </c>
      <c r="J889" s="7">
        <v>26615.417000000001</v>
      </c>
      <c r="K889" t="s">
        <v>42</v>
      </c>
      <c r="L889" t="s">
        <v>43</v>
      </c>
      <c r="M889" t="s">
        <v>23</v>
      </c>
      <c r="N889" s="5">
        <f xml:space="preserve"> Campaign_Data[[#This Row],[Clicks]]/Campaign_Data[[#This Row],[Impressions]]</f>
        <v>0.31427381138363797</v>
      </c>
      <c r="O889" s="5">
        <f xml:space="preserve"> Campaign_Data[[#This Row],[Conversions]]/Campaign_Data[[#This Row],[Clicks]]</f>
        <v>0.86644573322286667</v>
      </c>
      <c r="P889" s="7">
        <f>Campaign_Data[[#This Row],[Total_Spend]]/Campaign_Data[[#This Row],[Clicks]]</f>
        <v>0.56980115990058</v>
      </c>
      <c r="Q889" s="6">
        <f>Campaign_Data[[#This Row],[Total_Spend]]/Campaign_Data[[#This Row],[Conversions]]</f>
        <v>0.65763052208835338</v>
      </c>
      <c r="R889" s="7">
        <f xml:space="preserve"> Campaign_Data[[#This Row],[Revenue_Generated]]/Campaign_Data[[#This Row],[Total_Spend]]</f>
        <v>2.6689145765176301</v>
      </c>
      <c r="S889" t="str">
        <f xml:space="preserve"> TEXT(Campaign_Data[[#This Row],[Start_Date]], "mmm-yyyy")</f>
        <v>Jul-2023</v>
      </c>
    </row>
    <row r="890" spans="1:19" x14ac:dyDescent="0.2">
      <c r="A890" t="s">
        <v>928</v>
      </c>
      <c r="B890" t="s">
        <v>39</v>
      </c>
      <c r="C890" t="s">
        <v>47</v>
      </c>
      <c r="D890" s="1">
        <v>44994</v>
      </c>
      <c r="E890" s="1">
        <v>45453</v>
      </c>
      <c r="F890">
        <v>116426.3</v>
      </c>
      <c r="G890">
        <v>42574.9</v>
      </c>
      <c r="H890">
        <v>8221.5</v>
      </c>
      <c r="I890" s="6">
        <v>1742.117</v>
      </c>
      <c r="J890" s="7">
        <v>3245.6219999999998</v>
      </c>
      <c r="K890" t="s">
        <v>21</v>
      </c>
      <c r="L890" t="s">
        <v>49</v>
      </c>
      <c r="M890" t="s">
        <v>23</v>
      </c>
      <c r="N890" s="5">
        <f xml:space="preserve"> Campaign_Data[[#This Row],[Clicks]]/Campaign_Data[[#This Row],[Impressions]]</f>
        <v>0.36568112187710167</v>
      </c>
      <c r="O890" s="5">
        <f xml:space="preserve"> Campaign_Data[[#This Row],[Conversions]]/Campaign_Data[[#This Row],[Clicks]]</f>
        <v>0.19310673659832436</v>
      </c>
      <c r="P890" s="7">
        <f>Campaign_Data[[#This Row],[Total_Spend]]/Campaign_Data[[#This Row],[Clicks]]</f>
        <v>4.09188747360534E-2</v>
      </c>
      <c r="Q890" s="6">
        <f>Campaign_Data[[#This Row],[Total_Spend]]/Campaign_Data[[#This Row],[Conversions]]</f>
        <v>0.21189770723104057</v>
      </c>
      <c r="R890" s="7">
        <f xml:space="preserve"> Campaign_Data[[#This Row],[Revenue_Generated]]/Campaign_Data[[#This Row],[Total_Spend]]</f>
        <v>1.8630333094734739</v>
      </c>
      <c r="S890" t="str">
        <f xml:space="preserve"> TEXT(Campaign_Data[[#This Row],[Start_Date]], "mmm-yyyy")</f>
        <v>Mar-2023</v>
      </c>
    </row>
    <row r="891" spans="1:19" x14ac:dyDescent="0.2">
      <c r="A891" t="s">
        <v>929</v>
      </c>
      <c r="B891" t="s">
        <v>19</v>
      </c>
      <c r="C891" t="s">
        <v>40</v>
      </c>
      <c r="D891" s="1">
        <v>45125</v>
      </c>
      <c r="E891" s="1">
        <v>45566</v>
      </c>
      <c r="F891">
        <v>16686.599999999999</v>
      </c>
      <c r="G891">
        <v>16553.2</v>
      </c>
      <c r="H891">
        <v>12681.699999999999</v>
      </c>
      <c r="I891" s="6">
        <v>14229.981</v>
      </c>
      <c r="J891" s="7">
        <v>32254.525000000001</v>
      </c>
      <c r="K891" t="s">
        <v>42</v>
      </c>
      <c r="L891" t="s">
        <v>43</v>
      </c>
      <c r="M891" t="s">
        <v>23</v>
      </c>
      <c r="N891" s="5">
        <f xml:space="preserve"> Campaign_Data[[#This Row],[Clicks]]/Campaign_Data[[#This Row],[Impressions]]</f>
        <v>0.99200556134862716</v>
      </c>
      <c r="O891" s="5">
        <f xml:space="preserve"> Campaign_Data[[#This Row],[Conversions]]/Campaign_Data[[#This Row],[Clicks]]</f>
        <v>0.7661177295024526</v>
      </c>
      <c r="P891" s="7">
        <f>Campaign_Data[[#This Row],[Total_Spend]]/Campaign_Data[[#This Row],[Clicks]]</f>
        <v>0.85965136650315344</v>
      </c>
      <c r="Q891" s="6">
        <f>Campaign_Data[[#This Row],[Total_Spend]]/Campaign_Data[[#This Row],[Conversions]]</f>
        <v>1.122087811571004</v>
      </c>
      <c r="R891" s="7">
        <f xml:space="preserve"> Campaign_Data[[#This Row],[Revenue_Generated]]/Campaign_Data[[#This Row],[Total_Spend]]</f>
        <v>2.2666597376342246</v>
      </c>
      <c r="S891" t="str">
        <f xml:space="preserve"> TEXT(Campaign_Data[[#This Row],[Start_Date]], "mmm-yyyy")</f>
        <v>Jul-2023</v>
      </c>
    </row>
    <row r="892" spans="1:19" x14ac:dyDescent="0.2">
      <c r="A892" t="s">
        <v>930</v>
      </c>
      <c r="B892" t="s">
        <v>27</v>
      </c>
      <c r="C892" t="s">
        <v>40</v>
      </c>
      <c r="D892" s="1">
        <v>45105</v>
      </c>
      <c r="E892" s="1">
        <v>45543</v>
      </c>
      <c r="F892">
        <v>23211.599999999999</v>
      </c>
      <c r="G892">
        <v>19470.599999999999</v>
      </c>
      <c r="H892">
        <v>5.8</v>
      </c>
      <c r="I892" s="6">
        <v>13403.597</v>
      </c>
      <c r="J892" s="7">
        <v>46551.756999999998</v>
      </c>
      <c r="K892" t="s">
        <v>37</v>
      </c>
      <c r="L892" t="s">
        <v>30</v>
      </c>
      <c r="M892" t="s">
        <v>31</v>
      </c>
      <c r="N892" s="5">
        <f xml:space="preserve"> Campaign_Data[[#This Row],[Clicks]]/Campaign_Data[[#This Row],[Impressions]]</f>
        <v>0.83883058470764615</v>
      </c>
      <c r="O892" s="5">
        <f xml:space="preserve"> Campaign_Data[[#This Row],[Conversions]]/Campaign_Data[[#This Row],[Clicks]]</f>
        <v>2.9788501638367589E-4</v>
      </c>
      <c r="P892" s="7">
        <f>Campaign_Data[[#This Row],[Total_Spend]]/Campaign_Data[[#This Row],[Clicks]]</f>
        <v>0.6884018468871016</v>
      </c>
      <c r="Q892" s="6">
        <f>Campaign_Data[[#This Row],[Total_Spend]]/Campaign_Data[[#This Row],[Conversions]]</f>
        <v>2310.9650000000001</v>
      </c>
      <c r="R892" s="7">
        <f xml:space="preserve"> Campaign_Data[[#This Row],[Revenue_Generated]]/Campaign_Data[[#This Row],[Total_Spend]]</f>
        <v>3.473079427858059</v>
      </c>
      <c r="S892" t="str">
        <f xml:space="preserve"> TEXT(Campaign_Data[[#This Row],[Start_Date]], "mmm-yyyy")</f>
        <v>Jun-2023</v>
      </c>
    </row>
    <row r="893" spans="1:19" x14ac:dyDescent="0.2">
      <c r="A893" t="s">
        <v>931</v>
      </c>
      <c r="B893" t="s">
        <v>27</v>
      </c>
      <c r="C893" t="s">
        <v>28</v>
      </c>
      <c r="D893" s="1">
        <v>45084</v>
      </c>
      <c r="E893" s="1">
        <v>45520</v>
      </c>
      <c r="F893">
        <v>72007</v>
      </c>
      <c r="G893">
        <v>22451.8</v>
      </c>
      <c r="H893">
        <v>16956.3</v>
      </c>
      <c r="I893" s="6">
        <v>4428.01</v>
      </c>
      <c r="J893" s="7">
        <v>15866.538</v>
      </c>
      <c r="K893" t="s">
        <v>21</v>
      </c>
      <c r="L893" t="s">
        <v>30</v>
      </c>
      <c r="M893" t="s">
        <v>23</v>
      </c>
      <c r="N893" s="5">
        <f xml:space="preserve"> Campaign_Data[[#This Row],[Clicks]]/Campaign_Data[[#This Row],[Impressions]]</f>
        <v>0.31180024164317355</v>
      </c>
      <c r="O893" s="5">
        <f xml:space="preserve"> Campaign_Data[[#This Row],[Conversions]]/Campaign_Data[[#This Row],[Clicks]]</f>
        <v>0.75523120640661323</v>
      </c>
      <c r="P893" s="7">
        <f>Campaign_Data[[#This Row],[Total_Spend]]/Campaign_Data[[#This Row],[Clicks]]</f>
        <v>0.19722293980883493</v>
      </c>
      <c r="Q893" s="6">
        <f>Campaign_Data[[#This Row],[Total_Spend]]/Campaign_Data[[#This Row],[Conversions]]</f>
        <v>0.26114246622199422</v>
      </c>
      <c r="R893" s="7">
        <f xml:space="preserve"> Campaign_Data[[#This Row],[Revenue_Generated]]/Campaign_Data[[#This Row],[Total_Spend]]</f>
        <v>3.5832209051018404</v>
      </c>
      <c r="S893" t="str">
        <f xml:space="preserve"> TEXT(Campaign_Data[[#This Row],[Start_Date]], "mmm-yyyy")</f>
        <v>Jun-2023</v>
      </c>
    </row>
    <row r="894" spans="1:19" x14ac:dyDescent="0.2">
      <c r="A894" t="s">
        <v>932</v>
      </c>
      <c r="B894" t="s">
        <v>27</v>
      </c>
      <c r="C894" t="s">
        <v>40</v>
      </c>
      <c r="D894" s="1">
        <v>44936</v>
      </c>
      <c r="E894" s="1">
        <v>45371</v>
      </c>
      <c r="F894">
        <v>16248.699999999999</v>
      </c>
      <c r="G894">
        <v>2143.1</v>
      </c>
      <c r="H894">
        <v>414.7</v>
      </c>
      <c r="I894" s="6">
        <v>10952.517</v>
      </c>
      <c r="J894" s="7">
        <v>32306.435000000001</v>
      </c>
      <c r="K894" t="s">
        <v>29</v>
      </c>
      <c r="L894" t="s">
        <v>22</v>
      </c>
      <c r="M894" t="s">
        <v>23</v>
      </c>
      <c r="N894" s="5">
        <f xml:space="preserve"> Campaign_Data[[#This Row],[Clicks]]/Campaign_Data[[#This Row],[Impressions]]</f>
        <v>0.13189362841335001</v>
      </c>
      <c r="O894" s="5">
        <f xml:space="preserve"> Campaign_Data[[#This Row],[Conversions]]/Campaign_Data[[#This Row],[Clicks]]</f>
        <v>0.19350473612990529</v>
      </c>
      <c r="P894" s="7">
        <f>Campaign_Data[[#This Row],[Total_Spend]]/Campaign_Data[[#This Row],[Clicks]]</f>
        <v>5.1105953991880924</v>
      </c>
      <c r="Q894" s="6">
        <f>Campaign_Data[[#This Row],[Total_Spend]]/Campaign_Data[[#This Row],[Conversions]]</f>
        <v>26.410699300699299</v>
      </c>
      <c r="R894" s="7">
        <f xml:space="preserve"> Campaign_Data[[#This Row],[Revenue_Generated]]/Campaign_Data[[#This Row],[Total_Spend]]</f>
        <v>2.9496813380887699</v>
      </c>
      <c r="S894" t="str">
        <f xml:space="preserve"> TEXT(Campaign_Data[[#This Row],[Start_Date]], "mmm-yyyy")</f>
        <v>Jan-2023</v>
      </c>
    </row>
    <row r="895" spans="1:19" x14ac:dyDescent="0.2">
      <c r="A895" t="s">
        <v>933</v>
      </c>
      <c r="B895" t="s">
        <v>27</v>
      </c>
      <c r="C895" t="s">
        <v>20</v>
      </c>
      <c r="D895" s="1">
        <v>45025</v>
      </c>
      <c r="E895" s="1">
        <v>45463</v>
      </c>
      <c r="F895">
        <v>136476.9</v>
      </c>
      <c r="G895">
        <v>45927.299999999996</v>
      </c>
      <c r="H895">
        <v>12188.699999999999</v>
      </c>
      <c r="I895" s="6">
        <v>2769.9059999999999</v>
      </c>
      <c r="J895" s="7">
        <v>5310.625</v>
      </c>
      <c r="K895" t="s">
        <v>21</v>
      </c>
      <c r="L895" t="s">
        <v>22</v>
      </c>
      <c r="M895" t="s">
        <v>31</v>
      </c>
      <c r="N895" s="5">
        <f xml:space="preserve"> Campaign_Data[[#This Row],[Clicks]]/Campaign_Data[[#This Row],[Impressions]]</f>
        <v>0.33652068591827627</v>
      </c>
      <c r="O895" s="5">
        <f xml:space="preserve"> Campaign_Data[[#This Row],[Conversions]]/Campaign_Data[[#This Row],[Clicks]]</f>
        <v>0.26539117257056261</v>
      </c>
      <c r="P895" s="7">
        <f>Campaign_Data[[#This Row],[Total_Spend]]/Campaign_Data[[#This Row],[Clicks]]</f>
        <v>6.0310664898655053E-2</v>
      </c>
      <c r="Q895" s="6">
        <f>Campaign_Data[[#This Row],[Total_Spend]]/Campaign_Data[[#This Row],[Conversions]]</f>
        <v>0.22725196288365454</v>
      </c>
      <c r="R895" s="7">
        <f xml:space="preserve"> Campaign_Data[[#This Row],[Revenue_Generated]]/Campaign_Data[[#This Row],[Total_Spend]]</f>
        <v>1.9172582029859497</v>
      </c>
      <c r="S895" t="str">
        <f xml:space="preserve"> TEXT(Campaign_Data[[#This Row],[Start_Date]], "mmm-yyyy")</f>
        <v>Apr-2023</v>
      </c>
    </row>
    <row r="896" spans="1:19" x14ac:dyDescent="0.2">
      <c r="A896" t="s">
        <v>934</v>
      </c>
      <c r="B896" t="s">
        <v>19</v>
      </c>
      <c r="C896" t="s">
        <v>28</v>
      </c>
      <c r="D896" s="1">
        <v>45053</v>
      </c>
      <c r="E896" s="1">
        <v>45508</v>
      </c>
      <c r="F896">
        <v>16141.4</v>
      </c>
      <c r="G896">
        <v>10210.9</v>
      </c>
      <c r="H896">
        <v>7421.0999999999995</v>
      </c>
      <c r="I896" s="6">
        <v>10911.308000000001</v>
      </c>
      <c r="J896" s="7">
        <v>27674.613000000001</v>
      </c>
      <c r="K896" t="s">
        <v>37</v>
      </c>
      <c r="L896" t="s">
        <v>30</v>
      </c>
      <c r="M896" t="s">
        <v>31</v>
      </c>
      <c r="N896" s="5">
        <f xml:space="preserve"> Campaign_Data[[#This Row],[Clicks]]/Campaign_Data[[#This Row],[Impressions]]</f>
        <v>0.63259072942867411</v>
      </c>
      <c r="O896" s="5">
        <f xml:space="preserve"> Campaign_Data[[#This Row],[Conversions]]/Campaign_Data[[#This Row],[Clicks]]</f>
        <v>0.72678216415790964</v>
      </c>
      <c r="P896" s="7">
        <f>Campaign_Data[[#This Row],[Total_Spend]]/Campaign_Data[[#This Row],[Clicks]]</f>
        <v>1.0685941493893782</v>
      </c>
      <c r="Q896" s="6">
        <f>Campaign_Data[[#This Row],[Total_Spend]]/Campaign_Data[[#This Row],[Conversions]]</f>
        <v>1.4703087143415399</v>
      </c>
      <c r="R896" s="7">
        <f xml:space="preserve"> Campaign_Data[[#This Row],[Revenue_Generated]]/Campaign_Data[[#This Row],[Total_Spend]]</f>
        <v>2.5363240594069931</v>
      </c>
      <c r="S896" t="str">
        <f xml:space="preserve"> TEXT(Campaign_Data[[#This Row],[Start_Date]], "mmm-yyyy")</f>
        <v>May-2023</v>
      </c>
    </row>
    <row r="897" spans="1:19" x14ac:dyDescent="0.2">
      <c r="A897" t="s">
        <v>935</v>
      </c>
      <c r="B897" t="s">
        <v>33</v>
      </c>
      <c r="C897" t="s">
        <v>47</v>
      </c>
      <c r="D897" s="1">
        <v>45107</v>
      </c>
      <c r="E897" s="1">
        <v>45569</v>
      </c>
      <c r="F897">
        <v>32169.7</v>
      </c>
      <c r="G897">
        <v>23846.7</v>
      </c>
      <c r="H897">
        <v>20239.099999999999</v>
      </c>
      <c r="I897" s="6">
        <v>12887.281000000001</v>
      </c>
      <c r="J897" s="7">
        <v>35999.120999999999</v>
      </c>
      <c r="K897" t="s">
        <v>21</v>
      </c>
      <c r="L897" t="s">
        <v>22</v>
      </c>
      <c r="M897" t="s">
        <v>23</v>
      </c>
      <c r="N897" s="5">
        <f xml:space="preserve"> Campaign_Data[[#This Row],[Clicks]]/Campaign_Data[[#This Row],[Impressions]]</f>
        <v>0.74127828360227166</v>
      </c>
      <c r="O897" s="5">
        <f xml:space="preserve"> Campaign_Data[[#This Row],[Conversions]]/Campaign_Data[[#This Row],[Clicks]]</f>
        <v>0.84871701325550275</v>
      </c>
      <c r="P897" s="7">
        <f>Campaign_Data[[#This Row],[Total_Spend]]/Campaign_Data[[#This Row],[Clicks]]</f>
        <v>0.54042198710932754</v>
      </c>
      <c r="Q897" s="6">
        <f>Campaign_Data[[#This Row],[Total_Spend]]/Campaign_Data[[#This Row],[Conversions]]</f>
        <v>0.63675168362229551</v>
      </c>
      <c r="R897" s="7">
        <f xml:space="preserve"> Campaign_Data[[#This Row],[Revenue_Generated]]/Campaign_Data[[#This Row],[Total_Spend]]</f>
        <v>2.793383724619646</v>
      </c>
      <c r="S897" t="str">
        <f xml:space="preserve"> TEXT(Campaign_Data[[#This Row],[Start_Date]], "mmm-yyyy")</f>
        <v>Jun-2023</v>
      </c>
    </row>
    <row r="898" spans="1:19" x14ac:dyDescent="0.2">
      <c r="A898" t="s">
        <v>936</v>
      </c>
      <c r="B898" t="s">
        <v>39</v>
      </c>
      <c r="C898" t="s">
        <v>47</v>
      </c>
      <c r="D898" s="1">
        <v>45118</v>
      </c>
      <c r="E898" s="1">
        <v>45568</v>
      </c>
      <c r="F898">
        <v>110635</v>
      </c>
      <c r="G898">
        <v>107044.8</v>
      </c>
      <c r="H898">
        <v>61448.1</v>
      </c>
      <c r="I898" s="6">
        <v>5028.5129999999999</v>
      </c>
      <c r="J898" s="7">
        <v>11388.01</v>
      </c>
      <c r="K898" t="s">
        <v>21</v>
      </c>
      <c r="L898" t="s">
        <v>30</v>
      </c>
      <c r="M898" t="s">
        <v>23</v>
      </c>
      <c r="N898" s="5">
        <f xml:space="preserve"> Campaign_Data[[#This Row],[Clicks]]/Campaign_Data[[#This Row],[Impressions]]</f>
        <v>0.96754914809960679</v>
      </c>
      <c r="O898" s="5">
        <f xml:space="preserve"> Campaign_Data[[#This Row],[Conversions]]/Campaign_Data[[#This Row],[Clicks]]</f>
        <v>0.57404096228868662</v>
      </c>
      <c r="P898" s="7">
        <f>Campaign_Data[[#This Row],[Total_Spend]]/Campaign_Data[[#This Row],[Clicks]]</f>
        <v>4.6975780234070216E-2</v>
      </c>
      <c r="Q898" s="6">
        <f>Campaign_Data[[#This Row],[Total_Spend]]/Campaign_Data[[#This Row],[Conversions]]</f>
        <v>8.1833498513379579E-2</v>
      </c>
      <c r="R898" s="7">
        <f xml:space="preserve"> Campaign_Data[[#This Row],[Revenue_Generated]]/Campaign_Data[[#This Row],[Total_Spend]]</f>
        <v>2.2646873936688641</v>
      </c>
      <c r="S898" t="str">
        <f xml:space="preserve"> TEXT(Campaign_Data[[#This Row],[Start_Date]], "mmm-yyyy")</f>
        <v>Jul-2023</v>
      </c>
    </row>
    <row r="899" spans="1:19" x14ac:dyDescent="0.2">
      <c r="A899" t="s">
        <v>937</v>
      </c>
      <c r="B899" t="s">
        <v>46</v>
      </c>
      <c r="C899" t="s">
        <v>47</v>
      </c>
      <c r="D899" s="1">
        <v>44865</v>
      </c>
      <c r="E899" s="1">
        <v>45322</v>
      </c>
      <c r="F899">
        <v>120486.3</v>
      </c>
      <c r="G899">
        <v>67042.2</v>
      </c>
      <c r="H899">
        <v>61427.799999999996</v>
      </c>
      <c r="I899" s="6">
        <v>3566.826</v>
      </c>
      <c r="J899" s="7">
        <v>8562.3369999999995</v>
      </c>
      <c r="K899" t="s">
        <v>29</v>
      </c>
      <c r="L899" t="s">
        <v>22</v>
      </c>
      <c r="M899" t="s">
        <v>31</v>
      </c>
      <c r="N899" s="5">
        <f xml:space="preserve"> Campaign_Data[[#This Row],[Clicks]]/Campaign_Data[[#This Row],[Impressions]]</f>
        <v>0.55643006715286303</v>
      </c>
      <c r="O899" s="5">
        <f xml:space="preserve"> Campaign_Data[[#This Row],[Conversions]]/Campaign_Data[[#This Row],[Clicks]]</f>
        <v>0.91625573146465955</v>
      </c>
      <c r="P899" s="7">
        <f>Campaign_Data[[#This Row],[Total_Spend]]/Campaign_Data[[#This Row],[Clicks]]</f>
        <v>5.3202699195432135E-2</v>
      </c>
      <c r="Q899" s="6">
        <f>Campaign_Data[[#This Row],[Total_Spend]]/Campaign_Data[[#This Row],[Conversions]]</f>
        <v>5.8065338494948548E-2</v>
      </c>
      <c r="R899" s="7">
        <f xml:space="preserve"> Campaign_Data[[#This Row],[Revenue_Generated]]/Campaign_Data[[#This Row],[Total_Spend]]</f>
        <v>2.4005479942110997</v>
      </c>
      <c r="S899" t="str">
        <f xml:space="preserve"> TEXT(Campaign_Data[[#This Row],[Start_Date]], "mmm-yyyy")</f>
        <v>Oct-2022</v>
      </c>
    </row>
    <row r="900" spans="1:19" x14ac:dyDescent="0.2">
      <c r="A900" t="s">
        <v>938</v>
      </c>
      <c r="B900" t="s">
        <v>27</v>
      </c>
      <c r="C900" t="s">
        <v>47</v>
      </c>
      <c r="D900" s="1">
        <v>45080</v>
      </c>
      <c r="E900" s="1">
        <v>45526</v>
      </c>
      <c r="F900">
        <v>76409.2</v>
      </c>
      <c r="G900">
        <v>48105.2</v>
      </c>
      <c r="H900">
        <v>33239.799999999996</v>
      </c>
      <c r="I900" s="6">
        <v>8136.4139999999998</v>
      </c>
      <c r="J900" s="7">
        <v>12739.41</v>
      </c>
      <c r="K900" t="s">
        <v>29</v>
      </c>
      <c r="L900" t="s">
        <v>30</v>
      </c>
      <c r="M900" t="s">
        <v>23</v>
      </c>
      <c r="N900" s="5">
        <f xml:space="preserve"> Campaign_Data[[#This Row],[Clicks]]/Campaign_Data[[#This Row],[Impressions]]</f>
        <v>0.6295734021557613</v>
      </c>
      <c r="O900" s="5">
        <f xml:space="preserve"> Campaign_Data[[#This Row],[Conversions]]/Campaign_Data[[#This Row],[Clicks]]</f>
        <v>0.69098143236074261</v>
      </c>
      <c r="P900" s="7">
        <f>Campaign_Data[[#This Row],[Total_Spend]]/Campaign_Data[[#This Row],[Clicks]]</f>
        <v>0.16913793103448277</v>
      </c>
      <c r="Q900" s="6">
        <f>Campaign_Data[[#This Row],[Total_Spend]]/Campaign_Data[[#This Row],[Conversions]]</f>
        <v>0.24477927063339733</v>
      </c>
      <c r="R900" s="7">
        <f xml:space="preserve"> Campaign_Data[[#This Row],[Revenue_Generated]]/Campaign_Data[[#This Row],[Total_Spend]]</f>
        <v>1.5657278501315199</v>
      </c>
      <c r="S900" t="str">
        <f xml:space="preserve"> TEXT(Campaign_Data[[#This Row],[Start_Date]], "mmm-yyyy")</f>
        <v>Jun-2023</v>
      </c>
    </row>
    <row r="901" spans="1:19" x14ac:dyDescent="0.2">
      <c r="A901" t="s">
        <v>939</v>
      </c>
      <c r="B901" t="s">
        <v>25</v>
      </c>
      <c r="C901" t="s">
        <v>47</v>
      </c>
      <c r="D901" s="1">
        <v>44969</v>
      </c>
      <c r="E901" s="1">
        <v>45418</v>
      </c>
      <c r="F901">
        <v>62176</v>
      </c>
      <c r="G901">
        <v>11208.5</v>
      </c>
      <c r="H901">
        <v>4695.0999999999995</v>
      </c>
      <c r="I901" s="6">
        <v>9735.4449999999997</v>
      </c>
      <c r="J901" s="7">
        <v>27902.726999999999</v>
      </c>
      <c r="K901" t="s">
        <v>29</v>
      </c>
      <c r="L901" t="s">
        <v>43</v>
      </c>
      <c r="M901" t="s">
        <v>31</v>
      </c>
      <c r="N901" s="5">
        <f xml:space="preserve"> Campaign_Data[[#This Row],[Clicks]]/Campaign_Data[[#This Row],[Impressions]]</f>
        <v>0.18027052238805971</v>
      </c>
      <c r="O901" s="5">
        <f xml:space="preserve"> Campaign_Data[[#This Row],[Conversions]]/Campaign_Data[[#This Row],[Clicks]]</f>
        <v>0.41888745148771017</v>
      </c>
      <c r="P901" s="7">
        <f>Campaign_Data[[#This Row],[Total_Spend]]/Campaign_Data[[#This Row],[Clicks]]</f>
        <v>0.86857697283311774</v>
      </c>
      <c r="Q901" s="6">
        <f>Campaign_Data[[#This Row],[Total_Spend]]/Campaign_Data[[#This Row],[Conversions]]</f>
        <v>2.0735330450895617</v>
      </c>
      <c r="R901" s="7">
        <f xml:space="preserve"> Campaign_Data[[#This Row],[Revenue_Generated]]/Campaign_Data[[#This Row],[Total_Spend]]</f>
        <v>2.8660967218242206</v>
      </c>
      <c r="S901" t="str">
        <f xml:space="preserve"> TEXT(Campaign_Data[[#This Row],[Start_Date]], "mmm-yyyy")</f>
        <v>Feb-2023</v>
      </c>
    </row>
    <row r="902" spans="1:19" x14ac:dyDescent="0.2">
      <c r="A902" t="s">
        <v>940</v>
      </c>
      <c r="B902" t="s">
        <v>46</v>
      </c>
      <c r="C902" t="s">
        <v>47</v>
      </c>
      <c r="D902" s="1">
        <v>45067</v>
      </c>
      <c r="E902" s="1">
        <v>45518</v>
      </c>
      <c r="F902">
        <v>59429.7</v>
      </c>
      <c r="G902">
        <v>3424.9</v>
      </c>
      <c r="H902">
        <v>2699.9</v>
      </c>
      <c r="I902" s="6">
        <v>13340.696</v>
      </c>
      <c r="J902" s="7">
        <v>24578.456999999999</v>
      </c>
      <c r="K902" t="s">
        <v>42</v>
      </c>
      <c r="L902" t="s">
        <v>49</v>
      </c>
      <c r="M902" t="s">
        <v>23</v>
      </c>
      <c r="N902" s="5">
        <f xml:space="preserve"> Campaign_Data[[#This Row],[Clicks]]/Campaign_Data[[#This Row],[Impressions]]</f>
        <v>5.7629434441028651E-2</v>
      </c>
      <c r="O902" s="5">
        <f xml:space="preserve"> Campaign_Data[[#This Row],[Conversions]]/Campaign_Data[[#This Row],[Clicks]]</f>
        <v>0.78831498729889926</v>
      </c>
      <c r="P902" s="7">
        <f>Campaign_Data[[#This Row],[Total_Spend]]/Campaign_Data[[#This Row],[Clicks]]</f>
        <v>3.8952074513124471</v>
      </c>
      <c r="Q902" s="6">
        <f>Campaign_Data[[#This Row],[Total_Spend]]/Campaign_Data[[#This Row],[Conversions]]</f>
        <v>4.9411815252416753</v>
      </c>
      <c r="R902" s="7">
        <f xml:space="preserve"> Campaign_Data[[#This Row],[Revenue_Generated]]/Campaign_Data[[#This Row],[Total_Spend]]</f>
        <v>1.8423669199867831</v>
      </c>
      <c r="S902" t="str">
        <f xml:space="preserve"> TEXT(Campaign_Data[[#This Row],[Start_Date]], "mmm-yyyy")</f>
        <v>May-2023</v>
      </c>
    </row>
    <row r="903" spans="1:19" x14ac:dyDescent="0.2">
      <c r="A903" t="s">
        <v>941</v>
      </c>
      <c r="B903" t="s">
        <v>25</v>
      </c>
      <c r="C903" t="s">
        <v>47</v>
      </c>
      <c r="D903" s="1">
        <v>45025</v>
      </c>
      <c r="E903" s="1">
        <v>45485</v>
      </c>
      <c r="F903">
        <v>34280.9</v>
      </c>
      <c r="G903">
        <v>29962.799999999999</v>
      </c>
      <c r="H903">
        <v>19113.899999999998</v>
      </c>
      <c r="I903" s="6">
        <v>11407.498</v>
      </c>
      <c r="J903" s="7">
        <v>44497.947999999997</v>
      </c>
      <c r="K903" t="s">
        <v>29</v>
      </c>
      <c r="L903" t="s">
        <v>43</v>
      </c>
      <c r="M903" t="s">
        <v>31</v>
      </c>
      <c r="N903" s="5">
        <f xml:space="preserve"> Campaign_Data[[#This Row],[Clicks]]/Campaign_Data[[#This Row],[Impressions]]</f>
        <v>0.8740377294645123</v>
      </c>
      <c r="O903" s="5">
        <f xml:space="preserve"> Campaign_Data[[#This Row],[Conversions]]/Campaign_Data[[#This Row],[Clicks]]</f>
        <v>0.63792102206736345</v>
      </c>
      <c r="P903" s="7">
        <f>Campaign_Data[[#This Row],[Total_Spend]]/Campaign_Data[[#This Row],[Clicks]]</f>
        <v>0.3807220286488579</v>
      </c>
      <c r="Q903" s="6">
        <f>Campaign_Data[[#This Row],[Total_Spend]]/Campaign_Data[[#This Row],[Conversions]]</f>
        <v>0.5968168714914277</v>
      </c>
      <c r="R903" s="7">
        <f xml:space="preserve"> Campaign_Data[[#This Row],[Revenue_Generated]]/Campaign_Data[[#This Row],[Total_Spend]]</f>
        <v>3.9007631647185033</v>
      </c>
      <c r="S903" t="str">
        <f xml:space="preserve"> TEXT(Campaign_Data[[#This Row],[Start_Date]], "mmm-yyyy")</f>
        <v>Apr-2023</v>
      </c>
    </row>
    <row r="904" spans="1:19" x14ac:dyDescent="0.2">
      <c r="A904" t="s">
        <v>942</v>
      </c>
      <c r="B904" t="s">
        <v>27</v>
      </c>
      <c r="C904" t="s">
        <v>20</v>
      </c>
      <c r="D904" s="1">
        <v>44997</v>
      </c>
      <c r="E904" s="1">
        <v>45432</v>
      </c>
      <c r="F904">
        <v>59516.7</v>
      </c>
      <c r="G904">
        <v>20598.7</v>
      </c>
      <c r="H904">
        <v>20128.899999999998</v>
      </c>
      <c r="I904" s="6">
        <v>7495.6009999999997</v>
      </c>
      <c r="J904" s="7">
        <v>21397.447</v>
      </c>
      <c r="K904" t="s">
        <v>37</v>
      </c>
      <c r="L904" t="s">
        <v>43</v>
      </c>
      <c r="M904" t="s">
        <v>23</v>
      </c>
      <c r="N904" s="5">
        <f xml:space="preserve"> Campaign_Data[[#This Row],[Clicks]]/Campaign_Data[[#This Row],[Impressions]]</f>
        <v>0.34609949812405599</v>
      </c>
      <c r="O904" s="5">
        <f xml:space="preserve"> Campaign_Data[[#This Row],[Conversions]]/Campaign_Data[[#This Row],[Clicks]]</f>
        <v>0.97719273546388841</v>
      </c>
      <c r="P904" s="7">
        <f>Campaign_Data[[#This Row],[Total_Spend]]/Campaign_Data[[#This Row],[Clicks]]</f>
        <v>0.36388708996198788</v>
      </c>
      <c r="Q904" s="6">
        <f>Campaign_Data[[#This Row],[Total_Spend]]/Campaign_Data[[#This Row],[Conversions]]</f>
        <v>0.37238006051001299</v>
      </c>
      <c r="R904" s="7">
        <f xml:space="preserve"> Campaign_Data[[#This Row],[Revenue_Generated]]/Campaign_Data[[#This Row],[Total_Spend]]</f>
        <v>2.8546672908549962</v>
      </c>
      <c r="S904" t="str">
        <f xml:space="preserve"> TEXT(Campaign_Data[[#This Row],[Start_Date]], "mmm-yyyy")</f>
        <v>Mar-2023</v>
      </c>
    </row>
    <row r="905" spans="1:19" x14ac:dyDescent="0.2">
      <c r="A905" t="s">
        <v>943</v>
      </c>
      <c r="B905" t="s">
        <v>39</v>
      </c>
      <c r="C905" t="s">
        <v>40</v>
      </c>
      <c r="D905" s="1">
        <v>44921</v>
      </c>
      <c r="E905" s="1">
        <v>45381</v>
      </c>
      <c r="F905">
        <v>101357.9</v>
      </c>
      <c r="G905">
        <v>33944.5</v>
      </c>
      <c r="H905">
        <v>32587.3</v>
      </c>
      <c r="I905" s="6">
        <v>8979.2119999999995</v>
      </c>
      <c r="J905" s="7">
        <v>31098.237000000001</v>
      </c>
      <c r="K905" t="s">
        <v>42</v>
      </c>
      <c r="L905" t="s">
        <v>30</v>
      </c>
      <c r="M905" t="s">
        <v>23</v>
      </c>
      <c r="N905" s="5">
        <f xml:space="preserve"> Campaign_Data[[#This Row],[Clicks]]/Campaign_Data[[#This Row],[Impressions]]</f>
        <v>0.33489742782753001</v>
      </c>
      <c r="O905" s="5">
        <f xml:space="preserve"> Campaign_Data[[#This Row],[Conversions]]/Campaign_Data[[#This Row],[Clicks]]</f>
        <v>0.96001708671507902</v>
      </c>
      <c r="P905" s="7">
        <f>Campaign_Data[[#This Row],[Total_Spend]]/Campaign_Data[[#This Row],[Clicks]]</f>
        <v>0.26452627082443397</v>
      </c>
      <c r="Q905" s="6">
        <f>Campaign_Data[[#This Row],[Total_Spend]]/Campaign_Data[[#This Row],[Conversions]]</f>
        <v>0.27554329447361392</v>
      </c>
      <c r="R905" s="7">
        <f xml:space="preserve"> Campaign_Data[[#This Row],[Revenue_Generated]]/Campaign_Data[[#This Row],[Total_Spend]]</f>
        <v>3.4633592569147496</v>
      </c>
      <c r="S905" t="str">
        <f xml:space="preserve"> TEXT(Campaign_Data[[#This Row],[Start_Date]], "mmm-yyyy")</f>
        <v>Dec-2022</v>
      </c>
    </row>
    <row r="906" spans="1:19" x14ac:dyDescent="0.2">
      <c r="A906" t="s">
        <v>944</v>
      </c>
      <c r="B906" t="s">
        <v>39</v>
      </c>
      <c r="C906" t="s">
        <v>20</v>
      </c>
      <c r="D906" s="1">
        <v>44966</v>
      </c>
      <c r="E906" s="1">
        <v>45400</v>
      </c>
      <c r="F906">
        <v>87345.099999999991</v>
      </c>
      <c r="G906">
        <v>80608.399999999994</v>
      </c>
      <c r="H906">
        <v>20830.7</v>
      </c>
      <c r="I906" s="6">
        <v>11685.55</v>
      </c>
      <c r="J906" s="7">
        <v>44352.339</v>
      </c>
      <c r="K906" t="s">
        <v>21</v>
      </c>
      <c r="L906" t="s">
        <v>49</v>
      </c>
      <c r="M906" t="s">
        <v>31</v>
      </c>
      <c r="N906" s="5">
        <f xml:space="preserve"> Campaign_Data[[#This Row],[Clicks]]/Campaign_Data[[#This Row],[Impressions]]</f>
        <v>0.92287260533218241</v>
      </c>
      <c r="O906" s="5">
        <f xml:space="preserve"> Campaign_Data[[#This Row],[Conversions]]/Campaign_Data[[#This Row],[Clicks]]</f>
        <v>0.25841847747877394</v>
      </c>
      <c r="P906" s="7">
        <f>Campaign_Data[[#This Row],[Total_Spend]]/Campaign_Data[[#This Row],[Clicks]]</f>
        <v>0.14496690171247661</v>
      </c>
      <c r="Q906" s="6">
        <f>Campaign_Data[[#This Row],[Total_Spend]]/Campaign_Data[[#This Row],[Conversions]]</f>
        <v>0.56097730753167196</v>
      </c>
      <c r="R906" s="7">
        <f xml:space="preserve"> Campaign_Data[[#This Row],[Revenue_Generated]]/Campaign_Data[[#This Row],[Total_Spend]]</f>
        <v>3.7954857922819212</v>
      </c>
      <c r="S906" t="str">
        <f xml:space="preserve"> TEXT(Campaign_Data[[#This Row],[Start_Date]], "mmm-yyyy")</f>
        <v>Feb-2023</v>
      </c>
    </row>
    <row r="907" spans="1:19" x14ac:dyDescent="0.2">
      <c r="A907" t="s">
        <v>945</v>
      </c>
      <c r="B907" t="s">
        <v>46</v>
      </c>
      <c r="C907" t="s">
        <v>40</v>
      </c>
      <c r="D907" s="1">
        <v>45099</v>
      </c>
      <c r="E907" s="1">
        <v>45553</v>
      </c>
      <c r="F907">
        <v>83569.3</v>
      </c>
      <c r="G907">
        <v>25868</v>
      </c>
      <c r="H907">
        <v>14369.5</v>
      </c>
      <c r="I907" s="6">
        <v>4274.7449999999999</v>
      </c>
      <c r="J907" s="7">
        <v>10415.814</v>
      </c>
      <c r="K907" t="s">
        <v>21</v>
      </c>
      <c r="L907" t="s">
        <v>43</v>
      </c>
      <c r="M907" t="s">
        <v>23</v>
      </c>
      <c r="N907" s="5">
        <f xml:space="preserve"> Campaign_Data[[#This Row],[Clicks]]/Campaign_Data[[#This Row],[Impressions]]</f>
        <v>0.30953950792934726</v>
      </c>
      <c r="O907" s="5">
        <f xml:space="preserve"> Campaign_Data[[#This Row],[Conversions]]/Campaign_Data[[#This Row],[Clicks]]</f>
        <v>0.55549327354260092</v>
      </c>
      <c r="P907" s="7">
        <f>Campaign_Data[[#This Row],[Total_Spend]]/Campaign_Data[[#This Row],[Clicks]]</f>
        <v>0.16525224215246637</v>
      </c>
      <c r="Q907" s="6">
        <f>Campaign_Data[[#This Row],[Total_Spend]]/Campaign_Data[[#This Row],[Conversions]]</f>
        <v>0.29748738647830475</v>
      </c>
      <c r="R907" s="7">
        <f xml:space="preserve"> Campaign_Data[[#This Row],[Revenue_Generated]]/Campaign_Data[[#This Row],[Total_Spend]]</f>
        <v>2.4365930599369086</v>
      </c>
      <c r="S907" t="str">
        <f xml:space="preserve"> TEXT(Campaign_Data[[#This Row],[Start_Date]], "mmm-yyyy")</f>
        <v>Jun-2023</v>
      </c>
    </row>
    <row r="908" spans="1:19" x14ac:dyDescent="0.2">
      <c r="A908" t="s">
        <v>946</v>
      </c>
      <c r="B908" t="s">
        <v>46</v>
      </c>
      <c r="C908" t="s">
        <v>28</v>
      </c>
      <c r="D908" s="1">
        <v>45017</v>
      </c>
      <c r="E908" s="1">
        <v>45470</v>
      </c>
      <c r="F908">
        <v>15926.8</v>
      </c>
      <c r="G908">
        <v>1183.2</v>
      </c>
      <c r="H908">
        <v>174</v>
      </c>
      <c r="I908" s="6">
        <v>13539.665000000001</v>
      </c>
      <c r="J908" s="7">
        <v>48794.675000000003</v>
      </c>
      <c r="K908" t="s">
        <v>37</v>
      </c>
      <c r="L908" t="s">
        <v>43</v>
      </c>
      <c r="M908" t="s">
        <v>23</v>
      </c>
      <c r="N908" s="5">
        <f xml:space="preserve"> Campaign_Data[[#This Row],[Clicks]]/Campaign_Data[[#This Row],[Impressions]]</f>
        <v>7.4289876183539702E-2</v>
      </c>
      <c r="O908" s="5">
        <f xml:space="preserve"> Campaign_Data[[#This Row],[Conversions]]/Campaign_Data[[#This Row],[Clicks]]</f>
        <v>0.14705882352941177</v>
      </c>
      <c r="P908" s="7">
        <f>Campaign_Data[[#This Row],[Total_Spend]]/Campaign_Data[[#This Row],[Clicks]]</f>
        <v>11.443259803921569</v>
      </c>
      <c r="Q908" s="6">
        <f>Campaign_Data[[#This Row],[Total_Spend]]/Campaign_Data[[#This Row],[Conversions]]</f>
        <v>77.814166666666665</v>
      </c>
      <c r="R908" s="7">
        <f xml:space="preserve"> Campaign_Data[[#This Row],[Revenue_Generated]]/Campaign_Data[[#This Row],[Total_Spend]]</f>
        <v>3.603831778703535</v>
      </c>
      <c r="S908" t="str">
        <f xml:space="preserve"> TEXT(Campaign_Data[[#This Row],[Start_Date]], "mmm-yyyy")</f>
        <v>Apr-2023</v>
      </c>
    </row>
    <row r="909" spans="1:19" x14ac:dyDescent="0.2">
      <c r="A909" t="s">
        <v>947</v>
      </c>
      <c r="B909" t="s">
        <v>46</v>
      </c>
      <c r="C909" t="s">
        <v>20</v>
      </c>
      <c r="D909" s="1">
        <v>45112</v>
      </c>
      <c r="E909" s="1">
        <v>45568</v>
      </c>
      <c r="F909">
        <v>3816.4</v>
      </c>
      <c r="G909">
        <v>2952.2</v>
      </c>
      <c r="H909">
        <v>896.1</v>
      </c>
      <c r="I909" s="6">
        <v>4106.6899999999996</v>
      </c>
      <c r="J909" s="7">
        <v>13822.328</v>
      </c>
      <c r="K909" t="s">
        <v>21</v>
      </c>
      <c r="L909" t="s">
        <v>22</v>
      </c>
      <c r="M909" t="s">
        <v>23</v>
      </c>
      <c r="N909" s="5">
        <f xml:space="preserve"> Campaign_Data[[#This Row],[Clicks]]/Campaign_Data[[#This Row],[Impressions]]</f>
        <v>0.7735562310030395</v>
      </c>
      <c r="O909" s="5">
        <f xml:space="preserve"> Campaign_Data[[#This Row],[Conversions]]/Campaign_Data[[#This Row],[Clicks]]</f>
        <v>0.30353634577603145</v>
      </c>
      <c r="P909" s="7">
        <f>Campaign_Data[[#This Row],[Total_Spend]]/Campaign_Data[[#This Row],[Clicks]]</f>
        <v>1.3910609037328094</v>
      </c>
      <c r="Q909" s="6">
        <f>Campaign_Data[[#This Row],[Total_Spend]]/Campaign_Data[[#This Row],[Conversions]]</f>
        <v>4.5828478964401285</v>
      </c>
      <c r="R909" s="7">
        <f xml:space="preserve"> Campaign_Data[[#This Row],[Revenue_Generated]]/Campaign_Data[[#This Row],[Total_Spend]]</f>
        <v>3.3658074994703764</v>
      </c>
      <c r="S909" t="str">
        <f xml:space="preserve"> TEXT(Campaign_Data[[#This Row],[Start_Date]], "mmm-yyyy")</f>
        <v>Jul-2023</v>
      </c>
    </row>
    <row r="910" spans="1:19" x14ac:dyDescent="0.2">
      <c r="A910" t="s">
        <v>948</v>
      </c>
      <c r="B910" t="s">
        <v>25</v>
      </c>
      <c r="C910" t="s">
        <v>47</v>
      </c>
      <c r="D910" s="1">
        <v>44869</v>
      </c>
      <c r="E910" s="1">
        <v>45311</v>
      </c>
      <c r="F910">
        <v>50126.5</v>
      </c>
      <c r="G910">
        <v>48177.7</v>
      </c>
      <c r="H910">
        <v>5359.2</v>
      </c>
      <c r="I910" s="6">
        <v>12595.57</v>
      </c>
      <c r="J910" s="7">
        <v>26638.297999999999</v>
      </c>
      <c r="K910" t="s">
        <v>42</v>
      </c>
      <c r="L910" t="s">
        <v>43</v>
      </c>
      <c r="M910" t="s">
        <v>23</v>
      </c>
      <c r="N910" s="5">
        <f xml:space="preserve"> Campaign_Data[[#This Row],[Clicks]]/Campaign_Data[[#This Row],[Impressions]]</f>
        <v>0.96112236042811683</v>
      </c>
      <c r="O910" s="5">
        <f xml:space="preserve"> Campaign_Data[[#This Row],[Conversions]]/Campaign_Data[[#This Row],[Clicks]]</f>
        <v>0.1112381869620177</v>
      </c>
      <c r="P910" s="7">
        <f>Campaign_Data[[#This Row],[Total_Spend]]/Campaign_Data[[#This Row],[Clicks]]</f>
        <v>0.26143983627279843</v>
      </c>
      <c r="Q910" s="6">
        <f>Campaign_Data[[#This Row],[Total_Spend]]/Campaign_Data[[#This Row],[Conversions]]</f>
        <v>2.3502705627705627</v>
      </c>
      <c r="R910" s="7">
        <f xml:space="preserve"> Campaign_Data[[#This Row],[Revenue_Generated]]/Campaign_Data[[#This Row],[Total_Spend]]</f>
        <v>2.1148942048672668</v>
      </c>
      <c r="S910" t="str">
        <f xml:space="preserve"> TEXT(Campaign_Data[[#This Row],[Start_Date]], "mmm-yyyy")</f>
        <v>Nov-2022</v>
      </c>
    </row>
    <row r="911" spans="1:19" x14ac:dyDescent="0.2">
      <c r="A911" t="s">
        <v>949</v>
      </c>
      <c r="B911" t="s">
        <v>27</v>
      </c>
      <c r="C911" t="s">
        <v>20</v>
      </c>
      <c r="D911" s="1">
        <v>45151</v>
      </c>
      <c r="E911" s="1">
        <v>45608</v>
      </c>
      <c r="F911">
        <v>143909.6</v>
      </c>
      <c r="G911">
        <v>52884.4</v>
      </c>
      <c r="H911">
        <v>6820.8</v>
      </c>
      <c r="I911" s="6">
        <v>10622.874</v>
      </c>
      <c r="J911" s="7">
        <v>39524.273999999998</v>
      </c>
      <c r="K911" t="s">
        <v>21</v>
      </c>
      <c r="L911" t="s">
        <v>34</v>
      </c>
      <c r="M911" t="s">
        <v>23</v>
      </c>
      <c r="N911" s="5">
        <f xml:space="preserve"> Campaign_Data[[#This Row],[Clicks]]/Campaign_Data[[#This Row],[Impressions]]</f>
        <v>0.36748347573754636</v>
      </c>
      <c r="O911" s="5">
        <f xml:space="preserve"> Campaign_Data[[#This Row],[Conversions]]/Campaign_Data[[#This Row],[Clicks]]</f>
        <v>0.12897565255538496</v>
      </c>
      <c r="P911" s="7">
        <f>Campaign_Data[[#This Row],[Total_Spend]]/Campaign_Data[[#This Row],[Clicks]]</f>
        <v>0.20086970826935729</v>
      </c>
      <c r="Q911" s="6">
        <f>Campaign_Data[[#This Row],[Total_Spend]]/Campaign_Data[[#This Row],[Conversions]]</f>
        <v>1.5574234693877551</v>
      </c>
      <c r="R911" s="7">
        <f xml:space="preserve"> Campaign_Data[[#This Row],[Revenue_Generated]]/Campaign_Data[[#This Row],[Total_Spend]]</f>
        <v>3.7206761560007204</v>
      </c>
      <c r="S911" t="str">
        <f xml:space="preserve"> TEXT(Campaign_Data[[#This Row],[Start_Date]], "mmm-yyyy")</f>
        <v>Aug-2023</v>
      </c>
    </row>
    <row r="912" spans="1:19" x14ac:dyDescent="0.2">
      <c r="A912" t="s">
        <v>950</v>
      </c>
      <c r="B912" t="s">
        <v>33</v>
      </c>
      <c r="C912" t="s">
        <v>20</v>
      </c>
      <c r="D912" s="1">
        <v>45087</v>
      </c>
      <c r="E912" s="1">
        <v>45537</v>
      </c>
      <c r="F912">
        <v>37447.699999999997</v>
      </c>
      <c r="G912">
        <v>19261.8</v>
      </c>
      <c r="H912">
        <v>13630</v>
      </c>
      <c r="I912" s="6">
        <v>1523.4570000000001</v>
      </c>
      <c r="J912" s="7">
        <v>1891.5830000000001</v>
      </c>
      <c r="K912" t="s">
        <v>37</v>
      </c>
      <c r="L912" t="s">
        <v>22</v>
      </c>
      <c r="M912" t="s">
        <v>23</v>
      </c>
      <c r="N912" s="5">
        <f xml:space="preserve"> Campaign_Data[[#This Row],[Clicks]]/Campaign_Data[[#This Row],[Impressions]]</f>
        <v>0.51436536823356305</v>
      </c>
      <c r="O912" s="5">
        <f xml:space="preserve"> Campaign_Data[[#This Row],[Conversions]]/Campaign_Data[[#This Row],[Clicks]]</f>
        <v>0.70761818729298409</v>
      </c>
      <c r="P912" s="7">
        <f>Campaign_Data[[#This Row],[Total_Spend]]/Campaign_Data[[#This Row],[Clicks]]</f>
        <v>7.9092140921409218E-2</v>
      </c>
      <c r="Q912" s="6">
        <f>Campaign_Data[[#This Row],[Total_Spend]]/Campaign_Data[[#This Row],[Conversions]]</f>
        <v>0.11177234042553193</v>
      </c>
      <c r="R912" s="7">
        <f xml:space="preserve"> Campaign_Data[[#This Row],[Revenue_Generated]]/Campaign_Data[[#This Row],[Total_Spend]]</f>
        <v>1.2416385890773418</v>
      </c>
      <c r="S912" t="str">
        <f xml:space="preserve"> TEXT(Campaign_Data[[#This Row],[Start_Date]], "mmm-yyyy")</f>
        <v>Jun-2023</v>
      </c>
    </row>
    <row r="913" spans="1:19" x14ac:dyDescent="0.2">
      <c r="A913" t="s">
        <v>951</v>
      </c>
      <c r="B913" t="s">
        <v>39</v>
      </c>
      <c r="C913" t="s">
        <v>20</v>
      </c>
      <c r="D913" s="1">
        <v>45092</v>
      </c>
      <c r="E913" s="1">
        <v>45540</v>
      </c>
      <c r="F913">
        <v>65084.7</v>
      </c>
      <c r="G913">
        <v>28501.200000000001</v>
      </c>
      <c r="H913">
        <v>17887.2</v>
      </c>
      <c r="I913" s="6">
        <v>8239.3060000000005</v>
      </c>
      <c r="J913" s="7">
        <v>32285.41</v>
      </c>
      <c r="K913" t="s">
        <v>21</v>
      </c>
      <c r="L913" t="s">
        <v>30</v>
      </c>
      <c r="M913" t="s">
        <v>31</v>
      </c>
      <c r="N913" s="5">
        <f xml:space="preserve"> Campaign_Data[[#This Row],[Clicks]]/Campaign_Data[[#This Row],[Impressions]]</f>
        <v>0.43790937040502609</v>
      </c>
      <c r="O913" s="5">
        <f xml:space="preserve"> Campaign_Data[[#This Row],[Conversions]]/Campaign_Data[[#This Row],[Clicks]]</f>
        <v>0.62759462759462759</v>
      </c>
      <c r="P913" s="7">
        <f>Campaign_Data[[#This Row],[Total_Spend]]/Campaign_Data[[#This Row],[Clicks]]</f>
        <v>0.28908628408628412</v>
      </c>
      <c r="Q913" s="6">
        <f>Campaign_Data[[#This Row],[Total_Spend]]/Campaign_Data[[#This Row],[Conversions]]</f>
        <v>0.46062581063553826</v>
      </c>
      <c r="R913" s="7">
        <f xml:space="preserve"> Campaign_Data[[#This Row],[Revenue_Generated]]/Campaign_Data[[#This Row],[Total_Spend]]</f>
        <v>3.9184623073836558</v>
      </c>
      <c r="S913" t="str">
        <f xml:space="preserve"> TEXT(Campaign_Data[[#This Row],[Start_Date]], "mmm-yyyy")</f>
        <v>Jun-2023</v>
      </c>
    </row>
    <row r="914" spans="1:19" x14ac:dyDescent="0.2">
      <c r="A914" t="s">
        <v>952</v>
      </c>
      <c r="B914" t="s">
        <v>19</v>
      </c>
      <c r="C914" t="s">
        <v>40</v>
      </c>
      <c r="D914" s="1">
        <v>45057</v>
      </c>
      <c r="E914" s="1">
        <v>45503</v>
      </c>
      <c r="F914">
        <v>13177.6</v>
      </c>
      <c r="G914">
        <v>2755</v>
      </c>
      <c r="H914">
        <v>829.4</v>
      </c>
      <c r="I914" s="6">
        <v>12476.902</v>
      </c>
      <c r="J914" s="7">
        <v>28010.433000000001</v>
      </c>
      <c r="K914" t="s">
        <v>64</v>
      </c>
      <c r="L914" t="s">
        <v>22</v>
      </c>
      <c r="M914" t="s">
        <v>31</v>
      </c>
      <c r="N914" s="5">
        <f xml:space="preserve"> Campaign_Data[[#This Row],[Clicks]]/Campaign_Data[[#This Row],[Impressions]]</f>
        <v>0.20906690140845069</v>
      </c>
      <c r="O914" s="5">
        <f xml:space="preserve"> Campaign_Data[[#This Row],[Conversions]]/Campaign_Data[[#This Row],[Clicks]]</f>
        <v>0.30105263157894735</v>
      </c>
      <c r="P914" s="7">
        <f>Campaign_Data[[#This Row],[Total_Spend]]/Campaign_Data[[#This Row],[Clicks]]</f>
        <v>4.5288210526315789</v>
      </c>
      <c r="Q914" s="6">
        <f>Campaign_Data[[#This Row],[Total_Spend]]/Campaign_Data[[#This Row],[Conversions]]</f>
        <v>15.043286713286713</v>
      </c>
      <c r="R914" s="7">
        <f xml:space="preserve"> Campaign_Data[[#This Row],[Revenue_Generated]]/Campaign_Data[[#This Row],[Total_Spend]]</f>
        <v>2.2449830094040975</v>
      </c>
      <c r="S914" t="str">
        <f xml:space="preserve"> TEXT(Campaign_Data[[#This Row],[Start_Date]], "mmm-yyyy")</f>
        <v>May-2023</v>
      </c>
    </row>
    <row r="915" spans="1:19" x14ac:dyDescent="0.2">
      <c r="A915" t="s">
        <v>953</v>
      </c>
      <c r="B915" t="s">
        <v>19</v>
      </c>
      <c r="C915" t="s">
        <v>40</v>
      </c>
      <c r="D915" s="1">
        <v>44910</v>
      </c>
      <c r="E915" s="1">
        <v>45366</v>
      </c>
      <c r="F915">
        <v>116017.4</v>
      </c>
      <c r="G915">
        <v>99069.8</v>
      </c>
      <c r="H915">
        <v>26039.1</v>
      </c>
      <c r="I915" s="6">
        <v>1257.672</v>
      </c>
      <c r="J915" s="7">
        <v>4091.5230000000001</v>
      </c>
      <c r="K915" t="s">
        <v>21</v>
      </c>
      <c r="L915" t="s">
        <v>34</v>
      </c>
      <c r="M915" t="s">
        <v>31</v>
      </c>
      <c r="N915" s="5">
        <f xml:space="preserve"> Campaign_Data[[#This Row],[Clicks]]/Campaign_Data[[#This Row],[Impressions]]</f>
        <v>0.85392191171324305</v>
      </c>
      <c r="O915" s="5">
        <f xml:space="preserve"> Campaign_Data[[#This Row],[Conversions]]/Campaign_Data[[#This Row],[Clicks]]</f>
        <v>0.26283589953749781</v>
      </c>
      <c r="P915" s="7">
        <f>Campaign_Data[[#This Row],[Total_Spend]]/Campaign_Data[[#This Row],[Clicks]]</f>
        <v>1.2694807095603302E-2</v>
      </c>
      <c r="Q915" s="6">
        <f>Campaign_Data[[#This Row],[Total_Spend]]/Campaign_Data[[#This Row],[Conversions]]</f>
        <v>4.829936518543268E-2</v>
      </c>
      <c r="R915" s="7">
        <f xml:space="preserve"> Campaign_Data[[#This Row],[Revenue_Generated]]/Campaign_Data[[#This Row],[Total_Spend]]</f>
        <v>3.25325124515772</v>
      </c>
      <c r="S915" t="str">
        <f xml:space="preserve"> TEXT(Campaign_Data[[#This Row],[Start_Date]], "mmm-yyyy")</f>
        <v>Dec-2022</v>
      </c>
    </row>
    <row r="916" spans="1:19" x14ac:dyDescent="0.2">
      <c r="A916" t="s">
        <v>954</v>
      </c>
      <c r="B916" t="s">
        <v>25</v>
      </c>
      <c r="C916" t="s">
        <v>20</v>
      </c>
      <c r="D916" s="1">
        <v>44925</v>
      </c>
      <c r="E916" s="1">
        <v>45366</v>
      </c>
      <c r="F916">
        <v>91039.7</v>
      </c>
      <c r="G916">
        <v>41298.9</v>
      </c>
      <c r="H916">
        <v>26929.399999999998</v>
      </c>
      <c r="I916" s="6">
        <v>6006.393</v>
      </c>
      <c r="J916" s="7">
        <v>16760.259999999998</v>
      </c>
      <c r="K916" t="s">
        <v>37</v>
      </c>
      <c r="L916" t="s">
        <v>49</v>
      </c>
      <c r="M916" t="s">
        <v>31</v>
      </c>
      <c r="N916" s="5">
        <f xml:space="preserve"> Campaign_Data[[#This Row],[Clicks]]/Campaign_Data[[#This Row],[Impressions]]</f>
        <v>0.45363616092759534</v>
      </c>
      <c r="O916" s="5">
        <f xml:space="preserve"> Campaign_Data[[#This Row],[Conversions]]/Campaign_Data[[#This Row],[Clicks]]</f>
        <v>0.65206095077592863</v>
      </c>
      <c r="P916" s="7">
        <f>Campaign_Data[[#This Row],[Total_Spend]]/Campaign_Data[[#This Row],[Clicks]]</f>
        <v>0.1454371181799031</v>
      </c>
      <c r="Q916" s="6">
        <f>Campaign_Data[[#This Row],[Total_Spend]]/Campaign_Data[[#This Row],[Conversions]]</f>
        <v>0.22304221408572045</v>
      </c>
      <c r="R916" s="7">
        <f xml:space="preserve"> Campaign_Data[[#This Row],[Revenue_Generated]]/Campaign_Data[[#This Row],[Total_Spend]]</f>
        <v>2.7904034917462108</v>
      </c>
      <c r="S916" t="str">
        <f xml:space="preserve"> TEXT(Campaign_Data[[#This Row],[Start_Date]], "mmm-yyyy")</f>
        <v>Dec-2022</v>
      </c>
    </row>
    <row r="917" spans="1:19" x14ac:dyDescent="0.2">
      <c r="A917" t="s">
        <v>955</v>
      </c>
      <c r="B917" t="s">
        <v>39</v>
      </c>
      <c r="C917" t="s">
        <v>40</v>
      </c>
      <c r="D917" s="1">
        <v>45084</v>
      </c>
      <c r="E917" s="1">
        <v>45539</v>
      </c>
      <c r="F917">
        <v>75156.399999999994</v>
      </c>
      <c r="G917">
        <v>71937.399999999994</v>
      </c>
      <c r="H917">
        <v>17501.5</v>
      </c>
      <c r="I917" s="6">
        <v>345.91199999999998</v>
      </c>
      <c r="J917" s="7">
        <v>727.92899999999997</v>
      </c>
      <c r="K917" t="s">
        <v>42</v>
      </c>
      <c r="L917" t="s">
        <v>43</v>
      </c>
      <c r="M917" t="s">
        <v>31</v>
      </c>
      <c r="N917" s="5">
        <f xml:space="preserve"> Campaign_Data[[#This Row],[Clicks]]/Campaign_Data[[#This Row],[Impressions]]</f>
        <v>0.95716931625250812</v>
      </c>
      <c r="O917" s="5">
        <f xml:space="preserve"> Campaign_Data[[#This Row],[Conversions]]/Campaign_Data[[#This Row],[Clicks]]</f>
        <v>0.24328791421430301</v>
      </c>
      <c r="P917" s="7">
        <f>Campaign_Data[[#This Row],[Total_Spend]]/Campaign_Data[[#This Row],[Clicks]]</f>
        <v>4.8085140691768126E-3</v>
      </c>
      <c r="Q917" s="6">
        <f>Campaign_Data[[#This Row],[Total_Spend]]/Campaign_Data[[#This Row],[Conversions]]</f>
        <v>1.9764705882352941E-2</v>
      </c>
      <c r="R917" s="7">
        <f xml:space="preserve"> Campaign_Data[[#This Row],[Revenue_Generated]]/Campaign_Data[[#This Row],[Total_Spend]]</f>
        <v>2.1043762575452716</v>
      </c>
      <c r="S917" t="str">
        <f xml:space="preserve"> TEXT(Campaign_Data[[#This Row],[Start_Date]], "mmm-yyyy")</f>
        <v>Jun-2023</v>
      </c>
    </row>
    <row r="918" spans="1:19" x14ac:dyDescent="0.2">
      <c r="A918" t="s">
        <v>956</v>
      </c>
      <c r="B918" t="s">
        <v>39</v>
      </c>
      <c r="C918" t="s">
        <v>40</v>
      </c>
      <c r="D918" s="1">
        <v>45114</v>
      </c>
      <c r="E918" s="1">
        <v>45572</v>
      </c>
      <c r="F918">
        <v>82255.599999999991</v>
      </c>
      <c r="G918">
        <v>22025.5</v>
      </c>
      <c r="H918">
        <v>15697.699999999999</v>
      </c>
      <c r="I918" s="6">
        <v>11127.474</v>
      </c>
      <c r="J918" s="7">
        <v>41144.358999999997</v>
      </c>
      <c r="K918" t="s">
        <v>29</v>
      </c>
      <c r="L918" t="s">
        <v>34</v>
      </c>
      <c r="M918" t="s">
        <v>23</v>
      </c>
      <c r="N918" s="5">
        <f xml:space="preserve"> Campaign_Data[[#This Row],[Clicks]]/Campaign_Data[[#This Row],[Impressions]]</f>
        <v>0.26776900296150052</v>
      </c>
      <c r="O918" s="5">
        <f xml:space="preserve"> Campaign_Data[[#This Row],[Conversions]]/Campaign_Data[[#This Row],[Clicks]]</f>
        <v>0.71270572745227123</v>
      </c>
      <c r="P918" s="7">
        <f>Campaign_Data[[#This Row],[Total_Spend]]/Campaign_Data[[#This Row],[Clicks]]</f>
        <v>0.50520868992758394</v>
      </c>
      <c r="Q918" s="6">
        <f>Campaign_Data[[#This Row],[Total_Spend]]/Campaign_Data[[#This Row],[Conversions]]</f>
        <v>0.70886015148716064</v>
      </c>
      <c r="R918" s="7">
        <f xml:space="preserve"> Campaign_Data[[#This Row],[Revenue_Generated]]/Campaign_Data[[#This Row],[Total_Spend]]</f>
        <v>3.6975470803167005</v>
      </c>
      <c r="S918" t="str">
        <f xml:space="preserve"> TEXT(Campaign_Data[[#This Row],[Start_Date]], "mmm-yyyy")</f>
        <v>Jul-2023</v>
      </c>
    </row>
    <row r="919" spans="1:19" x14ac:dyDescent="0.2">
      <c r="A919" t="s">
        <v>957</v>
      </c>
      <c r="B919" t="s">
        <v>33</v>
      </c>
      <c r="C919" t="s">
        <v>20</v>
      </c>
      <c r="D919" s="1">
        <v>44932</v>
      </c>
      <c r="E919" s="1">
        <v>45387</v>
      </c>
      <c r="F919">
        <v>55172.5</v>
      </c>
      <c r="G919">
        <v>21903.7</v>
      </c>
      <c r="H919">
        <v>1763.2</v>
      </c>
      <c r="I919" s="6">
        <v>14118.302</v>
      </c>
      <c r="J919" s="7">
        <v>47646.072</v>
      </c>
      <c r="K919" t="s">
        <v>64</v>
      </c>
      <c r="L919" t="s">
        <v>43</v>
      </c>
      <c r="M919" t="s">
        <v>23</v>
      </c>
      <c r="N919" s="5">
        <f xml:space="preserve"> Campaign_Data[[#This Row],[Clicks]]/Campaign_Data[[#This Row],[Impressions]]</f>
        <v>0.39700394218134033</v>
      </c>
      <c r="O919" s="5">
        <f xml:space="preserve"> Campaign_Data[[#This Row],[Conversions]]/Campaign_Data[[#This Row],[Clicks]]</f>
        <v>8.0497815437574477E-2</v>
      </c>
      <c r="P919" s="7">
        <f>Campaign_Data[[#This Row],[Total_Spend]]/Campaign_Data[[#This Row],[Clicks]]</f>
        <v>0.64456242552628096</v>
      </c>
      <c r="Q919" s="6">
        <f>Campaign_Data[[#This Row],[Total_Spend]]/Campaign_Data[[#This Row],[Conversions]]</f>
        <v>8.0072039473684207</v>
      </c>
      <c r="R919" s="7">
        <f xml:space="preserve"> Campaign_Data[[#This Row],[Revenue_Generated]]/Campaign_Data[[#This Row],[Total_Spend]]</f>
        <v>3.3747735386309206</v>
      </c>
      <c r="S919" t="str">
        <f xml:space="preserve"> TEXT(Campaign_Data[[#This Row],[Start_Date]], "mmm-yyyy")</f>
        <v>Jan-2023</v>
      </c>
    </row>
    <row r="920" spans="1:19" x14ac:dyDescent="0.2">
      <c r="A920" t="s">
        <v>958</v>
      </c>
      <c r="B920" t="s">
        <v>33</v>
      </c>
      <c r="C920" t="s">
        <v>40</v>
      </c>
      <c r="D920" s="1">
        <v>44868</v>
      </c>
      <c r="E920" s="1">
        <v>45311</v>
      </c>
      <c r="F920">
        <v>87234.9</v>
      </c>
      <c r="G920">
        <v>58179.799999999996</v>
      </c>
      <c r="H920">
        <v>11069.3</v>
      </c>
      <c r="I920" s="6">
        <v>5002.4709999999995</v>
      </c>
      <c r="J920" s="7">
        <v>9917.1299999999992</v>
      </c>
      <c r="K920" t="s">
        <v>42</v>
      </c>
      <c r="L920" t="s">
        <v>34</v>
      </c>
      <c r="M920" t="s">
        <v>31</v>
      </c>
      <c r="N920" s="5">
        <f xml:space="preserve"> Campaign_Data[[#This Row],[Clicks]]/Campaign_Data[[#This Row],[Impressions]]</f>
        <v>0.66693261527209868</v>
      </c>
      <c r="O920" s="5">
        <f xml:space="preserve"> Campaign_Data[[#This Row],[Conversions]]/Campaign_Data[[#This Row],[Clicks]]</f>
        <v>0.19026019340045858</v>
      </c>
      <c r="P920" s="7">
        <f>Campaign_Data[[#This Row],[Total_Spend]]/Campaign_Data[[#This Row],[Clicks]]</f>
        <v>8.5982952846176852E-2</v>
      </c>
      <c r="Q920" s="6">
        <f>Campaign_Data[[#This Row],[Total_Spend]]/Campaign_Data[[#This Row],[Conversions]]</f>
        <v>0.45192297615928739</v>
      </c>
      <c r="R920" s="7">
        <f xml:space="preserve"> Campaign_Data[[#This Row],[Revenue_Generated]]/Campaign_Data[[#This Row],[Total_Spend]]</f>
        <v>1.9824462750508698</v>
      </c>
      <c r="S920" t="str">
        <f xml:space="preserve"> TEXT(Campaign_Data[[#This Row],[Start_Date]], "mmm-yyyy")</f>
        <v>Nov-2022</v>
      </c>
    </row>
    <row r="921" spans="1:19" x14ac:dyDescent="0.2">
      <c r="A921" t="s">
        <v>959</v>
      </c>
      <c r="B921" t="s">
        <v>19</v>
      </c>
      <c r="C921" t="s">
        <v>20</v>
      </c>
      <c r="D921" s="1">
        <v>45108</v>
      </c>
      <c r="E921" s="1">
        <v>45564</v>
      </c>
      <c r="F921">
        <v>130592.8</v>
      </c>
      <c r="G921">
        <v>32778.699999999997</v>
      </c>
      <c r="H921">
        <v>26578.5</v>
      </c>
      <c r="I921" s="6">
        <v>10032.579</v>
      </c>
      <c r="J921" s="7">
        <v>24097.491999999998</v>
      </c>
      <c r="K921" t="s">
        <v>37</v>
      </c>
      <c r="L921" t="s">
        <v>22</v>
      </c>
      <c r="M921" t="s">
        <v>31</v>
      </c>
      <c r="N921" s="5">
        <f xml:space="preserve"> Campaign_Data[[#This Row],[Clicks]]/Campaign_Data[[#This Row],[Impressions]]</f>
        <v>0.25099928939420851</v>
      </c>
      <c r="O921" s="5">
        <f xml:space="preserve"> Campaign_Data[[#This Row],[Conversions]]/Campaign_Data[[#This Row],[Clicks]]</f>
        <v>0.81084667787313114</v>
      </c>
      <c r="P921" s="7">
        <f>Campaign_Data[[#This Row],[Total_Spend]]/Campaign_Data[[#This Row],[Clicks]]</f>
        <v>0.30607006989294877</v>
      </c>
      <c r="Q921" s="6">
        <f>Campaign_Data[[#This Row],[Total_Spend]]/Campaign_Data[[#This Row],[Conversions]]</f>
        <v>0.37746972176759408</v>
      </c>
      <c r="R921" s="7">
        <f xml:space="preserve"> Campaign_Data[[#This Row],[Revenue_Generated]]/Campaign_Data[[#This Row],[Total_Spend]]</f>
        <v>2.4019239718919732</v>
      </c>
      <c r="S921" t="str">
        <f xml:space="preserve"> TEXT(Campaign_Data[[#This Row],[Start_Date]], "mmm-yyyy")</f>
        <v>Jul-2023</v>
      </c>
    </row>
    <row r="922" spans="1:19" x14ac:dyDescent="0.2">
      <c r="A922" t="s">
        <v>960</v>
      </c>
      <c r="B922" t="s">
        <v>19</v>
      </c>
      <c r="C922" t="s">
        <v>40</v>
      </c>
      <c r="D922" s="1">
        <v>45103</v>
      </c>
      <c r="E922" s="1">
        <v>45562</v>
      </c>
      <c r="F922">
        <v>106737.4</v>
      </c>
      <c r="G922">
        <v>38793.299999999996</v>
      </c>
      <c r="H922">
        <v>10016.6</v>
      </c>
      <c r="I922" s="6">
        <v>11343.407999999999</v>
      </c>
      <c r="J922" s="7">
        <v>29607.955999999998</v>
      </c>
      <c r="K922" t="s">
        <v>21</v>
      </c>
      <c r="L922" t="s">
        <v>49</v>
      </c>
      <c r="M922" t="s">
        <v>31</v>
      </c>
      <c r="N922" s="5">
        <f xml:space="preserve"> Campaign_Data[[#This Row],[Clicks]]/Campaign_Data[[#This Row],[Impressions]]</f>
        <v>0.36344617725370859</v>
      </c>
      <c r="O922" s="5">
        <f xml:space="preserve"> Campaign_Data[[#This Row],[Conversions]]/Campaign_Data[[#This Row],[Clicks]]</f>
        <v>0.25820438065336027</v>
      </c>
      <c r="P922" s="7">
        <f>Campaign_Data[[#This Row],[Total_Spend]]/Campaign_Data[[#This Row],[Clicks]]</f>
        <v>0.29240636914106305</v>
      </c>
      <c r="Q922" s="6">
        <f>Campaign_Data[[#This Row],[Total_Spend]]/Campaign_Data[[#This Row],[Conversions]]</f>
        <v>1.132460914881297</v>
      </c>
      <c r="R922" s="7">
        <f xml:space="preserve"> Campaign_Data[[#This Row],[Revenue_Generated]]/Campaign_Data[[#This Row],[Total_Spend]]</f>
        <v>2.6101464392358982</v>
      </c>
      <c r="S922" t="str">
        <f xml:space="preserve"> TEXT(Campaign_Data[[#This Row],[Start_Date]], "mmm-yyyy")</f>
        <v>Jun-2023</v>
      </c>
    </row>
    <row r="923" spans="1:19" x14ac:dyDescent="0.2">
      <c r="A923" t="s">
        <v>961</v>
      </c>
      <c r="B923" t="s">
        <v>46</v>
      </c>
      <c r="C923" t="s">
        <v>47</v>
      </c>
      <c r="D923" s="1">
        <v>45097</v>
      </c>
      <c r="E923" s="1">
        <v>45546</v>
      </c>
      <c r="F923">
        <v>130009.9</v>
      </c>
      <c r="G923">
        <v>87139.199999999997</v>
      </c>
      <c r="H923">
        <v>59972</v>
      </c>
      <c r="I923" s="6">
        <v>3271.5479999999998</v>
      </c>
      <c r="J923" s="7">
        <v>4849.902</v>
      </c>
      <c r="K923" t="s">
        <v>21</v>
      </c>
      <c r="L923" t="s">
        <v>22</v>
      </c>
      <c r="M923" t="s">
        <v>31</v>
      </c>
      <c r="N923" s="5">
        <f xml:space="preserve"> Campaign_Data[[#This Row],[Clicks]]/Campaign_Data[[#This Row],[Impressions]]</f>
        <v>0.67025049630835809</v>
      </c>
      <c r="O923" s="5">
        <f xml:space="preserve"> Campaign_Data[[#This Row],[Conversions]]/Campaign_Data[[#This Row],[Clicks]]</f>
        <v>0.68823216187433445</v>
      </c>
      <c r="P923" s="7">
        <f>Campaign_Data[[#This Row],[Total_Spend]]/Campaign_Data[[#This Row],[Clicks]]</f>
        <v>3.754392971246006E-2</v>
      </c>
      <c r="Q923" s="6">
        <f>Campaign_Data[[#This Row],[Total_Spend]]/Campaign_Data[[#This Row],[Conversions]]</f>
        <v>5.4551257253384909E-2</v>
      </c>
      <c r="R923" s="7">
        <f xml:space="preserve"> Campaign_Data[[#This Row],[Revenue_Generated]]/Campaign_Data[[#This Row],[Total_Spend]]</f>
        <v>1.4824486756728008</v>
      </c>
      <c r="S923" t="str">
        <f xml:space="preserve"> TEXT(Campaign_Data[[#This Row],[Start_Date]], "mmm-yyyy")</f>
        <v>Jun-2023</v>
      </c>
    </row>
    <row r="924" spans="1:19" x14ac:dyDescent="0.2">
      <c r="A924" t="s">
        <v>962</v>
      </c>
      <c r="B924" t="s">
        <v>46</v>
      </c>
      <c r="C924" t="s">
        <v>28</v>
      </c>
      <c r="D924" s="1">
        <v>44927</v>
      </c>
      <c r="E924" s="1">
        <v>45363</v>
      </c>
      <c r="F924">
        <v>142755.4</v>
      </c>
      <c r="G924">
        <v>45669.2</v>
      </c>
      <c r="H924">
        <v>44776</v>
      </c>
      <c r="I924" s="6">
        <v>9429.4660000000003</v>
      </c>
      <c r="J924" s="7">
        <v>29145.87</v>
      </c>
      <c r="K924" t="s">
        <v>64</v>
      </c>
      <c r="L924" t="s">
        <v>22</v>
      </c>
      <c r="M924" t="s">
        <v>31</v>
      </c>
      <c r="N924" s="5">
        <f xml:space="preserve"> Campaign_Data[[#This Row],[Clicks]]/Campaign_Data[[#This Row],[Impressions]]</f>
        <v>0.31991224149839514</v>
      </c>
      <c r="O924" s="5">
        <f xml:space="preserve"> Campaign_Data[[#This Row],[Conversions]]/Campaign_Data[[#This Row],[Clicks]]</f>
        <v>0.98044196088392188</v>
      </c>
      <c r="P924" s="7">
        <f>Campaign_Data[[#This Row],[Total_Spend]]/Campaign_Data[[#This Row],[Clicks]]</f>
        <v>0.20647320294640592</v>
      </c>
      <c r="Q924" s="6">
        <f>Campaign_Data[[#This Row],[Total_Spend]]/Campaign_Data[[#This Row],[Conversions]]</f>
        <v>0.21059196891191712</v>
      </c>
      <c r="R924" s="7">
        <f xml:space="preserve"> Campaign_Data[[#This Row],[Revenue_Generated]]/Campaign_Data[[#This Row],[Total_Spend]]</f>
        <v>3.0909353721621136</v>
      </c>
      <c r="S924" t="str">
        <f xml:space="preserve"> TEXT(Campaign_Data[[#This Row],[Start_Date]], "mmm-yyyy")</f>
        <v>Jan-2023</v>
      </c>
    </row>
    <row r="925" spans="1:19" x14ac:dyDescent="0.2">
      <c r="A925" t="s">
        <v>963</v>
      </c>
      <c r="B925" t="s">
        <v>27</v>
      </c>
      <c r="C925" t="s">
        <v>28</v>
      </c>
      <c r="D925" s="1">
        <v>45035</v>
      </c>
      <c r="E925" s="1">
        <v>45469</v>
      </c>
      <c r="F925">
        <v>42891</v>
      </c>
      <c r="G925">
        <v>4019.4</v>
      </c>
      <c r="H925">
        <v>2769.5</v>
      </c>
      <c r="I925" s="6">
        <v>7961.1959999999999</v>
      </c>
      <c r="J925" s="7">
        <v>29948.735000000001</v>
      </c>
      <c r="K925" t="s">
        <v>21</v>
      </c>
      <c r="L925" t="s">
        <v>49</v>
      </c>
      <c r="M925" t="s">
        <v>31</v>
      </c>
      <c r="N925" s="5">
        <f xml:space="preserve"> Campaign_Data[[#This Row],[Clicks]]/Campaign_Data[[#This Row],[Impressions]]</f>
        <v>9.3711967545638944E-2</v>
      </c>
      <c r="O925" s="5">
        <f xml:space="preserve"> Campaign_Data[[#This Row],[Conversions]]/Campaign_Data[[#This Row],[Clicks]]</f>
        <v>0.689033189033189</v>
      </c>
      <c r="P925" s="7">
        <f>Campaign_Data[[#This Row],[Total_Spend]]/Campaign_Data[[#This Row],[Clicks]]</f>
        <v>1.9806926406926406</v>
      </c>
      <c r="Q925" s="6">
        <f>Campaign_Data[[#This Row],[Total_Spend]]/Campaign_Data[[#This Row],[Conversions]]</f>
        <v>2.8745968586387436</v>
      </c>
      <c r="R925" s="7">
        <f xml:space="preserve"> Campaign_Data[[#This Row],[Revenue_Generated]]/Campaign_Data[[#This Row],[Total_Spend]]</f>
        <v>3.7618386734857427</v>
      </c>
      <c r="S925" t="str">
        <f xml:space="preserve"> TEXT(Campaign_Data[[#This Row],[Start_Date]], "mmm-yyyy")</f>
        <v>Apr-2023</v>
      </c>
    </row>
    <row r="926" spans="1:19" x14ac:dyDescent="0.2">
      <c r="A926" t="s">
        <v>964</v>
      </c>
      <c r="B926" t="s">
        <v>46</v>
      </c>
      <c r="C926" t="s">
        <v>40</v>
      </c>
      <c r="D926" s="1">
        <v>45031</v>
      </c>
      <c r="E926" s="1">
        <v>45478</v>
      </c>
      <c r="F926">
        <v>62564.6</v>
      </c>
      <c r="G926">
        <v>49691.5</v>
      </c>
      <c r="H926">
        <v>33219.5</v>
      </c>
      <c r="I926" s="6">
        <v>9257.5830000000005</v>
      </c>
      <c r="J926" s="7">
        <v>36929.904999999999</v>
      </c>
      <c r="K926" t="s">
        <v>42</v>
      </c>
      <c r="L926" t="s">
        <v>34</v>
      </c>
      <c r="M926" t="s">
        <v>23</v>
      </c>
      <c r="N926" s="5">
        <f xml:space="preserve"> Campaign_Data[[#This Row],[Clicks]]/Campaign_Data[[#This Row],[Impressions]]</f>
        <v>0.79424307036247332</v>
      </c>
      <c r="O926" s="5">
        <f xml:space="preserve"> Campaign_Data[[#This Row],[Conversions]]/Campaign_Data[[#This Row],[Clicks]]</f>
        <v>0.66851473592063027</v>
      </c>
      <c r="P926" s="7">
        <f>Campaign_Data[[#This Row],[Total_Spend]]/Campaign_Data[[#This Row],[Clicks]]</f>
        <v>0.18630113802159323</v>
      </c>
      <c r="Q926" s="6">
        <f>Campaign_Data[[#This Row],[Total_Spend]]/Campaign_Data[[#This Row],[Conversions]]</f>
        <v>0.27867917939764297</v>
      </c>
      <c r="R926" s="7">
        <f xml:space="preserve"> Campaign_Data[[#This Row],[Revenue_Generated]]/Campaign_Data[[#This Row],[Total_Spend]]</f>
        <v>3.989151920107008</v>
      </c>
      <c r="S926" t="str">
        <f xml:space="preserve"> TEXT(Campaign_Data[[#This Row],[Start_Date]], "mmm-yyyy")</f>
        <v>Apr-2023</v>
      </c>
    </row>
    <row r="927" spans="1:19" x14ac:dyDescent="0.2">
      <c r="A927" t="s">
        <v>965</v>
      </c>
      <c r="B927" t="s">
        <v>46</v>
      </c>
      <c r="C927" t="s">
        <v>28</v>
      </c>
      <c r="D927" s="1">
        <v>44943</v>
      </c>
      <c r="E927" s="1">
        <v>45398</v>
      </c>
      <c r="F927">
        <v>140786.29999999999</v>
      </c>
      <c r="G927">
        <v>75719</v>
      </c>
      <c r="H927">
        <v>59771.9</v>
      </c>
      <c r="I927" s="6">
        <v>8574.1689999999999</v>
      </c>
      <c r="J927" s="7">
        <v>24157.028999999999</v>
      </c>
      <c r="K927" t="s">
        <v>21</v>
      </c>
      <c r="L927" t="s">
        <v>49</v>
      </c>
      <c r="M927" t="s">
        <v>31</v>
      </c>
      <c r="N927" s="5">
        <f xml:space="preserve"> Campaign_Data[[#This Row],[Clicks]]/Campaign_Data[[#This Row],[Impressions]]</f>
        <v>0.53782932004037332</v>
      </c>
      <c r="O927" s="5">
        <f xml:space="preserve"> Campaign_Data[[#This Row],[Conversions]]/Campaign_Data[[#This Row],[Clicks]]</f>
        <v>0.78939103791650711</v>
      </c>
      <c r="P927" s="7">
        <f>Campaign_Data[[#This Row],[Total_Spend]]/Campaign_Data[[#This Row],[Clicks]]</f>
        <v>0.113236690923018</v>
      </c>
      <c r="Q927" s="6">
        <f>Campaign_Data[[#This Row],[Total_Spend]]/Campaign_Data[[#This Row],[Conversions]]</f>
        <v>0.14344815875018194</v>
      </c>
      <c r="R927" s="7">
        <f xml:space="preserve"> Campaign_Data[[#This Row],[Revenue_Generated]]/Campaign_Data[[#This Row],[Total_Spend]]</f>
        <v>2.8174192741010819</v>
      </c>
      <c r="S927" t="str">
        <f xml:space="preserve"> TEXT(Campaign_Data[[#This Row],[Start_Date]], "mmm-yyyy")</f>
        <v>Jan-2023</v>
      </c>
    </row>
    <row r="928" spans="1:19" x14ac:dyDescent="0.2">
      <c r="A928" t="s">
        <v>966</v>
      </c>
      <c r="B928" t="s">
        <v>19</v>
      </c>
      <c r="C928" t="s">
        <v>47</v>
      </c>
      <c r="D928" s="1">
        <v>44899</v>
      </c>
      <c r="E928" s="1">
        <v>45357</v>
      </c>
      <c r="F928">
        <v>118920.3</v>
      </c>
      <c r="G928">
        <v>33503.699999999997</v>
      </c>
      <c r="H928">
        <v>20824.899999999998</v>
      </c>
      <c r="I928" s="6">
        <v>889.22699999999998</v>
      </c>
      <c r="J928" s="7">
        <v>2935.4670000000001</v>
      </c>
      <c r="K928" t="s">
        <v>29</v>
      </c>
      <c r="L928" t="s">
        <v>49</v>
      </c>
      <c r="M928" t="s">
        <v>23</v>
      </c>
      <c r="N928" s="5">
        <f xml:space="preserve"> Campaign_Data[[#This Row],[Clicks]]/Campaign_Data[[#This Row],[Impressions]]</f>
        <v>0.28173238715341281</v>
      </c>
      <c r="O928" s="5">
        <f xml:space="preserve"> Campaign_Data[[#This Row],[Conversions]]/Campaign_Data[[#This Row],[Clicks]]</f>
        <v>0.6215701549381113</v>
      </c>
      <c r="P928" s="7">
        <f>Campaign_Data[[#This Row],[Total_Spend]]/Campaign_Data[[#This Row],[Clicks]]</f>
        <v>2.6541158140742666E-2</v>
      </c>
      <c r="Q928" s="6">
        <f>Campaign_Data[[#This Row],[Total_Spend]]/Campaign_Data[[#This Row],[Conversions]]</f>
        <v>4.2700181033282276E-2</v>
      </c>
      <c r="R928" s="7">
        <f xml:space="preserve"> Campaign_Data[[#This Row],[Revenue_Generated]]/Campaign_Data[[#This Row],[Total_Spend]]</f>
        <v>3.3011447020839451</v>
      </c>
      <c r="S928" t="str">
        <f xml:space="preserve"> TEXT(Campaign_Data[[#This Row],[Start_Date]], "mmm-yyyy")</f>
        <v>Dec-2022</v>
      </c>
    </row>
    <row r="929" spans="1:19" x14ac:dyDescent="0.2">
      <c r="A929" t="s">
        <v>967</v>
      </c>
      <c r="B929" t="s">
        <v>25</v>
      </c>
      <c r="C929" t="s">
        <v>20</v>
      </c>
      <c r="D929" s="1">
        <v>44967</v>
      </c>
      <c r="E929" s="1">
        <v>45414</v>
      </c>
      <c r="F929">
        <v>9013.1999999999989</v>
      </c>
      <c r="G929">
        <v>4770.5</v>
      </c>
      <c r="H929">
        <v>1223.8</v>
      </c>
      <c r="I929" s="6">
        <v>5317.2659999999996</v>
      </c>
      <c r="J929" s="7">
        <v>19786.438999999998</v>
      </c>
      <c r="K929" t="s">
        <v>64</v>
      </c>
      <c r="L929" t="s">
        <v>34</v>
      </c>
      <c r="M929" t="s">
        <v>31</v>
      </c>
      <c r="N929" s="5">
        <f xml:space="preserve"> Campaign_Data[[#This Row],[Clicks]]/Campaign_Data[[#This Row],[Impressions]]</f>
        <v>0.52927927927927931</v>
      </c>
      <c r="O929" s="5">
        <f xml:space="preserve"> Campaign_Data[[#This Row],[Conversions]]/Campaign_Data[[#This Row],[Clicks]]</f>
        <v>0.25653495440729485</v>
      </c>
      <c r="P929" s="7">
        <f>Campaign_Data[[#This Row],[Total_Spend]]/Campaign_Data[[#This Row],[Clicks]]</f>
        <v>1.1146139817629179</v>
      </c>
      <c r="Q929" s="6">
        <f>Campaign_Data[[#This Row],[Total_Spend]]/Campaign_Data[[#This Row],[Conversions]]</f>
        <v>4.3448815165876775</v>
      </c>
      <c r="R929" s="7">
        <f xml:space="preserve"> Campaign_Data[[#This Row],[Revenue_Generated]]/Campaign_Data[[#This Row],[Total_Spend]]</f>
        <v>3.7211677956303109</v>
      </c>
      <c r="S929" t="str">
        <f xml:space="preserve"> TEXT(Campaign_Data[[#This Row],[Start_Date]], "mmm-yyyy")</f>
        <v>Feb-2023</v>
      </c>
    </row>
    <row r="930" spans="1:19" x14ac:dyDescent="0.2">
      <c r="A930" t="s">
        <v>968</v>
      </c>
      <c r="B930" t="s">
        <v>46</v>
      </c>
      <c r="C930" t="s">
        <v>47</v>
      </c>
      <c r="D930" s="1">
        <v>44960</v>
      </c>
      <c r="E930" s="1">
        <v>45398</v>
      </c>
      <c r="F930">
        <v>126068.8</v>
      </c>
      <c r="G930">
        <v>83899.9</v>
      </c>
      <c r="H930">
        <v>62698</v>
      </c>
      <c r="I930" s="6">
        <v>756.9</v>
      </c>
      <c r="J930" s="7">
        <v>1782.2239999999999</v>
      </c>
      <c r="K930" t="s">
        <v>21</v>
      </c>
      <c r="L930" t="s">
        <v>22</v>
      </c>
      <c r="M930" t="s">
        <v>31</v>
      </c>
      <c r="N930" s="5">
        <f xml:space="preserve"> Campaign_Data[[#This Row],[Clicks]]/Campaign_Data[[#This Row],[Impressions]]</f>
        <v>0.66550883327199106</v>
      </c>
      <c r="O930" s="5">
        <f xml:space="preserve"> Campaign_Data[[#This Row],[Conversions]]/Campaign_Data[[#This Row],[Clicks]]</f>
        <v>0.74729528879057072</v>
      </c>
      <c r="P930" s="7">
        <f>Campaign_Data[[#This Row],[Total_Spend]]/Campaign_Data[[#This Row],[Clicks]]</f>
        <v>9.021464864678027E-3</v>
      </c>
      <c r="Q930" s="6">
        <f>Campaign_Data[[#This Row],[Total_Spend]]/Campaign_Data[[#This Row],[Conversions]]</f>
        <v>1.2072155411655874E-2</v>
      </c>
      <c r="R930" s="7">
        <f xml:space="preserve"> Campaign_Data[[#This Row],[Revenue_Generated]]/Campaign_Data[[#This Row],[Total_Spend]]</f>
        <v>2.3546360153256707</v>
      </c>
      <c r="S930" t="str">
        <f xml:space="preserve"> TEXT(Campaign_Data[[#This Row],[Start_Date]], "mmm-yyyy")</f>
        <v>Feb-2023</v>
      </c>
    </row>
    <row r="931" spans="1:19" x14ac:dyDescent="0.2">
      <c r="A931" t="s">
        <v>969</v>
      </c>
      <c r="B931" t="s">
        <v>39</v>
      </c>
      <c r="C931" t="s">
        <v>28</v>
      </c>
      <c r="D931" s="1">
        <v>44979</v>
      </c>
      <c r="E931" s="1">
        <v>45430</v>
      </c>
      <c r="F931">
        <v>59783.5</v>
      </c>
      <c r="G931">
        <v>37723.199999999997</v>
      </c>
      <c r="H931">
        <v>9068.2999999999993</v>
      </c>
      <c r="I931" s="6">
        <v>702.38</v>
      </c>
      <c r="J931" s="7">
        <v>2784.174</v>
      </c>
      <c r="K931" t="s">
        <v>37</v>
      </c>
      <c r="L931" t="s">
        <v>49</v>
      </c>
      <c r="M931" t="s">
        <v>23</v>
      </c>
      <c r="N931" s="5">
        <f xml:space="preserve"> Campaign_Data[[#This Row],[Clicks]]/Campaign_Data[[#This Row],[Impressions]]</f>
        <v>0.63099684695609992</v>
      </c>
      <c r="O931" s="5">
        <f xml:space="preserve"> Campaign_Data[[#This Row],[Conversions]]/Campaign_Data[[#This Row],[Clicks]]</f>
        <v>0.24039052890528906</v>
      </c>
      <c r="P931" s="7">
        <f>Campaign_Data[[#This Row],[Total_Spend]]/Campaign_Data[[#This Row],[Clicks]]</f>
        <v>1.8619311193111932E-2</v>
      </c>
      <c r="Q931" s="6">
        <f>Campaign_Data[[#This Row],[Total_Spend]]/Campaign_Data[[#This Row],[Conversions]]</f>
        <v>7.7454429165334196E-2</v>
      </c>
      <c r="R931" s="7">
        <f xml:space="preserve"> Campaign_Data[[#This Row],[Revenue_Generated]]/Campaign_Data[[#This Row],[Total_Spend]]</f>
        <v>3.9639141205615194</v>
      </c>
      <c r="S931" t="str">
        <f xml:space="preserve"> TEXT(Campaign_Data[[#This Row],[Start_Date]], "mmm-yyyy")</f>
        <v>Feb-2023</v>
      </c>
    </row>
    <row r="932" spans="1:19" x14ac:dyDescent="0.2">
      <c r="A932" t="s">
        <v>970</v>
      </c>
      <c r="B932" t="s">
        <v>46</v>
      </c>
      <c r="C932" t="s">
        <v>20</v>
      </c>
      <c r="D932" s="1">
        <v>44958</v>
      </c>
      <c r="E932" s="1">
        <v>45410</v>
      </c>
      <c r="F932">
        <v>17498.599999999999</v>
      </c>
      <c r="G932">
        <v>12536.699999999999</v>
      </c>
      <c r="H932">
        <v>5933.4</v>
      </c>
      <c r="I932" s="6">
        <v>11852.967000000001</v>
      </c>
      <c r="J932" s="7">
        <v>47185.957999999999</v>
      </c>
      <c r="K932" t="s">
        <v>21</v>
      </c>
      <c r="L932" t="s">
        <v>30</v>
      </c>
      <c r="M932" t="s">
        <v>23</v>
      </c>
      <c r="N932" s="5">
        <f xml:space="preserve"> Campaign_Data[[#This Row],[Clicks]]/Campaign_Data[[#This Row],[Impressions]]</f>
        <v>0.7164401723566457</v>
      </c>
      <c r="O932" s="5">
        <f xml:space="preserve"> Campaign_Data[[#This Row],[Conversions]]/Campaign_Data[[#This Row],[Clicks]]</f>
        <v>0.47328244274809161</v>
      </c>
      <c r="P932" s="7">
        <f>Campaign_Data[[#This Row],[Total_Spend]]/Campaign_Data[[#This Row],[Clicks]]</f>
        <v>0.94546148507980576</v>
      </c>
      <c r="Q932" s="6">
        <f>Campaign_Data[[#This Row],[Total_Spend]]/Campaign_Data[[#This Row],[Conversions]]</f>
        <v>1.9976686217008799</v>
      </c>
      <c r="R932" s="7">
        <f xml:space="preserve"> Campaign_Data[[#This Row],[Revenue_Generated]]/Campaign_Data[[#This Row],[Total_Spend]]</f>
        <v>3.9809406370573712</v>
      </c>
      <c r="S932" t="str">
        <f xml:space="preserve"> TEXT(Campaign_Data[[#This Row],[Start_Date]], "mmm-yyyy")</f>
        <v>Feb-2023</v>
      </c>
    </row>
    <row r="933" spans="1:19" x14ac:dyDescent="0.2">
      <c r="A933" t="s">
        <v>971</v>
      </c>
      <c r="B933" t="s">
        <v>39</v>
      </c>
      <c r="C933" t="s">
        <v>47</v>
      </c>
      <c r="D933" s="1">
        <v>45083</v>
      </c>
      <c r="E933" s="1">
        <v>45543</v>
      </c>
      <c r="F933">
        <v>50068.5</v>
      </c>
      <c r="G933">
        <v>32030.5</v>
      </c>
      <c r="H933">
        <v>12397.5</v>
      </c>
      <c r="I933" s="6">
        <v>8236.7829999999994</v>
      </c>
      <c r="J933" s="7">
        <v>26518.006000000001</v>
      </c>
      <c r="K933" t="s">
        <v>42</v>
      </c>
      <c r="L933" t="s">
        <v>22</v>
      </c>
      <c r="M933" t="s">
        <v>31</v>
      </c>
      <c r="N933" s="5">
        <f xml:space="preserve"> Campaign_Data[[#This Row],[Clicks]]/Campaign_Data[[#This Row],[Impressions]]</f>
        <v>0.63973356501592815</v>
      </c>
      <c r="O933" s="5">
        <f xml:space="preserve"> Campaign_Data[[#This Row],[Conversions]]/Campaign_Data[[#This Row],[Clicks]]</f>
        <v>0.38705296514259846</v>
      </c>
      <c r="P933" s="7">
        <f>Campaign_Data[[#This Row],[Total_Spend]]/Campaign_Data[[#This Row],[Clicks]]</f>
        <v>0.25715436849253054</v>
      </c>
      <c r="Q933" s="6">
        <f>Campaign_Data[[#This Row],[Total_Spend]]/Campaign_Data[[#This Row],[Conversions]]</f>
        <v>0.66439064327485375</v>
      </c>
      <c r="R933" s="7">
        <f xml:space="preserve"> Campaign_Data[[#This Row],[Revenue_Generated]]/Campaign_Data[[#This Row],[Total_Spend]]</f>
        <v>3.219461530065804</v>
      </c>
      <c r="S933" t="str">
        <f xml:space="preserve"> TEXT(Campaign_Data[[#This Row],[Start_Date]], "mmm-yyyy")</f>
        <v>Jun-2023</v>
      </c>
    </row>
    <row r="934" spans="1:19" x14ac:dyDescent="0.2">
      <c r="A934" t="s">
        <v>972</v>
      </c>
      <c r="B934" t="s">
        <v>25</v>
      </c>
      <c r="C934" t="s">
        <v>40</v>
      </c>
      <c r="D934" s="1">
        <v>45032</v>
      </c>
      <c r="E934" s="1">
        <v>45466</v>
      </c>
      <c r="F934">
        <v>46327.5</v>
      </c>
      <c r="G934">
        <v>22008.1</v>
      </c>
      <c r="H934">
        <v>20729.2</v>
      </c>
      <c r="I934" s="6">
        <v>2817.6689999999999</v>
      </c>
      <c r="J934" s="7">
        <v>4937.83</v>
      </c>
      <c r="K934" t="s">
        <v>42</v>
      </c>
      <c r="L934" t="s">
        <v>30</v>
      </c>
      <c r="M934" t="s">
        <v>23</v>
      </c>
      <c r="N934" s="5">
        <f xml:space="preserve"> Campaign_Data[[#This Row],[Clicks]]/Campaign_Data[[#This Row],[Impressions]]</f>
        <v>0.47505477308294208</v>
      </c>
      <c r="O934" s="5">
        <f xml:space="preserve"> Campaign_Data[[#This Row],[Conversions]]/Campaign_Data[[#This Row],[Clicks]]</f>
        <v>0.94188957701937026</v>
      </c>
      <c r="P934" s="7">
        <f>Campaign_Data[[#This Row],[Total_Spend]]/Campaign_Data[[#This Row],[Clicks]]</f>
        <v>0.12802872578732377</v>
      </c>
      <c r="Q934" s="6">
        <f>Campaign_Data[[#This Row],[Total_Spend]]/Campaign_Data[[#This Row],[Conversions]]</f>
        <v>0.13592753217683268</v>
      </c>
      <c r="R934" s="7">
        <f xml:space="preserve"> Campaign_Data[[#This Row],[Revenue_Generated]]/Campaign_Data[[#This Row],[Total_Spend]]</f>
        <v>1.7524521155607704</v>
      </c>
      <c r="S934" t="str">
        <f xml:space="preserve"> TEXT(Campaign_Data[[#This Row],[Start_Date]], "mmm-yyyy")</f>
        <v>Apr-2023</v>
      </c>
    </row>
    <row r="935" spans="1:19" x14ac:dyDescent="0.2">
      <c r="A935" t="s">
        <v>973</v>
      </c>
      <c r="B935" t="s">
        <v>39</v>
      </c>
      <c r="C935" t="s">
        <v>40</v>
      </c>
      <c r="D935" s="1">
        <v>44979</v>
      </c>
      <c r="E935" s="1">
        <v>45429</v>
      </c>
      <c r="F935">
        <v>74631.5</v>
      </c>
      <c r="G935">
        <v>61047.9</v>
      </c>
      <c r="H935">
        <v>27094.7</v>
      </c>
      <c r="I935" s="6">
        <v>757.53800000000001</v>
      </c>
      <c r="J935" s="7">
        <v>989.74099999999999</v>
      </c>
      <c r="K935" t="s">
        <v>37</v>
      </c>
      <c r="L935" t="s">
        <v>43</v>
      </c>
      <c r="M935" t="s">
        <v>31</v>
      </c>
      <c r="N935" s="5">
        <f xml:space="preserve"> Campaign_Data[[#This Row],[Clicks]]/Campaign_Data[[#This Row],[Impressions]]</f>
        <v>0.81799106275500288</v>
      </c>
      <c r="O935" s="5">
        <f xml:space="preserve"> Campaign_Data[[#This Row],[Conversions]]/Campaign_Data[[#This Row],[Clicks]]</f>
        <v>0.44382689658448532</v>
      </c>
      <c r="P935" s="7">
        <f>Campaign_Data[[#This Row],[Total_Spend]]/Campaign_Data[[#This Row],[Clicks]]</f>
        <v>1.2408911690656025E-2</v>
      </c>
      <c r="Q935" s="6">
        <f>Campaign_Data[[#This Row],[Total_Spend]]/Campaign_Data[[#This Row],[Conversions]]</f>
        <v>2.7958899711013594E-2</v>
      </c>
      <c r="R935" s="7">
        <f xml:space="preserve"> Campaign_Data[[#This Row],[Revenue_Generated]]/Campaign_Data[[#This Row],[Total_Spend]]</f>
        <v>1.3065232371181379</v>
      </c>
      <c r="S935" t="str">
        <f xml:space="preserve"> TEXT(Campaign_Data[[#This Row],[Start_Date]], "mmm-yyyy")</f>
        <v>Feb-2023</v>
      </c>
    </row>
    <row r="936" spans="1:19" x14ac:dyDescent="0.2">
      <c r="A936" t="s">
        <v>974</v>
      </c>
      <c r="B936" t="s">
        <v>27</v>
      </c>
      <c r="C936" t="s">
        <v>28</v>
      </c>
      <c r="D936" s="1">
        <v>44874</v>
      </c>
      <c r="E936" s="1">
        <v>45335</v>
      </c>
      <c r="F936">
        <v>38375.699999999997</v>
      </c>
      <c r="G936">
        <v>27883.5</v>
      </c>
      <c r="H936">
        <v>13914.199999999999</v>
      </c>
      <c r="I936" s="6">
        <v>9952.7129999999997</v>
      </c>
      <c r="J936" s="7">
        <v>30144.659</v>
      </c>
      <c r="K936" t="s">
        <v>64</v>
      </c>
      <c r="L936" t="s">
        <v>34</v>
      </c>
      <c r="M936" t="s">
        <v>23</v>
      </c>
      <c r="N936" s="5">
        <f xml:space="preserve"> Campaign_Data[[#This Row],[Clicks]]/Campaign_Data[[#This Row],[Impressions]]</f>
        <v>0.72659260938562686</v>
      </c>
      <c r="O936" s="5">
        <f xml:space="preserve"> Campaign_Data[[#This Row],[Conversions]]/Campaign_Data[[#This Row],[Clicks]]</f>
        <v>0.49901196047841911</v>
      </c>
      <c r="P936" s="7">
        <f>Campaign_Data[[#This Row],[Total_Spend]]/Campaign_Data[[#This Row],[Clicks]]</f>
        <v>0.35693915756630262</v>
      </c>
      <c r="Q936" s="6">
        <f>Campaign_Data[[#This Row],[Total_Spend]]/Campaign_Data[[#This Row],[Conversions]]</f>
        <v>0.7152917882451022</v>
      </c>
      <c r="R936" s="7">
        <f xml:space="preserve"> Campaign_Data[[#This Row],[Revenue_Generated]]/Campaign_Data[[#This Row],[Total_Spend]]</f>
        <v>3.0287881304323756</v>
      </c>
      <c r="S936" t="str">
        <f xml:space="preserve"> TEXT(Campaign_Data[[#This Row],[Start_Date]], "mmm-yyyy")</f>
        <v>Nov-2022</v>
      </c>
    </row>
    <row r="937" spans="1:19" x14ac:dyDescent="0.2">
      <c r="A937" t="s">
        <v>975</v>
      </c>
      <c r="B937" t="s">
        <v>27</v>
      </c>
      <c r="C937" t="s">
        <v>28</v>
      </c>
      <c r="D937" s="1">
        <v>44897</v>
      </c>
      <c r="E937" s="1">
        <v>45354</v>
      </c>
      <c r="F937">
        <v>29597.399999999998</v>
      </c>
      <c r="G937">
        <v>16628.599999999999</v>
      </c>
      <c r="H937">
        <v>16350.199999999999</v>
      </c>
      <c r="I937" s="6">
        <v>12596.933000000001</v>
      </c>
      <c r="J937" s="7">
        <v>22413.752</v>
      </c>
      <c r="K937" t="s">
        <v>21</v>
      </c>
      <c r="L937" t="s">
        <v>43</v>
      </c>
      <c r="M937" t="s">
        <v>23</v>
      </c>
      <c r="N937" s="5">
        <f xml:space="preserve"> Campaign_Data[[#This Row],[Clicks]]/Campaign_Data[[#This Row],[Impressions]]</f>
        <v>0.56182637664119139</v>
      </c>
      <c r="O937" s="5">
        <f xml:space="preserve"> Campaign_Data[[#This Row],[Conversions]]/Campaign_Data[[#This Row],[Clicks]]</f>
        <v>0.98325776072549709</v>
      </c>
      <c r="P937" s="7">
        <f>Campaign_Data[[#This Row],[Total_Spend]]/Campaign_Data[[#This Row],[Clicks]]</f>
        <v>0.75754621555633073</v>
      </c>
      <c r="Q937" s="6">
        <f>Campaign_Data[[#This Row],[Total_Spend]]/Campaign_Data[[#This Row],[Conversions]]</f>
        <v>0.7704451933309685</v>
      </c>
      <c r="R937" s="7">
        <f xml:space="preserve"> Campaign_Data[[#This Row],[Revenue_Generated]]/Campaign_Data[[#This Row],[Total_Spend]]</f>
        <v>1.7793023111260493</v>
      </c>
      <c r="S937" t="str">
        <f xml:space="preserve"> TEXT(Campaign_Data[[#This Row],[Start_Date]], "mmm-yyyy")</f>
        <v>Dec-2022</v>
      </c>
    </row>
    <row r="938" spans="1:19" x14ac:dyDescent="0.2">
      <c r="A938" t="s">
        <v>976</v>
      </c>
      <c r="B938" t="s">
        <v>39</v>
      </c>
      <c r="C938" t="s">
        <v>20</v>
      </c>
      <c r="D938" s="1">
        <v>44999</v>
      </c>
      <c r="E938" s="1">
        <v>45434</v>
      </c>
      <c r="F938">
        <v>132759.1</v>
      </c>
      <c r="G938">
        <v>101819</v>
      </c>
      <c r="H938">
        <v>73880.399999999994</v>
      </c>
      <c r="I938" s="6">
        <v>7339.32</v>
      </c>
      <c r="J938" s="7">
        <v>27396.271000000001</v>
      </c>
      <c r="K938" t="s">
        <v>42</v>
      </c>
      <c r="L938" t="s">
        <v>49</v>
      </c>
      <c r="M938" t="s">
        <v>31</v>
      </c>
      <c r="N938" s="5">
        <f xml:space="preserve"> Campaign_Data[[#This Row],[Clicks]]/Campaign_Data[[#This Row],[Impressions]]</f>
        <v>0.7669455427160925</v>
      </c>
      <c r="O938" s="5">
        <f xml:space="preserve"> Campaign_Data[[#This Row],[Conversions]]/Campaign_Data[[#This Row],[Clicks]]</f>
        <v>0.72560524067217314</v>
      </c>
      <c r="P938" s="7">
        <f>Campaign_Data[[#This Row],[Total_Spend]]/Campaign_Data[[#This Row],[Clicks]]</f>
        <v>7.2082027912275706E-2</v>
      </c>
      <c r="Q938" s="6">
        <f>Campaign_Data[[#This Row],[Total_Spend]]/Campaign_Data[[#This Row],[Conversions]]</f>
        <v>9.9340555817239759E-2</v>
      </c>
      <c r="R938" s="7">
        <f xml:space="preserve"> Campaign_Data[[#This Row],[Revenue_Generated]]/Campaign_Data[[#This Row],[Total_Spend]]</f>
        <v>3.732807807807808</v>
      </c>
      <c r="S938" t="str">
        <f xml:space="preserve"> TEXT(Campaign_Data[[#This Row],[Start_Date]], "mmm-yyyy")</f>
        <v>Mar-2023</v>
      </c>
    </row>
    <row r="939" spans="1:19" x14ac:dyDescent="0.2">
      <c r="A939" t="s">
        <v>977</v>
      </c>
      <c r="B939" t="s">
        <v>25</v>
      </c>
      <c r="C939" t="s">
        <v>20</v>
      </c>
      <c r="D939" s="1">
        <v>45090</v>
      </c>
      <c r="E939" s="1">
        <v>45548</v>
      </c>
      <c r="F939">
        <v>22411.200000000001</v>
      </c>
      <c r="G939">
        <v>3828</v>
      </c>
      <c r="H939">
        <v>1751.6</v>
      </c>
      <c r="I939" s="6">
        <v>6243.5839999999998</v>
      </c>
      <c r="J939" s="7">
        <v>17382.542000000001</v>
      </c>
      <c r="K939" t="s">
        <v>42</v>
      </c>
      <c r="L939" t="s">
        <v>49</v>
      </c>
      <c r="M939" t="s">
        <v>23</v>
      </c>
      <c r="N939" s="5">
        <f xml:space="preserve"> Campaign_Data[[#This Row],[Clicks]]/Campaign_Data[[#This Row],[Impressions]]</f>
        <v>0.17080745341614906</v>
      </c>
      <c r="O939" s="5">
        <f xml:space="preserve"> Campaign_Data[[#This Row],[Conversions]]/Campaign_Data[[#This Row],[Clicks]]</f>
        <v>0.45757575757575752</v>
      </c>
      <c r="P939" s="7">
        <f>Campaign_Data[[#This Row],[Total_Spend]]/Campaign_Data[[#This Row],[Clicks]]</f>
        <v>1.6310303030303031</v>
      </c>
      <c r="Q939" s="6">
        <f>Campaign_Data[[#This Row],[Total_Spend]]/Campaign_Data[[#This Row],[Conversions]]</f>
        <v>3.564503311258278</v>
      </c>
      <c r="R939" s="7">
        <f xml:space="preserve"> Campaign_Data[[#This Row],[Revenue_Generated]]/Campaign_Data[[#This Row],[Total_Spend]]</f>
        <v>2.784064729488704</v>
      </c>
      <c r="S939" t="str">
        <f xml:space="preserve"> TEXT(Campaign_Data[[#This Row],[Start_Date]], "mmm-yyyy")</f>
        <v>Jun-2023</v>
      </c>
    </row>
    <row r="940" spans="1:19" x14ac:dyDescent="0.2">
      <c r="A940" t="s">
        <v>978</v>
      </c>
      <c r="B940" t="s">
        <v>46</v>
      </c>
      <c r="C940" t="s">
        <v>40</v>
      </c>
      <c r="D940" s="1">
        <v>44860</v>
      </c>
      <c r="E940" s="1">
        <v>45305</v>
      </c>
      <c r="F940">
        <v>88081.7</v>
      </c>
      <c r="G940">
        <v>83328.599999999991</v>
      </c>
      <c r="H940">
        <v>60940.6</v>
      </c>
      <c r="I940" s="6">
        <v>14238.507</v>
      </c>
      <c r="J940" s="7">
        <v>33508.688000000002</v>
      </c>
      <c r="K940" t="s">
        <v>29</v>
      </c>
      <c r="L940" t="s">
        <v>30</v>
      </c>
      <c r="M940" t="s">
        <v>31</v>
      </c>
      <c r="N940" s="5">
        <f xml:space="preserve"> Campaign_Data[[#This Row],[Clicks]]/Campaign_Data[[#This Row],[Impressions]]</f>
        <v>0.94603759918348529</v>
      </c>
      <c r="O940" s="5">
        <f xml:space="preserve"> Campaign_Data[[#This Row],[Conversions]]/Campaign_Data[[#This Row],[Clicks]]</f>
        <v>0.73132873947240207</v>
      </c>
      <c r="P940" s="7">
        <f>Campaign_Data[[#This Row],[Total_Spend]]/Campaign_Data[[#This Row],[Clicks]]</f>
        <v>0.17087178951764462</v>
      </c>
      <c r="Q940" s="6">
        <f>Campaign_Data[[#This Row],[Total_Spend]]/Campaign_Data[[#This Row],[Conversions]]</f>
        <v>0.23364566479489865</v>
      </c>
      <c r="R940" s="7">
        <f xml:space="preserve"> Campaign_Data[[#This Row],[Revenue_Generated]]/Campaign_Data[[#This Row],[Total_Spend]]</f>
        <v>2.3533849440815673</v>
      </c>
      <c r="S940" t="str">
        <f xml:space="preserve"> TEXT(Campaign_Data[[#This Row],[Start_Date]], "mmm-yyyy")</f>
        <v>Oct-2022</v>
      </c>
    </row>
    <row r="941" spans="1:19" x14ac:dyDescent="0.2">
      <c r="A941" t="s">
        <v>979</v>
      </c>
      <c r="B941" t="s">
        <v>27</v>
      </c>
      <c r="C941" t="s">
        <v>28</v>
      </c>
      <c r="D941" s="1">
        <v>44915</v>
      </c>
      <c r="E941" s="1">
        <v>45361</v>
      </c>
      <c r="F941">
        <v>110864.09999999999</v>
      </c>
      <c r="G941">
        <v>40803</v>
      </c>
      <c r="H941">
        <v>34675.299999999996</v>
      </c>
      <c r="I941" s="6">
        <v>5505.1279999999997</v>
      </c>
      <c r="J941" s="7">
        <v>20209.346000000001</v>
      </c>
      <c r="K941" t="s">
        <v>29</v>
      </c>
      <c r="L941" t="s">
        <v>34</v>
      </c>
      <c r="M941" t="s">
        <v>23</v>
      </c>
      <c r="N941" s="5">
        <f xml:space="preserve"> Campaign_Data[[#This Row],[Clicks]]/Campaign_Data[[#This Row],[Impressions]]</f>
        <v>0.36804520128698109</v>
      </c>
      <c r="O941" s="5">
        <f xml:space="preserve"> Campaign_Data[[#This Row],[Conversions]]/Campaign_Data[[#This Row],[Clicks]]</f>
        <v>0.84982231698649602</v>
      </c>
      <c r="P941" s="7">
        <f>Campaign_Data[[#This Row],[Total_Spend]]/Campaign_Data[[#This Row],[Clicks]]</f>
        <v>0.13491968727789622</v>
      </c>
      <c r="Q941" s="6">
        <f>Campaign_Data[[#This Row],[Total_Spend]]/Campaign_Data[[#This Row],[Conversions]]</f>
        <v>0.15876223132892867</v>
      </c>
      <c r="R941" s="7">
        <f xml:space="preserve"> Campaign_Data[[#This Row],[Revenue_Generated]]/Campaign_Data[[#This Row],[Total_Spend]]</f>
        <v>3.6710038349698686</v>
      </c>
      <c r="S941" t="str">
        <f xml:space="preserve"> TEXT(Campaign_Data[[#This Row],[Start_Date]], "mmm-yyyy")</f>
        <v>Dec-2022</v>
      </c>
    </row>
    <row r="942" spans="1:19" x14ac:dyDescent="0.2">
      <c r="A942" t="s">
        <v>980</v>
      </c>
      <c r="B942" t="s">
        <v>19</v>
      </c>
      <c r="C942" t="s">
        <v>47</v>
      </c>
      <c r="D942" s="1">
        <v>45142</v>
      </c>
      <c r="E942" s="1">
        <v>45589</v>
      </c>
      <c r="F942">
        <v>102863</v>
      </c>
      <c r="G942">
        <v>3961.4</v>
      </c>
      <c r="H942">
        <v>3091.4</v>
      </c>
      <c r="I942" s="6">
        <v>3170.3960000000002</v>
      </c>
      <c r="J942" s="7">
        <v>7351.326</v>
      </c>
      <c r="K942" t="s">
        <v>64</v>
      </c>
      <c r="L942" t="s">
        <v>30</v>
      </c>
      <c r="M942" t="s">
        <v>23</v>
      </c>
      <c r="N942" s="5">
        <f xml:space="preserve"> Campaign_Data[[#This Row],[Clicks]]/Campaign_Data[[#This Row],[Impressions]]</f>
        <v>3.8511418099802651E-2</v>
      </c>
      <c r="O942" s="5">
        <f xml:space="preserve"> Campaign_Data[[#This Row],[Conversions]]/Campaign_Data[[#This Row],[Clicks]]</f>
        <v>0.78038067349926798</v>
      </c>
      <c r="P942" s="7">
        <f>Campaign_Data[[#This Row],[Total_Spend]]/Campaign_Data[[#This Row],[Clicks]]</f>
        <v>0.80032210834553441</v>
      </c>
      <c r="Q942" s="6">
        <f>Campaign_Data[[#This Row],[Total_Spend]]/Campaign_Data[[#This Row],[Conversions]]</f>
        <v>1.0255534709193246</v>
      </c>
      <c r="R942" s="7">
        <f xml:space="preserve"> Campaign_Data[[#This Row],[Revenue_Generated]]/Campaign_Data[[#This Row],[Total_Spend]]</f>
        <v>2.3187406241996267</v>
      </c>
      <c r="S942" t="str">
        <f xml:space="preserve"> TEXT(Campaign_Data[[#This Row],[Start_Date]], "mmm-yyyy")</f>
        <v>Aug-2023</v>
      </c>
    </row>
    <row r="943" spans="1:19" x14ac:dyDescent="0.2">
      <c r="A943" t="s">
        <v>981</v>
      </c>
      <c r="B943" t="s">
        <v>33</v>
      </c>
      <c r="C943" t="s">
        <v>28</v>
      </c>
      <c r="D943" s="1">
        <v>45069</v>
      </c>
      <c r="E943" s="1">
        <v>45516</v>
      </c>
      <c r="F943">
        <v>129395.09999999999</v>
      </c>
      <c r="G943">
        <v>1104.8999999999999</v>
      </c>
      <c r="H943">
        <v>417.59999999999997</v>
      </c>
      <c r="I943" s="6">
        <v>1870.268</v>
      </c>
      <c r="J943" s="7">
        <v>4946.4719999999998</v>
      </c>
      <c r="K943" t="s">
        <v>64</v>
      </c>
      <c r="L943" t="s">
        <v>30</v>
      </c>
      <c r="M943" t="s">
        <v>23</v>
      </c>
      <c r="N943" s="5">
        <f xml:space="preserve"> Campaign_Data[[#This Row],[Clicks]]/Campaign_Data[[#This Row],[Impressions]]</f>
        <v>8.5389632219458073E-3</v>
      </c>
      <c r="O943" s="5">
        <f xml:space="preserve"> Campaign_Data[[#This Row],[Conversions]]/Campaign_Data[[#This Row],[Clicks]]</f>
        <v>0.37795275590551181</v>
      </c>
      <c r="P943" s="7">
        <f>Campaign_Data[[#This Row],[Total_Spend]]/Campaign_Data[[#This Row],[Clicks]]</f>
        <v>1.692703412073491</v>
      </c>
      <c r="Q943" s="6">
        <f>Campaign_Data[[#This Row],[Total_Spend]]/Campaign_Data[[#This Row],[Conversions]]</f>
        <v>4.4786111111111113</v>
      </c>
      <c r="R943" s="7">
        <f xml:space="preserve"> Campaign_Data[[#This Row],[Revenue_Generated]]/Campaign_Data[[#This Row],[Total_Spend]]</f>
        <v>2.6447931526390867</v>
      </c>
      <c r="S943" t="str">
        <f xml:space="preserve"> TEXT(Campaign_Data[[#This Row],[Start_Date]], "mmm-yyyy")</f>
        <v>May-2023</v>
      </c>
    </row>
    <row r="944" spans="1:19" x14ac:dyDescent="0.2">
      <c r="A944" t="s">
        <v>982</v>
      </c>
      <c r="B944" t="s">
        <v>19</v>
      </c>
      <c r="C944" t="s">
        <v>28</v>
      </c>
      <c r="D944" s="1">
        <v>44920</v>
      </c>
      <c r="E944" s="1">
        <v>45373</v>
      </c>
      <c r="F944">
        <v>93069.7</v>
      </c>
      <c r="G944">
        <v>1948.8</v>
      </c>
      <c r="H944">
        <v>1693.6</v>
      </c>
      <c r="I944" s="6">
        <v>2808.5340000000001</v>
      </c>
      <c r="J944" s="7">
        <v>3720.1779999999999</v>
      </c>
      <c r="K944" t="s">
        <v>64</v>
      </c>
      <c r="L944" t="s">
        <v>43</v>
      </c>
      <c r="M944" t="s">
        <v>23</v>
      </c>
      <c r="N944" s="5">
        <f xml:space="preserve"> Campaign_Data[[#This Row],[Clicks]]/Campaign_Data[[#This Row],[Impressions]]</f>
        <v>2.0939145608076529E-2</v>
      </c>
      <c r="O944" s="5">
        <f xml:space="preserve"> Campaign_Data[[#This Row],[Conversions]]/Campaign_Data[[#This Row],[Clicks]]</f>
        <v>0.86904761904761907</v>
      </c>
      <c r="P944" s="7">
        <f>Campaign_Data[[#This Row],[Total_Spend]]/Campaign_Data[[#This Row],[Clicks]]</f>
        <v>1.4411607142857144</v>
      </c>
      <c r="Q944" s="6">
        <f>Campaign_Data[[#This Row],[Total_Spend]]/Campaign_Data[[#This Row],[Conversions]]</f>
        <v>1.6583219178082194</v>
      </c>
      <c r="R944" s="7">
        <f xml:space="preserve"> Campaign_Data[[#This Row],[Revenue_Generated]]/Campaign_Data[[#This Row],[Total_Spend]]</f>
        <v>1.3245978150878714</v>
      </c>
      <c r="S944" t="str">
        <f xml:space="preserve"> TEXT(Campaign_Data[[#This Row],[Start_Date]], "mmm-yyyy")</f>
        <v>Dec-2022</v>
      </c>
    </row>
    <row r="945" spans="1:19" x14ac:dyDescent="0.2">
      <c r="A945" t="s">
        <v>983</v>
      </c>
      <c r="B945" t="s">
        <v>25</v>
      </c>
      <c r="C945" t="s">
        <v>20</v>
      </c>
      <c r="D945" s="1">
        <v>45088</v>
      </c>
      <c r="E945" s="1">
        <v>45539</v>
      </c>
      <c r="F945">
        <v>30177.399999999998</v>
      </c>
      <c r="G945">
        <v>3970.1</v>
      </c>
      <c r="H945">
        <v>1102</v>
      </c>
      <c r="I945" s="6">
        <v>929.50800000000004</v>
      </c>
      <c r="J945" s="7">
        <v>1298.4459999999999</v>
      </c>
      <c r="K945" t="s">
        <v>64</v>
      </c>
      <c r="L945" t="s">
        <v>30</v>
      </c>
      <c r="M945" t="s">
        <v>23</v>
      </c>
      <c r="N945" s="5">
        <f xml:space="preserve"> Campaign_Data[[#This Row],[Clicks]]/Campaign_Data[[#This Row],[Impressions]]</f>
        <v>0.13155871612531234</v>
      </c>
      <c r="O945" s="5">
        <f xml:space="preserve"> Campaign_Data[[#This Row],[Conversions]]/Campaign_Data[[#This Row],[Clicks]]</f>
        <v>0.27757487216946675</v>
      </c>
      <c r="P945" s="7">
        <f>Campaign_Data[[#This Row],[Total_Spend]]/Campaign_Data[[#This Row],[Clicks]]</f>
        <v>0.23412710007304605</v>
      </c>
      <c r="Q945" s="6">
        <f>Campaign_Data[[#This Row],[Total_Spend]]/Campaign_Data[[#This Row],[Conversions]]</f>
        <v>0.84347368421052638</v>
      </c>
      <c r="R945" s="7">
        <f xml:space="preserve"> Campaign_Data[[#This Row],[Revenue_Generated]]/Campaign_Data[[#This Row],[Total_Spend]]</f>
        <v>1.3969175090477972</v>
      </c>
      <c r="S945" t="str">
        <f xml:space="preserve"> TEXT(Campaign_Data[[#This Row],[Start_Date]], "mmm-yyyy")</f>
        <v>Jun-2023</v>
      </c>
    </row>
    <row r="946" spans="1:19" x14ac:dyDescent="0.2">
      <c r="A946" t="s">
        <v>984</v>
      </c>
      <c r="B946" t="s">
        <v>46</v>
      </c>
      <c r="C946" t="s">
        <v>40</v>
      </c>
      <c r="D946" s="1">
        <v>45084</v>
      </c>
      <c r="E946" s="1">
        <v>45528</v>
      </c>
      <c r="F946">
        <v>140864.6</v>
      </c>
      <c r="G946">
        <v>21668.799999999999</v>
      </c>
      <c r="H946">
        <v>10573.4</v>
      </c>
      <c r="I946" s="6">
        <v>10109.602999999999</v>
      </c>
      <c r="J946" s="7">
        <v>22916.263999999999</v>
      </c>
      <c r="K946" t="s">
        <v>64</v>
      </c>
      <c r="L946" t="s">
        <v>43</v>
      </c>
      <c r="M946" t="s">
        <v>23</v>
      </c>
      <c r="N946" s="5">
        <f xml:space="preserve"> Campaign_Data[[#This Row],[Clicks]]/Campaign_Data[[#This Row],[Impressions]]</f>
        <v>0.1538271503273356</v>
      </c>
      <c r="O946" s="5">
        <f xml:space="preserve"> Campaign_Data[[#This Row],[Conversions]]/Campaign_Data[[#This Row],[Clicks]]</f>
        <v>0.48795503211991437</v>
      </c>
      <c r="P946" s="7">
        <f>Campaign_Data[[#This Row],[Total_Spend]]/Campaign_Data[[#This Row],[Clicks]]</f>
        <v>0.46655112419700212</v>
      </c>
      <c r="Q946" s="6">
        <f>Campaign_Data[[#This Row],[Total_Spend]]/Campaign_Data[[#This Row],[Conversions]]</f>
        <v>0.95613549094898509</v>
      </c>
      <c r="R946" s="7">
        <f xml:space="preserve"> Campaign_Data[[#This Row],[Revenue_Generated]]/Campaign_Data[[#This Row],[Total_Spend]]</f>
        <v>2.2667817915302906</v>
      </c>
      <c r="S946" t="str">
        <f xml:space="preserve"> TEXT(Campaign_Data[[#This Row],[Start_Date]], "mmm-yyyy")</f>
        <v>Jun-2023</v>
      </c>
    </row>
    <row r="947" spans="1:19" x14ac:dyDescent="0.2">
      <c r="A947" t="s">
        <v>985</v>
      </c>
      <c r="B947" t="s">
        <v>19</v>
      </c>
      <c r="C947" t="s">
        <v>40</v>
      </c>
      <c r="D947" s="1">
        <v>45025</v>
      </c>
      <c r="E947" s="1">
        <v>45465</v>
      </c>
      <c r="F947">
        <v>102941.3</v>
      </c>
      <c r="G947">
        <v>42551.7</v>
      </c>
      <c r="H947">
        <v>35339.4</v>
      </c>
      <c r="I947" s="6">
        <v>8892.8209999999999</v>
      </c>
      <c r="J947" s="7">
        <v>17471.368999999999</v>
      </c>
      <c r="K947" t="s">
        <v>29</v>
      </c>
      <c r="L947" t="s">
        <v>34</v>
      </c>
      <c r="M947" t="s">
        <v>23</v>
      </c>
      <c r="N947" s="5">
        <f xml:space="preserve"> Campaign_Data[[#This Row],[Clicks]]/Campaign_Data[[#This Row],[Impressions]]</f>
        <v>0.41335887539792093</v>
      </c>
      <c r="O947" s="5">
        <f xml:space="preserve"> Campaign_Data[[#This Row],[Conversions]]/Campaign_Data[[#This Row],[Clicks]]</f>
        <v>0.83050500920057257</v>
      </c>
      <c r="P947" s="7">
        <f>Campaign_Data[[#This Row],[Total_Spend]]/Campaign_Data[[#This Row],[Clicks]]</f>
        <v>0.20898861855108022</v>
      </c>
      <c r="Q947" s="6">
        <f>Campaign_Data[[#This Row],[Total_Spend]]/Campaign_Data[[#This Row],[Conversions]]</f>
        <v>0.25164040702445428</v>
      </c>
      <c r="R947" s="7">
        <f xml:space="preserve"> Campaign_Data[[#This Row],[Revenue_Generated]]/Campaign_Data[[#This Row],[Total_Spend]]</f>
        <v>1.9646599206258619</v>
      </c>
      <c r="S947" t="str">
        <f xml:space="preserve"> TEXT(Campaign_Data[[#This Row],[Start_Date]], "mmm-yyyy")</f>
        <v>Apr-2023</v>
      </c>
    </row>
    <row r="948" spans="1:19" x14ac:dyDescent="0.2">
      <c r="A948" t="s">
        <v>986</v>
      </c>
      <c r="B948" t="s">
        <v>33</v>
      </c>
      <c r="C948" t="s">
        <v>40</v>
      </c>
      <c r="D948" s="1">
        <v>45099</v>
      </c>
      <c r="E948" s="1">
        <v>45540</v>
      </c>
      <c r="F948">
        <v>137010.5</v>
      </c>
      <c r="G948">
        <v>48482.2</v>
      </c>
      <c r="H948">
        <v>24681.899999999998</v>
      </c>
      <c r="I948" s="6">
        <v>3714.4940000000001</v>
      </c>
      <c r="J948" s="7">
        <v>14482.513000000001</v>
      </c>
      <c r="K948" t="s">
        <v>37</v>
      </c>
      <c r="L948" t="s">
        <v>30</v>
      </c>
      <c r="M948" t="s">
        <v>23</v>
      </c>
      <c r="N948" s="5">
        <f xml:space="preserve"> Campaign_Data[[#This Row],[Clicks]]/Campaign_Data[[#This Row],[Impressions]]</f>
        <v>0.35385755106360461</v>
      </c>
      <c r="O948" s="5">
        <f xml:space="preserve"> Campaign_Data[[#This Row],[Conversions]]/Campaign_Data[[#This Row],[Clicks]]</f>
        <v>0.50909199665031701</v>
      </c>
      <c r="P948" s="7">
        <f>Campaign_Data[[#This Row],[Total_Spend]]/Campaign_Data[[#This Row],[Clicks]]</f>
        <v>7.6615623878454372E-2</v>
      </c>
      <c r="Q948" s="6">
        <f>Campaign_Data[[#This Row],[Total_Spend]]/Campaign_Data[[#This Row],[Conversions]]</f>
        <v>0.15049465397720599</v>
      </c>
      <c r="R948" s="7">
        <f xml:space="preserve"> Campaign_Data[[#This Row],[Revenue_Generated]]/Campaign_Data[[#This Row],[Total_Spend]]</f>
        <v>3.898919475977078</v>
      </c>
      <c r="S948" t="str">
        <f xml:space="preserve"> TEXT(Campaign_Data[[#This Row],[Start_Date]], "mmm-yyyy")</f>
        <v>Jun-2023</v>
      </c>
    </row>
    <row r="949" spans="1:19" x14ac:dyDescent="0.2">
      <c r="A949" t="s">
        <v>987</v>
      </c>
      <c r="B949" t="s">
        <v>46</v>
      </c>
      <c r="C949" t="s">
        <v>40</v>
      </c>
      <c r="D949" s="1">
        <v>44941</v>
      </c>
      <c r="E949" s="1">
        <v>45380</v>
      </c>
      <c r="F949">
        <v>27233.899999999998</v>
      </c>
      <c r="G949">
        <v>7371.8</v>
      </c>
      <c r="H949">
        <v>1563.1</v>
      </c>
      <c r="I949" s="6">
        <v>8107.8779999999997</v>
      </c>
      <c r="J949" s="7">
        <v>15716.405000000001</v>
      </c>
      <c r="K949" t="s">
        <v>37</v>
      </c>
      <c r="L949" t="s">
        <v>43</v>
      </c>
      <c r="M949" t="s">
        <v>31</v>
      </c>
      <c r="N949" s="5">
        <f xml:space="preserve"> Campaign_Data[[#This Row],[Clicks]]/Campaign_Data[[#This Row],[Impressions]]</f>
        <v>0.27068469811521673</v>
      </c>
      <c r="O949" s="5">
        <f xml:space="preserve"> Campaign_Data[[#This Row],[Conversions]]/Campaign_Data[[#This Row],[Clicks]]</f>
        <v>0.21203776553894568</v>
      </c>
      <c r="P949" s="7">
        <f>Campaign_Data[[#This Row],[Total_Spend]]/Campaign_Data[[#This Row],[Clicks]]</f>
        <v>1.0998505114083399</v>
      </c>
      <c r="Q949" s="6">
        <f>Campaign_Data[[#This Row],[Total_Spend]]/Campaign_Data[[#This Row],[Conversions]]</f>
        <v>5.1870500927643786</v>
      </c>
      <c r="R949" s="7">
        <f xml:space="preserve"> Campaign_Data[[#This Row],[Revenue_Generated]]/Campaign_Data[[#This Row],[Total_Spend]]</f>
        <v>1.9384116287886919</v>
      </c>
      <c r="S949" t="str">
        <f xml:space="preserve"> TEXT(Campaign_Data[[#This Row],[Start_Date]], "mmm-yyyy")</f>
        <v>Jan-2023</v>
      </c>
    </row>
    <row r="950" spans="1:19" x14ac:dyDescent="0.2">
      <c r="A950" t="s">
        <v>988</v>
      </c>
      <c r="B950" t="s">
        <v>46</v>
      </c>
      <c r="C950" t="s">
        <v>20</v>
      </c>
      <c r="D950" s="1">
        <v>45152</v>
      </c>
      <c r="E950" s="1">
        <v>45595</v>
      </c>
      <c r="F950">
        <v>52997.5</v>
      </c>
      <c r="G950">
        <v>10463.199999999999</v>
      </c>
      <c r="H950">
        <v>9842.6</v>
      </c>
      <c r="I950" s="6">
        <v>8451.2090000000007</v>
      </c>
      <c r="J950" s="7">
        <v>22737.478999999999</v>
      </c>
      <c r="K950" t="s">
        <v>42</v>
      </c>
      <c r="L950" t="s">
        <v>34</v>
      </c>
      <c r="M950" t="s">
        <v>23</v>
      </c>
      <c r="N950" s="5">
        <f xml:space="preserve"> Campaign_Data[[#This Row],[Clicks]]/Campaign_Data[[#This Row],[Impressions]]</f>
        <v>0.19742818057455538</v>
      </c>
      <c r="O950" s="5">
        <f xml:space="preserve"> Campaign_Data[[#This Row],[Conversions]]/Campaign_Data[[#This Row],[Clicks]]</f>
        <v>0.94068736141906883</v>
      </c>
      <c r="P950" s="7">
        <f>Campaign_Data[[#This Row],[Total_Spend]]/Campaign_Data[[#This Row],[Clicks]]</f>
        <v>0.80770787139689593</v>
      </c>
      <c r="Q950" s="6">
        <f>Campaign_Data[[#This Row],[Total_Spend]]/Campaign_Data[[#This Row],[Conversions]]</f>
        <v>0.85863582793164417</v>
      </c>
      <c r="R950" s="7">
        <f xml:space="preserve"> Campaign_Data[[#This Row],[Revenue_Generated]]/Campaign_Data[[#This Row],[Total_Spend]]</f>
        <v>2.6904409771430333</v>
      </c>
      <c r="S950" t="str">
        <f xml:space="preserve"> TEXT(Campaign_Data[[#This Row],[Start_Date]], "mmm-yyyy")</f>
        <v>Aug-2023</v>
      </c>
    </row>
    <row r="951" spans="1:19" x14ac:dyDescent="0.2">
      <c r="A951" t="s">
        <v>989</v>
      </c>
      <c r="B951" t="s">
        <v>19</v>
      </c>
      <c r="C951" t="s">
        <v>47</v>
      </c>
      <c r="D951" s="1">
        <v>44906</v>
      </c>
      <c r="E951" s="1">
        <v>45347</v>
      </c>
      <c r="F951">
        <v>120692.2</v>
      </c>
      <c r="G951">
        <v>37679.699999999997</v>
      </c>
      <c r="H951">
        <v>10709.699999999999</v>
      </c>
      <c r="I951" s="6">
        <v>5918.4359999999997</v>
      </c>
      <c r="J951" s="7">
        <v>15651.387000000001</v>
      </c>
      <c r="K951" t="s">
        <v>21</v>
      </c>
      <c r="L951" t="s">
        <v>30</v>
      </c>
      <c r="M951" t="s">
        <v>23</v>
      </c>
      <c r="N951" s="5">
        <f xml:space="preserve"> Campaign_Data[[#This Row],[Clicks]]/Campaign_Data[[#This Row],[Impressions]]</f>
        <v>0.31219664568215671</v>
      </c>
      <c r="O951" s="5">
        <f xml:space="preserve"> Campaign_Data[[#This Row],[Conversions]]/Campaign_Data[[#This Row],[Clicks]]</f>
        <v>0.28422996998383743</v>
      </c>
      <c r="P951" s="7">
        <f>Campaign_Data[[#This Row],[Total_Spend]]/Campaign_Data[[#This Row],[Clicks]]</f>
        <v>0.15707226968367582</v>
      </c>
      <c r="Q951" s="6">
        <f>Campaign_Data[[#This Row],[Total_Spend]]/Campaign_Data[[#This Row],[Conversions]]</f>
        <v>0.55262388302193344</v>
      </c>
      <c r="R951" s="7">
        <f xml:space="preserve"> Campaign_Data[[#This Row],[Revenue_Generated]]/Campaign_Data[[#This Row],[Total_Spend]]</f>
        <v>2.6445140236373259</v>
      </c>
      <c r="S951" t="str">
        <f xml:space="preserve"> TEXT(Campaign_Data[[#This Row],[Start_Date]], "mmm-yyyy")</f>
        <v>Dec-2022</v>
      </c>
    </row>
    <row r="952" spans="1:19" x14ac:dyDescent="0.2">
      <c r="A952" t="s">
        <v>990</v>
      </c>
      <c r="B952" t="s">
        <v>27</v>
      </c>
      <c r="C952" t="s">
        <v>20</v>
      </c>
      <c r="D952" s="1">
        <v>45042</v>
      </c>
      <c r="E952" s="1">
        <v>45501</v>
      </c>
      <c r="F952">
        <v>86118.399999999994</v>
      </c>
      <c r="G952">
        <v>56584.799999999996</v>
      </c>
      <c r="H952">
        <v>35124.799999999996</v>
      </c>
      <c r="I952" s="6">
        <v>11849.138999999999</v>
      </c>
      <c r="J952" s="7">
        <v>26344.47</v>
      </c>
      <c r="K952" t="s">
        <v>29</v>
      </c>
      <c r="L952" t="s">
        <v>30</v>
      </c>
      <c r="M952" t="s">
        <v>31</v>
      </c>
      <c r="N952" s="5">
        <f xml:space="preserve"> Campaign_Data[[#This Row],[Clicks]]/Campaign_Data[[#This Row],[Impressions]]</f>
        <v>0.65705818965517238</v>
      </c>
      <c r="O952" s="5">
        <f xml:space="preserve"> Campaign_Data[[#This Row],[Conversions]]/Campaign_Data[[#This Row],[Clicks]]</f>
        <v>0.62074620746207454</v>
      </c>
      <c r="P952" s="7">
        <f>Campaign_Data[[#This Row],[Total_Spend]]/Campaign_Data[[#This Row],[Clicks]]</f>
        <v>0.20940498154981549</v>
      </c>
      <c r="Q952" s="6">
        <f>Campaign_Data[[#This Row],[Total_Spend]]/Campaign_Data[[#This Row],[Conversions]]</f>
        <v>0.33734395640686926</v>
      </c>
      <c r="R952" s="7">
        <f xml:space="preserve"> Campaign_Data[[#This Row],[Revenue_Generated]]/Campaign_Data[[#This Row],[Total_Spend]]</f>
        <v>2.2233235680668444</v>
      </c>
      <c r="S952" t="str">
        <f xml:space="preserve"> TEXT(Campaign_Data[[#This Row],[Start_Date]], "mmm-yyyy")</f>
        <v>Apr-2023</v>
      </c>
    </row>
    <row r="953" spans="1:19" x14ac:dyDescent="0.2">
      <c r="A953" t="s">
        <v>991</v>
      </c>
      <c r="B953" t="s">
        <v>46</v>
      </c>
      <c r="C953" t="s">
        <v>20</v>
      </c>
      <c r="D953" s="1">
        <v>45122</v>
      </c>
      <c r="E953" s="1">
        <v>45561</v>
      </c>
      <c r="F953">
        <v>10843.1</v>
      </c>
      <c r="G953">
        <v>9216.1999999999989</v>
      </c>
      <c r="H953">
        <v>2937.7</v>
      </c>
      <c r="I953" s="6">
        <v>1145.181</v>
      </c>
      <c r="J953" s="7">
        <v>2290.739</v>
      </c>
      <c r="K953" t="s">
        <v>29</v>
      </c>
      <c r="L953" t="s">
        <v>22</v>
      </c>
      <c r="M953" t="s">
        <v>31</v>
      </c>
      <c r="N953" s="5">
        <f xml:space="preserve"> Campaign_Data[[#This Row],[Clicks]]/Campaign_Data[[#This Row],[Impressions]]</f>
        <v>0.84995988232147623</v>
      </c>
      <c r="O953" s="5">
        <f xml:space="preserve"> Campaign_Data[[#This Row],[Conversions]]/Campaign_Data[[#This Row],[Clicks]]</f>
        <v>0.31875393329137824</v>
      </c>
      <c r="P953" s="7">
        <f>Campaign_Data[[#This Row],[Total_Spend]]/Campaign_Data[[#This Row],[Clicks]]</f>
        <v>0.12425739458779109</v>
      </c>
      <c r="Q953" s="6">
        <f>Campaign_Data[[#This Row],[Total_Spend]]/Campaign_Data[[#This Row],[Conversions]]</f>
        <v>0.38982230997038503</v>
      </c>
      <c r="R953" s="7">
        <f xml:space="preserve"> Campaign_Data[[#This Row],[Revenue_Generated]]/Campaign_Data[[#This Row],[Total_Spend]]</f>
        <v>2.00032920560156</v>
      </c>
      <c r="S953" t="str">
        <f xml:space="preserve"> TEXT(Campaign_Data[[#This Row],[Start_Date]], "mmm-yyyy")</f>
        <v>Jul-2023</v>
      </c>
    </row>
    <row r="954" spans="1:19" x14ac:dyDescent="0.2">
      <c r="A954" t="s">
        <v>992</v>
      </c>
      <c r="B954" t="s">
        <v>25</v>
      </c>
      <c r="C954" t="s">
        <v>28</v>
      </c>
      <c r="D954" s="1">
        <v>45067</v>
      </c>
      <c r="E954" s="1">
        <v>45520</v>
      </c>
      <c r="F954">
        <v>143196.19999999998</v>
      </c>
      <c r="G954">
        <v>86573.7</v>
      </c>
      <c r="H954">
        <v>65392.1</v>
      </c>
      <c r="I954" s="6">
        <v>13417.053</v>
      </c>
      <c r="J954" s="7">
        <v>43237.724000000002</v>
      </c>
      <c r="K954" t="s">
        <v>64</v>
      </c>
      <c r="L954" t="s">
        <v>22</v>
      </c>
      <c r="M954" t="s">
        <v>23</v>
      </c>
      <c r="N954" s="5">
        <f xml:space="preserve"> Campaign_Data[[#This Row],[Clicks]]/Campaign_Data[[#This Row],[Impressions]]</f>
        <v>0.60458098748430478</v>
      </c>
      <c r="O954" s="5">
        <f xml:space="preserve"> Campaign_Data[[#This Row],[Conversions]]/Campaign_Data[[#This Row],[Clicks]]</f>
        <v>0.75533447224734529</v>
      </c>
      <c r="P954" s="7">
        <f>Campaign_Data[[#This Row],[Total_Spend]]/Campaign_Data[[#This Row],[Clicks]]</f>
        <v>0.15497839413124309</v>
      </c>
      <c r="Q954" s="6">
        <f>Campaign_Data[[#This Row],[Total_Spend]]/Campaign_Data[[#This Row],[Conversions]]</f>
        <v>0.20517850015521752</v>
      </c>
      <c r="R954" s="7">
        <f xml:space="preserve"> Campaign_Data[[#This Row],[Revenue_Generated]]/Campaign_Data[[#This Row],[Total_Spend]]</f>
        <v>3.2225947083908815</v>
      </c>
      <c r="S954" t="str">
        <f xml:space="preserve"> TEXT(Campaign_Data[[#This Row],[Start_Date]], "mmm-yyyy")</f>
        <v>May-2023</v>
      </c>
    </row>
    <row r="955" spans="1:19" x14ac:dyDescent="0.2">
      <c r="A955" t="s">
        <v>993</v>
      </c>
      <c r="B955" t="s">
        <v>25</v>
      </c>
      <c r="C955" t="s">
        <v>28</v>
      </c>
      <c r="D955" s="1">
        <v>44939</v>
      </c>
      <c r="E955" s="1">
        <v>45376</v>
      </c>
      <c r="F955">
        <v>124552.09999999999</v>
      </c>
      <c r="G955">
        <v>50329.5</v>
      </c>
      <c r="H955">
        <v>1887.8999999999999</v>
      </c>
      <c r="I955" s="6">
        <v>6906.9880000000003</v>
      </c>
      <c r="J955" s="7">
        <v>13001.048000000001</v>
      </c>
      <c r="K955" t="s">
        <v>64</v>
      </c>
      <c r="L955" t="s">
        <v>34</v>
      </c>
      <c r="M955" t="s">
        <v>23</v>
      </c>
      <c r="N955" s="5">
        <f xml:space="preserve"> Campaign_Data[[#This Row],[Clicks]]/Campaign_Data[[#This Row],[Impressions]]</f>
        <v>0.4040839134787772</v>
      </c>
      <c r="O955" s="5">
        <f xml:space="preserve"> Campaign_Data[[#This Row],[Conversions]]/Campaign_Data[[#This Row],[Clicks]]</f>
        <v>3.7510803802938635E-2</v>
      </c>
      <c r="P955" s="7">
        <f>Campaign_Data[[#This Row],[Total_Spend]]/Campaign_Data[[#This Row],[Clicks]]</f>
        <v>0.13723537885335638</v>
      </c>
      <c r="Q955" s="6">
        <f>Campaign_Data[[#This Row],[Total_Spend]]/Campaign_Data[[#This Row],[Conversions]]</f>
        <v>3.658556067588326</v>
      </c>
      <c r="R955" s="7">
        <f xml:space="preserve"> Campaign_Data[[#This Row],[Revenue_Generated]]/Campaign_Data[[#This Row],[Total_Spend]]</f>
        <v>1.8823035453369834</v>
      </c>
      <c r="S955" t="str">
        <f xml:space="preserve"> TEXT(Campaign_Data[[#This Row],[Start_Date]], "mmm-yyyy")</f>
        <v>Jan-2023</v>
      </c>
    </row>
    <row r="956" spans="1:19" x14ac:dyDescent="0.2">
      <c r="A956" t="s">
        <v>994</v>
      </c>
      <c r="B956" t="s">
        <v>27</v>
      </c>
      <c r="C956" t="s">
        <v>47</v>
      </c>
      <c r="D956" s="1">
        <v>44892</v>
      </c>
      <c r="E956" s="1">
        <v>45354</v>
      </c>
      <c r="F956">
        <v>107656.7</v>
      </c>
      <c r="G956">
        <v>2525.9</v>
      </c>
      <c r="H956">
        <v>464</v>
      </c>
      <c r="I956" s="6">
        <v>4769.1369999999997</v>
      </c>
      <c r="J956" s="7">
        <v>16800.28</v>
      </c>
      <c r="K956" t="s">
        <v>42</v>
      </c>
      <c r="L956" t="s">
        <v>22</v>
      </c>
      <c r="M956" t="s">
        <v>23</v>
      </c>
      <c r="N956" s="5">
        <f xml:space="preserve"> Campaign_Data[[#This Row],[Clicks]]/Campaign_Data[[#This Row],[Impressions]]</f>
        <v>2.3462543436683459E-2</v>
      </c>
      <c r="O956" s="5">
        <f xml:space="preserve"> Campaign_Data[[#This Row],[Conversions]]/Campaign_Data[[#This Row],[Clicks]]</f>
        <v>0.18369690011481055</v>
      </c>
      <c r="P956" s="7">
        <f>Campaign_Data[[#This Row],[Total_Spend]]/Campaign_Data[[#This Row],[Clicks]]</f>
        <v>1.8880941446613086</v>
      </c>
      <c r="Q956" s="6">
        <f>Campaign_Data[[#This Row],[Total_Spend]]/Campaign_Data[[#This Row],[Conversions]]</f>
        <v>10.2783125</v>
      </c>
      <c r="R956" s="7">
        <f xml:space="preserve"> Campaign_Data[[#This Row],[Revenue_Generated]]/Campaign_Data[[#This Row],[Total_Spend]]</f>
        <v>3.5227086158355276</v>
      </c>
      <c r="S956" t="str">
        <f xml:space="preserve"> TEXT(Campaign_Data[[#This Row],[Start_Date]], "mmm-yyyy")</f>
        <v>Nov-2022</v>
      </c>
    </row>
    <row r="957" spans="1:19" x14ac:dyDescent="0.2">
      <c r="A957" t="s">
        <v>995</v>
      </c>
      <c r="B957" t="s">
        <v>25</v>
      </c>
      <c r="C957" t="s">
        <v>47</v>
      </c>
      <c r="D957" s="1">
        <v>45094</v>
      </c>
      <c r="E957" s="1">
        <v>45555</v>
      </c>
      <c r="F957">
        <v>115486.7</v>
      </c>
      <c r="G957">
        <v>111603.59999999999</v>
      </c>
      <c r="H957">
        <v>97973.599999999991</v>
      </c>
      <c r="I957" s="6">
        <v>9211.6470000000008</v>
      </c>
      <c r="J957" s="7">
        <v>36589.764000000003</v>
      </c>
      <c r="K957" t="s">
        <v>42</v>
      </c>
      <c r="L957" t="s">
        <v>49</v>
      </c>
      <c r="M957" t="s">
        <v>23</v>
      </c>
      <c r="N957" s="5">
        <f xml:space="preserve"> Campaign_Data[[#This Row],[Clicks]]/Campaign_Data[[#This Row],[Impressions]]</f>
        <v>0.96637621475026991</v>
      </c>
      <c r="O957" s="5">
        <f xml:space="preserve"> Campaign_Data[[#This Row],[Conversions]]/Campaign_Data[[#This Row],[Clicks]]</f>
        <v>0.877871323147282</v>
      </c>
      <c r="P957" s="7">
        <f>Campaign_Data[[#This Row],[Total_Spend]]/Campaign_Data[[#This Row],[Clicks]]</f>
        <v>8.2538977237293434E-2</v>
      </c>
      <c r="Q957" s="6">
        <f>Campaign_Data[[#This Row],[Total_Spend]]/Campaign_Data[[#This Row],[Conversions]]</f>
        <v>9.4021726260951941E-2</v>
      </c>
      <c r="R957" s="7">
        <f xml:space="preserve"> Campaign_Data[[#This Row],[Revenue_Generated]]/Campaign_Data[[#This Row],[Total_Spend]]</f>
        <v>3.9721196437510033</v>
      </c>
      <c r="S957" t="str">
        <f xml:space="preserve"> TEXT(Campaign_Data[[#This Row],[Start_Date]], "mmm-yyyy")</f>
        <v>Jun-2023</v>
      </c>
    </row>
    <row r="958" spans="1:19" x14ac:dyDescent="0.2">
      <c r="A958" t="s">
        <v>996</v>
      </c>
      <c r="B958" t="s">
        <v>25</v>
      </c>
      <c r="C958" t="s">
        <v>20</v>
      </c>
      <c r="D958" s="1">
        <v>44954</v>
      </c>
      <c r="E958" s="1">
        <v>45398</v>
      </c>
      <c r="F958">
        <v>116481.4</v>
      </c>
      <c r="G958">
        <v>80129.899999999994</v>
      </c>
      <c r="H958">
        <v>50155.5</v>
      </c>
      <c r="I958" s="6">
        <v>13870.004000000001</v>
      </c>
      <c r="J958" s="7">
        <v>24695.269</v>
      </c>
      <c r="K958" t="s">
        <v>21</v>
      </c>
      <c r="L958" t="s">
        <v>22</v>
      </c>
      <c r="M958" t="s">
        <v>23</v>
      </c>
      <c r="N958" s="5">
        <f xml:space="preserve"> Campaign_Data[[#This Row],[Clicks]]/Campaign_Data[[#This Row],[Impressions]]</f>
        <v>0.68792013145446396</v>
      </c>
      <c r="O958" s="5">
        <f xml:space="preserve"> Campaign_Data[[#This Row],[Conversions]]/Campaign_Data[[#This Row],[Clicks]]</f>
        <v>0.62592740038362715</v>
      </c>
      <c r="P958" s="7">
        <f>Campaign_Data[[#This Row],[Total_Spend]]/Campaign_Data[[#This Row],[Clicks]]</f>
        <v>0.17309398863595241</v>
      </c>
      <c r="Q958" s="6">
        <f>Campaign_Data[[#This Row],[Total_Spend]]/Campaign_Data[[#This Row],[Conversions]]</f>
        <v>0.2765400404741255</v>
      </c>
      <c r="R958" s="7">
        <f xml:space="preserve"> Campaign_Data[[#This Row],[Revenue_Generated]]/Campaign_Data[[#This Row],[Total_Spend]]</f>
        <v>1.7804803084411511</v>
      </c>
      <c r="S958" t="str">
        <f xml:space="preserve"> TEXT(Campaign_Data[[#This Row],[Start_Date]], "mmm-yyyy")</f>
        <v>Jan-2023</v>
      </c>
    </row>
    <row r="959" spans="1:19" x14ac:dyDescent="0.2">
      <c r="A959" t="s">
        <v>997</v>
      </c>
      <c r="B959" t="s">
        <v>46</v>
      </c>
      <c r="C959" t="s">
        <v>28</v>
      </c>
      <c r="D959" s="1">
        <v>44933</v>
      </c>
      <c r="E959" s="1">
        <v>45391</v>
      </c>
      <c r="F959">
        <v>119045</v>
      </c>
      <c r="G959">
        <v>23475.5</v>
      </c>
      <c r="H959">
        <v>20479.8</v>
      </c>
      <c r="I959" s="6">
        <v>6922.2709999999997</v>
      </c>
      <c r="J959" s="7">
        <v>14090.404</v>
      </c>
      <c r="K959" t="s">
        <v>21</v>
      </c>
      <c r="L959" t="s">
        <v>22</v>
      </c>
      <c r="M959" t="s">
        <v>31</v>
      </c>
      <c r="N959" s="5">
        <f xml:space="preserve"> Campaign_Data[[#This Row],[Clicks]]/Campaign_Data[[#This Row],[Impressions]]</f>
        <v>0.1971985383678441</v>
      </c>
      <c r="O959" s="5">
        <f xml:space="preserve"> Campaign_Data[[#This Row],[Conversions]]/Campaign_Data[[#This Row],[Clicks]]</f>
        <v>0.87239036442248297</v>
      </c>
      <c r="P959" s="7">
        <f>Campaign_Data[[#This Row],[Total_Spend]]/Campaign_Data[[#This Row],[Clicks]]</f>
        <v>0.29487214329833228</v>
      </c>
      <c r="Q959" s="6">
        <f>Campaign_Data[[#This Row],[Total_Spend]]/Campaign_Data[[#This Row],[Conversions]]</f>
        <v>0.33800481450014158</v>
      </c>
      <c r="R959" s="7">
        <f xml:space="preserve"> Campaign_Data[[#This Row],[Revenue_Generated]]/Campaign_Data[[#This Row],[Total_Spend]]</f>
        <v>2.0355175346356709</v>
      </c>
      <c r="S959" t="str">
        <f xml:space="preserve"> TEXT(Campaign_Data[[#This Row],[Start_Date]], "mmm-yyyy")</f>
        <v>Jan-2023</v>
      </c>
    </row>
    <row r="960" spans="1:19" x14ac:dyDescent="0.2">
      <c r="A960" t="s">
        <v>998</v>
      </c>
      <c r="B960" t="s">
        <v>19</v>
      </c>
      <c r="C960" t="s">
        <v>47</v>
      </c>
      <c r="D960" s="1">
        <v>44888</v>
      </c>
      <c r="E960" s="1">
        <v>45335</v>
      </c>
      <c r="F960">
        <v>113955.5</v>
      </c>
      <c r="G960">
        <v>33350</v>
      </c>
      <c r="H960">
        <v>18043.8</v>
      </c>
      <c r="I960" s="6">
        <v>621.78899999999999</v>
      </c>
      <c r="J960" s="7">
        <v>2182.627</v>
      </c>
      <c r="K960" t="s">
        <v>21</v>
      </c>
      <c r="L960" t="s">
        <v>49</v>
      </c>
      <c r="M960" t="s">
        <v>31</v>
      </c>
      <c r="N960" s="5">
        <f xml:space="preserve"> Campaign_Data[[#This Row],[Clicks]]/Campaign_Data[[#This Row],[Impressions]]</f>
        <v>0.29265809899478307</v>
      </c>
      <c r="O960" s="5">
        <f xml:space="preserve"> Campaign_Data[[#This Row],[Conversions]]/Campaign_Data[[#This Row],[Clicks]]</f>
        <v>0.54104347826086951</v>
      </c>
      <c r="P960" s="7">
        <f>Campaign_Data[[#This Row],[Total_Spend]]/Campaign_Data[[#This Row],[Clicks]]</f>
        <v>1.8644347826086958E-2</v>
      </c>
      <c r="Q960" s="6">
        <f>Campaign_Data[[#This Row],[Total_Spend]]/Campaign_Data[[#This Row],[Conversions]]</f>
        <v>3.4459980713596912E-2</v>
      </c>
      <c r="R960" s="7">
        <f xml:space="preserve"> Campaign_Data[[#This Row],[Revenue_Generated]]/Campaign_Data[[#This Row],[Total_Spend]]</f>
        <v>3.5102373956438599</v>
      </c>
      <c r="S960" t="str">
        <f xml:space="preserve"> TEXT(Campaign_Data[[#This Row],[Start_Date]], "mmm-yyyy")</f>
        <v>Nov-2022</v>
      </c>
    </row>
    <row r="961" spans="1:19" x14ac:dyDescent="0.2">
      <c r="A961" t="s">
        <v>999</v>
      </c>
      <c r="B961" t="s">
        <v>19</v>
      </c>
      <c r="C961" t="s">
        <v>20</v>
      </c>
      <c r="D961" s="1">
        <v>45096</v>
      </c>
      <c r="E961" s="1">
        <v>45542</v>
      </c>
      <c r="F961">
        <v>117305</v>
      </c>
      <c r="G961">
        <v>112508.4</v>
      </c>
      <c r="H961">
        <v>37047.5</v>
      </c>
      <c r="I961" s="6">
        <v>7415.3869999999997</v>
      </c>
      <c r="J961" s="7">
        <v>14178.477000000001</v>
      </c>
      <c r="K961" t="s">
        <v>21</v>
      </c>
      <c r="L961" t="s">
        <v>22</v>
      </c>
      <c r="M961" t="s">
        <v>23</v>
      </c>
      <c r="N961" s="5">
        <f xml:space="preserve"> Campaign_Data[[#This Row],[Clicks]]/Campaign_Data[[#This Row],[Impressions]]</f>
        <v>0.9591100123609394</v>
      </c>
      <c r="O961" s="5">
        <f xml:space="preserve"> Campaign_Data[[#This Row],[Conversions]]/Campaign_Data[[#This Row],[Clicks]]</f>
        <v>0.32928652438395711</v>
      </c>
      <c r="P961" s="7">
        <f>Campaign_Data[[#This Row],[Total_Spend]]/Campaign_Data[[#This Row],[Clicks]]</f>
        <v>6.590962985874832E-2</v>
      </c>
      <c r="Q961" s="6">
        <f>Campaign_Data[[#This Row],[Total_Spend]]/Campaign_Data[[#This Row],[Conversions]]</f>
        <v>0.20015890410958903</v>
      </c>
      <c r="R961" s="7">
        <f xml:space="preserve"> Campaign_Data[[#This Row],[Revenue_Generated]]/Campaign_Data[[#This Row],[Total_Spend]]</f>
        <v>1.9120346652170683</v>
      </c>
      <c r="S961" t="str">
        <f xml:space="preserve"> TEXT(Campaign_Data[[#This Row],[Start_Date]], "mmm-yyyy")</f>
        <v>Jun-2023</v>
      </c>
    </row>
    <row r="962" spans="1:19" x14ac:dyDescent="0.2">
      <c r="A962" t="s">
        <v>1000</v>
      </c>
      <c r="B962" t="s">
        <v>33</v>
      </c>
      <c r="C962" t="s">
        <v>20</v>
      </c>
      <c r="D962" s="1">
        <v>44885</v>
      </c>
      <c r="E962" s="1">
        <v>45346</v>
      </c>
      <c r="F962">
        <v>92217.099999999991</v>
      </c>
      <c r="G962">
        <v>88023.7</v>
      </c>
      <c r="H962">
        <v>54409.799999999996</v>
      </c>
      <c r="I962" s="6">
        <v>11430.321</v>
      </c>
      <c r="J962" s="7">
        <v>28867.731</v>
      </c>
      <c r="K962" t="s">
        <v>21</v>
      </c>
      <c r="L962" t="s">
        <v>30</v>
      </c>
      <c r="M962" t="s">
        <v>23</v>
      </c>
      <c r="N962" s="5">
        <f xml:space="preserve"> Campaign_Data[[#This Row],[Clicks]]/Campaign_Data[[#This Row],[Impressions]]</f>
        <v>0.95452687191421115</v>
      </c>
      <c r="O962" s="5">
        <f xml:space="preserve"> Campaign_Data[[#This Row],[Conversions]]/Campaign_Data[[#This Row],[Clicks]]</f>
        <v>0.61812670905676537</v>
      </c>
      <c r="P962" s="7">
        <f>Campaign_Data[[#This Row],[Total_Spend]]/Campaign_Data[[#This Row],[Clicks]]</f>
        <v>0.12985503904062201</v>
      </c>
      <c r="Q962" s="6">
        <f>Campaign_Data[[#This Row],[Total_Spend]]/Campaign_Data[[#This Row],[Conversions]]</f>
        <v>0.21007834985609211</v>
      </c>
      <c r="R962" s="7">
        <f xml:space="preserve"> Campaign_Data[[#This Row],[Revenue_Generated]]/Campaign_Data[[#This Row],[Total_Spend]]</f>
        <v>2.5255398339206745</v>
      </c>
      <c r="S962" t="str">
        <f xml:space="preserve"> TEXT(Campaign_Data[[#This Row],[Start_Date]], "mmm-yyyy")</f>
        <v>Nov-2022</v>
      </c>
    </row>
    <row r="963" spans="1:19" x14ac:dyDescent="0.2">
      <c r="A963" t="s">
        <v>1001</v>
      </c>
      <c r="B963" t="s">
        <v>46</v>
      </c>
      <c r="C963" t="s">
        <v>20</v>
      </c>
      <c r="D963" s="1">
        <v>44933</v>
      </c>
      <c r="E963" s="1">
        <v>45388</v>
      </c>
      <c r="F963">
        <v>121170.7</v>
      </c>
      <c r="G963">
        <v>3569.9</v>
      </c>
      <c r="H963">
        <v>736.6</v>
      </c>
      <c r="I963" s="6">
        <v>1130.42</v>
      </c>
      <c r="J963" s="7">
        <v>3641.82</v>
      </c>
      <c r="K963" t="s">
        <v>42</v>
      </c>
      <c r="L963" t="s">
        <v>43</v>
      </c>
      <c r="M963" t="s">
        <v>31</v>
      </c>
      <c r="N963" s="5">
        <f xml:space="preserve"> Campaign_Data[[#This Row],[Clicks]]/Campaign_Data[[#This Row],[Impressions]]</f>
        <v>2.9461742814063139E-2</v>
      </c>
      <c r="O963" s="5">
        <f xml:space="preserve"> Campaign_Data[[#This Row],[Conversions]]/Campaign_Data[[#This Row],[Clicks]]</f>
        <v>0.20633631194151097</v>
      </c>
      <c r="P963" s="7">
        <f>Campaign_Data[[#This Row],[Total_Spend]]/Campaign_Data[[#This Row],[Clicks]]</f>
        <v>0.31665312753858654</v>
      </c>
      <c r="Q963" s="6">
        <f>Campaign_Data[[#This Row],[Total_Spend]]/Campaign_Data[[#This Row],[Conversions]]</f>
        <v>1.5346456692913386</v>
      </c>
      <c r="R963" s="7">
        <f xml:space="preserve"> Campaign_Data[[#This Row],[Revenue_Generated]]/Campaign_Data[[#This Row],[Total_Spend]]</f>
        <v>3.2216521292970755</v>
      </c>
      <c r="S963" t="str">
        <f xml:space="preserve"> TEXT(Campaign_Data[[#This Row],[Start_Date]], "mmm-yyyy")</f>
        <v>Jan-2023</v>
      </c>
    </row>
    <row r="964" spans="1:19" x14ac:dyDescent="0.2">
      <c r="A964" t="s">
        <v>1002</v>
      </c>
      <c r="B964" t="s">
        <v>27</v>
      </c>
      <c r="C964" t="s">
        <v>28</v>
      </c>
      <c r="D964" s="1">
        <v>45072</v>
      </c>
      <c r="E964" s="1">
        <v>45511</v>
      </c>
      <c r="F964">
        <v>139872.79999999999</v>
      </c>
      <c r="G964">
        <v>105362.8</v>
      </c>
      <c r="H964">
        <v>66195.399999999994</v>
      </c>
      <c r="I964" s="6">
        <v>12926.373</v>
      </c>
      <c r="J964" s="7">
        <v>43825.235000000001</v>
      </c>
      <c r="K964" t="s">
        <v>37</v>
      </c>
      <c r="L964" t="s">
        <v>43</v>
      </c>
      <c r="M964" t="s">
        <v>31</v>
      </c>
      <c r="N964" s="5">
        <f xml:space="preserve"> Campaign_Data[[#This Row],[Clicks]]/Campaign_Data[[#This Row],[Impressions]]</f>
        <v>0.75327583347155425</v>
      </c>
      <c r="O964" s="5">
        <f xml:space="preserve"> Campaign_Data[[#This Row],[Conversions]]/Campaign_Data[[#This Row],[Clicks]]</f>
        <v>0.62826158758119555</v>
      </c>
      <c r="P964" s="7">
        <f>Campaign_Data[[#This Row],[Total_Spend]]/Campaign_Data[[#This Row],[Clicks]]</f>
        <v>0.12268441043708025</v>
      </c>
      <c r="Q964" s="6">
        <f>Campaign_Data[[#This Row],[Total_Spend]]/Campaign_Data[[#This Row],[Conversions]]</f>
        <v>0.19527600105143259</v>
      </c>
      <c r="R964" s="7">
        <f xml:space="preserve"> Campaign_Data[[#This Row],[Revenue_Generated]]/Campaign_Data[[#This Row],[Total_Spend]]</f>
        <v>3.3903736956994823</v>
      </c>
      <c r="S964" t="str">
        <f xml:space="preserve"> TEXT(Campaign_Data[[#This Row],[Start_Date]], "mmm-yyyy")</f>
        <v>May-2023</v>
      </c>
    </row>
    <row r="965" spans="1:19" x14ac:dyDescent="0.2">
      <c r="A965" t="s">
        <v>1003</v>
      </c>
      <c r="B965" t="s">
        <v>46</v>
      </c>
      <c r="C965" t="s">
        <v>28</v>
      </c>
      <c r="D965" s="1">
        <v>44860</v>
      </c>
      <c r="E965" s="1">
        <v>45303</v>
      </c>
      <c r="F965">
        <v>79004.7</v>
      </c>
      <c r="G965">
        <v>49476.9</v>
      </c>
      <c r="H965">
        <v>21755.8</v>
      </c>
      <c r="I965" s="6">
        <v>6221.7179999999998</v>
      </c>
      <c r="J965" s="7">
        <v>7909.9530000000004</v>
      </c>
      <c r="K965" t="s">
        <v>21</v>
      </c>
      <c r="L965" t="s">
        <v>49</v>
      </c>
      <c r="M965" t="s">
        <v>23</v>
      </c>
      <c r="N965" s="5">
        <f xml:space="preserve"> Campaign_Data[[#This Row],[Clicks]]/Campaign_Data[[#This Row],[Impressions]]</f>
        <v>0.62625261535073229</v>
      </c>
      <c r="O965" s="5">
        <f xml:space="preserve"> Campaign_Data[[#This Row],[Conversions]]/Campaign_Data[[#This Row],[Clicks]]</f>
        <v>0.43971631205673756</v>
      </c>
      <c r="P965" s="7">
        <f>Campaign_Data[[#This Row],[Total_Spend]]/Campaign_Data[[#This Row],[Clicks]]</f>
        <v>0.12574995604009143</v>
      </c>
      <c r="Q965" s="6">
        <f>Campaign_Data[[#This Row],[Total_Spend]]/Campaign_Data[[#This Row],[Conversions]]</f>
        <v>0.28597973873633697</v>
      </c>
      <c r="R965" s="7">
        <f xml:space="preserve"> Campaign_Data[[#This Row],[Revenue_Generated]]/Campaign_Data[[#This Row],[Total_Spend]]</f>
        <v>1.2713454708169032</v>
      </c>
      <c r="S965" t="str">
        <f xml:space="preserve"> TEXT(Campaign_Data[[#This Row],[Start_Date]], "mmm-yyyy")</f>
        <v>Oct-2022</v>
      </c>
    </row>
    <row r="966" spans="1:19" x14ac:dyDescent="0.2">
      <c r="A966" t="s">
        <v>1004</v>
      </c>
      <c r="B966" t="s">
        <v>19</v>
      </c>
      <c r="C966" t="s">
        <v>47</v>
      </c>
      <c r="D966" s="1">
        <v>45135</v>
      </c>
      <c r="E966" s="1">
        <v>45587</v>
      </c>
      <c r="F966">
        <v>7395</v>
      </c>
      <c r="G966">
        <v>4785</v>
      </c>
      <c r="H966">
        <v>3349.5</v>
      </c>
      <c r="I966" s="6">
        <v>3400.424</v>
      </c>
      <c r="J966" s="7">
        <v>5106.8419999999996</v>
      </c>
      <c r="K966" t="s">
        <v>42</v>
      </c>
      <c r="L966" t="s">
        <v>22</v>
      </c>
      <c r="M966" t="s">
        <v>23</v>
      </c>
      <c r="N966" s="5">
        <f xml:space="preserve"> Campaign_Data[[#This Row],[Clicks]]/Campaign_Data[[#This Row],[Impressions]]</f>
        <v>0.6470588235294118</v>
      </c>
      <c r="O966" s="5">
        <f xml:space="preserve"> Campaign_Data[[#This Row],[Conversions]]/Campaign_Data[[#This Row],[Clicks]]</f>
        <v>0.7</v>
      </c>
      <c r="P966" s="7">
        <f>Campaign_Data[[#This Row],[Total_Spend]]/Campaign_Data[[#This Row],[Clicks]]</f>
        <v>0.71064242424242419</v>
      </c>
      <c r="Q966" s="6">
        <f>Campaign_Data[[#This Row],[Total_Spend]]/Campaign_Data[[#This Row],[Conversions]]</f>
        <v>1.0152034632034632</v>
      </c>
      <c r="R966" s="7">
        <f xml:space="preserve"> Campaign_Data[[#This Row],[Revenue_Generated]]/Campaign_Data[[#This Row],[Total_Spend]]</f>
        <v>1.5018250665211161</v>
      </c>
      <c r="S966" t="str">
        <f xml:space="preserve"> TEXT(Campaign_Data[[#This Row],[Start_Date]], "mmm-yyyy")</f>
        <v>Jul-2023</v>
      </c>
    </row>
    <row r="967" spans="1:19" x14ac:dyDescent="0.2">
      <c r="A967" t="s">
        <v>1005</v>
      </c>
      <c r="B967" t="s">
        <v>19</v>
      </c>
      <c r="C967" t="s">
        <v>47</v>
      </c>
      <c r="D967" s="1">
        <v>44945</v>
      </c>
      <c r="E967" s="1">
        <v>45399</v>
      </c>
      <c r="F967">
        <v>123339.9</v>
      </c>
      <c r="G967">
        <v>76879</v>
      </c>
      <c r="H967">
        <v>38184.299999999996</v>
      </c>
      <c r="I967" s="6">
        <v>12111.675999999999</v>
      </c>
      <c r="J967" s="7">
        <v>41103.962</v>
      </c>
      <c r="K967" t="s">
        <v>37</v>
      </c>
      <c r="L967" t="s">
        <v>43</v>
      </c>
      <c r="M967" t="s">
        <v>23</v>
      </c>
      <c r="N967" s="5">
        <f xml:space="preserve"> Campaign_Data[[#This Row],[Clicks]]/Campaign_Data[[#This Row],[Impressions]]</f>
        <v>0.62331005619430535</v>
      </c>
      <c r="O967" s="5">
        <f xml:space="preserve"> Campaign_Data[[#This Row],[Conversions]]/Campaign_Data[[#This Row],[Clicks]]</f>
        <v>0.49668049792531116</v>
      </c>
      <c r="P967" s="7">
        <f>Campaign_Data[[#This Row],[Total_Spend]]/Campaign_Data[[#This Row],[Clicks]]</f>
        <v>0.15754205960015089</v>
      </c>
      <c r="Q967" s="6">
        <f>Campaign_Data[[#This Row],[Total_Spend]]/Campaign_Data[[#This Row],[Conversions]]</f>
        <v>0.31718994455836563</v>
      </c>
      <c r="R967" s="7">
        <f xml:space="preserve"> Campaign_Data[[#This Row],[Revenue_Generated]]/Campaign_Data[[#This Row],[Total_Spend]]</f>
        <v>3.3937468274415532</v>
      </c>
      <c r="S967" t="str">
        <f xml:space="preserve"> TEXT(Campaign_Data[[#This Row],[Start_Date]], "mmm-yyyy")</f>
        <v>Jan-2023</v>
      </c>
    </row>
    <row r="968" spans="1:19" x14ac:dyDescent="0.2">
      <c r="A968" t="s">
        <v>1006</v>
      </c>
      <c r="B968" t="s">
        <v>46</v>
      </c>
      <c r="C968" t="s">
        <v>28</v>
      </c>
      <c r="D968" s="1">
        <v>45059</v>
      </c>
      <c r="E968" s="1">
        <v>45518</v>
      </c>
      <c r="F968">
        <v>139432</v>
      </c>
      <c r="G968">
        <v>36429.799999999996</v>
      </c>
      <c r="H968">
        <v>7064.4</v>
      </c>
      <c r="I968" s="6">
        <v>9631.5380000000005</v>
      </c>
      <c r="J968" s="7">
        <v>14104.44</v>
      </c>
      <c r="K968" t="s">
        <v>37</v>
      </c>
      <c r="L968" t="s">
        <v>34</v>
      </c>
      <c r="M968" t="s">
        <v>31</v>
      </c>
      <c r="N968" s="5">
        <f xml:space="preserve"> Campaign_Data[[#This Row],[Clicks]]/Campaign_Data[[#This Row],[Impressions]]</f>
        <v>0.26127287853577369</v>
      </c>
      <c r="O968" s="5">
        <f xml:space="preserve"> Campaign_Data[[#This Row],[Conversions]]/Campaign_Data[[#This Row],[Clicks]]</f>
        <v>0.19391816589715014</v>
      </c>
      <c r="P968" s="7">
        <f>Campaign_Data[[#This Row],[Total_Spend]]/Campaign_Data[[#This Row],[Clicks]]</f>
        <v>0.26438624422862606</v>
      </c>
      <c r="Q968" s="6">
        <f>Campaign_Data[[#This Row],[Total_Spend]]/Campaign_Data[[#This Row],[Conversions]]</f>
        <v>1.3633908045977012</v>
      </c>
      <c r="R968" s="7">
        <f xml:space="preserve"> Campaign_Data[[#This Row],[Revenue_Generated]]/Campaign_Data[[#This Row],[Total_Spend]]</f>
        <v>1.4644016355435654</v>
      </c>
      <c r="S968" t="str">
        <f xml:space="preserve"> TEXT(Campaign_Data[[#This Row],[Start_Date]], "mmm-yyyy")</f>
        <v>May-2023</v>
      </c>
    </row>
    <row r="969" spans="1:19" x14ac:dyDescent="0.2">
      <c r="A969" t="s">
        <v>1007</v>
      </c>
      <c r="B969" t="s">
        <v>27</v>
      </c>
      <c r="C969" t="s">
        <v>20</v>
      </c>
      <c r="D969" s="1">
        <v>44968</v>
      </c>
      <c r="E969" s="1">
        <v>45410</v>
      </c>
      <c r="F969">
        <v>82728.3</v>
      </c>
      <c r="G969">
        <v>67732.399999999994</v>
      </c>
      <c r="H969">
        <v>42128.299999999996</v>
      </c>
      <c r="I969" s="6">
        <v>4481.4279999999999</v>
      </c>
      <c r="J969" s="7">
        <v>13471.282999999999</v>
      </c>
      <c r="K969" t="s">
        <v>42</v>
      </c>
      <c r="L969" t="s">
        <v>30</v>
      </c>
      <c r="M969" t="s">
        <v>23</v>
      </c>
      <c r="N969" s="5">
        <f xml:space="preserve"> Campaign_Data[[#This Row],[Clicks]]/Campaign_Data[[#This Row],[Impressions]]</f>
        <v>0.81873313001717662</v>
      </c>
      <c r="O969" s="5">
        <f xml:space="preserve"> Campaign_Data[[#This Row],[Conversions]]/Campaign_Data[[#This Row],[Clicks]]</f>
        <v>0.62198150368213734</v>
      </c>
      <c r="P969" s="7">
        <f>Campaign_Data[[#This Row],[Total_Spend]]/Campaign_Data[[#This Row],[Clicks]]</f>
        <v>6.6163726665524919E-2</v>
      </c>
      <c r="Q969" s="6">
        <f>Campaign_Data[[#This Row],[Total_Spend]]/Campaign_Data[[#This Row],[Conversions]]</f>
        <v>0.10637571418737524</v>
      </c>
      <c r="R969" s="7">
        <f xml:space="preserve"> Campaign_Data[[#This Row],[Revenue_Generated]]/Campaign_Data[[#This Row],[Total_Spend]]</f>
        <v>3.0060246421453161</v>
      </c>
      <c r="S969" t="str">
        <f xml:space="preserve"> TEXT(Campaign_Data[[#This Row],[Start_Date]], "mmm-yyyy")</f>
        <v>Feb-2023</v>
      </c>
    </row>
    <row r="970" spans="1:19" x14ac:dyDescent="0.2">
      <c r="A970" t="s">
        <v>1008</v>
      </c>
      <c r="B970" t="s">
        <v>33</v>
      </c>
      <c r="C970" t="s">
        <v>47</v>
      </c>
      <c r="D970" s="1">
        <v>45045</v>
      </c>
      <c r="E970" s="1">
        <v>45487</v>
      </c>
      <c r="F970">
        <v>66096.800000000003</v>
      </c>
      <c r="G970">
        <v>23063.7</v>
      </c>
      <c r="H970">
        <v>20653.8</v>
      </c>
      <c r="I970" s="6">
        <v>10952.487999999999</v>
      </c>
      <c r="J970" s="7">
        <v>37996.67</v>
      </c>
      <c r="K970" t="s">
        <v>21</v>
      </c>
      <c r="L970" t="s">
        <v>30</v>
      </c>
      <c r="M970" t="s">
        <v>23</v>
      </c>
      <c r="N970" s="5">
        <f xml:space="preserve"> Campaign_Data[[#This Row],[Clicks]]/Campaign_Data[[#This Row],[Impressions]]</f>
        <v>0.34893822393822393</v>
      </c>
      <c r="O970" s="5">
        <f xml:space="preserve"> Campaign_Data[[#This Row],[Conversions]]/Campaign_Data[[#This Row],[Clicks]]</f>
        <v>0.89551112787627307</v>
      </c>
      <c r="P970" s="7">
        <f>Campaign_Data[[#This Row],[Total_Spend]]/Campaign_Data[[#This Row],[Clicks]]</f>
        <v>0.47487991952722242</v>
      </c>
      <c r="Q970" s="6">
        <f>Campaign_Data[[#This Row],[Total_Spend]]/Campaign_Data[[#This Row],[Conversions]]</f>
        <v>0.53028924459421511</v>
      </c>
      <c r="R970" s="7">
        <f xml:space="preserve"> Campaign_Data[[#This Row],[Revenue_Generated]]/Campaign_Data[[#This Row],[Total_Spend]]</f>
        <v>3.4692272659874175</v>
      </c>
      <c r="S970" t="str">
        <f xml:space="preserve"> TEXT(Campaign_Data[[#This Row],[Start_Date]], "mmm-yyyy")</f>
        <v>Apr-2023</v>
      </c>
    </row>
    <row r="971" spans="1:19" x14ac:dyDescent="0.2">
      <c r="A971" t="s">
        <v>1009</v>
      </c>
      <c r="B971" t="s">
        <v>27</v>
      </c>
      <c r="C971" t="s">
        <v>47</v>
      </c>
      <c r="D971" s="1">
        <v>45147</v>
      </c>
      <c r="E971" s="1">
        <v>45599</v>
      </c>
      <c r="F971">
        <v>102819.5</v>
      </c>
      <c r="G971">
        <v>86335.9</v>
      </c>
      <c r="H971">
        <v>32923.699999999997</v>
      </c>
      <c r="I971" s="6">
        <v>10707.177</v>
      </c>
      <c r="J971" s="7">
        <v>28194.467000000001</v>
      </c>
      <c r="K971" t="s">
        <v>29</v>
      </c>
      <c r="L971" t="s">
        <v>34</v>
      </c>
      <c r="M971" t="s">
        <v>23</v>
      </c>
      <c r="N971" s="5">
        <f xml:space="preserve"> Campaign_Data[[#This Row],[Clicks]]/Campaign_Data[[#This Row],[Impressions]]</f>
        <v>0.83968410661401771</v>
      </c>
      <c r="O971" s="5">
        <f xml:space="preserve"> Campaign_Data[[#This Row],[Conversions]]/Campaign_Data[[#This Row],[Clicks]]</f>
        <v>0.38134426119377918</v>
      </c>
      <c r="P971" s="7">
        <f>Campaign_Data[[#This Row],[Total_Spend]]/Campaign_Data[[#This Row],[Clicks]]</f>
        <v>0.1240176682005979</v>
      </c>
      <c r="Q971" s="6">
        <f>Campaign_Data[[#This Row],[Total_Spend]]/Campaign_Data[[#This Row],[Conversions]]</f>
        <v>0.32521183828063072</v>
      </c>
      <c r="R971" s="7">
        <f xml:space="preserve"> Campaign_Data[[#This Row],[Revenue_Generated]]/Campaign_Data[[#This Row],[Total_Spend]]</f>
        <v>2.6332306825599319</v>
      </c>
      <c r="S971" t="str">
        <f xml:space="preserve"> TEXT(Campaign_Data[[#This Row],[Start_Date]], "mmm-yyyy")</f>
        <v>Aug-2023</v>
      </c>
    </row>
    <row r="972" spans="1:19" x14ac:dyDescent="0.2">
      <c r="A972" t="s">
        <v>1010</v>
      </c>
      <c r="B972" t="s">
        <v>46</v>
      </c>
      <c r="C972" t="s">
        <v>47</v>
      </c>
      <c r="D972" s="1">
        <v>44966</v>
      </c>
      <c r="E972" s="1">
        <v>45422</v>
      </c>
      <c r="F972">
        <v>69921.899999999994</v>
      </c>
      <c r="G972">
        <v>5869.5999999999995</v>
      </c>
      <c r="H972">
        <v>1806.7</v>
      </c>
      <c r="I972" s="6">
        <v>2014.92</v>
      </c>
      <c r="J972" s="7">
        <v>3957.5140000000001</v>
      </c>
      <c r="K972" t="s">
        <v>37</v>
      </c>
      <c r="L972" t="s">
        <v>30</v>
      </c>
      <c r="M972" t="s">
        <v>23</v>
      </c>
      <c r="N972" s="5">
        <f xml:space="preserve"> Campaign_Data[[#This Row],[Clicks]]/Campaign_Data[[#This Row],[Impressions]]</f>
        <v>8.394508730454979E-2</v>
      </c>
      <c r="O972" s="5">
        <f xml:space="preserve"> Campaign_Data[[#This Row],[Conversions]]/Campaign_Data[[#This Row],[Clicks]]</f>
        <v>0.30780632411067199</v>
      </c>
      <c r="P972" s="7">
        <f>Campaign_Data[[#This Row],[Total_Spend]]/Campaign_Data[[#This Row],[Clicks]]</f>
        <v>0.34328063241106721</v>
      </c>
      <c r="Q972" s="6">
        <f>Campaign_Data[[#This Row],[Total_Spend]]/Campaign_Data[[#This Row],[Conversions]]</f>
        <v>1.1152487961476725</v>
      </c>
      <c r="R972" s="7">
        <f xml:space="preserve"> Campaign_Data[[#This Row],[Revenue_Generated]]/Campaign_Data[[#This Row],[Total_Spend]]</f>
        <v>1.9641047783534831</v>
      </c>
      <c r="S972" t="str">
        <f xml:space="preserve"> TEXT(Campaign_Data[[#This Row],[Start_Date]], "mmm-yyyy")</f>
        <v>Feb-2023</v>
      </c>
    </row>
    <row r="973" spans="1:19" x14ac:dyDescent="0.2">
      <c r="A973" t="s">
        <v>1011</v>
      </c>
      <c r="B973" t="s">
        <v>39</v>
      </c>
      <c r="C973" t="s">
        <v>40</v>
      </c>
      <c r="D973" s="1">
        <v>45116</v>
      </c>
      <c r="E973" s="1">
        <v>45558</v>
      </c>
      <c r="F973">
        <v>75759.599999999991</v>
      </c>
      <c r="G973">
        <v>69150.5</v>
      </c>
      <c r="H973">
        <v>13105.1</v>
      </c>
      <c r="I973" s="6">
        <v>3982.0770000000002</v>
      </c>
      <c r="J973" s="7">
        <v>5951.0609999999997</v>
      </c>
      <c r="K973" t="s">
        <v>42</v>
      </c>
      <c r="L973" t="s">
        <v>43</v>
      </c>
      <c r="M973" t="s">
        <v>31</v>
      </c>
      <c r="N973" s="5">
        <f xml:space="preserve"> Campaign_Data[[#This Row],[Clicks]]/Campaign_Data[[#This Row],[Impressions]]</f>
        <v>0.91276221099372234</v>
      </c>
      <c r="O973" s="5">
        <f xml:space="preserve"> Campaign_Data[[#This Row],[Conversions]]/Campaign_Data[[#This Row],[Clicks]]</f>
        <v>0.18951562172363179</v>
      </c>
      <c r="P973" s="7">
        <f>Campaign_Data[[#This Row],[Total_Spend]]/Campaign_Data[[#This Row],[Clicks]]</f>
        <v>5.7585657370517934E-2</v>
      </c>
      <c r="Q973" s="6">
        <f>Campaign_Data[[#This Row],[Total_Spend]]/Campaign_Data[[#This Row],[Conversions]]</f>
        <v>0.30385704801947333</v>
      </c>
      <c r="R973" s="7">
        <f xml:space="preserve"> Campaign_Data[[#This Row],[Revenue_Generated]]/Campaign_Data[[#This Row],[Total_Spend]]</f>
        <v>1.4944615586288259</v>
      </c>
      <c r="S973" t="str">
        <f xml:space="preserve"> TEXT(Campaign_Data[[#This Row],[Start_Date]], "mmm-yyyy")</f>
        <v>Jul-2023</v>
      </c>
    </row>
    <row r="974" spans="1:19" x14ac:dyDescent="0.2">
      <c r="A974" t="s">
        <v>1012</v>
      </c>
      <c r="B974" t="s">
        <v>39</v>
      </c>
      <c r="C974" t="s">
        <v>20</v>
      </c>
      <c r="D974" s="1">
        <v>44920</v>
      </c>
      <c r="E974" s="1">
        <v>45383</v>
      </c>
      <c r="F974">
        <v>142575.6</v>
      </c>
      <c r="G974">
        <v>51918.7</v>
      </c>
      <c r="H974">
        <v>46913.299999999996</v>
      </c>
      <c r="I974" s="6">
        <v>8827.1650000000009</v>
      </c>
      <c r="J974" s="7">
        <v>26127.317999999999</v>
      </c>
      <c r="K974" t="s">
        <v>42</v>
      </c>
      <c r="L974" t="s">
        <v>22</v>
      </c>
      <c r="M974" t="s">
        <v>23</v>
      </c>
      <c r="N974" s="5">
        <f xml:space="preserve"> Campaign_Data[[#This Row],[Clicks]]/Campaign_Data[[#This Row],[Impressions]]</f>
        <v>0.3641485639899113</v>
      </c>
      <c r="O974" s="5">
        <f xml:space="preserve"> Campaign_Data[[#This Row],[Conversions]]/Campaign_Data[[#This Row],[Clicks]]</f>
        <v>0.90359157683069868</v>
      </c>
      <c r="P974" s="7">
        <f>Campaign_Data[[#This Row],[Total_Spend]]/Campaign_Data[[#This Row],[Clicks]]</f>
        <v>0.17001899123052006</v>
      </c>
      <c r="Q974" s="6">
        <f>Campaign_Data[[#This Row],[Total_Spend]]/Campaign_Data[[#This Row],[Conversions]]</f>
        <v>0.18815911479260683</v>
      </c>
      <c r="R974" s="7">
        <f xml:space="preserve"> Campaign_Data[[#This Row],[Revenue_Generated]]/Campaign_Data[[#This Row],[Total_Spend]]</f>
        <v>2.9598764722308912</v>
      </c>
      <c r="S974" t="str">
        <f xml:space="preserve"> TEXT(Campaign_Data[[#This Row],[Start_Date]], "mmm-yyyy")</f>
        <v>Dec-2022</v>
      </c>
    </row>
    <row r="975" spans="1:19" x14ac:dyDescent="0.2">
      <c r="A975" t="s">
        <v>1013</v>
      </c>
      <c r="B975" t="s">
        <v>19</v>
      </c>
      <c r="C975" t="s">
        <v>47</v>
      </c>
      <c r="D975" s="1">
        <v>44867</v>
      </c>
      <c r="E975" s="1">
        <v>45308</v>
      </c>
      <c r="F975">
        <v>74303.8</v>
      </c>
      <c r="G975">
        <v>66207</v>
      </c>
      <c r="H975">
        <v>49366.7</v>
      </c>
      <c r="I975" s="6">
        <v>5051.9449999999997</v>
      </c>
      <c r="J975" s="7">
        <v>8488.6479999999992</v>
      </c>
      <c r="K975" t="s">
        <v>21</v>
      </c>
      <c r="L975" t="s">
        <v>34</v>
      </c>
      <c r="M975" t="s">
        <v>23</v>
      </c>
      <c r="N975" s="5">
        <f xml:space="preserve"> Campaign_Data[[#This Row],[Clicks]]/Campaign_Data[[#This Row],[Impressions]]</f>
        <v>0.8910311451096713</v>
      </c>
      <c r="O975" s="5">
        <f xml:space="preserve"> Campaign_Data[[#This Row],[Conversions]]/Campaign_Data[[#This Row],[Clicks]]</f>
        <v>0.74564169951817783</v>
      </c>
      <c r="P975" s="7">
        <f>Campaign_Data[[#This Row],[Total_Spend]]/Campaign_Data[[#This Row],[Clicks]]</f>
        <v>7.630530004380201E-2</v>
      </c>
      <c r="Q975" s="6">
        <f>Campaign_Data[[#This Row],[Total_Spend]]/Campaign_Data[[#This Row],[Conversions]]</f>
        <v>0.10233507607354755</v>
      </c>
      <c r="R975" s="7">
        <f xml:space="preserve"> Campaign_Data[[#This Row],[Revenue_Generated]]/Campaign_Data[[#This Row],[Total_Spend]]</f>
        <v>1.6802732412961741</v>
      </c>
      <c r="S975" t="str">
        <f xml:space="preserve"> TEXT(Campaign_Data[[#This Row],[Start_Date]], "mmm-yyyy")</f>
        <v>Nov-2022</v>
      </c>
    </row>
    <row r="976" spans="1:19" x14ac:dyDescent="0.2">
      <c r="A976" t="s">
        <v>1014</v>
      </c>
      <c r="B976" t="s">
        <v>27</v>
      </c>
      <c r="C976" t="s">
        <v>47</v>
      </c>
      <c r="D976" s="1">
        <v>44914</v>
      </c>
      <c r="E976" s="1">
        <v>45377</v>
      </c>
      <c r="F976">
        <v>63811.6</v>
      </c>
      <c r="G976">
        <v>12151</v>
      </c>
      <c r="H976">
        <v>7102.0999999999995</v>
      </c>
      <c r="I976" s="6">
        <v>553.755</v>
      </c>
      <c r="J976" s="7">
        <v>963.84400000000005</v>
      </c>
      <c r="K976" t="s">
        <v>64</v>
      </c>
      <c r="L976" t="s">
        <v>34</v>
      </c>
      <c r="M976" t="s">
        <v>23</v>
      </c>
      <c r="N976" s="5">
        <f xml:space="preserve"> Campaign_Data[[#This Row],[Clicks]]/Campaign_Data[[#This Row],[Impressions]]</f>
        <v>0.1904199236502454</v>
      </c>
      <c r="O976" s="5">
        <f xml:space="preserve"> Campaign_Data[[#This Row],[Conversions]]/Campaign_Data[[#This Row],[Clicks]]</f>
        <v>0.58448687350835316</v>
      </c>
      <c r="P976" s="7">
        <f>Campaign_Data[[#This Row],[Total_Spend]]/Campaign_Data[[#This Row],[Clicks]]</f>
        <v>4.5572792362768497E-2</v>
      </c>
      <c r="Q976" s="6">
        <f>Campaign_Data[[#This Row],[Total_Spend]]/Campaign_Data[[#This Row],[Conversions]]</f>
        <v>7.7970600244997967E-2</v>
      </c>
      <c r="R976" s="7">
        <f xml:space="preserve"> Campaign_Data[[#This Row],[Revenue_Generated]]/Campaign_Data[[#This Row],[Total_Spend]]</f>
        <v>1.740560356114166</v>
      </c>
      <c r="S976" t="str">
        <f xml:space="preserve"> TEXT(Campaign_Data[[#This Row],[Start_Date]], "mmm-yyyy")</f>
        <v>Dec-2022</v>
      </c>
    </row>
    <row r="977" spans="1:19" x14ac:dyDescent="0.2">
      <c r="A977" t="s">
        <v>1015</v>
      </c>
      <c r="B977" t="s">
        <v>27</v>
      </c>
      <c r="C977" t="s">
        <v>40</v>
      </c>
      <c r="D977" s="1">
        <v>45114</v>
      </c>
      <c r="E977" s="1">
        <v>45567</v>
      </c>
      <c r="F977">
        <v>31177.899999999998</v>
      </c>
      <c r="G977">
        <v>17507.3</v>
      </c>
      <c r="H977">
        <v>14772.6</v>
      </c>
      <c r="I977" s="6">
        <v>11044.331</v>
      </c>
      <c r="J977" s="7">
        <v>37312.241000000002</v>
      </c>
      <c r="K977" t="s">
        <v>37</v>
      </c>
      <c r="L977" t="s">
        <v>22</v>
      </c>
      <c r="M977" t="s">
        <v>23</v>
      </c>
      <c r="N977" s="5">
        <f xml:space="preserve"> Campaign_Data[[#This Row],[Clicks]]/Campaign_Data[[#This Row],[Impressions]]</f>
        <v>0.56152916007813225</v>
      </c>
      <c r="O977" s="5">
        <f xml:space="preserve"> Campaign_Data[[#This Row],[Conversions]]/Campaign_Data[[#This Row],[Clicks]]</f>
        <v>0.84379658770912713</v>
      </c>
      <c r="P977" s="7">
        <f>Campaign_Data[[#This Row],[Total_Spend]]/Campaign_Data[[#This Row],[Clicks]]</f>
        <v>0.63084147755507702</v>
      </c>
      <c r="Q977" s="6">
        <f>Campaign_Data[[#This Row],[Total_Spend]]/Campaign_Data[[#This Row],[Conversions]]</f>
        <v>0.74762269336474285</v>
      </c>
      <c r="R977" s="7">
        <f xml:space="preserve"> Campaign_Data[[#This Row],[Revenue_Generated]]/Campaign_Data[[#This Row],[Total_Spend]]</f>
        <v>3.3784066232712511</v>
      </c>
      <c r="S977" t="str">
        <f xml:space="preserve"> TEXT(Campaign_Data[[#This Row],[Start_Date]], "mmm-yyyy")</f>
        <v>Jul-2023</v>
      </c>
    </row>
    <row r="978" spans="1:19" x14ac:dyDescent="0.2">
      <c r="A978" t="s">
        <v>1016</v>
      </c>
      <c r="B978" t="s">
        <v>39</v>
      </c>
      <c r="C978" t="s">
        <v>28</v>
      </c>
      <c r="D978" s="1">
        <v>45052</v>
      </c>
      <c r="E978" s="1">
        <v>45486</v>
      </c>
      <c r="F978">
        <v>104881.4</v>
      </c>
      <c r="G978">
        <v>84210.2</v>
      </c>
      <c r="H978">
        <v>46330.400000000001</v>
      </c>
      <c r="I978" s="6">
        <v>1781.905</v>
      </c>
      <c r="J978" s="7">
        <v>3741.261</v>
      </c>
      <c r="K978" t="s">
        <v>29</v>
      </c>
      <c r="L978" t="s">
        <v>22</v>
      </c>
      <c r="M978" t="s">
        <v>23</v>
      </c>
      <c r="N978" s="5">
        <f xml:space="preserve"> Campaign_Data[[#This Row],[Clicks]]/Campaign_Data[[#This Row],[Impressions]]</f>
        <v>0.8029088093789748</v>
      </c>
      <c r="O978" s="5">
        <f xml:space="preserve"> Campaign_Data[[#This Row],[Conversions]]/Campaign_Data[[#This Row],[Clicks]]</f>
        <v>0.55017563193057373</v>
      </c>
      <c r="P978" s="7">
        <f>Campaign_Data[[#This Row],[Total_Spend]]/Campaign_Data[[#This Row],[Clicks]]</f>
        <v>2.1160203870789998E-2</v>
      </c>
      <c r="Q978" s="6">
        <f>Campaign_Data[[#This Row],[Total_Spend]]/Campaign_Data[[#This Row],[Conversions]]</f>
        <v>3.8460816224336503E-2</v>
      </c>
      <c r="R978" s="7">
        <f xml:space="preserve"> Campaign_Data[[#This Row],[Revenue_Generated]]/Campaign_Data[[#This Row],[Total_Spend]]</f>
        <v>2.099584994710717</v>
      </c>
      <c r="S978" t="str">
        <f xml:space="preserve"> TEXT(Campaign_Data[[#This Row],[Start_Date]], "mmm-yyyy")</f>
        <v>May-2023</v>
      </c>
    </row>
    <row r="979" spans="1:19" x14ac:dyDescent="0.2">
      <c r="A979" t="s">
        <v>1017</v>
      </c>
      <c r="B979" t="s">
        <v>33</v>
      </c>
      <c r="C979" t="s">
        <v>47</v>
      </c>
      <c r="D979" s="1">
        <v>45025</v>
      </c>
      <c r="E979" s="1">
        <v>45488</v>
      </c>
      <c r="F979">
        <v>122203.09999999999</v>
      </c>
      <c r="G979">
        <v>43888.6</v>
      </c>
      <c r="H979">
        <v>33816.9</v>
      </c>
      <c r="I979" s="6">
        <v>8881.83</v>
      </c>
      <c r="J979" s="7">
        <v>21101.966</v>
      </c>
      <c r="K979" t="s">
        <v>37</v>
      </c>
      <c r="L979" t="s">
        <v>22</v>
      </c>
      <c r="M979" t="s">
        <v>31</v>
      </c>
      <c r="N979" s="5">
        <f xml:space="preserve"> Campaign_Data[[#This Row],[Clicks]]/Campaign_Data[[#This Row],[Impressions]]</f>
        <v>0.35914473528085622</v>
      </c>
      <c r="O979" s="5">
        <f xml:space="preserve"> Campaign_Data[[#This Row],[Conversions]]/Campaign_Data[[#This Row],[Clicks]]</f>
        <v>0.77051671732522797</v>
      </c>
      <c r="P979" s="7">
        <f>Campaign_Data[[#This Row],[Total_Spend]]/Campaign_Data[[#This Row],[Clicks]]</f>
        <v>0.20237214219637903</v>
      </c>
      <c r="Q979" s="6">
        <f>Campaign_Data[[#This Row],[Total_Spend]]/Campaign_Data[[#This Row],[Conversions]]</f>
        <v>0.26264471314638538</v>
      </c>
      <c r="R979" s="7">
        <f xml:space="preserve"> Campaign_Data[[#This Row],[Revenue_Generated]]/Campaign_Data[[#This Row],[Total_Spend]]</f>
        <v>2.3758579031573448</v>
      </c>
      <c r="S979" t="str">
        <f xml:space="preserve"> TEXT(Campaign_Data[[#This Row],[Start_Date]], "mmm-yyyy")</f>
        <v>Apr-2023</v>
      </c>
    </row>
    <row r="980" spans="1:19" x14ac:dyDescent="0.2">
      <c r="A980" t="s">
        <v>1018</v>
      </c>
      <c r="B980" t="s">
        <v>25</v>
      </c>
      <c r="C980" t="s">
        <v>47</v>
      </c>
      <c r="D980" s="1">
        <v>44956</v>
      </c>
      <c r="E980" s="1">
        <v>45398</v>
      </c>
      <c r="F980">
        <v>30658.799999999999</v>
      </c>
      <c r="G980">
        <v>29066.7</v>
      </c>
      <c r="H980">
        <v>4715.3999999999996</v>
      </c>
      <c r="I980" s="6">
        <v>4470.8720000000003</v>
      </c>
      <c r="J980" s="7">
        <v>10454.355</v>
      </c>
      <c r="K980" t="s">
        <v>21</v>
      </c>
      <c r="L980" t="s">
        <v>34</v>
      </c>
      <c r="M980" t="s">
        <v>23</v>
      </c>
      <c r="N980" s="5">
        <f xml:space="preserve"> Campaign_Data[[#This Row],[Clicks]]/Campaign_Data[[#This Row],[Impressions]]</f>
        <v>0.9480703745743474</v>
      </c>
      <c r="O980" s="5">
        <f xml:space="preserve"> Campaign_Data[[#This Row],[Conversions]]/Campaign_Data[[#This Row],[Clicks]]</f>
        <v>0.16222687818018555</v>
      </c>
      <c r="P980" s="7">
        <f>Campaign_Data[[#This Row],[Total_Spend]]/Campaign_Data[[#This Row],[Clicks]]</f>
        <v>0.15381422727726229</v>
      </c>
      <c r="Q980" s="6">
        <f>Campaign_Data[[#This Row],[Total_Spend]]/Campaign_Data[[#This Row],[Conversions]]</f>
        <v>0.94814268142681446</v>
      </c>
      <c r="R980" s="7">
        <f xml:space="preserve"> Campaign_Data[[#This Row],[Revenue_Generated]]/Campaign_Data[[#This Row],[Total_Spend]]</f>
        <v>2.3383257225883449</v>
      </c>
      <c r="S980" t="str">
        <f xml:space="preserve"> TEXT(Campaign_Data[[#This Row],[Start_Date]], "mmm-yyyy")</f>
        <v>Jan-2023</v>
      </c>
    </row>
    <row r="981" spans="1:19" x14ac:dyDescent="0.2">
      <c r="A981" t="s">
        <v>1019</v>
      </c>
      <c r="B981" t="s">
        <v>39</v>
      </c>
      <c r="C981" t="s">
        <v>47</v>
      </c>
      <c r="D981" s="1">
        <v>44961</v>
      </c>
      <c r="E981" s="1">
        <v>45404</v>
      </c>
      <c r="F981">
        <v>86968.099999999991</v>
      </c>
      <c r="G981">
        <v>85567.4</v>
      </c>
      <c r="H981">
        <v>13038.4</v>
      </c>
      <c r="I981" s="6">
        <v>6538.8620000000001</v>
      </c>
      <c r="J981" s="7">
        <v>20530.434000000001</v>
      </c>
      <c r="K981" t="s">
        <v>37</v>
      </c>
      <c r="L981" t="s">
        <v>22</v>
      </c>
      <c r="M981" t="s">
        <v>23</v>
      </c>
      <c r="N981" s="5">
        <f xml:space="preserve"> Campaign_Data[[#This Row],[Clicks]]/Campaign_Data[[#This Row],[Impressions]]</f>
        <v>0.98389409450131715</v>
      </c>
      <c r="O981" s="5">
        <f xml:space="preserve"> Campaign_Data[[#This Row],[Conversions]]/Campaign_Data[[#This Row],[Clicks]]</f>
        <v>0.15237578797532705</v>
      </c>
      <c r="P981" s="7">
        <f>Campaign_Data[[#This Row],[Total_Spend]]/Campaign_Data[[#This Row],[Clicks]]</f>
        <v>7.6417677760455507E-2</v>
      </c>
      <c r="Q981" s="6">
        <f>Campaign_Data[[#This Row],[Total_Spend]]/Campaign_Data[[#This Row],[Conversions]]</f>
        <v>0.5015080071174377</v>
      </c>
      <c r="R981" s="7">
        <f xml:space="preserve"> Campaign_Data[[#This Row],[Revenue_Generated]]/Campaign_Data[[#This Row],[Total_Spend]]</f>
        <v>3.139756428565093</v>
      </c>
      <c r="S981" t="str">
        <f xml:space="preserve"> TEXT(Campaign_Data[[#This Row],[Start_Date]], "mmm-yyyy")</f>
        <v>Feb-2023</v>
      </c>
    </row>
    <row r="982" spans="1:19" x14ac:dyDescent="0.2">
      <c r="A982" t="s">
        <v>1020</v>
      </c>
      <c r="B982" t="s">
        <v>39</v>
      </c>
      <c r="C982" t="s">
        <v>40</v>
      </c>
      <c r="D982" s="1">
        <v>44946</v>
      </c>
      <c r="E982" s="1">
        <v>45409</v>
      </c>
      <c r="F982">
        <v>30278.899999999998</v>
      </c>
      <c r="G982">
        <v>3224.7999999999997</v>
      </c>
      <c r="H982">
        <v>261</v>
      </c>
      <c r="I982" s="6">
        <v>5534.9979999999996</v>
      </c>
      <c r="J982" s="7">
        <v>16447.349999999999</v>
      </c>
      <c r="K982" t="s">
        <v>29</v>
      </c>
      <c r="L982" t="s">
        <v>22</v>
      </c>
      <c r="M982" t="s">
        <v>23</v>
      </c>
      <c r="N982" s="5">
        <f xml:space="preserve"> Campaign_Data[[#This Row],[Clicks]]/Campaign_Data[[#This Row],[Impressions]]</f>
        <v>0.10650320850493247</v>
      </c>
      <c r="O982" s="5">
        <f xml:space="preserve"> Campaign_Data[[#This Row],[Conversions]]/Campaign_Data[[#This Row],[Clicks]]</f>
        <v>8.0935251798561161E-2</v>
      </c>
      <c r="P982" s="7">
        <f>Campaign_Data[[#This Row],[Total_Spend]]/Campaign_Data[[#This Row],[Clicks]]</f>
        <v>1.7163848920863309</v>
      </c>
      <c r="Q982" s="6">
        <f>Campaign_Data[[#This Row],[Total_Spend]]/Campaign_Data[[#This Row],[Conversions]]</f>
        <v>21.206888888888887</v>
      </c>
      <c r="R982" s="7">
        <f xml:space="preserve"> Campaign_Data[[#This Row],[Revenue_Generated]]/Campaign_Data[[#This Row],[Total_Spend]]</f>
        <v>2.971518688895642</v>
      </c>
      <c r="S982" t="str">
        <f xml:space="preserve"> TEXT(Campaign_Data[[#This Row],[Start_Date]], "mmm-yyyy")</f>
        <v>Jan-2023</v>
      </c>
    </row>
    <row r="983" spans="1:19" x14ac:dyDescent="0.2">
      <c r="A983" t="s">
        <v>1021</v>
      </c>
      <c r="B983" t="s">
        <v>33</v>
      </c>
      <c r="C983" t="s">
        <v>40</v>
      </c>
      <c r="D983" s="1">
        <v>45006</v>
      </c>
      <c r="E983" s="1">
        <v>45452</v>
      </c>
      <c r="F983">
        <v>23150.7</v>
      </c>
      <c r="G983">
        <v>9219.1</v>
      </c>
      <c r="H983">
        <v>7989.5</v>
      </c>
      <c r="I983" s="6">
        <v>2954.346</v>
      </c>
      <c r="J983" s="7">
        <v>6402.4750000000004</v>
      </c>
      <c r="K983" t="s">
        <v>21</v>
      </c>
      <c r="L983" t="s">
        <v>34</v>
      </c>
      <c r="M983" t="s">
        <v>23</v>
      </c>
      <c r="N983" s="5">
        <f xml:space="preserve"> Campaign_Data[[#This Row],[Clicks]]/Campaign_Data[[#This Row],[Impressions]]</f>
        <v>0.398221220092697</v>
      </c>
      <c r="O983" s="5">
        <f xml:space="preserve"> Campaign_Data[[#This Row],[Conversions]]/Campaign_Data[[#This Row],[Clicks]]</f>
        <v>0.86662472475621266</v>
      </c>
      <c r="P983" s="7">
        <f>Campaign_Data[[#This Row],[Total_Spend]]/Campaign_Data[[#This Row],[Clicks]]</f>
        <v>0.32045926391947149</v>
      </c>
      <c r="Q983" s="6">
        <f>Campaign_Data[[#This Row],[Total_Spend]]/Campaign_Data[[#This Row],[Conversions]]</f>
        <v>0.3697785843920145</v>
      </c>
      <c r="R983" s="7">
        <f xml:space="preserve"> Campaign_Data[[#This Row],[Revenue_Generated]]/Campaign_Data[[#This Row],[Total_Spend]]</f>
        <v>2.1671378369358227</v>
      </c>
      <c r="S983" t="str">
        <f xml:space="preserve"> TEXT(Campaign_Data[[#This Row],[Start_Date]], "mmm-yyyy")</f>
        <v>Mar-2023</v>
      </c>
    </row>
    <row r="984" spans="1:19" x14ac:dyDescent="0.2">
      <c r="A984" t="s">
        <v>1022</v>
      </c>
      <c r="B984" t="s">
        <v>46</v>
      </c>
      <c r="C984" t="s">
        <v>47</v>
      </c>
      <c r="D984" s="1">
        <v>45052</v>
      </c>
      <c r="E984" s="1">
        <v>45507</v>
      </c>
      <c r="F984">
        <v>110901.8</v>
      </c>
      <c r="G984">
        <v>95424.5</v>
      </c>
      <c r="H984">
        <v>92895.7</v>
      </c>
      <c r="I984" s="6">
        <v>4399.1260000000002</v>
      </c>
      <c r="J984" s="7">
        <v>8468.2610000000004</v>
      </c>
      <c r="K984" t="s">
        <v>42</v>
      </c>
      <c r="L984" t="s">
        <v>22</v>
      </c>
      <c r="M984" t="s">
        <v>31</v>
      </c>
      <c r="N984" s="5">
        <f xml:space="preserve"> Campaign_Data[[#This Row],[Clicks]]/Campaign_Data[[#This Row],[Impressions]]</f>
        <v>0.86044139950839393</v>
      </c>
      <c r="O984" s="5">
        <f xml:space="preserve"> Campaign_Data[[#This Row],[Conversions]]/Campaign_Data[[#This Row],[Clicks]]</f>
        <v>0.97349946816593225</v>
      </c>
      <c r="P984" s="7">
        <f>Campaign_Data[[#This Row],[Total_Spend]]/Campaign_Data[[#This Row],[Clicks]]</f>
        <v>4.6100592615104088E-2</v>
      </c>
      <c r="Q984" s="6">
        <f>Campaign_Data[[#This Row],[Total_Spend]]/Campaign_Data[[#This Row],[Conversions]]</f>
        <v>4.7355539599787722E-2</v>
      </c>
      <c r="R984" s="7">
        <f xml:space="preserve"> Campaign_Data[[#This Row],[Revenue_Generated]]/Campaign_Data[[#This Row],[Total_Spend]]</f>
        <v>1.9249871451738367</v>
      </c>
      <c r="S984" t="str">
        <f xml:space="preserve"> TEXT(Campaign_Data[[#This Row],[Start_Date]], "mmm-yyyy")</f>
        <v>May-2023</v>
      </c>
    </row>
    <row r="985" spans="1:19" x14ac:dyDescent="0.2">
      <c r="A985" t="s">
        <v>1023</v>
      </c>
      <c r="B985" t="s">
        <v>33</v>
      </c>
      <c r="C985" t="s">
        <v>20</v>
      </c>
      <c r="D985" s="1">
        <v>44938</v>
      </c>
      <c r="E985" s="1">
        <v>45394</v>
      </c>
      <c r="F985">
        <v>43882.799999999996</v>
      </c>
      <c r="G985">
        <v>19302.399999999998</v>
      </c>
      <c r="H985">
        <v>2108.2999999999997</v>
      </c>
      <c r="I985" s="6">
        <v>5666.3969999999999</v>
      </c>
      <c r="J985" s="7">
        <v>13545.813</v>
      </c>
      <c r="K985" t="s">
        <v>21</v>
      </c>
      <c r="L985" t="s">
        <v>30</v>
      </c>
      <c r="M985" t="s">
        <v>31</v>
      </c>
      <c r="N985" s="5">
        <f xml:space="preserve"> Campaign_Data[[#This Row],[Clicks]]/Campaign_Data[[#This Row],[Impressions]]</f>
        <v>0.43986254295532645</v>
      </c>
      <c r="O985" s="5">
        <f xml:space="preserve"> Campaign_Data[[#This Row],[Conversions]]/Campaign_Data[[#This Row],[Clicks]]</f>
        <v>0.10922475961538461</v>
      </c>
      <c r="P985" s="7">
        <f>Campaign_Data[[#This Row],[Total_Spend]]/Campaign_Data[[#This Row],[Clicks]]</f>
        <v>0.29355919471153852</v>
      </c>
      <c r="Q985" s="6">
        <f>Campaign_Data[[#This Row],[Total_Spend]]/Campaign_Data[[#This Row],[Conversions]]</f>
        <v>2.6876616231086659</v>
      </c>
      <c r="R985" s="7">
        <f xml:space="preserve"> Campaign_Data[[#This Row],[Revenue_Generated]]/Campaign_Data[[#This Row],[Total_Spend]]</f>
        <v>2.3905513503554374</v>
      </c>
      <c r="S985" t="str">
        <f xml:space="preserve"> TEXT(Campaign_Data[[#This Row],[Start_Date]], "mmm-yyyy")</f>
        <v>Jan-2023</v>
      </c>
    </row>
    <row r="986" spans="1:19" x14ac:dyDescent="0.2">
      <c r="A986" t="s">
        <v>1024</v>
      </c>
      <c r="B986" t="s">
        <v>39</v>
      </c>
      <c r="C986" t="s">
        <v>47</v>
      </c>
      <c r="D986" s="1">
        <v>44875</v>
      </c>
      <c r="E986" s="1">
        <v>45314</v>
      </c>
      <c r="F986">
        <v>110020.2</v>
      </c>
      <c r="G986">
        <v>99548.3</v>
      </c>
      <c r="H986">
        <v>39593.699999999997</v>
      </c>
      <c r="I986" s="6">
        <v>13544.218000000001</v>
      </c>
      <c r="J986" s="7">
        <v>50417.108999999997</v>
      </c>
      <c r="K986" t="s">
        <v>64</v>
      </c>
      <c r="L986" t="s">
        <v>22</v>
      </c>
      <c r="M986" t="s">
        <v>23</v>
      </c>
      <c r="N986" s="5">
        <f xml:space="preserve"> Campaign_Data[[#This Row],[Clicks]]/Campaign_Data[[#This Row],[Impressions]]</f>
        <v>0.90481838789604097</v>
      </c>
      <c r="O986" s="5">
        <f xml:space="preserve"> Campaign_Data[[#This Row],[Conversions]]/Campaign_Data[[#This Row],[Clicks]]</f>
        <v>0.39773356250182068</v>
      </c>
      <c r="P986" s="7">
        <f>Campaign_Data[[#This Row],[Total_Spend]]/Campaign_Data[[#This Row],[Clicks]]</f>
        <v>0.13605674833221662</v>
      </c>
      <c r="Q986" s="6">
        <f>Campaign_Data[[#This Row],[Total_Spend]]/Campaign_Data[[#This Row],[Conversions]]</f>
        <v>0.34208012890939726</v>
      </c>
      <c r="R986" s="7">
        <f xml:space="preserve"> Campaign_Data[[#This Row],[Revenue_Generated]]/Campaign_Data[[#This Row],[Total_Spend]]</f>
        <v>3.7224082630684174</v>
      </c>
      <c r="S986" t="str">
        <f xml:space="preserve"> TEXT(Campaign_Data[[#This Row],[Start_Date]], "mmm-yyyy")</f>
        <v>Nov-2022</v>
      </c>
    </row>
    <row r="987" spans="1:19" x14ac:dyDescent="0.2">
      <c r="A987" t="s">
        <v>1025</v>
      </c>
      <c r="B987" t="s">
        <v>33</v>
      </c>
      <c r="C987" t="s">
        <v>20</v>
      </c>
      <c r="D987" s="1">
        <v>44954</v>
      </c>
      <c r="E987" s="1">
        <v>45413</v>
      </c>
      <c r="F987">
        <v>72401.399999999994</v>
      </c>
      <c r="G987">
        <v>37978.400000000001</v>
      </c>
      <c r="H987">
        <v>14326</v>
      </c>
      <c r="I987" s="6">
        <v>5515.6260000000002</v>
      </c>
      <c r="J987" s="7">
        <v>20817.766</v>
      </c>
      <c r="K987" t="s">
        <v>21</v>
      </c>
      <c r="L987" t="s">
        <v>30</v>
      </c>
      <c r="M987" t="s">
        <v>23</v>
      </c>
      <c r="N987" s="5">
        <f xml:space="preserve"> Campaign_Data[[#This Row],[Clicks]]/Campaign_Data[[#This Row],[Impressions]]</f>
        <v>0.52455339261395506</v>
      </c>
      <c r="O987" s="5">
        <f xml:space="preserve"> Campaign_Data[[#This Row],[Conversions]]/Campaign_Data[[#This Row],[Clicks]]</f>
        <v>0.37721441661576055</v>
      </c>
      <c r="P987" s="7">
        <f>Campaign_Data[[#This Row],[Total_Spend]]/Campaign_Data[[#This Row],[Clicks]]</f>
        <v>0.14523060476481367</v>
      </c>
      <c r="Q987" s="6">
        <f>Campaign_Data[[#This Row],[Total_Spend]]/Campaign_Data[[#This Row],[Conversions]]</f>
        <v>0.38500809716599194</v>
      </c>
      <c r="R987" s="7">
        <f xml:space="preserve"> Campaign_Data[[#This Row],[Revenue_Generated]]/Campaign_Data[[#This Row],[Total_Spend]]</f>
        <v>3.7743251627285823</v>
      </c>
      <c r="S987" t="str">
        <f xml:space="preserve"> TEXT(Campaign_Data[[#This Row],[Start_Date]], "mmm-yyyy")</f>
        <v>Jan-2023</v>
      </c>
    </row>
    <row r="988" spans="1:19" x14ac:dyDescent="0.2">
      <c r="A988" t="s">
        <v>1026</v>
      </c>
      <c r="B988" t="s">
        <v>25</v>
      </c>
      <c r="C988" t="s">
        <v>47</v>
      </c>
      <c r="D988" s="1">
        <v>44932</v>
      </c>
      <c r="E988" s="1">
        <v>45370</v>
      </c>
      <c r="F988">
        <v>61279.9</v>
      </c>
      <c r="G988">
        <v>44564.299999999996</v>
      </c>
      <c r="H988">
        <v>15077.1</v>
      </c>
      <c r="I988" s="6">
        <v>2540.7190000000001</v>
      </c>
      <c r="J988" s="7">
        <v>3577.527</v>
      </c>
      <c r="K988" t="s">
        <v>64</v>
      </c>
      <c r="L988" t="s">
        <v>30</v>
      </c>
      <c r="M988" t="s">
        <v>23</v>
      </c>
      <c r="N988" s="5">
        <f xml:space="preserve"> Campaign_Data[[#This Row],[Clicks]]/Campaign_Data[[#This Row],[Impressions]]</f>
        <v>0.72722540343571052</v>
      </c>
      <c r="O988" s="5">
        <f xml:space="preserve"> Campaign_Data[[#This Row],[Conversions]]/Campaign_Data[[#This Row],[Clicks]]</f>
        <v>0.33832237912409713</v>
      </c>
      <c r="P988" s="7">
        <f>Campaign_Data[[#This Row],[Total_Spend]]/Campaign_Data[[#This Row],[Clicks]]</f>
        <v>5.7012429231470041E-2</v>
      </c>
      <c r="Q988" s="6">
        <f>Campaign_Data[[#This Row],[Total_Spend]]/Campaign_Data[[#This Row],[Conversions]]</f>
        <v>0.16851509905751105</v>
      </c>
      <c r="R988" s="7">
        <f xml:space="preserve"> Campaign_Data[[#This Row],[Revenue_Generated]]/Campaign_Data[[#This Row],[Total_Spend]]</f>
        <v>1.4080766113844152</v>
      </c>
      <c r="S988" t="str">
        <f xml:space="preserve"> TEXT(Campaign_Data[[#This Row],[Start_Date]], "mmm-yyyy")</f>
        <v>Jan-2023</v>
      </c>
    </row>
    <row r="989" spans="1:19" x14ac:dyDescent="0.2">
      <c r="A989" t="s">
        <v>1027</v>
      </c>
      <c r="B989" t="s">
        <v>33</v>
      </c>
      <c r="C989" t="s">
        <v>28</v>
      </c>
      <c r="D989" s="1">
        <v>45068</v>
      </c>
      <c r="E989" s="1">
        <v>45511</v>
      </c>
      <c r="F989">
        <v>81736.5</v>
      </c>
      <c r="G989">
        <v>57176.4</v>
      </c>
      <c r="H989">
        <v>48055.9</v>
      </c>
      <c r="I989" s="6">
        <v>6730.4070000000002</v>
      </c>
      <c r="J989" s="7">
        <v>26630.468000000001</v>
      </c>
      <c r="K989" t="s">
        <v>64</v>
      </c>
      <c r="L989" t="s">
        <v>43</v>
      </c>
      <c r="M989" t="s">
        <v>31</v>
      </c>
      <c r="N989" s="5">
        <f xml:space="preserve"> Campaign_Data[[#This Row],[Clicks]]/Campaign_Data[[#This Row],[Impressions]]</f>
        <v>0.69952102182011711</v>
      </c>
      <c r="O989" s="5">
        <f xml:space="preserve"> Campaign_Data[[#This Row],[Conversions]]/Campaign_Data[[#This Row],[Clicks]]</f>
        <v>0.84048488537228649</v>
      </c>
      <c r="P989" s="7">
        <f>Campaign_Data[[#This Row],[Total_Spend]]/Campaign_Data[[#This Row],[Clicks]]</f>
        <v>0.11771302495435179</v>
      </c>
      <c r="Q989" s="6">
        <f>Campaign_Data[[#This Row],[Total_Spend]]/Campaign_Data[[#This Row],[Conversions]]</f>
        <v>0.1400537082855591</v>
      </c>
      <c r="R989" s="7">
        <f xml:space="preserve"> Campaign_Data[[#This Row],[Revenue_Generated]]/Campaign_Data[[#This Row],[Total_Spend]]</f>
        <v>3.9567396147068075</v>
      </c>
      <c r="S989" t="str">
        <f xml:space="preserve"> TEXT(Campaign_Data[[#This Row],[Start_Date]], "mmm-yyyy")</f>
        <v>May-2023</v>
      </c>
    </row>
    <row r="990" spans="1:19" x14ac:dyDescent="0.2">
      <c r="A990" t="s">
        <v>1028</v>
      </c>
      <c r="B990" t="s">
        <v>39</v>
      </c>
      <c r="C990" t="s">
        <v>28</v>
      </c>
      <c r="D990" s="1">
        <v>45054</v>
      </c>
      <c r="E990" s="1">
        <v>45494</v>
      </c>
      <c r="F990">
        <v>130726.2</v>
      </c>
      <c r="G990">
        <v>106461.9</v>
      </c>
      <c r="H990">
        <v>57623</v>
      </c>
      <c r="I990" s="6">
        <v>8380.42</v>
      </c>
      <c r="J990" s="7">
        <v>24758.227999999999</v>
      </c>
      <c r="K990" t="s">
        <v>21</v>
      </c>
      <c r="L990" t="s">
        <v>49</v>
      </c>
      <c r="M990" t="s">
        <v>23</v>
      </c>
      <c r="N990" s="5">
        <f xml:space="preserve"> Campaign_Data[[#This Row],[Clicks]]/Campaign_Data[[#This Row],[Impressions]]</f>
        <v>0.81438839345135094</v>
      </c>
      <c r="O990" s="5">
        <f xml:space="preserve"> Campaign_Data[[#This Row],[Conversions]]/Campaign_Data[[#This Row],[Clicks]]</f>
        <v>0.5412546648143608</v>
      </c>
      <c r="P990" s="7">
        <f>Campaign_Data[[#This Row],[Total_Spend]]/Campaign_Data[[#This Row],[Clicks]]</f>
        <v>7.8717550597913438E-2</v>
      </c>
      <c r="Q990" s="6">
        <f>Campaign_Data[[#This Row],[Total_Spend]]/Campaign_Data[[#This Row],[Conversions]]</f>
        <v>0.14543532964267741</v>
      </c>
      <c r="R990" s="7">
        <f xml:space="preserve"> Campaign_Data[[#This Row],[Revenue_Generated]]/Campaign_Data[[#This Row],[Total_Spend]]</f>
        <v>2.9542944148383969</v>
      </c>
      <c r="S990" t="str">
        <f xml:space="preserve"> TEXT(Campaign_Data[[#This Row],[Start_Date]], "mmm-yyyy")</f>
        <v>May-2023</v>
      </c>
    </row>
    <row r="991" spans="1:19" x14ac:dyDescent="0.2">
      <c r="A991" t="s">
        <v>1029</v>
      </c>
      <c r="B991" t="s">
        <v>46</v>
      </c>
      <c r="C991" t="s">
        <v>28</v>
      </c>
      <c r="D991" s="1">
        <v>44946</v>
      </c>
      <c r="E991" s="1">
        <v>45403</v>
      </c>
      <c r="F991">
        <v>71705.399999999994</v>
      </c>
      <c r="G991">
        <v>13804</v>
      </c>
      <c r="H991">
        <v>6896.2</v>
      </c>
      <c r="I991" s="6">
        <v>2528.9450000000002</v>
      </c>
      <c r="J991" s="7">
        <v>4558.6549999999997</v>
      </c>
      <c r="K991" t="s">
        <v>21</v>
      </c>
      <c r="L991" t="s">
        <v>34</v>
      </c>
      <c r="M991" t="s">
        <v>23</v>
      </c>
      <c r="N991" s="5">
        <f xml:space="preserve"> Campaign_Data[[#This Row],[Clicks]]/Campaign_Data[[#This Row],[Impressions]]</f>
        <v>0.19250990859823669</v>
      </c>
      <c r="O991" s="5">
        <f xml:space="preserve"> Campaign_Data[[#This Row],[Conversions]]/Campaign_Data[[#This Row],[Clicks]]</f>
        <v>0.49957983193277311</v>
      </c>
      <c r="P991" s="7">
        <f>Campaign_Data[[#This Row],[Total_Spend]]/Campaign_Data[[#This Row],[Clicks]]</f>
        <v>0.18320378151260505</v>
      </c>
      <c r="Q991" s="6">
        <f>Campaign_Data[[#This Row],[Total_Spend]]/Campaign_Data[[#This Row],[Conversions]]</f>
        <v>0.36671572750210263</v>
      </c>
      <c r="R991" s="7">
        <f xml:space="preserve"> Campaign_Data[[#This Row],[Revenue_Generated]]/Campaign_Data[[#This Row],[Total_Spend]]</f>
        <v>1.8025915945186628</v>
      </c>
      <c r="S991" t="str">
        <f xml:space="preserve"> TEXT(Campaign_Data[[#This Row],[Start_Date]], "mmm-yyyy")</f>
        <v>Jan-2023</v>
      </c>
    </row>
    <row r="992" spans="1:19" x14ac:dyDescent="0.2">
      <c r="A992" t="s">
        <v>1030</v>
      </c>
      <c r="B992" t="s">
        <v>46</v>
      </c>
      <c r="C992" t="s">
        <v>20</v>
      </c>
      <c r="D992" s="1">
        <v>44870</v>
      </c>
      <c r="E992" s="1">
        <v>45320</v>
      </c>
      <c r="F992">
        <v>64600.4</v>
      </c>
      <c r="G992">
        <v>63333.1</v>
      </c>
      <c r="H992">
        <v>51521.4</v>
      </c>
      <c r="I992" s="6">
        <v>5187.1719999999996</v>
      </c>
      <c r="J992" s="7">
        <v>17643.716</v>
      </c>
      <c r="K992" t="s">
        <v>29</v>
      </c>
      <c r="L992" t="s">
        <v>34</v>
      </c>
      <c r="M992" t="s">
        <v>23</v>
      </c>
      <c r="N992" s="5">
        <f xml:space="preserve"> Campaign_Data[[#This Row],[Clicks]]/Campaign_Data[[#This Row],[Impressions]]</f>
        <v>0.98038247441192305</v>
      </c>
      <c r="O992" s="5">
        <f xml:space="preserve"> Campaign_Data[[#This Row],[Conversions]]/Campaign_Data[[#This Row],[Clicks]]</f>
        <v>0.81349878657447694</v>
      </c>
      <c r="P992" s="7">
        <f>Campaign_Data[[#This Row],[Total_Spend]]/Campaign_Data[[#This Row],[Clicks]]</f>
        <v>8.1903017537433023E-2</v>
      </c>
      <c r="Q992" s="6">
        <f>Campaign_Data[[#This Row],[Total_Spend]]/Campaign_Data[[#This Row],[Conversions]]</f>
        <v>0.1006799504671845</v>
      </c>
      <c r="R992" s="7">
        <f xml:space="preserve"> Campaign_Data[[#This Row],[Revenue_Generated]]/Campaign_Data[[#This Row],[Total_Spend]]</f>
        <v>3.4014133327369906</v>
      </c>
      <c r="S992" t="str">
        <f xml:space="preserve"> TEXT(Campaign_Data[[#This Row],[Start_Date]], "mmm-yyyy")</f>
        <v>Nov-2022</v>
      </c>
    </row>
    <row r="993" spans="1:19" x14ac:dyDescent="0.2">
      <c r="A993" t="s">
        <v>1031</v>
      </c>
      <c r="B993" t="s">
        <v>46</v>
      </c>
      <c r="C993" t="s">
        <v>40</v>
      </c>
      <c r="D993" s="1">
        <v>45103</v>
      </c>
      <c r="E993" s="1">
        <v>45561</v>
      </c>
      <c r="F993">
        <v>63353.4</v>
      </c>
      <c r="G993">
        <v>39982.299999999996</v>
      </c>
      <c r="H993">
        <v>3221.9</v>
      </c>
      <c r="I993" s="6">
        <v>5421.2020000000002</v>
      </c>
      <c r="J993" s="7">
        <v>16928.489000000001</v>
      </c>
      <c r="K993" t="s">
        <v>42</v>
      </c>
      <c r="L993" t="s">
        <v>30</v>
      </c>
      <c r="M993" t="s">
        <v>31</v>
      </c>
      <c r="N993" s="5">
        <f xml:space="preserve"> Campaign_Data[[#This Row],[Clicks]]/Campaign_Data[[#This Row],[Impressions]]</f>
        <v>0.63109951478531534</v>
      </c>
      <c r="O993" s="5">
        <f xml:space="preserve"> Campaign_Data[[#This Row],[Conversions]]/Campaign_Data[[#This Row],[Clicks]]</f>
        <v>8.0583158047436002E-2</v>
      </c>
      <c r="P993" s="7">
        <f>Campaign_Data[[#This Row],[Total_Spend]]/Campaign_Data[[#This Row],[Clicks]]</f>
        <v>0.13559004859650398</v>
      </c>
      <c r="Q993" s="6">
        <f>Campaign_Data[[#This Row],[Total_Spend]]/Campaign_Data[[#This Row],[Conversions]]</f>
        <v>1.6826102610261027</v>
      </c>
      <c r="R993" s="7">
        <f xml:space="preserve"> Campaign_Data[[#This Row],[Revenue_Generated]]/Campaign_Data[[#This Row],[Total_Spend]]</f>
        <v>3.1226449411034678</v>
      </c>
      <c r="S993" t="str">
        <f xml:space="preserve"> TEXT(Campaign_Data[[#This Row],[Start_Date]], "mmm-yyyy")</f>
        <v>Jun-2023</v>
      </c>
    </row>
    <row r="994" spans="1:19" x14ac:dyDescent="0.2">
      <c r="A994" t="s">
        <v>1032</v>
      </c>
      <c r="B994" t="s">
        <v>46</v>
      </c>
      <c r="C994" t="s">
        <v>28</v>
      </c>
      <c r="D994" s="1">
        <v>44887</v>
      </c>
      <c r="E994" s="1">
        <v>45324</v>
      </c>
      <c r="F994">
        <v>114622.5</v>
      </c>
      <c r="G994">
        <v>45222.6</v>
      </c>
      <c r="H994">
        <v>15140.9</v>
      </c>
      <c r="I994" s="6">
        <v>13906.138000000001</v>
      </c>
      <c r="J994" s="7">
        <v>44451.286999999997</v>
      </c>
      <c r="K994" t="s">
        <v>29</v>
      </c>
      <c r="L994" t="s">
        <v>49</v>
      </c>
      <c r="M994" t="s">
        <v>31</v>
      </c>
      <c r="N994" s="5">
        <f xml:space="preserve"> Campaign_Data[[#This Row],[Clicks]]/Campaign_Data[[#This Row],[Impressions]]</f>
        <v>0.39453510436432637</v>
      </c>
      <c r="O994" s="5">
        <f xml:space="preserve"> Campaign_Data[[#This Row],[Conversions]]/Campaign_Data[[#This Row],[Clicks]]</f>
        <v>0.33480825958702065</v>
      </c>
      <c r="P994" s="7">
        <f>Campaign_Data[[#This Row],[Total_Spend]]/Campaign_Data[[#This Row],[Clicks]]</f>
        <v>0.30750416826984739</v>
      </c>
      <c r="Q994" s="6">
        <f>Campaign_Data[[#This Row],[Total_Spend]]/Campaign_Data[[#This Row],[Conversions]]</f>
        <v>0.91844857307029315</v>
      </c>
      <c r="R994" s="7">
        <f xml:space="preserve"> Campaign_Data[[#This Row],[Revenue_Generated]]/Campaign_Data[[#This Row],[Total_Spend]]</f>
        <v>3.1965227872756614</v>
      </c>
      <c r="S994" t="str">
        <f xml:space="preserve"> TEXT(Campaign_Data[[#This Row],[Start_Date]], "mmm-yyyy")</f>
        <v>Nov-2022</v>
      </c>
    </row>
    <row r="995" spans="1:19" x14ac:dyDescent="0.2">
      <c r="A995" t="s">
        <v>1033</v>
      </c>
      <c r="B995" t="s">
        <v>25</v>
      </c>
      <c r="C995" t="s">
        <v>40</v>
      </c>
      <c r="D995" s="1">
        <v>44950</v>
      </c>
      <c r="E995" s="1">
        <v>45403</v>
      </c>
      <c r="F995">
        <v>20224.599999999999</v>
      </c>
      <c r="G995">
        <v>14305.699999999999</v>
      </c>
      <c r="H995">
        <v>9517.7999999999993</v>
      </c>
      <c r="I995" s="6">
        <v>5395.7979999999998</v>
      </c>
      <c r="J995" s="7">
        <v>13224.550999999999</v>
      </c>
      <c r="K995" t="s">
        <v>42</v>
      </c>
      <c r="L995" t="s">
        <v>49</v>
      </c>
      <c r="M995" t="s">
        <v>31</v>
      </c>
      <c r="N995" s="5">
        <f xml:space="preserve"> Campaign_Data[[#This Row],[Clicks]]/Campaign_Data[[#This Row],[Impressions]]</f>
        <v>0.70734155434470891</v>
      </c>
      <c r="O995" s="5">
        <f xml:space="preserve"> Campaign_Data[[#This Row],[Conversions]]/Campaign_Data[[#This Row],[Clicks]]</f>
        <v>0.66531522400162169</v>
      </c>
      <c r="P995" s="7">
        <f>Campaign_Data[[#This Row],[Total_Spend]]/Campaign_Data[[#This Row],[Clicks]]</f>
        <v>0.37717818771538619</v>
      </c>
      <c r="Q995" s="6">
        <f>Campaign_Data[[#This Row],[Total_Spend]]/Campaign_Data[[#This Row],[Conversions]]</f>
        <v>0.56691651432053625</v>
      </c>
      <c r="R995" s="7">
        <f xml:space="preserve"> Campaign_Data[[#This Row],[Revenue_Generated]]/Campaign_Data[[#This Row],[Total_Spend]]</f>
        <v>2.4508980877341959</v>
      </c>
      <c r="S995" t="str">
        <f xml:space="preserve"> TEXT(Campaign_Data[[#This Row],[Start_Date]], "mmm-yyyy")</f>
        <v>Jan-2023</v>
      </c>
    </row>
    <row r="996" spans="1:19" x14ac:dyDescent="0.2">
      <c r="A996" t="s">
        <v>1034</v>
      </c>
      <c r="B996" t="s">
        <v>19</v>
      </c>
      <c r="C996" t="s">
        <v>40</v>
      </c>
      <c r="D996" s="1">
        <v>44909</v>
      </c>
      <c r="E996" s="1">
        <v>45350</v>
      </c>
      <c r="F996">
        <v>115231.5</v>
      </c>
      <c r="G996">
        <v>52063.7</v>
      </c>
      <c r="H996">
        <v>1716.8</v>
      </c>
      <c r="I996" s="6">
        <v>5165.0159999999996</v>
      </c>
      <c r="J996" s="7">
        <v>16649.653999999999</v>
      </c>
      <c r="K996" t="s">
        <v>42</v>
      </c>
      <c r="L996" t="s">
        <v>43</v>
      </c>
      <c r="M996" t="s">
        <v>23</v>
      </c>
      <c r="N996" s="5">
        <f xml:space="preserve"> Campaign_Data[[#This Row],[Clicks]]/Campaign_Data[[#This Row],[Impressions]]</f>
        <v>0.45181829621240716</v>
      </c>
      <c r="O996" s="5">
        <f xml:space="preserve"> Campaign_Data[[#This Row],[Conversions]]/Campaign_Data[[#This Row],[Clicks]]</f>
        <v>3.2974990252325517E-2</v>
      </c>
      <c r="P996" s="7">
        <f>Campaign_Data[[#This Row],[Total_Spend]]/Campaign_Data[[#This Row],[Clicks]]</f>
        <v>9.9205703782097698E-2</v>
      </c>
      <c r="Q996" s="6">
        <f>Campaign_Data[[#This Row],[Total_Spend]]/Campaign_Data[[#This Row],[Conversions]]</f>
        <v>3.0085135135135133</v>
      </c>
      <c r="R996" s="7">
        <f xml:space="preserve"> Campaign_Data[[#This Row],[Revenue_Generated]]/Campaign_Data[[#This Row],[Total_Spend]]</f>
        <v>3.2235435475901721</v>
      </c>
      <c r="S996" t="str">
        <f xml:space="preserve"> TEXT(Campaign_Data[[#This Row],[Start_Date]], "mmm-yyyy")</f>
        <v>Dec-2022</v>
      </c>
    </row>
    <row r="997" spans="1:19" x14ac:dyDescent="0.2">
      <c r="A997" t="s">
        <v>1035</v>
      </c>
      <c r="B997" t="s">
        <v>25</v>
      </c>
      <c r="C997" t="s">
        <v>47</v>
      </c>
      <c r="D997" s="1">
        <v>45046</v>
      </c>
      <c r="E997" s="1">
        <v>45491</v>
      </c>
      <c r="F997">
        <v>22498.2</v>
      </c>
      <c r="G997">
        <v>15091.6</v>
      </c>
      <c r="H997">
        <v>13719.9</v>
      </c>
      <c r="I997" s="6">
        <v>6799.63</v>
      </c>
      <c r="J997" s="7">
        <v>11102.040999999999</v>
      </c>
      <c r="K997" t="s">
        <v>37</v>
      </c>
      <c r="L997" t="s">
        <v>22</v>
      </c>
      <c r="M997" t="s">
        <v>23</v>
      </c>
      <c r="N997" s="5">
        <f xml:space="preserve"> Campaign_Data[[#This Row],[Clicks]]/Campaign_Data[[#This Row],[Impressions]]</f>
        <v>0.67079144109306521</v>
      </c>
      <c r="O997" s="5">
        <f xml:space="preserve"> Campaign_Data[[#This Row],[Conversions]]/Campaign_Data[[#This Row],[Clicks]]</f>
        <v>0.90910837817063794</v>
      </c>
      <c r="P997" s="7">
        <f>Campaign_Data[[#This Row],[Total_Spend]]/Campaign_Data[[#This Row],[Clicks]]</f>
        <v>0.45055726364335125</v>
      </c>
      <c r="Q997" s="6">
        <f>Campaign_Data[[#This Row],[Total_Spend]]/Campaign_Data[[#This Row],[Conversions]]</f>
        <v>0.49560346649756926</v>
      </c>
      <c r="R997" s="7">
        <f xml:space="preserve"> Campaign_Data[[#This Row],[Revenue_Generated]]/Campaign_Data[[#This Row],[Total_Spend]]</f>
        <v>1.6327419286049387</v>
      </c>
      <c r="S997" t="str">
        <f xml:space="preserve"> TEXT(Campaign_Data[[#This Row],[Start_Date]], "mmm-yyyy")</f>
        <v>Apr-2023</v>
      </c>
    </row>
    <row r="998" spans="1:19" x14ac:dyDescent="0.2">
      <c r="A998" t="s">
        <v>1036</v>
      </c>
      <c r="B998" t="s">
        <v>33</v>
      </c>
      <c r="C998" t="s">
        <v>28</v>
      </c>
      <c r="D998" s="1">
        <v>45085</v>
      </c>
      <c r="E998" s="1">
        <v>45521</v>
      </c>
      <c r="F998">
        <v>15451.199999999999</v>
      </c>
      <c r="G998">
        <v>962.8</v>
      </c>
      <c r="H998">
        <v>696</v>
      </c>
      <c r="I998" s="6">
        <v>13660.073</v>
      </c>
      <c r="J998" s="7">
        <v>25233.044999999998</v>
      </c>
      <c r="K998" t="s">
        <v>64</v>
      </c>
      <c r="L998" t="s">
        <v>22</v>
      </c>
      <c r="M998" t="s">
        <v>23</v>
      </c>
      <c r="N998" s="5">
        <f xml:space="preserve"> Campaign_Data[[#This Row],[Clicks]]/Campaign_Data[[#This Row],[Impressions]]</f>
        <v>6.2312312312312317E-2</v>
      </c>
      <c r="O998" s="5">
        <f xml:space="preserve"> Campaign_Data[[#This Row],[Conversions]]/Campaign_Data[[#This Row],[Clicks]]</f>
        <v>0.72289156626506024</v>
      </c>
      <c r="P998" s="7">
        <f>Campaign_Data[[#This Row],[Total_Spend]]/Campaign_Data[[#This Row],[Clicks]]</f>
        <v>14.187861445783133</v>
      </c>
      <c r="Q998" s="6">
        <f>Campaign_Data[[#This Row],[Total_Spend]]/Campaign_Data[[#This Row],[Conversions]]</f>
        <v>19.626541666666668</v>
      </c>
      <c r="R998" s="7">
        <f xml:space="preserve"> Campaign_Data[[#This Row],[Revenue_Generated]]/Campaign_Data[[#This Row],[Total_Spend]]</f>
        <v>1.8472115778590639</v>
      </c>
      <c r="S998" t="str">
        <f xml:space="preserve"> TEXT(Campaign_Data[[#This Row],[Start_Date]], "mmm-yyyy")</f>
        <v>Jun-2023</v>
      </c>
    </row>
    <row r="999" spans="1:19" x14ac:dyDescent="0.2">
      <c r="A999" t="s">
        <v>1037</v>
      </c>
      <c r="B999" t="s">
        <v>27</v>
      </c>
      <c r="C999" t="s">
        <v>20</v>
      </c>
      <c r="D999" s="1">
        <v>45129</v>
      </c>
      <c r="E999" s="1">
        <v>45581</v>
      </c>
      <c r="F999">
        <v>75313</v>
      </c>
      <c r="G999">
        <v>73979</v>
      </c>
      <c r="H999">
        <v>29617.7</v>
      </c>
      <c r="I999" s="6">
        <v>4567.326</v>
      </c>
      <c r="J999" s="7">
        <v>9026.134</v>
      </c>
      <c r="K999" t="s">
        <v>42</v>
      </c>
      <c r="L999" t="s">
        <v>43</v>
      </c>
      <c r="M999" t="s">
        <v>31</v>
      </c>
      <c r="N999" s="5">
        <f xml:space="preserve"> Campaign_Data[[#This Row],[Clicks]]/Campaign_Data[[#This Row],[Impressions]]</f>
        <v>0.98228725452445131</v>
      </c>
      <c r="O999" s="5">
        <f xml:space="preserve"> Campaign_Data[[#This Row],[Conversions]]/Campaign_Data[[#This Row],[Clicks]]</f>
        <v>0.40035280282242258</v>
      </c>
      <c r="P999" s="7">
        <f>Campaign_Data[[#This Row],[Total_Spend]]/Campaign_Data[[#This Row],[Clicks]]</f>
        <v>6.1738141905135241E-2</v>
      </c>
      <c r="Q999" s="6">
        <f>Campaign_Data[[#This Row],[Total_Spend]]/Campaign_Data[[#This Row],[Conversions]]</f>
        <v>0.15420934103593459</v>
      </c>
      <c r="R999" s="7">
        <f xml:space="preserve"> Campaign_Data[[#This Row],[Revenue_Generated]]/Campaign_Data[[#This Row],[Total_Spend]]</f>
        <v>1.9762403647123066</v>
      </c>
      <c r="S999" t="str">
        <f xml:space="preserve"> TEXT(Campaign_Data[[#This Row],[Start_Date]], "mmm-yyyy")</f>
        <v>Jul-2023</v>
      </c>
    </row>
    <row r="1000" spans="1:19" x14ac:dyDescent="0.2">
      <c r="A1000" t="s">
        <v>1038</v>
      </c>
      <c r="B1000" t="s">
        <v>46</v>
      </c>
      <c r="C1000" t="s">
        <v>28</v>
      </c>
      <c r="D1000" s="1">
        <v>44980</v>
      </c>
      <c r="E1000" s="1">
        <v>45436</v>
      </c>
      <c r="F1000">
        <v>98336.099999999991</v>
      </c>
      <c r="G1000">
        <v>6153.8</v>
      </c>
      <c r="H1000">
        <v>1763.2</v>
      </c>
      <c r="I1000" s="6">
        <v>7582.8040000000001</v>
      </c>
      <c r="J1000" s="7">
        <v>13538.272999999999</v>
      </c>
      <c r="K1000" t="s">
        <v>21</v>
      </c>
      <c r="L1000" t="s">
        <v>30</v>
      </c>
      <c r="M1000" t="s">
        <v>23</v>
      </c>
      <c r="N1000" s="5">
        <f xml:space="preserve"> Campaign_Data[[#This Row],[Clicks]]/Campaign_Data[[#This Row],[Impressions]]</f>
        <v>6.2579256244654824E-2</v>
      </c>
      <c r="O1000" s="5">
        <f xml:space="preserve"> Campaign_Data[[#This Row],[Conversions]]/Campaign_Data[[#This Row],[Clicks]]</f>
        <v>0.28652214891611688</v>
      </c>
      <c r="P1000" s="7">
        <f>Campaign_Data[[#This Row],[Total_Spend]]/Campaign_Data[[#This Row],[Clicks]]</f>
        <v>1.2322148916116871</v>
      </c>
      <c r="Q1000" s="6">
        <f>Campaign_Data[[#This Row],[Total_Spend]]/Campaign_Data[[#This Row],[Conversions]]</f>
        <v>4.3005921052631582</v>
      </c>
      <c r="R1000" s="7">
        <f xml:space="preserve"> Campaign_Data[[#This Row],[Revenue_Generated]]/Campaign_Data[[#This Row],[Total_Spend]]</f>
        <v>1.7853913934739707</v>
      </c>
      <c r="S1000" t="str">
        <f xml:space="preserve"> TEXT(Campaign_Data[[#This Row],[Start_Date]], "mmm-yyyy")</f>
        <v>Feb-2023</v>
      </c>
    </row>
    <row r="1001" spans="1:19" x14ac:dyDescent="0.2">
      <c r="A1001" t="s">
        <v>1039</v>
      </c>
      <c r="B1001" t="s">
        <v>19</v>
      </c>
      <c r="C1001" t="s">
        <v>28</v>
      </c>
      <c r="D1001" s="1">
        <v>45068</v>
      </c>
      <c r="E1001" s="1">
        <v>45513</v>
      </c>
      <c r="F1001">
        <v>92263.5</v>
      </c>
      <c r="G1001">
        <v>10506.699999999999</v>
      </c>
      <c r="H1001">
        <v>1148.3999999999999</v>
      </c>
      <c r="I1001" s="6">
        <v>3022.7280000000001</v>
      </c>
      <c r="J1001" s="7">
        <v>4168.6049999999996</v>
      </c>
      <c r="K1001" t="s">
        <v>42</v>
      </c>
      <c r="L1001" t="s">
        <v>43</v>
      </c>
      <c r="M1001" t="s">
        <v>23</v>
      </c>
      <c r="N1001" s="5">
        <f xml:space="preserve"> Campaign_Data[[#This Row],[Clicks]]/Campaign_Data[[#This Row],[Impressions]]</f>
        <v>0.11387710199591386</v>
      </c>
      <c r="O1001" s="5">
        <f xml:space="preserve"> Campaign_Data[[#This Row],[Conversions]]/Campaign_Data[[#This Row],[Clicks]]</f>
        <v>0.10930168368755175</v>
      </c>
      <c r="P1001" s="7">
        <f>Campaign_Data[[#This Row],[Total_Spend]]/Campaign_Data[[#This Row],[Clicks]]</f>
        <v>0.28769528015456808</v>
      </c>
      <c r="Q1001" s="6">
        <f>Campaign_Data[[#This Row],[Total_Spend]]/Campaign_Data[[#This Row],[Conversions]]</f>
        <v>2.6321212121212123</v>
      </c>
      <c r="R1001" s="7">
        <f xml:space="preserve"> Campaign_Data[[#This Row],[Revenue_Generated]]/Campaign_Data[[#This Row],[Total_Spend]]</f>
        <v>1.3790870366106376</v>
      </c>
      <c r="S1001" t="str">
        <f xml:space="preserve"> TEXT(Campaign_Data[[#This Row],[Start_Date]], "mmm-yyyy")</f>
        <v>May-2023</v>
      </c>
    </row>
    <row r="1002" spans="1:19" x14ac:dyDescent="0.2">
      <c r="A1002" t="s">
        <v>1040</v>
      </c>
      <c r="B1002" t="s">
        <v>33</v>
      </c>
      <c r="C1002" t="s">
        <v>40</v>
      </c>
      <c r="D1002" s="1">
        <v>45014</v>
      </c>
      <c r="E1002" s="1">
        <v>45452</v>
      </c>
      <c r="F1002">
        <v>10213.799999999999</v>
      </c>
      <c r="G1002">
        <v>2418.6</v>
      </c>
      <c r="H1002">
        <v>2061.9</v>
      </c>
      <c r="I1002" s="6">
        <v>1405.92</v>
      </c>
      <c r="J1002" s="7">
        <v>5546.018</v>
      </c>
      <c r="K1002" t="s">
        <v>37</v>
      </c>
      <c r="L1002" t="s">
        <v>30</v>
      </c>
      <c r="M1002" t="s">
        <v>23</v>
      </c>
      <c r="N1002" s="5">
        <f xml:space="preserve"> Campaign_Data[[#This Row],[Clicks]]/Campaign_Data[[#This Row],[Impressions]]</f>
        <v>0.23679727427597957</v>
      </c>
      <c r="O1002" s="5">
        <f xml:space="preserve"> Campaign_Data[[#This Row],[Conversions]]/Campaign_Data[[#This Row],[Clicks]]</f>
        <v>0.85251798561151082</v>
      </c>
      <c r="P1002" s="7">
        <f>Campaign_Data[[#This Row],[Total_Spend]]/Campaign_Data[[#This Row],[Clicks]]</f>
        <v>0.58129496402877701</v>
      </c>
      <c r="Q1002" s="6">
        <f>Campaign_Data[[#This Row],[Total_Spend]]/Campaign_Data[[#This Row],[Conversions]]</f>
        <v>0.68185654008438823</v>
      </c>
      <c r="R1002" s="7">
        <f xml:space="preserve"> Campaign_Data[[#This Row],[Revenue_Generated]]/Campaign_Data[[#This Row],[Total_Spend]]</f>
        <v>3.944760726072607</v>
      </c>
      <c r="S1002" t="str">
        <f xml:space="preserve"> TEXT(Campaign_Data[[#This Row],[Start_Date]], "mmm-yyyy")</f>
        <v>Mar-2023</v>
      </c>
    </row>
    <row r="1003" spans="1:19" x14ac:dyDescent="0.2">
      <c r="A1003" t="s">
        <v>1041</v>
      </c>
      <c r="B1003" t="s">
        <v>25</v>
      </c>
      <c r="C1003" t="s">
        <v>28</v>
      </c>
      <c r="D1003" s="1">
        <v>45035</v>
      </c>
      <c r="E1003" s="1">
        <v>45481</v>
      </c>
      <c r="F1003">
        <v>96715</v>
      </c>
      <c r="G1003">
        <v>25256.1</v>
      </c>
      <c r="H1003">
        <v>11182.4</v>
      </c>
      <c r="I1003" s="6">
        <v>8713.2819999999992</v>
      </c>
      <c r="J1003" s="7">
        <v>33406.144</v>
      </c>
      <c r="K1003" t="s">
        <v>37</v>
      </c>
      <c r="L1003" t="s">
        <v>49</v>
      </c>
      <c r="M1003" t="s">
        <v>23</v>
      </c>
      <c r="N1003" s="5">
        <f xml:space="preserve"> Campaign_Data[[#This Row],[Clicks]]/Campaign_Data[[#This Row],[Impressions]]</f>
        <v>0.26113943028485753</v>
      </c>
      <c r="O1003" s="5">
        <f xml:space="preserve"> Campaign_Data[[#This Row],[Conversions]]/Campaign_Data[[#This Row],[Clicks]]</f>
        <v>0.44276036284303594</v>
      </c>
      <c r="P1003" s="7">
        <f>Campaign_Data[[#This Row],[Total_Spend]]/Campaign_Data[[#This Row],[Clicks]]</f>
        <v>0.34499712940636124</v>
      </c>
      <c r="Q1003" s="6">
        <f>Campaign_Data[[#This Row],[Total_Spend]]/Campaign_Data[[#This Row],[Conversions]]</f>
        <v>0.77919605809128623</v>
      </c>
      <c r="R1003" s="7">
        <f xml:space="preserve"> Campaign_Data[[#This Row],[Revenue_Generated]]/Campaign_Data[[#This Row],[Total_Spend]]</f>
        <v>3.8339335281470293</v>
      </c>
      <c r="S1003" t="str">
        <f xml:space="preserve"> TEXT(Campaign_Data[[#This Row],[Start_Date]], "mmm-yyyy")</f>
        <v>Apr-2023</v>
      </c>
    </row>
    <row r="1004" spans="1:19" x14ac:dyDescent="0.2">
      <c r="A1004" t="s">
        <v>1042</v>
      </c>
      <c r="B1004" t="s">
        <v>46</v>
      </c>
      <c r="C1004" t="s">
        <v>28</v>
      </c>
      <c r="D1004" s="1">
        <v>45109</v>
      </c>
      <c r="E1004" s="1">
        <v>45559</v>
      </c>
      <c r="F1004">
        <v>37549.199999999997</v>
      </c>
      <c r="G1004">
        <v>27866.1</v>
      </c>
      <c r="H1004">
        <v>7313.8</v>
      </c>
      <c r="I1004" s="6">
        <v>3060.0219999999999</v>
      </c>
      <c r="J1004" s="7">
        <v>8200.5619999999999</v>
      </c>
      <c r="K1004" t="s">
        <v>21</v>
      </c>
      <c r="L1004" t="s">
        <v>22</v>
      </c>
      <c r="M1004" t="s">
        <v>31</v>
      </c>
      <c r="N1004" s="5">
        <f xml:space="preserve"> Campaign_Data[[#This Row],[Clicks]]/Campaign_Data[[#This Row],[Impressions]]</f>
        <v>0.74212233549582951</v>
      </c>
      <c r="O1004" s="5">
        <f xml:space="preserve"> Campaign_Data[[#This Row],[Conversions]]/Campaign_Data[[#This Row],[Clicks]]</f>
        <v>0.26246227495056718</v>
      </c>
      <c r="P1004" s="7">
        <f>Campaign_Data[[#This Row],[Total_Spend]]/Campaign_Data[[#This Row],[Clicks]]</f>
        <v>0.1098116349255906</v>
      </c>
      <c r="Q1004" s="6">
        <f>Campaign_Data[[#This Row],[Total_Spend]]/Campaign_Data[[#This Row],[Conversions]]</f>
        <v>0.4183901665344964</v>
      </c>
      <c r="R1004" s="7">
        <f xml:space="preserve"> Campaign_Data[[#This Row],[Revenue_Generated]]/Campaign_Data[[#This Row],[Total_Spend]]</f>
        <v>2.6799029549460758</v>
      </c>
      <c r="S1004" t="str">
        <f xml:space="preserve"> TEXT(Campaign_Data[[#This Row],[Start_Date]], "mmm-yyyy")</f>
        <v>Jul-2023</v>
      </c>
    </row>
    <row r="1005" spans="1:19" x14ac:dyDescent="0.2">
      <c r="A1005" t="s">
        <v>1043</v>
      </c>
      <c r="B1005" t="s">
        <v>25</v>
      </c>
      <c r="C1005" t="s">
        <v>20</v>
      </c>
      <c r="D1005" s="1">
        <v>44880</v>
      </c>
      <c r="E1005" s="1">
        <v>45314</v>
      </c>
      <c r="F1005">
        <v>100679.3</v>
      </c>
      <c r="G1005">
        <v>92962.4</v>
      </c>
      <c r="H1005">
        <v>44973.2</v>
      </c>
      <c r="I1005" s="6">
        <v>8238.1749999999993</v>
      </c>
      <c r="J1005" s="7">
        <v>24757.677</v>
      </c>
      <c r="K1005" t="s">
        <v>37</v>
      </c>
      <c r="L1005" t="s">
        <v>34</v>
      </c>
      <c r="M1005" t="s">
        <v>23</v>
      </c>
      <c r="N1005" s="5">
        <f xml:space="preserve"> Campaign_Data[[#This Row],[Clicks]]/Campaign_Data[[#This Row],[Impressions]]</f>
        <v>0.9233516720914825</v>
      </c>
      <c r="O1005" s="5">
        <f xml:space="preserve"> Campaign_Data[[#This Row],[Conversions]]/Campaign_Data[[#This Row],[Clicks]]</f>
        <v>0.48377838782131272</v>
      </c>
      <c r="P1005" s="7">
        <f>Campaign_Data[[#This Row],[Total_Spend]]/Campaign_Data[[#This Row],[Clicks]]</f>
        <v>8.8618355378088348E-2</v>
      </c>
      <c r="Q1005" s="6">
        <f>Campaign_Data[[#This Row],[Total_Spend]]/Campaign_Data[[#This Row],[Conversions]]</f>
        <v>0.18317964921330926</v>
      </c>
      <c r="R1005" s="7">
        <f xml:space="preserve"> Campaign_Data[[#This Row],[Revenue_Generated]]/Campaign_Data[[#This Row],[Total_Spend]]</f>
        <v>3.0052380533309866</v>
      </c>
      <c r="S1005" t="str">
        <f xml:space="preserve"> TEXT(Campaign_Data[[#This Row],[Start_Date]], "mmm-yyyy")</f>
        <v>Nov-2022</v>
      </c>
    </row>
    <row r="1006" spans="1:19" x14ac:dyDescent="0.2">
      <c r="A1006" t="s">
        <v>1044</v>
      </c>
      <c r="B1006" t="s">
        <v>33</v>
      </c>
      <c r="C1006" t="s">
        <v>40</v>
      </c>
      <c r="D1006" s="1">
        <v>45063</v>
      </c>
      <c r="E1006" s="1">
        <v>45518</v>
      </c>
      <c r="F1006">
        <v>26958.399999999998</v>
      </c>
      <c r="G1006">
        <v>8120</v>
      </c>
      <c r="H1006">
        <v>6397.4</v>
      </c>
      <c r="I1006" s="6">
        <v>8817.4500000000007</v>
      </c>
      <c r="J1006" s="7">
        <v>29903.262999999999</v>
      </c>
      <c r="K1006" t="s">
        <v>37</v>
      </c>
      <c r="L1006" t="s">
        <v>30</v>
      </c>
      <c r="M1006" t="s">
        <v>23</v>
      </c>
      <c r="N1006" s="5">
        <f xml:space="preserve"> Campaign_Data[[#This Row],[Clicks]]/Campaign_Data[[#This Row],[Impressions]]</f>
        <v>0.30120481927710846</v>
      </c>
      <c r="O1006" s="5">
        <f xml:space="preserve"> Campaign_Data[[#This Row],[Conversions]]/Campaign_Data[[#This Row],[Clicks]]</f>
        <v>0.78785714285714281</v>
      </c>
      <c r="P1006" s="7">
        <f>Campaign_Data[[#This Row],[Total_Spend]]/Campaign_Data[[#This Row],[Clicks]]</f>
        <v>1.0858928571428572</v>
      </c>
      <c r="Q1006" s="6">
        <f>Campaign_Data[[#This Row],[Total_Spend]]/Campaign_Data[[#This Row],[Conversions]]</f>
        <v>1.3782864913871262</v>
      </c>
      <c r="R1006" s="7">
        <f xml:space="preserve"> Campaign_Data[[#This Row],[Revenue_Generated]]/Campaign_Data[[#This Row],[Total_Spend]]</f>
        <v>3.3913731294195029</v>
      </c>
      <c r="S1006" t="str">
        <f xml:space="preserve"> TEXT(Campaign_Data[[#This Row],[Start_Date]], "mmm-yyyy")</f>
        <v>May-2023</v>
      </c>
    </row>
    <row r="1007" spans="1:19" x14ac:dyDescent="0.2">
      <c r="A1007" t="s">
        <v>1045</v>
      </c>
      <c r="B1007" t="s">
        <v>39</v>
      </c>
      <c r="C1007" t="s">
        <v>28</v>
      </c>
      <c r="D1007" s="1">
        <v>45106</v>
      </c>
      <c r="E1007" s="1">
        <v>45550</v>
      </c>
      <c r="F1007">
        <v>65453</v>
      </c>
      <c r="G1007">
        <v>41704.9</v>
      </c>
      <c r="H1007">
        <v>24719.599999999999</v>
      </c>
      <c r="I1007" s="6">
        <v>5322.2250000000004</v>
      </c>
      <c r="J1007" s="7">
        <v>16290.343999999999</v>
      </c>
      <c r="K1007" t="s">
        <v>42</v>
      </c>
      <c r="L1007" t="s">
        <v>30</v>
      </c>
      <c r="M1007" t="s">
        <v>23</v>
      </c>
      <c r="N1007" s="5">
        <f xml:space="preserve"> Campaign_Data[[#This Row],[Clicks]]/Campaign_Data[[#This Row],[Impressions]]</f>
        <v>0.63717323881258314</v>
      </c>
      <c r="O1007" s="5">
        <f xml:space="preserve"> Campaign_Data[[#This Row],[Conversions]]/Campaign_Data[[#This Row],[Clicks]]</f>
        <v>0.59272651415061539</v>
      </c>
      <c r="P1007" s="7">
        <f>Campaign_Data[[#This Row],[Total_Spend]]/Campaign_Data[[#This Row],[Clicks]]</f>
        <v>0.12761629928377721</v>
      </c>
      <c r="Q1007" s="6">
        <f>Campaign_Data[[#This Row],[Total_Spend]]/Campaign_Data[[#This Row],[Conversions]]</f>
        <v>0.21530384795870486</v>
      </c>
      <c r="R1007" s="7">
        <f xml:space="preserve"> Campaign_Data[[#This Row],[Revenue_Generated]]/Campaign_Data[[#This Row],[Total_Spend]]</f>
        <v>3.060814602915134</v>
      </c>
      <c r="S1007" t="str">
        <f xml:space="preserve"> TEXT(Campaign_Data[[#This Row],[Start_Date]], "mmm-yyyy")</f>
        <v>Jun-2023</v>
      </c>
    </row>
    <row r="1008" spans="1:19" x14ac:dyDescent="0.2">
      <c r="A1008" t="s">
        <v>1046</v>
      </c>
      <c r="B1008" t="s">
        <v>25</v>
      </c>
      <c r="C1008" t="s">
        <v>47</v>
      </c>
      <c r="D1008" s="1">
        <v>45063</v>
      </c>
      <c r="E1008" s="1">
        <v>45514</v>
      </c>
      <c r="F1008">
        <v>105684.7</v>
      </c>
      <c r="G1008">
        <v>2296.7999999999997</v>
      </c>
      <c r="H1008">
        <v>2073.5</v>
      </c>
      <c r="I1008" s="6">
        <v>2671.2190000000001</v>
      </c>
      <c r="J1008" s="7">
        <v>10642.304</v>
      </c>
      <c r="K1008" t="s">
        <v>37</v>
      </c>
      <c r="L1008" t="s">
        <v>22</v>
      </c>
      <c r="M1008" t="s">
        <v>23</v>
      </c>
      <c r="N1008" s="5">
        <f xml:space="preserve"> Campaign_Data[[#This Row],[Clicks]]/Campaign_Data[[#This Row],[Impressions]]</f>
        <v>2.1732568668880167E-2</v>
      </c>
      <c r="O1008" s="5">
        <f xml:space="preserve"> Campaign_Data[[#This Row],[Conversions]]/Campaign_Data[[#This Row],[Clicks]]</f>
        <v>0.9027777777777779</v>
      </c>
      <c r="P1008" s="7">
        <f>Campaign_Data[[#This Row],[Total_Spend]]/Campaign_Data[[#This Row],[Clicks]]</f>
        <v>1.163017676767677</v>
      </c>
      <c r="Q1008" s="6">
        <f>Campaign_Data[[#This Row],[Total_Spend]]/Campaign_Data[[#This Row],[Conversions]]</f>
        <v>1.2882657342657342</v>
      </c>
      <c r="R1008" s="7">
        <f xml:space="preserve"> Campaign_Data[[#This Row],[Revenue_Generated]]/Campaign_Data[[#This Row],[Total_Spend]]</f>
        <v>3.9840627069513954</v>
      </c>
      <c r="S1008" t="str">
        <f xml:space="preserve"> TEXT(Campaign_Data[[#This Row],[Start_Date]], "mmm-yyyy")</f>
        <v>May-2023</v>
      </c>
    </row>
    <row r="1009" spans="1:19" x14ac:dyDescent="0.2">
      <c r="A1009" t="s">
        <v>1047</v>
      </c>
      <c r="B1009" t="s">
        <v>33</v>
      </c>
      <c r="C1009" t="s">
        <v>20</v>
      </c>
      <c r="D1009" s="1">
        <v>45062</v>
      </c>
      <c r="E1009" s="1">
        <v>45513</v>
      </c>
      <c r="F1009">
        <v>129415.4</v>
      </c>
      <c r="G1009">
        <v>55906.2</v>
      </c>
      <c r="H1009">
        <v>9587.4</v>
      </c>
      <c r="I1009" s="6">
        <v>3933.85</v>
      </c>
      <c r="J1009" s="7">
        <v>8380.5069999999996</v>
      </c>
      <c r="K1009" t="s">
        <v>64</v>
      </c>
      <c r="L1009" t="s">
        <v>22</v>
      </c>
      <c r="M1009" t="s">
        <v>23</v>
      </c>
      <c r="N1009" s="5">
        <f xml:space="preserve"> Campaign_Data[[#This Row],[Clicks]]/Campaign_Data[[#This Row],[Impressions]]</f>
        <v>0.43199031954466005</v>
      </c>
      <c r="O1009" s="5">
        <f xml:space="preserve"> Campaign_Data[[#This Row],[Conversions]]/Campaign_Data[[#This Row],[Clicks]]</f>
        <v>0.17149081854964207</v>
      </c>
      <c r="P1009" s="7">
        <f>Campaign_Data[[#This Row],[Total_Spend]]/Campaign_Data[[#This Row],[Clicks]]</f>
        <v>7.0365183110281157E-2</v>
      </c>
      <c r="Q1009" s="6">
        <f>Campaign_Data[[#This Row],[Total_Spend]]/Campaign_Data[[#This Row],[Conversions]]</f>
        <v>0.41031457955232908</v>
      </c>
      <c r="R1009" s="7">
        <f xml:space="preserve"> Campaign_Data[[#This Row],[Revenue_Generated]]/Campaign_Data[[#This Row],[Total_Spend]]</f>
        <v>2.130357537781054</v>
      </c>
      <c r="S1009" t="str">
        <f xml:space="preserve"> TEXT(Campaign_Data[[#This Row],[Start_Date]], "mmm-yyyy")</f>
        <v>May-2023</v>
      </c>
    </row>
    <row r="1010" spans="1:19" x14ac:dyDescent="0.2">
      <c r="A1010" t="s">
        <v>1048</v>
      </c>
      <c r="B1010" t="s">
        <v>25</v>
      </c>
      <c r="C1010" t="s">
        <v>28</v>
      </c>
      <c r="D1010" s="1">
        <v>45097</v>
      </c>
      <c r="E1010" s="1">
        <v>45546</v>
      </c>
      <c r="F1010">
        <v>19656.2</v>
      </c>
      <c r="G1010">
        <v>8589.7999999999993</v>
      </c>
      <c r="H1010">
        <v>7827.0999999999995</v>
      </c>
      <c r="I1010" s="6">
        <v>12921.501</v>
      </c>
      <c r="J1010" s="7">
        <v>26805.656999999999</v>
      </c>
      <c r="K1010" t="s">
        <v>29</v>
      </c>
      <c r="L1010" t="s">
        <v>43</v>
      </c>
      <c r="M1010" t="s">
        <v>23</v>
      </c>
      <c r="N1010" s="5">
        <f xml:space="preserve"> Campaign_Data[[#This Row],[Clicks]]/Campaign_Data[[#This Row],[Impressions]]</f>
        <v>0.43700206550604892</v>
      </c>
      <c r="O1010" s="5">
        <f xml:space="preserve"> Campaign_Data[[#This Row],[Conversions]]/Campaign_Data[[#This Row],[Clicks]]</f>
        <v>0.91120864280891289</v>
      </c>
      <c r="P1010" s="7">
        <f>Campaign_Data[[#This Row],[Total_Spend]]/Campaign_Data[[#This Row],[Clicks]]</f>
        <v>1.5042842673869008</v>
      </c>
      <c r="Q1010" s="6">
        <f>Campaign_Data[[#This Row],[Total_Spend]]/Campaign_Data[[#This Row],[Conversions]]</f>
        <v>1.6508669877732496</v>
      </c>
      <c r="R1010" s="7">
        <f xml:space="preserve"> Campaign_Data[[#This Row],[Revenue_Generated]]/Campaign_Data[[#This Row],[Total_Spend]]</f>
        <v>2.0745002457531827</v>
      </c>
      <c r="S1010" t="str">
        <f xml:space="preserve"> TEXT(Campaign_Data[[#This Row],[Start_Date]], "mmm-yyyy")</f>
        <v>Jun-2023</v>
      </c>
    </row>
    <row r="1011" spans="1:19" x14ac:dyDescent="0.2">
      <c r="A1011" t="s">
        <v>1049</v>
      </c>
      <c r="B1011" t="s">
        <v>25</v>
      </c>
      <c r="C1011" t="s">
        <v>28</v>
      </c>
      <c r="D1011" s="1">
        <v>45063</v>
      </c>
      <c r="E1011" s="1">
        <v>45521</v>
      </c>
      <c r="F1011">
        <v>14236.1</v>
      </c>
      <c r="G1011">
        <v>2702.7999999999997</v>
      </c>
      <c r="H1011">
        <v>11.6</v>
      </c>
      <c r="I1011" s="6">
        <v>3415.3879999999999</v>
      </c>
      <c r="J1011" s="7">
        <v>5731.3280000000004</v>
      </c>
      <c r="K1011" t="s">
        <v>29</v>
      </c>
      <c r="L1011" t="s">
        <v>30</v>
      </c>
      <c r="M1011" t="s">
        <v>31</v>
      </c>
      <c r="N1011" s="5">
        <f xml:space="preserve"> Campaign_Data[[#This Row],[Clicks]]/Campaign_Data[[#This Row],[Impressions]]</f>
        <v>0.18985536769199426</v>
      </c>
      <c r="O1011" s="5">
        <f xml:space="preserve"> Campaign_Data[[#This Row],[Conversions]]/Campaign_Data[[#This Row],[Clicks]]</f>
        <v>4.2918454935622317E-3</v>
      </c>
      <c r="P1011" s="7">
        <f>Campaign_Data[[#This Row],[Total_Spend]]/Campaign_Data[[#This Row],[Clicks]]</f>
        <v>1.2636480686695279</v>
      </c>
      <c r="Q1011" s="6">
        <f>Campaign_Data[[#This Row],[Total_Spend]]/Campaign_Data[[#This Row],[Conversions]]</f>
        <v>294.43</v>
      </c>
      <c r="R1011" s="7">
        <f xml:space="preserve"> Campaign_Data[[#This Row],[Revenue_Generated]]/Campaign_Data[[#This Row],[Total_Spend]]</f>
        <v>1.67808986855959</v>
      </c>
      <c r="S1011" t="str">
        <f xml:space="preserve"> TEXT(Campaign_Data[[#This Row],[Start_Date]], "mmm-yyyy")</f>
        <v>May-2023</v>
      </c>
    </row>
    <row r="1012" spans="1:19" x14ac:dyDescent="0.2">
      <c r="A1012" t="s">
        <v>1050</v>
      </c>
      <c r="B1012" t="s">
        <v>25</v>
      </c>
      <c r="C1012" t="s">
        <v>28</v>
      </c>
      <c r="D1012" s="1">
        <v>44924</v>
      </c>
      <c r="E1012" s="1">
        <v>45386</v>
      </c>
      <c r="F1012">
        <v>117249.9</v>
      </c>
      <c r="G1012">
        <v>111197.59999999999</v>
      </c>
      <c r="H1012">
        <v>36734.299999999996</v>
      </c>
      <c r="I1012" s="6">
        <v>760.23500000000001</v>
      </c>
      <c r="J1012" s="7">
        <v>1617.7070000000001</v>
      </c>
      <c r="K1012" t="s">
        <v>42</v>
      </c>
      <c r="L1012" t="s">
        <v>49</v>
      </c>
      <c r="M1012" t="s">
        <v>23</v>
      </c>
      <c r="N1012" s="5">
        <f xml:space="preserve"> Campaign_Data[[#This Row],[Clicks]]/Campaign_Data[[#This Row],[Impressions]]</f>
        <v>0.94838119264920484</v>
      </c>
      <c r="O1012" s="5">
        <f xml:space="preserve"> Campaign_Data[[#This Row],[Conversions]]/Campaign_Data[[#This Row],[Clicks]]</f>
        <v>0.33035155435009389</v>
      </c>
      <c r="P1012" s="7">
        <f>Campaign_Data[[#This Row],[Total_Spend]]/Campaign_Data[[#This Row],[Clicks]]</f>
        <v>6.8367932401418741E-3</v>
      </c>
      <c r="Q1012" s="6">
        <f>Campaign_Data[[#This Row],[Total_Spend]]/Campaign_Data[[#This Row],[Conversions]]</f>
        <v>2.069550801294703E-2</v>
      </c>
      <c r="R1012" s="7">
        <f xml:space="preserve"> Campaign_Data[[#This Row],[Revenue_Generated]]/Campaign_Data[[#This Row],[Total_Spend]]</f>
        <v>2.1279038718291057</v>
      </c>
      <c r="S1012" t="str">
        <f xml:space="preserve"> TEXT(Campaign_Data[[#This Row],[Start_Date]], "mmm-yyyy")</f>
        <v>Dec-2022</v>
      </c>
    </row>
    <row r="1013" spans="1:19" x14ac:dyDescent="0.2">
      <c r="A1013" t="s">
        <v>1051</v>
      </c>
      <c r="B1013" t="s">
        <v>25</v>
      </c>
      <c r="C1013" t="s">
        <v>28</v>
      </c>
      <c r="D1013" s="1">
        <v>45157</v>
      </c>
      <c r="E1013" s="1">
        <v>45607</v>
      </c>
      <c r="F1013">
        <v>66963.899999999994</v>
      </c>
      <c r="G1013">
        <v>26738</v>
      </c>
      <c r="H1013">
        <v>5028.5999999999995</v>
      </c>
      <c r="I1013" s="6">
        <v>5212.808</v>
      </c>
      <c r="J1013" s="7">
        <v>16428.036</v>
      </c>
      <c r="K1013" t="s">
        <v>42</v>
      </c>
      <c r="L1013" t="s">
        <v>30</v>
      </c>
      <c r="M1013" t="s">
        <v>23</v>
      </c>
      <c r="N1013" s="5">
        <f xml:space="preserve"> Campaign_Data[[#This Row],[Clicks]]/Campaign_Data[[#This Row],[Impressions]]</f>
        <v>0.39928976657572218</v>
      </c>
      <c r="O1013" s="5">
        <f xml:space="preserve"> Campaign_Data[[#This Row],[Conversions]]/Campaign_Data[[#This Row],[Clicks]]</f>
        <v>0.18806941431670279</v>
      </c>
      <c r="P1013" s="7">
        <f>Campaign_Data[[#This Row],[Total_Spend]]/Campaign_Data[[#This Row],[Clicks]]</f>
        <v>0.1949587852494577</v>
      </c>
      <c r="Q1013" s="6">
        <f>Campaign_Data[[#This Row],[Total_Spend]]/Campaign_Data[[#This Row],[Conversions]]</f>
        <v>1.0366320645905422</v>
      </c>
      <c r="R1013" s="7">
        <f xml:space="preserve"> Campaign_Data[[#This Row],[Revenue_Generated]]/Campaign_Data[[#This Row],[Total_Spend]]</f>
        <v>3.1514753660599046</v>
      </c>
      <c r="S1013" t="str">
        <f xml:space="preserve"> TEXT(Campaign_Data[[#This Row],[Start_Date]], "mmm-yyyy")</f>
        <v>Aug-2023</v>
      </c>
    </row>
    <row r="1014" spans="1:19" x14ac:dyDescent="0.2">
      <c r="A1014" t="s">
        <v>1052</v>
      </c>
      <c r="B1014" t="s">
        <v>39</v>
      </c>
      <c r="C1014" t="s">
        <v>40</v>
      </c>
      <c r="D1014" s="1">
        <v>45129</v>
      </c>
      <c r="E1014" s="1">
        <v>45570</v>
      </c>
      <c r="F1014">
        <v>90050.8</v>
      </c>
      <c r="G1014">
        <v>19899.8</v>
      </c>
      <c r="H1014">
        <v>14827.699999999999</v>
      </c>
      <c r="I1014" s="6">
        <v>1117.921</v>
      </c>
      <c r="J1014" s="7">
        <v>4408.8990000000003</v>
      </c>
      <c r="K1014" t="s">
        <v>37</v>
      </c>
      <c r="L1014" t="s">
        <v>43</v>
      </c>
      <c r="M1014" t="s">
        <v>23</v>
      </c>
      <c r="N1014" s="5">
        <f xml:space="preserve"> Campaign_Data[[#This Row],[Clicks]]/Campaign_Data[[#This Row],[Impressions]]</f>
        <v>0.22098415560994458</v>
      </c>
      <c r="O1014" s="5">
        <f xml:space="preserve"> Campaign_Data[[#This Row],[Conversions]]/Campaign_Data[[#This Row],[Clicks]]</f>
        <v>0.7451180413873506</v>
      </c>
      <c r="P1014" s="7">
        <f>Campaign_Data[[#This Row],[Total_Spend]]/Campaign_Data[[#This Row],[Clicks]]</f>
        <v>5.6177499271349463E-2</v>
      </c>
      <c r="Q1014" s="6">
        <f>Campaign_Data[[#This Row],[Total_Spend]]/Campaign_Data[[#This Row],[Conversions]]</f>
        <v>7.539409348718952E-2</v>
      </c>
      <c r="R1014" s="7">
        <f xml:space="preserve"> Campaign_Data[[#This Row],[Revenue_Generated]]/Campaign_Data[[#This Row],[Total_Spend]]</f>
        <v>3.943837713040546</v>
      </c>
      <c r="S1014" t="str">
        <f xml:space="preserve"> TEXT(Campaign_Data[[#This Row],[Start_Date]], "mmm-yyyy")</f>
        <v>Jul-2023</v>
      </c>
    </row>
    <row r="1015" spans="1:19" x14ac:dyDescent="0.2">
      <c r="A1015" t="s">
        <v>1053</v>
      </c>
      <c r="B1015" t="s">
        <v>33</v>
      </c>
      <c r="C1015" t="s">
        <v>47</v>
      </c>
      <c r="D1015" s="1">
        <v>45033</v>
      </c>
      <c r="E1015" s="1">
        <v>45486</v>
      </c>
      <c r="F1015">
        <v>24339.7</v>
      </c>
      <c r="G1015">
        <v>2714.4</v>
      </c>
      <c r="H1015">
        <v>997.6</v>
      </c>
      <c r="I1015" s="6">
        <v>8198.9380000000001</v>
      </c>
      <c r="J1015" s="7">
        <v>24949.918000000001</v>
      </c>
      <c r="K1015" t="s">
        <v>21</v>
      </c>
      <c r="L1015" t="s">
        <v>43</v>
      </c>
      <c r="M1015" t="s">
        <v>23</v>
      </c>
      <c r="N1015" s="5">
        <f xml:space="preserve"> Campaign_Data[[#This Row],[Clicks]]/Campaign_Data[[#This Row],[Impressions]]</f>
        <v>0.11152150601691886</v>
      </c>
      <c r="O1015" s="5">
        <f xml:space="preserve"> Campaign_Data[[#This Row],[Conversions]]/Campaign_Data[[#This Row],[Clicks]]</f>
        <v>0.36752136752136749</v>
      </c>
      <c r="P1015" s="7">
        <f>Campaign_Data[[#This Row],[Total_Spend]]/Campaign_Data[[#This Row],[Clicks]]</f>
        <v>3.0205341880341878</v>
      </c>
      <c r="Q1015" s="6">
        <f>Campaign_Data[[#This Row],[Total_Spend]]/Campaign_Data[[#This Row],[Conversions]]</f>
        <v>8.2186627906976746</v>
      </c>
      <c r="R1015" s="7">
        <f xml:space="preserve"> Campaign_Data[[#This Row],[Revenue_Generated]]/Campaign_Data[[#This Row],[Total_Spend]]</f>
        <v>3.0430670411216671</v>
      </c>
      <c r="S1015" t="str">
        <f xml:space="preserve"> TEXT(Campaign_Data[[#This Row],[Start_Date]], "mmm-yyyy")</f>
        <v>Apr-2023</v>
      </c>
    </row>
    <row r="1016" spans="1:19" x14ac:dyDescent="0.2">
      <c r="A1016" t="s">
        <v>1054</v>
      </c>
      <c r="B1016" t="s">
        <v>19</v>
      </c>
      <c r="C1016" t="s">
        <v>20</v>
      </c>
      <c r="D1016" s="1">
        <v>44966</v>
      </c>
      <c r="E1016" s="1">
        <v>45418</v>
      </c>
      <c r="F1016">
        <v>27692.1</v>
      </c>
      <c r="G1016">
        <v>18586.099999999999</v>
      </c>
      <c r="H1016">
        <v>12348.199999999999</v>
      </c>
      <c r="I1016" s="6">
        <v>3298.1410000000001</v>
      </c>
      <c r="J1016" s="7">
        <v>12745.819</v>
      </c>
      <c r="K1016" t="s">
        <v>37</v>
      </c>
      <c r="L1016" t="s">
        <v>43</v>
      </c>
      <c r="M1016" t="s">
        <v>23</v>
      </c>
      <c r="N1016" s="5">
        <f xml:space="preserve"> Campaign_Data[[#This Row],[Clicks]]/Campaign_Data[[#This Row],[Impressions]]</f>
        <v>0.67116975599539219</v>
      </c>
      <c r="O1016" s="5">
        <f xml:space="preserve"> Campaign_Data[[#This Row],[Conversions]]/Campaign_Data[[#This Row],[Clicks]]</f>
        <v>0.6643782181307536</v>
      </c>
      <c r="P1016" s="7">
        <f>Campaign_Data[[#This Row],[Total_Spend]]/Campaign_Data[[#This Row],[Clicks]]</f>
        <v>0.17745202059603685</v>
      </c>
      <c r="Q1016" s="6">
        <f>Campaign_Data[[#This Row],[Total_Spend]]/Campaign_Data[[#This Row],[Conversions]]</f>
        <v>0.26709488022545796</v>
      </c>
      <c r="R1016" s="7">
        <f xml:space="preserve"> Campaign_Data[[#This Row],[Revenue_Generated]]/Campaign_Data[[#This Row],[Total_Spend]]</f>
        <v>3.8645464217569834</v>
      </c>
      <c r="S1016" t="str">
        <f xml:space="preserve"> TEXT(Campaign_Data[[#This Row],[Start_Date]], "mmm-yyyy")</f>
        <v>Feb-2023</v>
      </c>
    </row>
    <row r="1017" spans="1:19" x14ac:dyDescent="0.2">
      <c r="A1017" t="s">
        <v>1055</v>
      </c>
      <c r="B1017" t="s">
        <v>33</v>
      </c>
      <c r="C1017" t="s">
        <v>28</v>
      </c>
      <c r="D1017" s="1">
        <v>45013</v>
      </c>
      <c r="E1017" s="1">
        <v>45458</v>
      </c>
      <c r="F1017">
        <v>45622.799999999996</v>
      </c>
      <c r="G1017">
        <v>30612.399999999998</v>
      </c>
      <c r="H1017">
        <v>5336</v>
      </c>
      <c r="I1017" s="6">
        <v>11567.955</v>
      </c>
      <c r="J1017" s="7">
        <v>15232.191999999999</v>
      </c>
      <c r="K1017" t="s">
        <v>64</v>
      </c>
      <c r="L1017" t="s">
        <v>49</v>
      </c>
      <c r="M1017" t="s">
        <v>31</v>
      </c>
      <c r="N1017" s="5">
        <f xml:space="preserve"> Campaign_Data[[#This Row],[Clicks]]/Campaign_Data[[#This Row],[Impressions]]</f>
        <v>0.67098906687007376</v>
      </c>
      <c r="O1017" s="5">
        <f xml:space="preserve"> Campaign_Data[[#This Row],[Conversions]]/Campaign_Data[[#This Row],[Clicks]]</f>
        <v>0.17430845017051916</v>
      </c>
      <c r="P1017" s="7">
        <f>Campaign_Data[[#This Row],[Total_Spend]]/Campaign_Data[[#This Row],[Clicks]]</f>
        <v>0.37788461538461543</v>
      </c>
      <c r="Q1017" s="6">
        <f>Campaign_Data[[#This Row],[Total_Spend]]/Campaign_Data[[#This Row],[Conversions]]</f>
        <v>2.1679076086956521</v>
      </c>
      <c r="R1017" s="7">
        <f xml:space="preserve"> Campaign_Data[[#This Row],[Revenue_Generated]]/Campaign_Data[[#This Row],[Total_Spend]]</f>
        <v>1.3167575427117411</v>
      </c>
      <c r="S1017" t="str">
        <f xml:space="preserve"> TEXT(Campaign_Data[[#This Row],[Start_Date]], "mmm-yyyy")</f>
        <v>Mar-2023</v>
      </c>
    </row>
    <row r="1018" spans="1:19" x14ac:dyDescent="0.2">
      <c r="A1018" t="s">
        <v>1056</v>
      </c>
      <c r="B1018" t="s">
        <v>27</v>
      </c>
      <c r="C1018" t="s">
        <v>40</v>
      </c>
      <c r="D1018" s="1">
        <v>45154</v>
      </c>
      <c r="E1018" s="1">
        <v>45597</v>
      </c>
      <c r="F1018">
        <v>106024</v>
      </c>
      <c r="G1018">
        <v>95813.099999999991</v>
      </c>
      <c r="H1018">
        <v>14627.6</v>
      </c>
      <c r="I1018" s="6">
        <v>2289.7820000000002</v>
      </c>
      <c r="J1018" s="7">
        <v>6222.4430000000002</v>
      </c>
      <c r="K1018" t="s">
        <v>29</v>
      </c>
      <c r="L1018" t="s">
        <v>43</v>
      </c>
      <c r="M1018" t="s">
        <v>23</v>
      </c>
      <c r="N1018" s="5">
        <f xml:space="preserve"> Campaign_Data[[#This Row],[Clicks]]/Campaign_Data[[#This Row],[Impressions]]</f>
        <v>0.90369256017505462</v>
      </c>
      <c r="O1018" s="5">
        <f xml:space="preserve"> Campaign_Data[[#This Row],[Conversions]]/Campaign_Data[[#This Row],[Clicks]]</f>
        <v>0.1526680589606223</v>
      </c>
      <c r="P1018" s="7">
        <f>Campaign_Data[[#This Row],[Total_Spend]]/Campaign_Data[[#This Row],[Clicks]]</f>
        <v>2.3898423075758957E-2</v>
      </c>
      <c r="Q1018" s="6">
        <f>Campaign_Data[[#This Row],[Total_Spend]]/Campaign_Data[[#This Row],[Conversions]]</f>
        <v>0.15653846153846154</v>
      </c>
      <c r="R1018" s="7">
        <f xml:space="preserve"> Campaign_Data[[#This Row],[Revenue_Generated]]/Campaign_Data[[#This Row],[Total_Spend]]</f>
        <v>2.7174827123280729</v>
      </c>
      <c r="S1018" t="str">
        <f xml:space="preserve"> TEXT(Campaign_Data[[#This Row],[Start_Date]], "mmm-yyyy")</f>
        <v>Aug-2023</v>
      </c>
    </row>
    <row r="1019" spans="1:19" x14ac:dyDescent="0.2">
      <c r="A1019" t="s">
        <v>1057</v>
      </c>
      <c r="B1019" t="s">
        <v>33</v>
      </c>
      <c r="C1019" t="s">
        <v>40</v>
      </c>
      <c r="D1019" s="1">
        <v>44937</v>
      </c>
      <c r="E1019" s="1">
        <v>45375</v>
      </c>
      <c r="F1019">
        <v>10915.6</v>
      </c>
      <c r="G1019">
        <v>4941.5999999999995</v>
      </c>
      <c r="H1019">
        <v>1945.8999999999999</v>
      </c>
      <c r="I1019" s="6">
        <v>11368.145</v>
      </c>
      <c r="J1019" s="7">
        <v>26390.087</v>
      </c>
      <c r="K1019" t="s">
        <v>42</v>
      </c>
      <c r="L1019" t="s">
        <v>34</v>
      </c>
      <c r="M1019" t="s">
        <v>31</v>
      </c>
      <c r="N1019" s="5">
        <f xml:space="preserve"> Campaign_Data[[#This Row],[Clicks]]/Campaign_Data[[#This Row],[Impressions]]</f>
        <v>0.45270988310308174</v>
      </c>
      <c r="O1019" s="5">
        <f xml:space="preserve"> Campaign_Data[[#This Row],[Conversions]]/Campaign_Data[[#This Row],[Clicks]]</f>
        <v>0.39377934272300469</v>
      </c>
      <c r="P1019" s="7">
        <f>Campaign_Data[[#This Row],[Total_Spend]]/Campaign_Data[[#This Row],[Clicks]]</f>
        <v>2.3004988262910802</v>
      </c>
      <c r="Q1019" s="6">
        <f>Campaign_Data[[#This Row],[Total_Spend]]/Campaign_Data[[#This Row],[Conversions]]</f>
        <v>5.84210134128167</v>
      </c>
      <c r="R1019" s="7">
        <f xml:space="preserve"> Campaign_Data[[#This Row],[Revenue_Generated]]/Campaign_Data[[#This Row],[Total_Spend]]</f>
        <v>2.3214066147115471</v>
      </c>
      <c r="S1019" t="str">
        <f xml:space="preserve"> TEXT(Campaign_Data[[#This Row],[Start_Date]], "mmm-yyyy")</f>
        <v>Jan-2023</v>
      </c>
    </row>
    <row r="1020" spans="1:19" x14ac:dyDescent="0.2">
      <c r="A1020" t="s">
        <v>1058</v>
      </c>
      <c r="B1020" t="s">
        <v>25</v>
      </c>
      <c r="C1020" t="s">
        <v>40</v>
      </c>
      <c r="D1020" s="1">
        <v>45070</v>
      </c>
      <c r="E1020" s="1">
        <v>45518</v>
      </c>
      <c r="F1020">
        <v>27161.399999999998</v>
      </c>
      <c r="G1020">
        <v>18064.099999999999</v>
      </c>
      <c r="H1020">
        <v>1235.3999999999999</v>
      </c>
      <c r="I1020" s="6">
        <v>9232.8459999999995</v>
      </c>
      <c r="J1020" s="7">
        <v>19617.949000000001</v>
      </c>
      <c r="K1020" t="s">
        <v>29</v>
      </c>
      <c r="L1020" t="s">
        <v>34</v>
      </c>
      <c r="M1020" t="s">
        <v>23</v>
      </c>
      <c r="N1020" s="5">
        <f xml:space="preserve"> Campaign_Data[[#This Row],[Clicks]]/Campaign_Data[[#This Row],[Impressions]]</f>
        <v>0.66506512919068972</v>
      </c>
      <c r="O1020" s="5">
        <f xml:space="preserve"> Campaign_Data[[#This Row],[Conversions]]/Campaign_Data[[#This Row],[Clicks]]</f>
        <v>6.8389789693369715E-2</v>
      </c>
      <c r="P1020" s="7">
        <f>Campaign_Data[[#This Row],[Total_Spend]]/Campaign_Data[[#This Row],[Clicks]]</f>
        <v>0.51111574891635903</v>
      </c>
      <c r="Q1020" s="6">
        <f>Campaign_Data[[#This Row],[Total_Spend]]/Campaign_Data[[#This Row],[Conversions]]</f>
        <v>7.4735680751173712</v>
      </c>
      <c r="R1020" s="7">
        <f xml:space="preserve"> Campaign_Data[[#This Row],[Revenue_Generated]]/Campaign_Data[[#This Row],[Total_Spend]]</f>
        <v>2.1247997637998077</v>
      </c>
      <c r="S1020" t="str">
        <f xml:space="preserve"> TEXT(Campaign_Data[[#This Row],[Start_Date]], "mmm-yyyy")</f>
        <v>May-2023</v>
      </c>
    </row>
    <row r="1021" spans="1:19" x14ac:dyDescent="0.2">
      <c r="A1021" t="s">
        <v>1059</v>
      </c>
      <c r="B1021" t="s">
        <v>33</v>
      </c>
      <c r="C1021" t="s">
        <v>20</v>
      </c>
      <c r="D1021" s="1">
        <v>45024</v>
      </c>
      <c r="E1021" s="1">
        <v>45483</v>
      </c>
      <c r="F1021">
        <v>3920.7999999999997</v>
      </c>
      <c r="G1021">
        <v>1122.3</v>
      </c>
      <c r="H1021">
        <v>516.19999999999993</v>
      </c>
      <c r="I1021" s="6">
        <v>3026.614</v>
      </c>
      <c r="J1021" s="7">
        <v>12097.755999999999</v>
      </c>
      <c r="K1021" t="s">
        <v>64</v>
      </c>
      <c r="L1021" t="s">
        <v>22</v>
      </c>
      <c r="M1021" t="s">
        <v>31</v>
      </c>
      <c r="N1021" s="5">
        <f xml:space="preserve"> Campaign_Data[[#This Row],[Clicks]]/Campaign_Data[[#This Row],[Impressions]]</f>
        <v>0.28624260355029585</v>
      </c>
      <c r="O1021" s="5">
        <f xml:space="preserve"> Campaign_Data[[#This Row],[Conversions]]/Campaign_Data[[#This Row],[Clicks]]</f>
        <v>0.45994832041343664</v>
      </c>
      <c r="P1021" s="7">
        <f>Campaign_Data[[#This Row],[Total_Spend]]/Campaign_Data[[#This Row],[Clicks]]</f>
        <v>2.6967958656330753</v>
      </c>
      <c r="Q1021" s="6">
        <f>Campaign_Data[[#This Row],[Total_Spend]]/Campaign_Data[[#This Row],[Conversions]]</f>
        <v>5.8632584269662926</v>
      </c>
      <c r="R1021" s="7">
        <f xml:space="preserve"> Campaign_Data[[#This Row],[Revenue_Generated]]/Campaign_Data[[#This Row],[Total_Spend]]</f>
        <v>3.9971255006419715</v>
      </c>
      <c r="S1021" t="str">
        <f xml:space="preserve"> TEXT(Campaign_Data[[#This Row],[Start_Date]], "mmm-yyyy")</f>
        <v>Apr-2023</v>
      </c>
    </row>
    <row r="1022" spans="1:19" x14ac:dyDescent="0.2">
      <c r="A1022" t="s">
        <v>1060</v>
      </c>
      <c r="B1022" t="s">
        <v>25</v>
      </c>
      <c r="C1022" t="s">
        <v>28</v>
      </c>
      <c r="D1022" s="1">
        <v>45084</v>
      </c>
      <c r="E1022" s="1">
        <v>45534</v>
      </c>
      <c r="F1022">
        <v>29643.8</v>
      </c>
      <c r="G1022">
        <v>6794.7</v>
      </c>
      <c r="H1022">
        <v>2415.6999999999998</v>
      </c>
      <c r="I1022" s="6">
        <v>11794.677</v>
      </c>
      <c r="J1022" s="7">
        <v>42636.031999999999</v>
      </c>
      <c r="K1022" t="s">
        <v>29</v>
      </c>
      <c r="L1022" t="s">
        <v>43</v>
      </c>
      <c r="M1022" t="s">
        <v>31</v>
      </c>
      <c r="N1022" s="5">
        <f xml:space="preserve"> Campaign_Data[[#This Row],[Clicks]]/Campaign_Data[[#This Row],[Impressions]]</f>
        <v>0.22921150459792605</v>
      </c>
      <c r="O1022" s="5">
        <f xml:space="preserve"> Campaign_Data[[#This Row],[Conversions]]/Campaign_Data[[#This Row],[Clicks]]</f>
        <v>0.3555271020059752</v>
      </c>
      <c r="P1022" s="7">
        <f>Campaign_Data[[#This Row],[Total_Spend]]/Campaign_Data[[#This Row],[Clicks]]</f>
        <v>1.735864276568502</v>
      </c>
      <c r="Q1022" s="6">
        <f>Campaign_Data[[#This Row],[Total_Spend]]/Campaign_Data[[#This Row],[Conversions]]</f>
        <v>4.8825090036014407</v>
      </c>
      <c r="R1022" s="7">
        <f xml:space="preserve"> Campaign_Data[[#This Row],[Revenue_Generated]]/Campaign_Data[[#This Row],[Total_Spend]]</f>
        <v>3.6148537174862865</v>
      </c>
      <c r="S1022" t="str">
        <f xml:space="preserve"> TEXT(Campaign_Data[[#This Row],[Start_Date]], "mmm-yyyy")</f>
        <v>Jun-2023</v>
      </c>
    </row>
    <row r="1023" spans="1:19" x14ac:dyDescent="0.2">
      <c r="A1023" t="s">
        <v>1061</v>
      </c>
      <c r="B1023" t="s">
        <v>46</v>
      </c>
      <c r="C1023" t="s">
        <v>20</v>
      </c>
      <c r="D1023" s="1">
        <v>44980</v>
      </c>
      <c r="E1023" s="1">
        <v>45429</v>
      </c>
      <c r="F1023">
        <v>19775.099999999999</v>
      </c>
      <c r="G1023">
        <v>15868.8</v>
      </c>
      <c r="H1023">
        <v>2583.9</v>
      </c>
      <c r="I1023" s="6">
        <v>9511.6229999999996</v>
      </c>
      <c r="J1023" s="7">
        <v>21443.18</v>
      </c>
      <c r="K1023" t="s">
        <v>21</v>
      </c>
      <c r="L1023" t="s">
        <v>22</v>
      </c>
      <c r="M1023" t="s">
        <v>31</v>
      </c>
      <c r="N1023" s="5">
        <f xml:space="preserve"> Campaign_Data[[#This Row],[Clicks]]/Campaign_Data[[#This Row],[Impressions]]</f>
        <v>0.80246370435547731</v>
      </c>
      <c r="O1023" s="5">
        <f xml:space="preserve"> Campaign_Data[[#This Row],[Conversions]]/Campaign_Data[[#This Row],[Clicks]]</f>
        <v>0.16282894736842107</v>
      </c>
      <c r="P1023" s="7">
        <f>Campaign_Data[[#This Row],[Total_Spend]]/Campaign_Data[[#This Row],[Clicks]]</f>
        <v>0.59939144736842109</v>
      </c>
      <c r="Q1023" s="6">
        <f>Campaign_Data[[#This Row],[Total_Spend]]/Campaign_Data[[#This Row],[Conversions]]</f>
        <v>3.681111111111111</v>
      </c>
      <c r="R1023" s="7">
        <f xml:space="preserve"> Campaign_Data[[#This Row],[Revenue_Generated]]/Campaign_Data[[#This Row],[Total_Spend]]</f>
        <v>2.2544186202501928</v>
      </c>
      <c r="S1023" t="str">
        <f xml:space="preserve"> TEXT(Campaign_Data[[#This Row],[Start_Date]], "mmm-yyyy")</f>
        <v>Feb-2023</v>
      </c>
    </row>
    <row r="1024" spans="1:19" x14ac:dyDescent="0.2">
      <c r="A1024" t="s">
        <v>1062</v>
      </c>
      <c r="B1024" t="s">
        <v>39</v>
      </c>
      <c r="C1024" t="s">
        <v>40</v>
      </c>
      <c r="D1024" s="1">
        <v>44978</v>
      </c>
      <c r="E1024" s="1">
        <v>45428</v>
      </c>
      <c r="F1024">
        <v>129931.59999999999</v>
      </c>
      <c r="G1024">
        <v>6020.4</v>
      </c>
      <c r="H1024">
        <v>3967.2</v>
      </c>
      <c r="I1024" s="6">
        <v>5432.3959999999997</v>
      </c>
      <c r="J1024" s="7">
        <v>8629.4429999999993</v>
      </c>
      <c r="K1024" t="s">
        <v>42</v>
      </c>
      <c r="L1024" t="s">
        <v>30</v>
      </c>
      <c r="M1024" t="s">
        <v>23</v>
      </c>
      <c r="N1024" s="5">
        <f xml:space="preserve"> Campaign_Data[[#This Row],[Clicks]]/Campaign_Data[[#This Row],[Impressions]]</f>
        <v>4.633514864744219E-2</v>
      </c>
      <c r="O1024" s="5">
        <f xml:space="preserve"> Campaign_Data[[#This Row],[Conversions]]/Campaign_Data[[#This Row],[Clicks]]</f>
        <v>0.65895953757225434</v>
      </c>
      <c r="P1024" s="7">
        <f>Campaign_Data[[#This Row],[Total_Spend]]/Campaign_Data[[#This Row],[Clicks]]</f>
        <v>0.9023314065510597</v>
      </c>
      <c r="Q1024" s="6">
        <f>Campaign_Data[[#This Row],[Total_Spend]]/Campaign_Data[[#This Row],[Conversions]]</f>
        <v>1.3693274853801169</v>
      </c>
      <c r="R1024" s="7">
        <f xml:space="preserve"> Campaign_Data[[#This Row],[Revenue_Generated]]/Campaign_Data[[#This Row],[Total_Spend]]</f>
        <v>1.5885150861608763</v>
      </c>
      <c r="S1024" t="str">
        <f xml:space="preserve"> TEXT(Campaign_Data[[#This Row],[Start_Date]], "mmm-yyyy")</f>
        <v>Feb-2023</v>
      </c>
    </row>
    <row r="1025" spans="1:19" x14ac:dyDescent="0.2">
      <c r="A1025" t="s">
        <v>1063</v>
      </c>
      <c r="B1025" t="s">
        <v>19</v>
      </c>
      <c r="C1025" t="s">
        <v>28</v>
      </c>
      <c r="D1025" s="1">
        <v>44976</v>
      </c>
      <c r="E1025" s="1">
        <v>45427</v>
      </c>
      <c r="F1025">
        <v>65003.5</v>
      </c>
      <c r="G1025">
        <v>64881.7</v>
      </c>
      <c r="H1025">
        <v>48821.5</v>
      </c>
      <c r="I1025" s="6">
        <v>12088.882</v>
      </c>
      <c r="J1025" s="7">
        <v>15960.004999999999</v>
      </c>
      <c r="K1025" t="s">
        <v>37</v>
      </c>
      <c r="L1025" t="s">
        <v>49</v>
      </c>
      <c r="M1025" t="s">
        <v>23</v>
      </c>
      <c r="N1025" s="5">
        <f xml:space="preserve"> Campaign_Data[[#This Row],[Clicks]]/Campaign_Data[[#This Row],[Impressions]]</f>
        <v>0.99812625474012928</v>
      </c>
      <c r="O1025" s="5">
        <f xml:space="preserve"> Campaign_Data[[#This Row],[Conversions]]/Campaign_Data[[#This Row],[Clicks]]</f>
        <v>0.75246949447995359</v>
      </c>
      <c r="P1025" s="7">
        <f>Campaign_Data[[#This Row],[Total_Spend]]/Campaign_Data[[#This Row],[Clicks]]</f>
        <v>0.186321905868681</v>
      </c>
      <c r="Q1025" s="6">
        <f>Campaign_Data[[#This Row],[Total_Spend]]/Campaign_Data[[#This Row],[Conversions]]</f>
        <v>0.2476138996138996</v>
      </c>
      <c r="R1025" s="7">
        <f xml:space="preserve"> Campaign_Data[[#This Row],[Revenue_Generated]]/Campaign_Data[[#This Row],[Total_Spend]]</f>
        <v>1.3202217541704848</v>
      </c>
      <c r="S1025" t="str">
        <f xml:space="preserve"> TEXT(Campaign_Data[[#This Row],[Start_Date]], "mmm-yyyy")</f>
        <v>Feb-2023</v>
      </c>
    </row>
    <row r="1026" spans="1:19" x14ac:dyDescent="0.2">
      <c r="A1026" t="s">
        <v>1064</v>
      </c>
      <c r="B1026" t="s">
        <v>33</v>
      </c>
      <c r="C1026" t="s">
        <v>28</v>
      </c>
      <c r="D1026" s="1">
        <v>45061</v>
      </c>
      <c r="E1026" s="1">
        <v>45523</v>
      </c>
      <c r="F1026">
        <v>42824.299999999996</v>
      </c>
      <c r="G1026">
        <v>27103.399999999998</v>
      </c>
      <c r="H1026">
        <v>9309</v>
      </c>
      <c r="I1026" s="6">
        <v>4759.0450000000001</v>
      </c>
      <c r="J1026" s="7">
        <v>6019.7330000000002</v>
      </c>
      <c r="K1026" t="s">
        <v>64</v>
      </c>
      <c r="L1026" t="s">
        <v>30</v>
      </c>
      <c r="M1026" t="s">
        <v>31</v>
      </c>
      <c r="N1026" s="5">
        <f xml:space="preserve"> Campaign_Data[[#This Row],[Clicks]]/Campaign_Data[[#This Row],[Impressions]]</f>
        <v>0.63289767725333512</v>
      </c>
      <c r="O1026" s="5">
        <f xml:space="preserve"> Campaign_Data[[#This Row],[Conversions]]/Campaign_Data[[#This Row],[Clicks]]</f>
        <v>0.34346244382623586</v>
      </c>
      <c r="P1026" s="7">
        <f>Campaign_Data[[#This Row],[Total_Spend]]/Campaign_Data[[#This Row],[Clicks]]</f>
        <v>0.17558848705328484</v>
      </c>
      <c r="Q1026" s="6">
        <f>Campaign_Data[[#This Row],[Total_Spend]]/Campaign_Data[[#This Row],[Conversions]]</f>
        <v>0.51123052959501558</v>
      </c>
      <c r="R1026" s="7">
        <f xml:space="preserve"> Campaign_Data[[#This Row],[Revenue_Generated]]/Campaign_Data[[#This Row],[Total_Spend]]</f>
        <v>1.264903567837665</v>
      </c>
      <c r="S1026" t="str">
        <f xml:space="preserve"> TEXT(Campaign_Data[[#This Row],[Start_Date]], "mmm-yyyy")</f>
        <v>May-2023</v>
      </c>
    </row>
    <row r="1027" spans="1:19" x14ac:dyDescent="0.2">
      <c r="A1027" t="s">
        <v>1065</v>
      </c>
      <c r="B1027" t="s">
        <v>39</v>
      </c>
      <c r="C1027" t="s">
        <v>20</v>
      </c>
      <c r="D1027" s="1">
        <v>45114</v>
      </c>
      <c r="E1027" s="1">
        <v>45567</v>
      </c>
      <c r="F1027">
        <v>87780.099999999991</v>
      </c>
      <c r="G1027">
        <v>61103</v>
      </c>
      <c r="H1027">
        <v>9999.1999999999989</v>
      </c>
      <c r="I1027" s="6">
        <v>8358.6409999999996</v>
      </c>
      <c r="J1027" s="7">
        <v>29505.267</v>
      </c>
      <c r="K1027" t="s">
        <v>21</v>
      </c>
      <c r="L1027" t="s">
        <v>22</v>
      </c>
      <c r="M1027" t="s">
        <v>31</v>
      </c>
      <c r="N1027" s="5">
        <f xml:space="preserve"> Campaign_Data[[#This Row],[Clicks]]/Campaign_Data[[#This Row],[Impressions]]</f>
        <v>0.69609171099144351</v>
      </c>
      <c r="O1027" s="5">
        <f xml:space="preserve"> Campaign_Data[[#This Row],[Conversions]]/Campaign_Data[[#This Row],[Clicks]]</f>
        <v>0.16364499288087325</v>
      </c>
      <c r="P1027" s="7">
        <f>Campaign_Data[[#This Row],[Total_Spend]]/Campaign_Data[[#This Row],[Clicks]]</f>
        <v>0.13679591836734692</v>
      </c>
      <c r="Q1027" s="6">
        <f>Campaign_Data[[#This Row],[Total_Spend]]/Campaign_Data[[#This Row],[Conversions]]</f>
        <v>0.83593097447795828</v>
      </c>
      <c r="R1027" s="7">
        <f xml:space="preserve"> Campaign_Data[[#This Row],[Revenue_Generated]]/Campaign_Data[[#This Row],[Total_Spend]]</f>
        <v>3.5299119797105774</v>
      </c>
      <c r="S1027" t="str">
        <f xml:space="preserve"> TEXT(Campaign_Data[[#This Row],[Start_Date]], "mmm-yyyy")</f>
        <v>Jul-2023</v>
      </c>
    </row>
    <row r="1028" spans="1:19" x14ac:dyDescent="0.2">
      <c r="A1028" t="s">
        <v>1066</v>
      </c>
      <c r="B1028" t="s">
        <v>25</v>
      </c>
      <c r="C1028" t="s">
        <v>28</v>
      </c>
      <c r="D1028" s="1">
        <v>45138</v>
      </c>
      <c r="E1028" s="1">
        <v>45582</v>
      </c>
      <c r="F1028">
        <v>139495.79999999999</v>
      </c>
      <c r="G1028">
        <v>116266.8</v>
      </c>
      <c r="H1028">
        <v>39564.699999999997</v>
      </c>
      <c r="I1028" s="6">
        <v>10322.695</v>
      </c>
      <c r="J1028" s="7">
        <v>22882.333999999999</v>
      </c>
      <c r="K1028" t="s">
        <v>64</v>
      </c>
      <c r="L1028" t="s">
        <v>34</v>
      </c>
      <c r="M1028" t="s">
        <v>23</v>
      </c>
      <c r="N1028" s="5">
        <f xml:space="preserve"> Campaign_Data[[#This Row],[Clicks]]/Campaign_Data[[#This Row],[Impressions]]</f>
        <v>0.83347885742796568</v>
      </c>
      <c r="O1028" s="5">
        <f xml:space="preserve"> Campaign_Data[[#This Row],[Conversions]]/Campaign_Data[[#This Row],[Clicks]]</f>
        <v>0.34029232764641321</v>
      </c>
      <c r="P1028" s="7">
        <f>Campaign_Data[[#This Row],[Total_Spend]]/Campaign_Data[[#This Row],[Clicks]]</f>
        <v>8.8784545545245924E-2</v>
      </c>
      <c r="Q1028" s="6">
        <f>Campaign_Data[[#This Row],[Total_Spend]]/Campaign_Data[[#This Row],[Conversions]]</f>
        <v>0.26090669207652278</v>
      </c>
      <c r="R1028" s="7">
        <f xml:space="preserve"> Campaign_Data[[#This Row],[Revenue_Generated]]/Campaign_Data[[#This Row],[Total_Spend]]</f>
        <v>2.2167015493531483</v>
      </c>
      <c r="S1028" t="str">
        <f xml:space="preserve"> TEXT(Campaign_Data[[#This Row],[Start_Date]], "mmm-yyyy")</f>
        <v>Jul-2023</v>
      </c>
    </row>
    <row r="1029" spans="1:19" x14ac:dyDescent="0.2">
      <c r="A1029" t="s">
        <v>1067</v>
      </c>
      <c r="B1029" t="s">
        <v>27</v>
      </c>
      <c r="C1029" t="s">
        <v>20</v>
      </c>
      <c r="D1029" s="1">
        <v>44944</v>
      </c>
      <c r="E1029" s="1">
        <v>45379</v>
      </c>
      <c r="F1029">
        <v>96253.9</v>
      </c>
      <c r="G1029">
        <v>76777.5</v>
      </c>
      <c r="H1029">
        <v>68898.2</v>
      </c>
      <c r="I1029" s="6">
        <v>9972.0849999999991</v>
      </c>
      <c r="J1029" s="7">
        <v>31915.486000000001</v>
      </c>
      <c r="K1029" t="s">
        <v>29</v>
      </c>
      <c r="L1029" t="s">
        <v>30</v>
      </c>
      <c r="M1029" t="s">
        <v>31</v>
      </c>
      <c r="N1029" s="5">
        <f xml:space="preserve"> Campaign_Data[[#This Row],[Clicks]]/Campaign_Data[[#This Row],[Impressions]]</f>
        <v>0.79765599108191987</v>
      </c>
      <c r="O1029" s="5">
        <f xml:space="preserve"> Campaign_Data[[#This Row],[Conversions]]/Campaign_Data[[#This Row],[Clicks]]</f>
        <v>0.89737488196411708</v>
      </c>
      <c r="P1029" s="7">
        <f>Campaign_Data[[#This Row],[Total_Spend]]/Campaign_Data[[#This Row],[Clicks]]</f>
        <v>0.12988290840415484</v>
      </c>
      <c r="Q1029" s="6">
        <f>Campaign_Data[[#This Row],[Total_Spend]]/Campaign_Data[[#This Row],[Conversions]]</f>
        <v>0.14473650980722283</v>
      </c>
      <c r="R1029" s="7">
        <f xml:space="preserve"> Campaign_Data[[#This Row],[Revenue_Generated]]/Campaign_Data[[#This Row],[Total_Spend]]</f>
        <v>3.2004827475898976</v>
      </c>
      <c r="S1029" t="str">
        <f xml:space="preserve"> TEXT(Campaign_Data[[#This Row],[Start_Date]], "mmm-yyyy")</f>
        <v>Jan-2023</v>
      </c>
    </row>
    <row r="1030" spans="1:19" x14ac:dyDescent="0.2">
      <c r="A1030" t="s">
        <v>1068</v>
      </c>
      <c r="B1030" t="s">
        <v>33</v>
      </c>
      <c r="C1030" t="s">
        <v>40</v>
      </c>
      <c r="D1030" s="1">
        <v>45120</v>
      </c>
      <c r="E1030" s="1">
        <v>45569</v>
      </c>
      <c r="F1030">
        <v>57301.1</v>
      </c>
      <c r="G1030">
        <v>33193.4</v>
      </c>
      <c r="H1030">
        <v>18867.399999999998</v>
      </c>
      <c r="I1030" s="6">
        <v>1142.252</v>
      </c>
      <c r="J1030" s="7">
        <v>3885.0720000000001</v>
      </c>
      <c r="K1030" t="s">
        <v>21</v>
      </c>
      <c r="L1030" t="s">
        <v>34</v>
      </c>
      <c r="M1030" t="s">
        <v>23</v>
      </c>
      <c r="N1030" s="5">
        <f xml:space="preserve"> Campaign_Data[[#This Row],[Clicks]]/Campaign_Data[[#This Row],[Impressions]]</f>
        <v>0.5792803279518195</v>
      </c>
      <c r="O1030" s="5">
        <f xml:space="preserve"> Campaign_Data[[#This Row],[Conversions]]/Campaign_Data[[#This Row],[Clicks]]</f>
        <v>0.56840817752926776</v>
      </c>
      <c r="P1030" s="7">
        <f>Campaign_Data[[#This Row],[Total_Spend]]/Campaign_Data[[#This Row],[Clicks]]</f>
        <v>3.4412021666957886E-2</v>
      </c>
      <c r="Q1030" s="6">
        <f>Campaign_Data[[#This Row],[Total_Spend]]/Campaign_Data[[#This Row],[Conversions]]</f>
        <v>6.0541039040885342E-2</v>
      </c>
      <c r="R1030" s="7">
        <f xml:space="preserve"> Campaign_Data[[#This Row],[Revenue_Generated]]/Campaign_Data[[#This Row],[Total_Spend]]</f>
        <v>3.4012389560272167</v>
      </c>
      <c r="S1030" t="str">
        <f xml:space="preserve"> TEXT(Campaign_Data[[#This Row],[Start_Date]], "mmm-yyyy")</f>
        <v>Jul-2023</v>
      </c>
    </row>
    <row r="1031" spans="1:19" x14ac:dyDescent="0.2">
      <c r="A1031" t="s">
        <v>1069</v>
      </c>
      <c r="B1031" t="s">
        <v>19</v>
      </c>
      <c r="C1031" t="s">
        <v>20</v>
      </c>
      <c r="D1031" s="1">
        <v>45059</v>
      </c>
      <c r="E1031" s="1">
        <v>45507</v>
      </c>
      <c r="F1031">
        <v>76850</v>
      </c>
      <c r="G1031">
        <v>33961.9</v>
      </c>
      <c r="H1031">
        <v>29252.3</v>
      </c>
      <c r="I1031" s="6">
        <v>3329.2</v>
      </c>
      <c r="J1031" s="7">
        <v>4916.95</v>
      </c>
      <c r="K1031" t="s">
        <v>64</v>
      </c>
      <c r="L1031" t="s">
        <v>30</v>
      </c>
      <c r="M1031" t="s">
        <v>23</v>
      </c>
      <c r="N1031" s="5">
        <f xml:space="preserve"> Campaign_Data[[#This Row],[Clicks]]/Campaign_Data[[#This Row],[Impressions]]</f>
        <v>0.44192452830188683</v>
      </c>
      <c r="O1031" s="5">
        <f xml:space="preserve"> Campaign_Data[[#This Row],[Conversions]]/Campaign_Data[[#This Row],[Clicks]]</f>
        <v>0.86132695756126709</v>
      </c>
      <c r="P1031" s="7">
        <f>Campaign_Data[[#This Row],[Total_Spend]]/Campaign_Data[[#This Row],[Clicks]]</f>
        <v>9.8027495517035254E-2</v>
      </c>
      <c r="Q1031" s="6">
        <f>Campaign_Data[[#This Row],[Total_Spend]]/Campaign_Data[[#This Row],[Conversions]]</f>
        <v>0.11380985426786953</v>
      </c>
      <c r="R1031" s="7">
        <f xml:space="preserve"> Campaign_Data[[#This Row],[Revenue_Generated]]/Campaign_Data[[#This Row],[Total_Spend]]</f>
        <v>1.4769163763066202</v>
      </c>
      <c r="S1031" t="str">
        <f xml:space="preserve"> TEXT(Campaign_Data[[#This Row],[Start_Date]], "mmm-yyyy")</f>
        <v>May-2023</v>
      </c>
    </row>
    <row r="1032" spans="1:19" x14ac:dyDescent="0.2">
      <c r="A1032" t="s">
        <v>1070</v>
      </c>
      <c r="B1032" t="s">
        <v>19</v>
      </c>
      <c r="C1032" t="s">
        <v>47</v>
      </c>
      <c r="D1032" s="1">
        <v>44928</v>
      </c>
      <c r="E1032" s="1">
        <v>45365</v>
      </c>
      <c r="F1032">
        <v>79338.2</v>
      </c>
      <c r="G1032">
        <v>52655.299999999996</v>
      </c>
      <c r="H1032">
        <v>2473.6999999999998</v>
      </c>
      <c r="I1032" s="6">
        <v>3161.58</v>
      </c>
      <c r="J1032" s="7">
        <v>9157.2139999999999</v>
      </c>
      <c r="K1032" t="s">
        <v>29</v>
      </c>
      <c r="L1032" t="s">
        <v>34</v>
      </c>
      <c r="M1032" t="s">
        <v>23</v>
      </c>
      <c r="N1032" s="5">
        <f xml:space="preserve"> Campaign_Data[[#This Row],[Clicks]]/Campaign_Data[[#This Row],[Impressions]]</f>
        <v>0.663681555669274</v>
      </c>
      <c r="O1032" s="5">
        <f xml:space="preserve"> Campaign_Data[[#This Row],[Conversions]]/Campaign_Data[[#This Row],[Clicks]]</f>
        <v>4.6979126507682989E-2</v>
      </c>
      <c r="P1032" s="7">
        <f>Campaign_Data[[#This Row],[Total_Spend]]/Campaign_Data[[#This Row],[Clicks]]</f>
        <v>6.0042958638541616E-2</v>
      </c>
      <c r="Q1032" s="6">
        <f>Campaign_Data[[#This Row],[Total_Spend]]/Campaign_Data[[#This Row],[Conversions]]</f>
        <v>1.2780773739742088</v>
      </c>
      <c r="R1032" s="7">
        <f xml:space="preserve"> Campaign_Data[[#This Row],[Revenue_Generated]]/Campaign_Data[[#This Row],[Total_Spend]]</f>
        <v>2.8964043294808293</v>
      </c>
      <c r="S1032" t="str">
        <f xml:space="preserve"> TEXT(Campaign_Data[[#This Row],[Start_Date]], "mmm-yyyy")</f>
        <v>Jan-2023</v>
      </c>
    </row>
    <row r="1033" spans="1:19" x14ac:dyDescent="0.2">
      <c r="A1033" t="s">
        <v>1071</v>
      </c>
      <c r="B1033" t="s">
        <v>33</v>
      </c>
      <c r="C1033" t="s">
        <v>28</v>
      </c>
      <c r="D1033" s="1">
        <v>44973</v>
      </c>
      <c r="E1033" s="1">
        <v>45430</v>
      </c>
      <c r="F1033">
        <v>127710.2</v>
      </c>
      <c r="G1033">
        <v>47006.1</v>
      </c>
      <c r="H1033">
        <v>39210.9</v>
      </c>
      <c r="I1033" s="6">
        <v>2672.7559999999999</v>
      </c>
      <c r="J1033" s="7">
        <v>10178.449000000001</v>
      </c>
      <c r="K1033" t="s">
        <v>64</v>
      </c>
      <c r="L1033" t="s">
        <v>43</v>
      </c>
      <c r="M1033" t="s">
        <v>31</v>
      </c>
      <c r="N1033" s="5">
        <f xml:space="preserve"> Campaign_Data[[#This Row],[Clicks]]/Campaign_Data[[#This Row],[Impressions]]</f>
        <v>0.36806848630728006</v>
      </c>
      <c r="O1033" s="5">
        <f xml:space="preserve"> Campaign_Data[[#This Row],[Conversions]]/Campaign_Data[[#This Row],[Clicks]]</f>
        <v>0.83416620396076258</v>
      </c>
      <c r="P1033" s="7">
        <f>Campaign_Data[[#This Row],[Total_Spend]]/Campaign_Data[[#This Row],[Clicks]]</f>
        <v>5.6859769263989141E-2</v>
      </c>
      <c r="Q1033" s="6">
        <f>Campaign_Data[[#This Row],[Total_Spend]]/Campaign_Data[[#This Row],[Conversions]]</f>
        <v>6.816359736705864E-2</v>
      </c>
      <c r="R1033" s="7">
        <f xml:space="preserve"> Campaign_Data[[#This Row],[Revenue_Generated]]/Campaign_Data[[#This Row],[Total_Spend]]</f>
        <v>3.8082222993793677</v>
      </c>
      <c r="S1033" t="str">
        <f xml:space="preserve"> TEXT(Campaign_Data[[#This Row],[Start_Date]], "mmm-yyyy")</f>
        <v>Feb-2023</v>
      </c>
    </row>
    <row r="1034" spans="1:19" x14ac:dyDescent="0.2">
      <c r="A1034" t="s">
        <v>1072</v>
      </c>
      <c r="B1034" t="s">
        <v>27</v>
      </c>
      <c r="C1034" t="s">
        <v>40</v>
      </c>
      <c r="D1034" s="1">
        <v>45028</v>
      </c>
      <c r="E1034" s="1">
        <v>45469</v>
      </c>
      <c r="F1034">
        <v>51872.299999999996</v>
      </c>
      <c r="G1034">
        <v>38822.299999999996</v>
      </c>
      <c r="H1034">
        <v>14386.9</v>
      </c>
      <c r="I1034" s="6">
        <v>1896.049</v>
      </c>
      <c r="J1034" s="7">
        <v>4125.6850000000004</v>
      </c>
      <c r="K1034" t="s">
        <v>42</v>
      </c>
      <c r="L1034" t="s">
        <v>49</v>
      </c>
      <c r="M1034" t="s">
        <v>31</v>
      </c>
      <c r="N1034" s="5">
        <f xml:space="preserve"> Campaign_Data[[#This Row],[Clicks]]/Campaign_Data[[#This Row],[Impressions]]</f>
        <v>0.74842064068876835</v>
      </c>
      <c r="O1034" s="5">
        <f xml:space="preserve"> Campaign_Data[[#This Row],[Conversions]]/Campaign_Data[[#This Row],[Clicks]]</f>
        <v>0.37058340180772392</v>
      </c>
      <c r="P1034" s="7">
        <f>Campaign_Data[[#This Row],[Total_Spend]]/Campaign_Data[[#This Row],[Clicks]]</f>
        <v>4.8839172331366254E-2</v>
      </c>
      <c r="Q1034" s="6">
        <f>Campaign_Data[[#This Row],[Total_Spend]]/Campaign_Data[[#This Row],[Conversions]]</f>
        <v>0.13178996170126991</v>
      </c>
      <c r="R1034" s="7">
        <f xml:space="preserve"> Campaign_Data[[#This Row],[Revenue_Generated]]/Campaign_Data[[#This Row],[Total_Spend]]</f>
        <v>2.1759379636285772</v>
      </c>
      <c r="S1034" t="str">
        <f xml:space="preserve"> TEXT(Campaign_Data[[#This Row],[Start_Date]], "mmm-yyyy")</f>
        <v>Apr-2023</v>
      </c>
    </row>
    <row r="1035" spans="1:19" x14ac:dyDescent="0.2">
      <c r="A1035" t="s">
        <v>1073</v>
      </c>
      <c r="B1035" t="s">
        <v>27</v>
      </c>
      <c r="C1035" t="s">
        <v>47</v>
      </c>
      <c r="D1035" s="1">
        <v>45091</v>
      </c>
      <c r="E1035" s="1">
        <v>45543</v>
      </c>
      <c r="F1035">
        <v>49871.299999999996</v>
      </c>
      <c r="G1035">
        <v>49094.1</v>
      </c>
      <c r="H1035">
        <v>646.69999999999993</v>
      </c>
      <c r="I1035" s="6">
        <v>8864.1689999999999</v>
      </c>
      <c r="J1035" s="7">
        <v>27758.249</v>
      </c>
      <c r="K1035" t="s">
        <v>29</v>
      </c>
      <c r="L1035" t="s">
        <v>22</v>
      </c>
      <c r="M1035" t="s">
        <v>23</v>
      </c>
      <c r="N1035" s="5">
        <f xml:space="preserve"> Campaign_Data[[#This Row],[Clicks]]/Campaign_Data[[#This Row],[Impressions]]</f>
        <v>0.98441588649182998</v>
      </c>
      <c r="O1035" s="5">
        <f xml:space="preserve"> Campaign_Data[[#This Row],[Conversions]]/Campaign_Data[[#This Row],[Clicks]]</f>
        <v>1.3172662295469312E-2</v>
      </c>
      <c r="P1035" s="7">
        <f>Campaign_Data[[#This Row],[Total_Spend]]/Campaign_Data[[#This Row],[Clicks]]</f>
        <v>0.18055466950203791</v>
      </c>
      <c r="Q1035" s="6">
        <f>Campaign_Data[[#This Row],[Total_Spend]]/Campaign_Data[[#This Row],[Conversions]]</f>
        <v>13.706771300448432</v>
      </c>
      <c r="R1035" s="7">
        <f xml:space="preserve"> Campaign_Data[[#This Row],[Revenue_Generated]]/Campaign_Data[[#This Row],[Total_Spend]]</f>
        <v>3.1315117074144232</v>
      </c>
      <c r="S1035" t="str">
        <f xml:space="preserve"> TEXT(Campaign_Data[[#This Row],[Start_Date]], "mmm-yyyy")</f>
        <v>Jun-2023</v>
      </c>
    </row>
    <row r="1036" spans="1:19" x14ac:dyDescent="0.2">
      <c r="A1036" t="s">
        <v>1074</v>
      </c>
      <c r="B1036" t="s">
        <v>19</v>
      </c>
      <c r="C1036" t="s">
        <v>40</v>
      </c>
      <c r="D1036" s="1">
        <v>44859</v>
      </c>
      <c r="E1036" s="1">
        <v>45320</v>
      </c>
      <c r="F1036">
        <v>119839.59999999999</v>
      </c>
      <c r="G1036">
        <v>84361</v>
      </c>
      <c r="H1036">
        <v>64745.4</v>
      </c>
      <c r="I1036" s="6">
        <v>13947.231</v>
      </c>
      <c r="J1036" s="7">
        <v>27162.762999999999</v>
      </c>
      <c r="K1036" t="s">
        <v>64</v>
      </c>
      <c r="L1036" t="s">
        <v>49</v>
      </c>
      <c r="M1036" t="s">
        <v>23</v>
      </c>
      <c r="N1036" s="5">
        <f xml:space="preserve"> Campaign_Data[[#This Row],[Clicks]]/Campaign_Data[[#This Row],[Impressions]]</f>
        <v>0.70394927886942216</v>
      </c>
      <c r="O1036" s="5">
        <f xml:space="preserve"> Campaign_Data[[#This Row],[Conversions]]/Campaign_Data[[#This Row],[Clicks]]</f>
        <v>0.7674802337573049</v>
      </c>
      <c r="P1036" s="7">
        <f>Campaign_Data[[#This Row],[Total_Spend]]/Campaign_Data[[#This Row],[Clicks]]</f>
        <v>0.16532794774836712</v>
      </c>
      <c r="Q1036" s="6">
        <f>Campaign_Data[[#This Row],[Total_Spend]]/Campaign_Data[[#This Row],[Conversions]]</f>
        <v>0.21541655468959955</v>
      </c>
      <c r="R1036" s="7">
        <f xml:space="preserve"> Campaign_Data[[#This Row],[Revenue_Generated]]/Campaign_Data[[#This Row],[Total_Spend]]</f>
        <v>1.9475380453654205</v>
      </c>
      <c r="S1036" t="str">
        <f xml:space="preserve"> TEXT(Campaign_Data[[#This Row],[Start_Date]], "mmm-yyyy")</f>
        <v>Oct-2022</v>
      </c>
    </row>
    <row r="1037" spans="1:19" x14ac:dyDescent="0.2">
      <c r="A1037" t="s">
        <v>1075</v>
      </c>
      <c r="B1037" t="s">
        <v>27</v>
      </c>
      <c r="C1037" t="s">
        <v>47</v>
      </c>
      <c r="D1037" s="1">
        <v>45076</v>
      </c>
      <c r="E1037" s="1">
        <v>45515</v>
      </c>
      <c r="F1037">
        <v>132698.19999999998</v>
      </c>
      <c r="G1037">
        <v>58266.799999999996</v>
      </c>
      <c r="H1037">
        <v>9883.1999999999989</v>
      </c>
      <c r="I1037" s="6">
        <v>12316.503000000001</v>
      </c>
      <c r="J1037" s="7">
        <v>19279.606</v>
      </c>
      <c r="K1037" t="s">
        <v>21</v>
      </c>
      <c r="L1037" t="s">
        <v>43</v>
      </c>
      <c r="M1037" t="s">
        <v>23</v>
      </c>
      <c r="N1037" s="5">
        <f xml:space="preserve"> Campaign_Data[[#This Row],[Clicks]]/Campaign_Data[[#This Row],[Impressions]]</f>
        <v>0.43909261768433938</v>
      </c>
      <c r="O1037" s="5">
        <f xml:space="preserve"> Campaign_Data[[#This Row],[Conversions]]/Campaign_Data[[#This Row],[Clicks]]</f>
        <v>0.16961974915389208</v>
      </c>
      <c r="P1037" s="7">
        <f>Campaign_Data[[#This Row],[Total_Spend]]/Campaign_Data[[#This Row],[Clicks]]</f>
        <v>0.21138114672506472</v>
      </c>
      <c r="Q1037" s="6">
        <f>Campaign_Data[[#This Row],[Total_Spend]]/Campaign_Data[[#This Row],[Conversions]]</f>
        <v>1.2462059859154933</v>
      </c>
      <c r="R1037" s="7">
        <f xml:space="preserve"> Campaign_Data[[#This Row],[Revenue_Generated]]/Campaign_Data[[#This Row],[Total_Spend]]</f>
        <v>1.5653474042104321</v>
      </c>
      <c r="S1037" t="str">
        <f xml:space="preserve"> TEXT(Campaign_Data[[#This Row],[Start_Date]], "mmm-yyyy")</f>
        <v>May-2023</v>
      </c>
    </row>
    <row r="1038" spans="1:19" x14ac:dyDescent="0.2">
      <c r="A1038" t="s">
        <v>1076</v>
      </c>
      <c r="B1038" t="s">
        <v>39</v>
      </c>
      <c r="C1038" t="s">
        <v>28</v>
      </c>
      <c r="D1038" s="1">
        <v>44904</v>
      </c>
      <c r="E1038" s="1">
        <v>45348</v>
      </c>
      <c r="F1038">
        <v>99455.5</v>
      </c>
      <c r="G1038">
        <v>25511.3</v>
      </c>
      <c r="H1038">
        <v>1980.7</v>
      </c>
      <c r="I1038" s="6">
        <v>11045.462</v>
      </c>
      <c r="J1038" s="7">
        <v>30271.505000000001</v>
      </c>
      <c r="K1038" t="s">
        <v>64</v>
      </c>
      <c r="L1038" t="s">
        <v>30</v>
      </c>
      <c r="M1038" t="s">
        <v>31</v>
      </c>
      <c r="N1038" s="5">
        <f xml:space="preserve"> Campaign_Data[[#This Row],[Clicks]]/Campaign_Data[[#This Row],[Impressions]]</f>
        <v>0.25650969529085871</v>
      </c>
      <c r="O1038" s="5">
        <f xml:space="preserve"> Campaign_Data[[#This Row],[Conversions]]/Campaign_Data[[#This Row],[Clicks]]</f>
        <v>7.7640104581107205E-2</v>
      </c>
      <c r="P1038" s="7">
        <f>Campaign_Data[[#This Row],[Total_Spend]]/Campaign_Data[[#This Row],[Clicks]]</f>
        <v>0.43296351028759805</v>
      </c>
      <c r="Q1038" s="6">
        <f>Campaign_Data[[#This Row],[Total_Spend]]/Campaign_Data[[#This Row],[Conversions]]</f>
        <v>5.5765446559297214</v>
      </c>
      <c r="R1038" s="7">
        <f xml:space="preserve"> Campaign_Data[[#This Row],[Revenue_Generated]]/Campaign_Data[[#This Row],[Total_Spend]]</f>
        <v>2.7406282326624276</v>
      </c>
      <c r="S1038" t="str">
        <f xml:space="preserve"> TEXT(Campaign_Data[[#This Row],[Start_Date]], "mmm-yyyy")</f>
        <v>Dec-2022</v>
      </c>
    </row>
    <row r="1039" spans="1:19" x14ac:dyDescent="0.2">
      <c r="A1039" t="s">
        <v>1077</v>
      </c>
      <c r="B1039" t="s">
        <v>39</v>
      </c>
      <c r="C1039" t="s">
        <v>20</v>
      </c>
      <c r="D1039" s="1">
        <v>44957</v>
      </c>
      <c r="E1039" s="1">
        <v>45406</v>
      </c>
      <c r="F1039">
        <v>74097.899999999994</v>
      </c>
      <c r="G1039">
        <v>8354.9</v>
      </c>
      <c r="H1039">
        <v>5953.7</v>
      </c>
      <c r="I1039" s="6">
        <v>7991.8779999999997</v>
      </c>
      <c r="J1039" s="7">
        <v>23452.531999999999</v>
      </c>
      <c r="K1039" t="s">
        <v>64</v>
      </c>
      <c r="L1039" t="s">
        <v>30</v>
      </c>
      <c r="M1039" t="s">
        <v>31</v>
      </c>
      <c r="N1039" s="5">
        <f xml:space="preserve"> Campaign_Data[[#This Row],[Clicks]]/Campaign_Data[[#This Row],[Impressions]]</f>
        <v>0.11275488239207859</v>
      </c>
      <c r="O1039" s="5">
        <f xml:space="preserve"> Campaign_Data[[#This Row],[Conversions]]/Campaign_Data[[#This Row],[Clicks]]</f>
        <v>0.71259979173897958</v>
      </c>
      <c r="P1039" s="7">
        <f>Campaign_Data[[#This Row],[Total_Spend]]/Campaign_Data[[#This Row],[Clicks]]</f>
        <v>0.95654980909406462</v>
      </c>
      <c r="Q1039" s="6">
        <f>Campaign_Data[[#This Row],[Total_Spend]]/Campaign_Data[[#This Row],[Conversions]]</f>
        <v>1.3423380418899171</v>
      </c>
      <c r="R1039" s="7">
        <f xml:space="preserve"> Campaign_Data[[#This Row],[Revenue_Generated]]/Campaign_Data[[#This Row],[Total_Spend]]</f>
        <v>2.934545797621035</v>
      </c>
      <c r="S1039" t="str">
        <f xml:space="preserve"> TEXT(Campaign_Data[[#This Row],[Start_Date]], "mmm-yyyy")</f>
        <v>Jan-2023</v>
      </c>
    </row>
    <row r="1040" spans="1:19" x14ac:dyDescent="0.2">
      <c r="A1040" t="s">
        <v>1078</v>
      </c>
      <c r="B1040" t="s">
        <v>25</v>
      </c>
      <c r="C1040" t="s">
        <v>20</v>
      </c>
      <c r="D1040" s="1">
        <v>45007</v>
      </c>
      <c r="E1040" s="1">
        <v>45442</v>
      </c>
      <c r="F1040">
        <v>53360</v>
      </c>
      <c r="G1040">
        <v>33460.199999999997</v>
      </c>
      <c r="H1040">
        <v>13093.5</v>
      </c>
      <c r="I1040" s="6">
        <v>3277.4349999999999</v>
      </c>
      <c r="J1040" s="7">
        <v>4919.2120000000004</v>
      </c>
      <c r="K1040" t="s">
        <v>21</v>
      </c>
      <c r="L1040" t="s">
        <v>30</v>
      </c>
      <c r="M1040" t="s">
        <v>23</v>
      </c>
      <c r="N1040" s="5">
        <f xml:space="preserve"> Campaign_Data[[#This Row],[Clicks]]/Campaign_Data[[#This Row],[Impressions]]</f>
        <v>0.62706521739130427</v>
      </c>
      <c r="O1040" s="5">
        <f xml:space="preserve"> Campaign_Data[[#This Row],[Conversions]]/Campaign_Data[[#This Row],[Clicks]]</f>
        <v>0.39131565262610507</v>
      </c>
      <c r="P1040" s="7">
        <f>Campaign_Data[[#This Row],[Total_Spend]]/Campaign_Data[[#This Row],[Clicks]]</f>
        <v>9.7950251343387071E-2</v>
      </c>
      <c r="Q1040" s="6">
        <f>Campaign_Data[[#This Row],[Total_Spend]]/Campaign_Data[[#This Row],[Conversions]]</f>
        <v>0.25031007751937984</v>
      </c>
      <c r="R1040" s="7">
        <f xml:space="preserve"> Campaign_Data[[#This Row],[Revenue_Generated]]/Campaign_Data[[#This Row],[Total_Spend]]</f>
        <v>1.5009335044020706</v>
      </c>
      <c r="S1040" t="str">
        <f xml:space="preserve"> TEXT(Campaign_Data[[#This Row],[Start_Date]], "mmm-yyyy")</f>
        <v>Mar-2023</v>
      </c>
    </row>
    <row r="1041" spans="1:19" x14ac:dyDescent="0.2">
      <c r="A1041" t="s">
        <v>1079</v>
      </c>
      <c r="B1041" t="s">
        <v>39</v>
      </c>
      <c r="C1041" t="s">
        <v>40</v>
      </c>
      <c r="D1041" s="1">
        <v>45090</v>
      </c>
      <c r="E1041" s="1">
        <v>45552</v>
      </c>
      <c r="F1041">
        <v>34782.6</v>
      </c>
      <c r="G1041">
        <v>27025.1</v>
      </c>
      <c r="H1041">
        <v>18412.099999999999</v>
      </c>
      <c r="I1041" s="6">
        <v>6560.2929999999997</v>
      </c>
      <c r="J1041" s="7">
        <v>22775.062999999998</v>
      </c>
      <c r="K1041" t="s">
        <v>42</v>
      </c>
      <c r="L1041" t="s">
        <v>30</v>
      </c>
      <c r="M1041" t="s">
        <v>23</v>
      </c>
      <c r="N1041" s="5">
        <f xml:space="preserve"> Campaign_Data[[#This Row],[Clicks]]/Campaign_Data[[#This Row],[Impressions]]</f>
        <v>0.77697181924295478</v>
      </c>
      <c r="O1041" s="5">
        <f xml:space="preserve"> Campaign_Data[[#This Row],[Conversions]]/Campaign_Data[[#This Row],[Clicks]]</f>
        <v>0.68129627642450907</v>
      </c>
      <c r="P1041" s="7">
        <f>Campaign_Data[[#This Row],[Total_Spend]]/Campaign_Data[[#This Row],[Clicks]]</f>
        <v>0.24274814894301963</v>
      </c>
      <c r="Q1041" s="6">
        <f>Campaign_Data[[#This Row],[Total_Spend]]/Campaign_Data[[#This Row],[Conversions]]</f>
        <v>0.35630335485903292</v>
      </c>
      <c r="R1041" s="7">
        <f xml:space="preserve"> Campaign_Data[[#This Row],[Revenue_Generated]]/Campaign_Data[[#This Row],[Total_Spend]]</f>
        <v>3.4716533240207412</v>
      </c>
      <c r="S1041" t="str">
        <f xml:space="preserve"> TEXT(Campaign_Data[[#This Row],[Start_Date]], "mmm-yyyy")</f>
        <v>Jun-2023</v>
      </c>
    </row>
    <row r="1042" spans="1:19" x14ac:dyDescent="0.2">
      <c r="A1042" t="s">
        <v>1080</v>
      </c>
      <c r="B1042" t="s">
        <v>27</v>
      </c>
      <c r="C1042" t="s">
        <v>40</v>
      </c>
      <c r="D1042" s="1">
        <v>45027</v>
      </c>
      <c r="E1042" s="1">
        <v>45481</v>
      </c>
      <c r="F1042">
        <v>131300.4</v>
      </c>
      <c r="G1042">
        <v>66813.099999999991</v>
      </c>
      <c r="H1042">
        <v>28666.5</v>
      </c>
      <c r="I1042" s="6">
        <v>2844.3780000000002</v>
      </c>
      <c r="J1042" s="7">
        <v>9689.77</v>
      </c>
      <c r="K1042" t="s">
        <v>37</v>
      </c>
      <c r="L1042" t="s">
        <v>34</v>
      </c>
      <c r="M1042" t="s">
        <v>23</v>
      </c>
      <c r="N1042" s="5">
        <f xml:space="preserve"> Campaign_Data[[#This Row],[Clicks]]/Campaign_Data[[#This Row],[Impressions]]</f>
        <v>0.50885678946903434</v>
      </c>
      <c r="O1042" s="5">
        <f xml:space="preserve"> Campaign_Data[[#This Row],[Conversions]]/Campaign_Data[[#This Row],[Clicks]]</f>
        <v>0.42905508051564745</v>
      </c>
      <c r="P1042" s="7">
        <f>Campaign_Data[[#This Row],[Total_Spend]]/Campaign_Data[[#This Row],[Clicks]]</f>
        <v>4.2572160250010857E-2</v>
      </c>
      <c r="Q1042" s="6">
        <f>Campaign_Data[[#This Row],[Total_Spend]]/Campaign_Data[[#This Row],[Conversions]]</f>
        <v>9.9223065250379369E-2</v>
      </c>
      <c r="R1042" s="7">
        <f xml:space="preserve"> Campaign_Data[[#This Row],[Revenue_Generated]]/Campaign_Data[[#This Row],[Total_Spend]]</f>
        <v>3.4066393425908932</v>
      </c>
      <c r="S1042" t="str">
        <f xml:space="preserve"> TEXT(Campaign_Data[[#This Row],[Start_Date]], "mmm-yyyy")</f>
        <v>Apr-2023</v>
      </c>
    </row>
    <row r="1043" spans="1:19" x14ac:dyDescent="0.2">
      <c r="A1043" t="s">
        <v>1081</v>
      </c>
      <c r="B1043" t="s">
        <v>39</v>
      </c>
      <c r="C1043" t="s">
        <v>20</v>
      </c>
      <c r="D1043" s="1">
        <v>45008</v>
      </c>
      <c r="E1043" s="1">
        <v>45447</v>
      </c>
      <c r="F1043">
        <v>123290.59999999999</v>
      </c>
      <c r="G1043">
        <v>22898.399999999998</v>
      </c>
      <c r="H1043">
        <v>7554.5</v>
      </c>
      <c r="I1043" s="6">
        <v>3041.317</v>
      </c>
      <c r="J1043" s="7">
        <v>7118.9780000000001</v>
      </c>
      <c r="K1043" t="s">
        <v>64</v>
      </c>
      <c r="L1043" t="s">
        <v>34</v>
      </c>
      <c r="M1043" t="s">
        <v>23</v>
      </c>
      <c r="N1043" s="5">
        <f xml:space="preserve"> Campaign_Data[[#This Row],[Clicks]]/Campaign_Data[[#This Row],[Impressions]]</f>
        <v>0.18572705461730254</v>
      </c>
      <c r="O1043" s="5">
        <f xml:space="preserve"> Campaign_Data[[#This Row],[Conversions]]/Campaign_Data[[#This Row],[Clicks]]</f>
        <v>0.32991388044579539</v>
      </c>
      <c r="P1043" s="7">
        <f>Campaign_Data[[#This Row],[Total_Spend]]/Campaign_Data[[#This Row],[Clicks]]</f>
        <v>0.1328178824721378</v>
      </c>
      <c r="Q1043" s="6">
        <f>Campaign_Data[[#This Row],[Total_Spend]]/Campaign_Data[[#This Row],[Conversions]]</f>
        <v>0.40258349328214971</v>
      </c>
      <c r="R1043" s="7">
        <f xml:space="preserve"> Campaign_Data[[#This Row],[Revenue_Generated]]/Campaign_Data[[#This Row],[Total_Spend]]</f>
        <v>2.3407550084387783</v>
      </c>
      <c r="S1043" t="str">
        <f xml:space="preserve"> TEXT(Campaign_Data[[#This Row],[Start_Date]], "mmm-yyyy")</f>
        <v>Mar-2023</v>
      </c>
    </row>
    <row r="1044" spans="1:19" x14ac:dyDescent="0.2">
      <c r="A1044" t="s">
        <v>1082</v>
      </c>
      <c r="B1044" t="s">
        <v>25</v>
      </c>
      <c r="C1044" t="s">
        <v>40</v>
      </c>
      <c r="D1044" s="1">
        <v>45042</v>
      </c>
      <c r="E1044" s="1">
        <v>45490</v>
      </c>
      <c r="F1044">
        <v>60491.1</v>
      </c>
      <c r="G1044">
        <v>42064.5</v>
      </c>
      <c r="H1044">
        <v>14975.6</v>
      </c>
      <c r="I1044" s="6">
        <v>6029.0709999999999</v>
      </c>
      <c r="J1044" s="7">
        <v>15473.762000000001</v>
      </c>
      <c r="K1044" t="s">
        <v>21</v>
      </c>
      <c r="L1044" t="s">
        <v>49</v>
      </c>
      <c r="M1044" t="s">
        <v>23</v>
      </c>
      <c r="N1044" s="5">
        <f xml:space="preserve"> Campaign_Data[[#This Row],[Clicks]]/Campaign_Data[[#This Row],[Impressions]]</f>
        <v>0.69538328778944347</v>
      </c>
      <c r="O1044" s="5">
        <f xml:space="preserve"> Campaign_Data[[#This Row],[Conversions]]/Campaign_Data[[#This Row],[Clicks]]</f>
        <v>0.35601516718372977</v>
      </c>
      <c r="P1044" s="7">
        <f>Campaign_Data[[#This Row],[Total_Spend]]/Campaign_Data[[#This Row],[Clicks]]</f>
        <v>0.14332919682867976</v>
      </c>
      <c r="Q1044" s="6">
        <f>Campaign_Data[[#This Row],[Total_Spend]]/Campaign_Data[[#This Row],[Conversions]]</f>
        <v>0.40259295120061966</v>
      </c>
      <c r="R1044" s="7">
        <f xml:space="preserve"> Campaign_Data[[#This Row],[Revenue_Generated]]/Campaign_Data[[#This Row],[Total_Spend]]</f>
        <v>2.566525091510782</v>
      </c>
      <c r="S1044" t="str">
        <f xml:space="preserve"> TEXT(Campaign_Data[[#This Row],[Start_Date]], "mmm-yyyy")</f>
        <v>Apr-2023</v>
      </c>
    </row>
    <row r="1045" spans="1:19" x14ac:dyDescent="0.2">
      <c r="A1045" t="s">
        <v>1083</v>
      </c>
      <c r="B1045" t="s">
        <v>46</v>
      </c>
      <c r="C1045" t="s">
        <v>40</v>
      </c>
      <c r="D1045" s="1">
        <v>45045</v>
      </c>
      <c r="E1045" s="1">
        <v>45486</v>
      </c>
      <c r="F1045">
        <v>48189.299999999996</v>
      </c>
      <c r="G1045">
        <v>38857.1</v>
      </c>
      <c r="H1045">
        <v>6304.5999999999995</v>
      </c>
      <c r="I1045" s="6">
        <v>5225.9160000000002</v>
      </c>
      <c r="J1045" s="7">
        <v>7207.2830000000004</v>
      </c>
      <c r="K1045" t="s">
        <v>21</v>
      </c>
      <c r="L1045" t="s">
        <v>43</v>
      </c>
      <c r="M1045" t="s">
        <v>31</v>
      </c>
      <c r="N1045" s="5">
        <f xml:space="preserve"> Campaign_Data[[#This Row],[Clicks]]/Campaign_Data[[#This Row],[Impressions]]</f>
        <v>0.80634290184750557</v>
      </c>
      <c r="O1045" s="5">
        <f xml:space="preserve"> Campaign_Data[[#This Row],[Conversions]]/Campaign_Data[[#This Row],[Clicks]]</f>
        <v>0.16225091424733187</v>
      </c>
      <c r="P1045" s="7">
        <f>Campaign_Data[[#This Row],[Total_Spend]]/Campaign_Data[[#This Row],[Clicks]]</f>
        <v>0.13449063362937533</v>
      </c>
      <c r="Q1045" s="6">
        <f>Campaign_Data[[#This Row],[Total_Spend]]/Campaign_Data[[#This Row],[Conversions]]</f>
        <v>0.82890524379024844</v>
      </c>
      <c r="R1045" s="7">
        <f xml:space="preserve"> Campaign_Data[[#This Row],[Revenue_Generated]]/Campaign_Data[[#This Row],[Total_Spend]]</f>
        <v>1.3791425273578832</v>
      </c>
      <c r="S1045" t="str">
        <f xml:space="preserve"> TEXT(Campaign_Data[[#This Row],[Start_Date]], "mmm-yyyy")</f>
        <v>Apr-2023</v>
      </c>
    </row>
    <row r="1046" spans="1:19" x14ac:dyDescent="0.2">
      <c r="A1046" t="s">
        <v>1084</v>
      </c>
      <c r="B1046" t="s">
        <v>19</v>
      </c>
      <c r="C1046" t="s">
        <v>20</v>
      </c>
      <c r="D1046" s="1">
        <v>45038</v>
      </c>
      <c r="E1046" s="1">
        <v>45494</v>
      </c>
      <c r="F1046">
        <v>132089.19999999998</v>
      </c>
      <c r="G1046">
        <v>96947</v>
      </c>
      <c r="H1046">
        <v>71395.099999999991</v>
      </c>
      <c r="I1046" s="6">
        <v>11964.094999999999</v>
      </c>
      <c r="J1046" s="7">
        <v>26105.886999999999</v>
      </c>
      <c r="K1046" t="s">
        <v>21</v>
      </c>
      <c r="L1046" t="s">
        <v>34</v>
      </c>
      <c r="M1046" t="s">
        <v>23</v>
      </c>
      <c r="N1046" s="5">
        <f xml:space="preserve"> Campaign_Data[[#This Row],[Clicks]]/Campaign_Data[[#This Row],[Impressions]]</f>
        <v>0.73395099675068065</v>
      </c>
      <c r="O1046" s="5">
        <f xml:space="preserve"> Campaign_Data[[#This Row],[Conversions]]/Campaign_Data[[#This Row],[Clicks]]</f>
        <v>0.73643434041280276</v>
      </c>
      <c r="P1046" s="7">
        <f>Campaign_Data[[#This Row],[Total_Spend]]/Campaign_Data[[#This Row],[Clicks]]</f>
        <v>0.12340861501645228</v>
      </c>
      <c r="Q1046" s="6">
        <f>Campaign_Data[[#This Row],[Total_Spend]]/Campaign_Data[[#This Row],[Conversions]]</f>
        <v>0.16757585604614322</v>
      </c>
      <c r="R1046" s="7">
        <f xml:space="preserve"> Campaign_Data[[#This Row],[Revenue_Generated]]/Campaign_Data[[#This Row],[Total_Spend]]</f>
        <v>2.1820193671146879</v>
      </c>
      <c r="S1046" t="str">
        <f xml:space="preserve"> TEXT(Campaign_Data[[#This Row],[Start_Date]], "mmm-yyyy")</f>
        <v>Apr-2023</v>
      </c>
    </row>
    <row r="1047" spans="1:19" x14ac:dyDescent="0.2">
      <c r="A1047" t="s">
        <v>1085</v>
      </c>
      <c r="B1047" t="s">
        <v>39</v>
      </c>
      <c r="C1047" t="s">
        <v>40</v>
      </c>
      <c r="D1047" s="1">
        <v>44886</v>
      </c>
      <c r="E1047" s="1">
        <v>45320</v>
      </c>
      <c r="F1047">
        <v>12699.1</v>
      </c>
      <c r="G1047">
        <v>5724.5999999999995</v>
      </c>
      <c r="H1047">
        <v>4593.5999999999995</v>
      </c>
      <c r="I1047" s="6">
        <v>7974.2749999999996</v>
      </c>
      <c r="J1047" s="7">
        <v>15432.031000000001</v>
      </c>
      <c r="K1047" t="s">
        <v>21</v>
      </c>
      <c r="L1047" t="s">
        <v>22</v>
      </c>
      <c r="M1047" t="s">
        <v>23</v>
      </c>
      <c r="N1047" s="5">
        <f xml:space="preserve"> Campaign_Data[[#This Row],[Clicks]]/Campaign_Data[[#This Row],[Impressions]]</f>
        <v>0.45078785110755876</v>
      </c>
      <c r="O1047" s="5">
        <f xml:space="preserve"> Campaign_Data[[#This Row],[Conversions]]/Campaign_Data[[#This Row],[Clicks]]</f>
        <v>0.80243161094224924</v>
      </c>
      <c r="P1047" s="7">
        <f>Campaign_Data[[#This Row],[Total_Spend]]/Campaign_Data[[#This Row],[Clicks]]</f>
        <v>1.3929837892603851</v>
      </c>
      <c r="Q1047" s="6">
        <f>Campaign_Data[[#This Row],[Total_Spend]]/Campaign_Data[[#This Row],[Conversions]]</f>
        <v>1.7359532828282829</v>
      </c>
      <c r="R1047" s="7">
        <f xml:space="preserve"> Campaign_Data[[#This Row],[Revenue_Generated]]/Campaign_Data[[#This Row],[Total_Spend]]</f>
        <v>1.9352268388035279</v>
      </c>
      <c r="S1047" t="str">
        <f xml:space="preserve"> TEXT(Campaign_Data[[#This Row],[Start_Date]], "mmm-yyyy")</f>
        <v>Nov-2022</v>
      </c>
    </row>
    <row r="1048" spans="1:19" x14ac:dyDescent="0.2">
      <c r="A1048" t="s">
        <v>1086</v>
      </c>
      <c r="B1048" t="s">
        <v>19</v>
      </c>
      <c r="C1048" t="s">
        <v>47</v>
      </c>
      <c r="D1048" s="1">
        <v>44970</v>
      </c>
      <c r="E1048" s="1">
        <v>45427</v>
      </c>
      <c r="F1048">
        <v>138269.1</v>
      </c>
      <c r="G1048">
        <v>91782.099999999991</v>
      </c>
      <c r="H1048">
        <v>72294.099999999991</v>
      </c>
      <c r="I1048" s="6">
        <v>393.38499999999999</v>
      </c>
      <c r="J1048" s="7">
        <v>1384.808</v>
      </c>
      <c r="K1048" t="s">
        <v>21</v>
      </c>
      <c r="L1048" t="s">
        <v>43</v>
      </c>
      <c r="M1048" t="s">
        <v>31</v>
      </c>
      <c r="N1048" s="5">
        <f xml:space="preserve"> Campaign_Data[[#This Row],[Clicks]]/Campaign_Data[[#This Row],[Impressions]]</f>
        <v>0.66379328425512274</v>
      </c>
      <c r="O1048" s="5">
        <f xml:space="preserve"> Campaign_Data[[#This Row],[Conversions]]/Campaign_Data[[#This Row],[Clicks]]</f>
        <v>0.78767101646181548</v>
      </c>
      <c r="P1048" s="7">
        <f>Campaign_Data[[#This Row],[Total_Spend]]/Campaign_Data[[#This Row],[Clicks]]</f>
        <v>4.2860753894277863E-3</v>
      </c>
      <c r="Q1048" s="6">
        <f>Campaign_Data[[#This Row],[Total_Spend]]/Campaign_Data[[#This Row],[Conversions]]</f>
        <v>5.4414537285891939E-3</v>
      </c>
      <c r="R1048" s="7">
        <f xml:space="preserve"> Campaign_Data[[#This Row],[Revenue_Generated]]/Campaign_Data[[#This Row],[Total_Spend]]</f>
        <v>3.5202359012163655</v>
      </c>
      <c r="S1048" t="str">
        <f xml:space="preserve"> TEXT(Campaign_Data[[#This Row],[Start_Date]], "mmm-yyyy")</f>
        <v>Feb-2023</v>
      </c>
    </row>
    <row r="1049" spans="1:19" x14ac:dyDescent="0.2">
      <c r="A1049" t="s">
        <v>1087</v>
      </c>
      <c r="B1049" t="s">
        <v>27</v>
      </c>
      <c r="C1049" t="s">
        <v>47</v>
      </c>
      <c r="D1049" s="1">
        <v>45064</v>
      </c>
      <c r="E1049" s="1">
        <v>45501</v>
      </c>
      <c r="F1049">
        <v>109799.8</v>
      </c>
      <c r="G1049">
        <v>81040.5</v>
      </c>
      <c r="H1049">
        <v>54598.299999999996</v>
      </c>
      <c r="I1049" s="6">
        <v>12664.647999999999</v>
      </c>
      <c r="J1049" s="7">
        <v>20583.185000000001</v>
      </c>
      <c r="K1049" t="s">
        <v>29</v>
      </c>
      <c r="L1049" t="s">
        <v>30</v>
      </c>
      <c r="M1049" t="s">
        <v>31</v>
      </c>
      <c r="N1049" s="5">
        <f xml:space="preserve"> Campaign_Data[[#This Row],[Clicks]]/Campaign_Data[[#This Row],[Impressions]]</f>
        <v>0.73807511489091959</v>
      </c>
      <c r="O1049" s="5">
        <f xml:space="preserve"> Campaign_Data[[#This Row],[Conversions]]/Campaign_Data[[#This Row],[Clicks]]</f>
        <v>0.67371622830560018</v>
      </c>
      <c r="P1049" s="7">
        <f>Campaign_Data[[#This Row],[Total_Spend]]/Campaign_Data[[#This Row],[Clicks]]</f>
        <v>0.1562755412417248</v>
      </c>
      <c r="Q1049" s="6">
        <f>Campaign_Data[[#This Row],[Total_Spend]]/Campaign_Data[[#This Row],[Conversions]]</f>
        <v>0.23196048228607852</v>
      </c>
      <c r="R1049" s="7">
        <f xml:space="preserve"> Campaign_Data[[#This Row],[Revenue_Generated]]/Campaign_Data[[#This Row],[Total_Spend]]</f>
        <v>1.6252473025701151</v>
      </c>
      <c r="S1049" t="str">
        <f xml:space="preserve"> TEXT(Campaign_Data[[#This Row],[Start_Date]], "mmm-yyyy")</f>
        <v>May-2023</v>
      </c>
    </row>
    <row r="1050" spans="1:19" x14ac:dyDescent="0.2">
      <c r="A1050" t="s">
        <v>1088</v>
      </c>
      <c r="B1050" t="s">
        <v>39</v>
      </c>
      <c r="C1050" t="s">
        <v>28</v>
      </c>
      <c r="D1050" s="1">
        <v>44915</v>
      </c>
      <c r="E1050" s="1">
        <v>45365</v>
      </c>
      <c r="F1050">
        <v>16996.899999999998</v>
      </c>
      <c r="G1050">
        <v>3474.2</v>
      </c>
      <c r="H1050">
        <v>783</v>
      </c>
      <c r="I1050" s="6">
        <v>11154.154</v>
      </c>
      <c r="J1050" s="7">
        <v>30645.633999999998</v>
      </c>
      <c r="K1050" t="s">
        <v>64</v>
      </c>
      <c r="L1050" t="s">
        <v>22</v>
      </c>
      <c r="M1050" t="s">
        <v>23</v>
      </c>
      <c r="N1050" s="5">
        <f xml:space="preserve"> Campaign_Data[[#This Row],[Clicks]]/Campaign_Data[[#This Row],[Impressions]]</f>
        <v>0.20440197918443953</v>
      </c>
      <c r="O1050" s="5">
        <f xml:space="preserve"> Campaign_Data[[#This Row],[Conversions]]/Campaign_Data[[#This Row],[Clicks]]</f>
        <v>0.22537562604340569</v>
      </c>
      <c r="P1050" s="7">
        <f>Campaign_Data[[#This Row],[Total_Spend]]/Campaign_Data[[#This Row],[Clicks]]</f>
        <v>3.2105676126878131</v>
      </c>
      <c r="Q1050" s="6">
        <f>Campaign_Data[[#This Row],[Total_Spend]]/Campaign_Data[[#This Row],[Conversions]]</f>
        <v>14.245407407407408</v>
      </c>
      <c r="R1050" s="7">
        <f xml:space="preserve"> Campaign_Data[[#This Row],[Revenue_Generated]]/Campaign_Data[[#This Row],[Total_Spend]]</f>
        <v>2.7474637699999476</v>
      </c>
      <c r="S1050" t="str">
        <f xml:space="preserve"> TEXT(Campaign_Data[[#This Row],[Start_Date]], "mmm-yyyy")</f>
        <v>Dec-2022</v>
      </c>
    </row>
    <row r="1051" spans="1:19" x14ac:dyDescent="0.2">
      <c r="A1051" t="s">
        <v>1089</v>
      </c>
      <c r="B1051" t="s">
        <v>39</v>
      </c>
      <c r="C1051" t="s">
        <v>20</v>
      </c>
      <c r="D1051" s="1">
        <v>45141</v>
      </c>
      <c r="E1051" s="1">
        <v>45575</v>
      </c>
      <c r="F1051">
        <v>36487.799999999996</v>
      </c>
      <c r="G1051">
        <v>33379</v>
      </c>
      <c r="H1051">
        <v>9770.1</v>
      </c>
      <c r="I1051" s="6">
        <v>2516.4169999999999</v>
      </c>
      <c r="J1051" s="7">
        <v>8182.0309999999999</v>
      </c>
      <c r="K1051" t="s">
        <v>37</v>
      </c>
      <c r="L1051" t="s">
        <v>34</v>
      </c>
      <c r="M1051" t="s">
        <v>23</v>
      </c>
      <c r="N1051" s="5">
        <f xml:space="preserve"> Campaign_Data[[#This Row],[Clicks]]/Campaign_Data[[#This Row],[Impressions]]</f>
        <v>0.91479891909076472</v>
      </c>
      <c r="O1051" s="5">
        <f xml:space="preserve"> Campaign_Data[[#This Row],[Conversions]]/Campaign_Data[[#This Row],[Clicks]]</f>
        <v>0.29270199826238052</v>
      </c>
      <c r="P1051" s="7">
        <f>Campaign_Data[[#This Row],[Total_Spend]]/Campaign_Data[[#This Row],[Clicks]]</f>
        <v>7.5389226759339706E-2</v>
      </c>
      <c r="Q1051" s="6">
        <f>Campaign_Data[[#This Row],[Total_Spend]]/Campaign_Data[[#This Row],[Conversions]]</f>
        <v>0.25756307509646775</v>
      </c>
      <c r="R1051" s="7">
        <f xml:space="preserve"> Campaign_Data[[#This Row],[Revenue_Generated]]/Campaign_Data[[#This Row],[Total_Spend]]</f>
        <v>3.2514607078238624</v>
      </c>
      <c r="S1051" t="str">
        <f xml:space="preserve"> TEXT(Campaign_Data[[#This Row],[Start_Date]], "mmm-yyyy")</f>
        <v>Aug-2023</v>
      </c>
    </row>
    <row r="1052" spans="1:19" x14ac:dyDescent="0.2">
      <c r="A1052" t="s">
        <v>1090</v>
      </c>
      <c r="B1052" t="s">
        <v>25</v>
      </c>
      <c r="C1052" t="s">
        <v>40</v>
      </c>
      <c r="D1052" s="1">
        <v>45109</v>
      </c>
      <c r="E1052" s="1">
        <v>45546</v>
      </c>
      <c r="F1052">
        <v>144350.39999999999</v>
      </c>
      <c r="G1052">
        <v>88841.5</v>
      </c>
      <c r="H1052">
        <v>43372.4</v>
      </c>
      <c r="I1052" s="6">
        <v>687.50300000000004</v>
      </c>
      <c r="J1052" s="7">
        <v>1039.6210000000001</v>
      </c>
      <c r="K1052" t="s">
        <v>21</v>
      </c>
      <c r="L1052" t="s">
        <v>22</v>
      </c>
      <c r="M1052" t="s">
        <v>23</v>
      </c>
      <c r="N1052" s="5">
        <f xml:space="preserve"> Campaign_Data[[#This Row],[Clicks]]/Campaign_Data[[#This Row],[Impressions]]</f>
        <v>0.61545724847315975</v>
      </c>
      <c r="O1052" s="5">
        <f xml:space="preserve"> Campaign_Data[[#This Row],[Conversions]]/Campaign_Data[[#This Row],[Clicks]]</f>
        <v>0.48819977150318267</v>
      </c>
      <c r="P1052" s="7">
        <f>Campaign_Data[[#This Row],[Total_Spend]]/Campaign_Data[[#This Row],[Clicks]]</f>
        <v>7.7385343561286119E-3</v>
      </c>
      <c r="Q1052" s="6">
        <f>Campaign_Data[[#This Row],[Total_Spend]]/Campaign_Data[[#This Row],[Conversions]]</f>
        <v>1.5851163412677186E-2</v>
      </c>
      <c r="R1052" s="7">
        <f xml:space="preserve"> Campaign_Data[[#This Row],[Revenue_Generated]]/Campaign_Data[[#This Row],[Total_Spend]]</f>
        <v>1.5121694014426119</v>
      </c>
      <c r="S1052" t="str">
        <f xml:space="preserve"> TEXT(Campaign_Data[[#This Row],[Start_Date]], "mmm-yyyy")</f>
        <v>Jul-2023</v>
      </c>
    </row>
    <row r="1053" spans="1:19" x14ac:dyDescent="0.2">
      <c r="A1053" t="s">
        <v>1091</v>
      </c>
      <c r="B1053" t="s">
        <v>27</v>
      </c>
      <c r="C1053" t="s">
        <v>40</v>
      </c>
      <c r="D1053" s="1">
        <v>45114</v>
      </c>
      <c r="E1053" s="1">
        <v>45551</v>
      </c>
      <c r="F1053">
        <v>121855.09999999999</v>
      </c>
      <c r="G1053">
        <v>80373.5</v>
      </c>
      <c r="H1053">
        <v>30824.1</v>
      </c>
      <c r="I1053" s="6">
        <v>10340.385</v>
      </c>
      <c r="J1053" s="7">
        <v>16537.974999999999</v>
      </c>
      <c r="K1053" t="s">
        <v>37</v>
      </c>
      <c r="L1053" t="s">
        <v>34</v>
      </c>
      <c r="M1053" t="s">
        <v>31</v>
      </c>
      <c r="N1053" s="5">
        <f xml:space="preserve"> Campaign_Data[[#This Row],[Clicks]]/Campaign_Data[[#This Row],[Impressions]]</f>
        <v>0.65958256978985697</v>
      </c>
      <c r="O1053" s="5">
        <f xml:space="preserve"> Campaign_Data[[#This Row],[Conversions]]/Campaign_Data[[#This Row],[Clicks]]</f>
        <v>0.38351073425942628</v>
      </c>
      <c r="P1053" s="7">
        <f>Campaign_Data[[#This Row],[Total_Spend]]/Campaign_Data[[#This Row],[Clicks]]</f>
        <v>0.12865415839797945</v>
      </c>
      <c r="Q1053" s="6">
        <f>Campaign_Data[[#This Row],[Total_Spend]]/Campaign_Data[[#This Row],[Conversions]]</f>
        <v>0.33546429579452441</v>
      </c>
      <c r="R1053" s="7">
        <f xml:space="preserve"> Campaign_Data[[#This Row],[Revenue_Generated]]/Campaign_Data[[#This Row],[Total_Spend]]</f>
        <v>1.5993577608570666</v>
      </c>
      <c r="S1053" t="str">
        <f xml:space="preserve"> TEXT(Campaign_Data[[#This Row],[Start_Date]], "mmm-yyyy")</f>
        <v>Jul-2023</v>
      </c>
    </row>
    <row r="1054" spans="1:19" x14ac:dyDescent="0.2">
      <c r="A1054" t="s">
        <v>1092</v>
      </c>
      <c r="B1054" t="s">
        <v>25</v>
      </c>
      <c r="C1054" t="s">
        <v>40</v>
      </c>
      <c r="D1054" s="1">
        <v>45022</v>
      </c>
      <c r="E1054" s="1">
        <v>45484</v>
      </c>
      <c r="F1054">
        <v>124233.09999999999</v>
      </c>
      <c r="G1054">
        <v>110101.4</v>
      </c>
      <c r="H1054">
        <v>55630.7</v>
      </c>
      <c r="I1054" s="6">
        <v>9380.0210000000006</v>
      </c>
      <c r="J1054" s="7">
        <v>37081.546000000002</v>
      </c>
      <c r="K1054" t="s">
        <v>29</v>
      </c>
      <c r="L1054" t="s">
        <v>30</v>
      </c>
      <c r="M1054" t="s">
        <v>23</v>
      </c>
      <c r="N1054" s="5">
        <f xml:space="preserve"> Campaign_Data[[#This Row],[Clicks]]/Campaign_Data[[#This Row],[Impressions]]</f>
        <v>0.88624851187002496</v>
      </c>
      <c r="O1054" s="5">
        <f xml:space="preserve"> Campaign_Data[[#This Row],[Conversions]]/Campaign_Data[[#This Row],[Clicks]]</f>
        <v>0.50526787125322659</v>
      </c>
      <c r="P1054" s="7">
        <f>Campaign_Data[[#This Row],[Total_Spend]]/Campaign_Data[[#This Row],[Clicks]]</f>
        <v>8.5194384449244071E-2</v>
      </c>
      <c r="Q1054" s="6">
        <f>Campaign_Data[[#This Row],[Total_Spend]]/Campaign_Data[[#This Row],[Conversions]]</f>
        <v>0.1686123129854559</v>
      </c>
      <c r="R1054" s="7">
        <f xml:space="preserve"> Campaign_Data[[#This Row],[Revenue_Generated]]/Campaign_Data[[#This Row],[Total_Spend]]</f>
        <v>3.953247652643848</v>
      </c>
      <c r="S1054" t="str">
        <f xml:space="preserve"> TEXT(Campaign_Data[[#This Row],[Start_Date]], "mmm-yyyy")</f>
        <v>Apr-2023</v>
      </c>
    </row>
    <row r="1055" spans="1:19" x14ac:dyDescent="0.2">
      <c r="A1055" t="s">
        <v>1093</v>
      </c>
      <c r="B1055" t="s">
        <v>19</v>
      </c>
      <c r="C1055" t="s">
        <v>47</v>
      </c>
      <c r="D1055" s="1">
        <v>45085</v>
      </c>
      <c r="E1055" s="1">
        <v>45541</v>
      </c>
      <c r="F1055">
        <v>56286.1</v>
      </c>
      <c r="G1055">
        <v>7348.5999999999995</v>
      </c>
      <c r="H1055">
        <v>6707.7</v>
      </c>
      <c r="I1055" s="6">
        <v>1913.2460000000001</v>
      </c>
      <c r="J1055" s="7">
        <v>6897.65</v>
      </c>
      <c r="K1055" t="s">
        <v>64</v>
      </c>
      <c r="L1055" t="s">
        <v>43</v>
      </c>
      <c r="M1055" t="s">
        <v>23</v>
      </c>
      <c r="N1055" s="5">
        <f xml:space="preserve"> Campaign_Data[[#This Row],[Clicks]]/Campaign_Data[[#This Row],[Impressions]]</f>
        <v>0.13055798856200732</v>
      </c>
      <c r="O1055" s="5">
        <f xml:space="preserve"> Campaign_Data[[#This Row],[Conversions]]/Campaign_Data[[#This Row],[Clicks]]</f>
        <v>0.9127861089187056</v>
      </c>
      <c r="P1055" s="7">
        <f>Campaign_Data[[#This Row],[Total_Spend]]/Campaign_Data[[#This Row],[Clicks]]</f>
        <v>0.26035516969218631</v>
      </c>
      <c r="Q1055" s="6">
        <f>Campaign_Data[[#This Row],[Total_Spend]]/Campaign_Data[[#This Row],[Conversions]]</f>
        <v>0.28523130134025076</v>
      </c>
      <c r="R1055" s="7">
        <f xml:space="preserve"> Campaign_Data[[#This Row],[Revenue_Generated]]/Campaign_Data[[#This Row],[Total_Spend]]</f>
        <v>3.6052081122866579</v>
      </c>
      <c r="S1055" t="str">
        <f xml:space="preserve"> TEXT(Campaign_Data[[#This Row],[Start_Date]], "mmm-yyyy")</f>
        <v>Jun-2023</v>
      </c>
    </row>
    <row r="1056" spans="1:19" x14ac:dyDescent="0.2">
      <c r="A1056" t="s">
        <v>1094</v>
      </c>
      <c r="B1056" t="s">
        <v>25</v>
      </c>
      <c r="C1056" t="s">
        <v>28</v>
      </c>
      <c r="D1056" s="1">
        <v>44862</v>
      </c>
      <c r="E1056" s="1">
        <v>45316</v>
      </c>
      <c r="F1056">
        <v>82580.399999999994</v>
      </c>
      <c r="G1056">
        <v>29391.5</v>
      </c>
      <c r="H1056">
        <v>6032</v>
      </c>
      <c r="I1056" s="6">
        <v>8627.0939999999991</v>
      </c>
      <c r="J1056" s="7">
        <v>12323.753000000001</v>
      </c>
      <c r="K1056" t="s">
        <v>37</v>
      </c>
      <c r="L1056" t="s">
        <v>30</v>
      </c>
      <c r="M1056" t="s">
        <v>23</v>
      </c>
      <c r="N1056" s="5">
        <f xml:space="preserve"> Campaign_Data[[#This Row],[Clicks]]/Campaign_Data[[#This Row],[Impressions]]</f>
        <v>0.35591375193145108</v>
      </c>
      <c r="O1056" s="5">
        <f xml:space="preserve"> Campaign_Data[[#This Row],[Conversions]]/Campaign_Data[[#This Row],[Clicks]]</f>
        <v>0.20522940305870746</v>
      </c>
      <c r="P1056" s="7">
        <f>Campaign_Data[[#This Row],[Total_Spend]]/Campaign_Data[[#This Row],[Clicks]]</f>
        <v>0.29352343364578193</v>
      </c>
      <c r="Q1056" s="6">
        <f>Campaign_Data[[#This Row],[Total_Spend]]/Campaign_Data[[#This Row],[Conversions]]</f>
        <v>1.4302211538461538</v>
      </c>
      <c r="R1056" s="7">
        <f xml:space="preserve"> Campaign_Data[[#This Row],[Revenue_Generated]]/Campaign_Data[[#This Row],[Total_Spend]]</f>
        <v>1.4284941140087266</v>
      </c>
      <c r="S1056" t="str">
        <f xml:space="preserve"> TEXT(Campaign_Data[[#This Row],[Start_Date]], "mmm-yyyy")</f>
        <v>Oct-2022</v>
      </c>
    </row>
    <row r="1057" spans="1:19" x14ac:dyDescent="0.2">
      <c r="A1057" t="s">
        <v>1095</v>
      </c>
      <c r="B1057" t="s">
        <v>39</v>
      </c>
      <c r="C1057" t="s">
        <v>20</v>
      </c>
      <c r="D1057" s="1">
        <v>44935</v>
      </c>
      <c r="E1057" s="1">
        <v>45388</v>
      </c>
      <c r="F1057">
        <v>20085.399999999998</v>
      </c>
      <c r="G1057">
        <v>7163</v>
      </c>
      <c r="H1057">
        <v>466.9</v>
      </c>
      <c r="I1057" s="6">
        <v>2104.9360000000001</v>
      </c>
      <c r="J1057" s="7">
        <v>6837.04</v>
      </c>
      <c r="K1057" t="s">
        <v>29</v>
      </c>
      <c r="L1057" t="s">
        <v>30</v>
      </c>
      <c r="M1057" t="s">
        <v>23</v>
      </c>
      <c r="N1057" s="5">
        <f xml:space="preserve"> Campaign_Data[[#This Row],[Clicks]]/Campaign_Data[[#This Row],[Impressions]]</f>
        <v>0.35662720184810859</v>
      </c>
      <c r="O1057" s="5">
        <f xml:space="preserve"> Campaign_Data[[#This Row],[Conversions]]/Campaign_Data[[#This Row],[Clicks]]</f>
        <v>6.5182186234817807E-2</v>
      </c>
      <c r="P1057" s="7">
        <f>Campaign_Data[[#This Row],[Total_Spend]]/Campaign_Data[[#This Row],[Clicks]]</f>
        <v>0.29386234817813767</v>
      </c>
      <c r="Q1057" s="6">
        <f>Campaign_Data[[#This Row],[Total_Spend]]/Campaign_Data[[#This Row],[Conversions]]</f>
        <v>4.5083229813664598</v>
      </c>
      <c r="R1057" s="7">
        <f xml:space="preserve"> Campaign_Data[[#This Row],[Revenue_Generated]]/Campaign_Data[[#This Row],[Total_Spend]]</f>
        <v>3.2480987545464561</v>
      </c>
      <c r="S1057" t="str">
        <f xml:space="preserve"> TEXT(Campaign_Data[[#This Row],[Start_Date]], "mmm-yyyy")</f>
        <v>Jan-2023</v>
      </c>
    </row>
    <row r="1058" spans="1:19" x14ac:dyDescent="0.2">
      <c r="A1058" t="s">
        <v>1096</v>
      </c>
      <c r="B1058" t="s">
        <v>19</v>
      </c>
      <c r="C1058" t="s">
        <v>47</v>
      </c>
      <c r="D1058" s="1">
        <v>45117</v>
      </c>
      <c r="E1058" s="1">
        <v>45565</v>
      </c>
      <c r="F1058">
        <v>120303.59999999999</v>
      </c>
      <c r="G1058">
        <v>52745.2</v>
      </c>
      <c r="H1058">
        <v>551</v>
      </c>
      <c r="I1058" s="6">
        <v>4557.2920000000004</v>
      </c>
      <c r="J1058" s="7">
        <v>10725.795</v>
      </c>
      <c r="K1058" t="s">
        <v>29</v>
      </c>
      <c r="L1058" t="s">
        <v>34</v>
      </c>
      <c r="M1058" t="s">
        <v>23</v>
      </c>
      <c r="N1058" s="5">
        <f xml:space="preserve"> Campaign_Data[[#This Row],[Clicks]]/Campaign_Data[[#This Row],[Impressions]]</f>
        <v>0.43843409507279918</v>
      </c>
      <c r="O1058" s="5">
        <f xml:space="preserve"> Campaign_Data[[#This Row],[Conversions]]/Campaign_Data[[#This Row],[Clicks]]</f>
        <v>1.0446448207609413E-2</v>
      </c>
      <c r="P1058" s="7">
        <f>Campaign_Data[[#This Row],[Total_Spend]]/Campaign_Data[[#This Row],[Clicks]]</f>
        <v>8.6402023312073903E-2</v>
      </c>
      <c r="Q1058" s="6">
        <f>Campaign_Data[[#This Row],[Total_Spend]]/Campaign_Data[[#This Row],[Conversions]]</f>
        <v>8.2709473684210533</v>
      </c>
      <c r="R1058" s="7">
        <f xml:space="preserve"> Campaign_Data[[#This Row],[Revenue_Generated]]/Campaign_Data[[#This Row],[Total_Spend]]</f>
        <v>2.3535457021406572</v>
      </c>
      <c r="S1058" t="str">
        <f xml:space="preserve"> TEXT(Campaign_Data[[#This Row],[Start_Date]], "mmm-yyyy")</f>
        <v>Jul-2023</v>
      </c>
    </row>
    <row r="1059" spans="1:19" x14ac:dyDescent="0.2">
      <c r="A1059" t="s">
        <v>1097</v>
      </c>
      <c r="B1059" t="s">
        <v>25</v>
      </c>
      <c r="C1059" t="s">
        <v>40</v>
      </c>
      <c r="D1059" s="1">
        <v>45022</v>
      </c>
      <c r="E1059" s="1">
        <v>45475</v>
      </c>
      <c r="F1059">
        <v>86509.9</v>
      </c>
      <c r="G1059">
        <v>84871.4</v>
      </c>
      <c r="H1059">
        <v>22428.6</v>
      </c>
      <c r="I1059" s="6">
        <v>6723.4179999999997</v>
      </c>
      <c r="J1059" s="7">
        <v>9606.83</v>
      </c>
      <c r="K1059" t="s">
        <v>21</v>
      </c>
      <c r="L1059" t="s">
        <v>34</v>
      </c>
      <c r="M1059" t="s">
        <v>23</v>
      </c>
      <c r="N1059" s="5">
        <f xml:space="preserve"> Campaign_Data[[#This Row],[Clicks]]/Campaign_Data[[#This Row],[Impressions]]</f>
        <v>0.98105997117092958</v>
      </c>
      <c r="O1059" s="5">
        <f xml:space="preserve"> Campaign_Data[[#This Row],[Conversions]]/Campaign_Data[[#This Row],[Clicks]]</f>
        <v>0.26426570081323036</v>
      </c>
      <c r="P1059" s="7">
        <f>Campaign_Data[[#This Row],[Total_Spend]]/Campaign_Data[[#This Row],[Clicks]]</f>
        <v>7.9218888812957022E-2</v>
      </c>
      <c r="Q1059" s="6">
        <f>Campaign_Data[[#This Row],[Total_Spend]]/Campaign_Data[[#This Row],[Conversions]]</f>
        <v>0.29976984742694596</v>
      </c>
      <c r="R1059" s="7">
        <f xml:space="preserve"> Campaign_Data[[#This Row],[Revenue_Generated]]/Campaign_Data[[#This Row],[Total_Spend]]</f>
        <v>1.4288610346701633</v>
      </c>
      <c r="S1059" t="str">
        <f xml:space="preserve"> TEXT(Campaign_Data[[#This Row],[Start_Date]], "mmm-yyyy")</f>
        <v>Apr-2023</v>
      </c>
    </row>
    <row r="1060" spans="1:19" x14ac:dyDescent="0.2">
      <c r="A1060" t="s">
        <v>1098</v>
      </c>
      <c r="B1060" t="s">
        <v>39</v>
      </c>
      <c r="C1060" t="s">
        <v>40</v>
      </c>
      <c r="D1060" s="1">
        <v>45145</v>
      </c>
      <c r="E1060" s="1">
        <v>45592</v>
      </c>
      <c r="F1060">
        <v>31088</v>
      </c>
      <c r="G1060">
        <v>24829.8</v>
      </c>
      <c r="H1060">
        <v>4828.5</v>
      </c>
      <c r="I1060" s="6">
        <v>4068.4389999999999</v>
      </c>
      <c r="J1060" s="7">
        <v>8418.0329999999994</v>
      </c>
      <c r="K1060" t="s">
        <v>29</v>
      </c>
      <c r="L1060" t="s">
        <v>49</v>
      </c>
      <c r="M1060" t="s">
        <v>23</v>
      </c>
      <c r="N1060" s="5">
        <f xml:space="preserve"> Campaign_Data[[#This Row],[Clicks]]/Campaign_Data[[#This Row],[Impressions]]</f>
        <v>0.79869402985074622</v>
      </c>
      <c r="O1060" s="5">
        <f xml:space="preserve"> Campaign_Data[[#This Row],[Conversions]]/Campaign_Data[[#This Row],[Clicks]]</f>
        <v>0.19446391030133148</v>
      </c>
      <c r="P1060" s="7">
        <f>Campaign_Data[[#This Row],[Total_Spend]]/Campaign_Data[[#This Row],[Clicks]]</f>
        <v>0.16385307171221677</v>
      </c>
      <c r="Q1060" s="6">
        <f>Campaign_Data[[#This Row],[Total_Spend]]/Campaign_Data[[#This Row],[Conversions]]</f>
        <v>0.84258858858858854</v>
      </c>
      <c r="R1060" s="7">
        <f xml:space="preserve"> Campaign_Data[[#This Row],[Revenue_Generated]]/Campaign_Data[[#This Row],[Total_Spend]]</f>
        <v>2.0691063574997681</v>
      </c>
      <c r="S1060" t="str">
        <f xml:space="preserve"> TEXT(Campaign_Data[[#This Row],[Start_Date]], "mmm-yyyy")</f>
        <v>Aug-2023</v>
      </c>
    </row>
    <row r="1061" spans="1:19" x14ac:dyDescent="0.2">
      <c r="A1061" t="s">
        <v>1099</v>
      </c>
      <c r="B1061" t="s">
        <v>46</v>
      </c>
      <c r="C1061" t="s">
        <v>40</v>
      </c>
      <c r="D1061" s="1">
        <v>45084</v>
      </c>
      <c r="E1061" s="1">
        <v>45529</v>
      </c>
      <c r="F1061">
        <v>137776.1</v>
      </c>
      <c r="G1061">
        <v>58756.9</v>
      </c>
      <c r="H1061">
        <v>52211.6</v>
      </c>
      <c r="I1061" s="6">
        <v>7459.9309999999996</v>
      </c>
      <c r="J1061" s="7">
        <v>10996.858</v>
      </c>
      <c r="K1061" t="s">
        <v>21</v>
      </c>
      <c r="L1061" t="s">
        <v>49</v>
      </c>
      <c r="M1061" t="s">
        <v>23</v>
      </c>
      <c r="N1061" s="5">
        <f xml:space="preserve"> Campaign_Data[[#This Row],[Clicks]]/Campaign_Data[[#This Row],[Impressions]]</f>
        <v>0.4264665642299354</v>
      </c>
      <c r="O1061" s="5">
        <f xml:space="preserve"> Campaign_Data[[#This Row],[Conversions]]/Campaign_Data[[#This Row],[Clicks]]</f>
        <v>0.88860372143526967</v>
      </c>
      <c r="P1061" s="7">
        <f>Campaign_Data[[#This Row],[Total_Spend]]/Campaign_Data[[#This Row],[Clicks]]</f>
        <v>0.1269626375795864</v>
      </c>
      <c r="Q1061" s="6">
        <f>Campaign_Data[[#This Row],[Total_Spend]]/Campaign_Data[[#This Row],[Conversions]]</f>
        <v>0.14287880471006442</v>
      </c>
      <c r="R1061" s="7">
        <f xml:space="preserve"> Campaign_Data[[#This Row],[Revenue_Generated]]/Campaign_Data[[#This Row],[Total_Spend]]</f>
        <v>1.4741232861269093</v>
      </c>
      <c r="S1061" t="str">
        <f xml:space="preserve"> TEXT(Campaign_Data[[#This Row],[Start_Date]], "mmm-yyyy")</f>
        <v>Jun-2023</v>
      </c>
    </row>
    <row r="1062" spans="1:19" x14ac:dyDescent="0.2">
      <c r="A1062" t="s">
        <v>1100</v>
      </c>
      <c r="B1062" t="s">
        <v>46</v>
      </c>
      <c r="C1062" t="s">
        <v>40</v>
      </c>
      <c r="D1062" s="1">
        <v>45038</v>
      </c>
      <c r="E1062" s="1">
        <v>45493</v>
      </c>
      <c r="F1062">
        <v>97654.599999999991</v>
      </c>
      <c r="G1062">
        <v>43650.799999999996</v>
      </c>
      <c r="H1062">
        <v>19870.8</v>
      </c>
      <c r="I1062" s="6">
        <v>2179.9879999999998</v>
      </c>
      <c r="J1062" s="7">
        <v>5661.2640000000001</v>
      </c>
      <c r="K1062" t="s">
        <v>42</v>
      </c>
      <c r="L1062" t="s">
        <v>43</v>
      </c>
      <c r="M1062" t="s">
        <v>23</v>
      </c>
      <c r="N1062" s="5">
        <f xml:space="preserve"> Campaign_Data[[#This Row],[Clicks]]/Campaign_Data[[#This Row],[Impressions]]</f>
        <v>0.44699174437251293</v>
      </c>
      <c r="O1062" s="5">
        <f xml:space="preserve"> Campaign_Data[[#This Row],[Conversions]]/Campaign_Data[[#This Row],[Clicks]]</f>
        <v>0.45522189742226948</v>
      </c>
      <c r="P1062" s="7">
        <f>Campaign_Data[[#This Row],[Total_Spend]]/Campaign_Data[[#This Row],[Clicks]]</f>
        <v>4.9941536008503852E-2</v>
      </c>
      <c r="Q1062" s="6">
        <f>Campaign_Data[[#This Row],[Total_Spend]]/Campaign_Data[[#This Row],[Conversions]]</f>
        <v>0.10970811441914768</v>
      </c>
      <c r="R1062" s="7">
        <f xml:space="preserve"> Campaign_Data[[#This Row],[Revenue_Generated]]/Campaign_Data[[#This Row],[Total_Spend]]</f>
        <v>2.5969243867397438</v>
      </c>
      <c r="S1062" t="str">
        <f xml:space="preserve"> TEXT(Campaign_Data[[#This Row],[Start_Date]], "mmm-yyyy")</f>
        <v>Apr-2023</v>
      </c>
    </row>
    <row r="1063" spans="1:19" x14ac:dyDescent="0.2">
      <c r="A1063" t="s">
        <v>1101</v>
      </c>
      <c r="B1063" t="s">
        <v>33</v>
      </c>
      <c r="C1063" t="s">
        <v>20</v>
      </c>
      <c r="D1063" s="1">
        <v>45045</v>
      </c>
      <c r="E1063" s="1">
        <v>45495</v>
      </c>
      <c r="F1063">
        <v>5301.2</v>
      </c>
      <c r="G1063">
        <v>4002</v>
      </c>
      <c r="H1063">
        <v>43.5</v>
      </c>
      <c r="I1063" s="6">
        <v>13314.538</v>
      </c>
      <c r="J1063" s="7">
        <v>23455.664000000001</v>
      </c>
      <c r="K1063" t="s">
        <v>21</v>
      </c>
      <c r="L1063" t="s">
        <v>22</v>
      </c>
      <c r="M1063" t="s">
        <v>23</v>
      </c>
      <c r="N1063" s="5">
        <f xml:space="preserve"> Campaign_Data[[#This Row],[Clicks]]/Campaign_Data[[#This Row],[Impressions]]</f>
        <v>0.75492341356673964</v>
      </c>
      <c r="O1063" s="5">
        <f xml:space="preserve"> Campaign_Data[[#This Row],[Conversions]]/Campaign_Data[[#This Row],[Clicks]]</f>
        <v>1.0869565217391304E-2</v>
      </c>
      <c r="P1063" s="7">
        <f>Campaign_Data[[#This Row],[Total_Spend]]/Campaign_Data[[#This Row],[Clicks]]</f>
        <v>3.3269710144927536</v>
      </c>
      <c r="Q1063" s="6">
        <f>Campaign_Data[[#This Row],[Total_Spend]]/Campaign_Data[[#This Row],[Conversions]]</f>
        <v>306.08133333333336</v>
      </c>
      <c r="R1063" s="7">
        <f xml:space="preserve"> Campaign_Data[[#This Row],[Revenue_Generated]]/Campaign_Data[[#This Row],[Total_Spend]]</f>
        <v>1.7616581213707903</v>
      </c>
      <c r="S1063" t="str">
        <f xml:space="preserve"> TEXT(Campaign_Data[[#This Row],[Start_Date]], "mmm-yyyy")</f>
        <v>Apr-2023</v>
      </c>
    </row>
    <row r="1064" spans="1:19" x14ac:dyDescent="0.2">
      <c r="A1064" t="s">
        <v>1102</v>
      </c>
      <c r="B1064" t="s">
        <v>46</v>
      </c>
      <c r="C1064" t="s">
        <v>47</v>
      </c>
      <c r="D1064" s="1">
        <v>44882</v>
      </c>
      <c r="E1064" s="1">
        <v>45332</v>
      </c>
      <c r="F1064">
        <v>4776.3</v>
      </c>
      <c r="G1064">
        <v>4677.7</v>
      </c>
      <c r="H1064">
        <v>4144.0999999999995</v>
      </c>
      <c r="I1064" s="6">
        <v>7546.2349999999997</v>
      </c>
      <c r="J1064" s="7">
        <v>28242.084999999999</v>
      </c>
      <c r="K1064" t="s">
        <v>21</v>
      </c>
      <c r="L1064" t="s">
        <v>49</v>
      </c>
      <c r="M1064" t="s">
        <v>23</v>
      </c>
      <c r="N1064" s="5">
        <f xml:space="preserve"> Campaign_Data[[#This Row],[Clicks]]/Campaign_Data[[#This Row],[Impressions]]</f>
        <v>0.97935640558591375</v>
      </c>
      <c r="O1064" s="5">
        <f xml:space="preserve"> Campaign_Data[[#This Row],[Conversions]]/Campaign_Data[[#This Row],[Clicks]]</f>
        <v>0.88592684438933655</v>
      </c>
      <c r="P1064" s="7">
        <f>Campaign_Data[[#This Row],[Total_Spend]]/Campaign_Data[[#This Row],[Clicks]]</f>
        <v>1.6132362058276504</v>
      </c>
      <c r="Q1064" s="6">
        <f>Campaign_Data[[#This Row],[Total_Spend]]/Campaign_Data[[#This Row],[Conversions]]</f>
        <v>1.8209587123862843</v>
      </c>
      <c r="R1064" s="7">
        <f xml:space="preserve"> Campaign_Data[[#This Row],[Revenue_Generated]]/Campaign_Data[[#This Row],[Total_Spend]]</f>
        <v>3.7425398228388063</v>
      </c>
      <c r="S1064" t="str">
        <f xml:space="preserve"> TEXT(Campaign_Data[[#This Row],[Start_Date]], "mmm-yyyy")</f>
        <v>Nov-2022</v>
      </c>
    </row>
    <row r="1065" spans="1:19" x14ac:dyDescent="0.2">
      <c r="A1065" t="s">
        <v>1103</v>
      </c>
      <c r="B1065" t="s">
        <v>27</v>
      </c>
      <c r="C1065" t="s">
        <v>20</v>
      </c>
      <c r="D1065" s="1">
        <v>44952</v>
      </c>
      <c r="E1065" s="1">
        <v>45406</v>
      </c>
      <c r="F1065">
        <v>44048.1</v>
      </c>
      <c r="G1065">
        <v>2276.5</v>
      </c>
      <c r="H1065">
        <v>1351.3999999999999</v>
      </c>
      <c r="I1065" s="6">
        <v>5487.4960000000001</v>
      </c>
      <c r="J1065" s="7">
        <v>16126.552</v>
      </c>
      <c r="K1065" t="s">
        <v>42</v>
      </c>
      <c r="L1065" t="s">
        <v>49</v>
      </c>
      <c r="M1065" t="s">
        <v>31</v>
      </c>
      <c r="N1065" s="5">
        <f xml:space="preserve"> Campaign_Data[[#This Row],[Clicks]]/Campaign_Data[[#This Row],[Impressions]]</f>
        <v>5.1682138389624072E-2</v>
      </c>
      <c r="O1065" s="5">
        <f xml:space="preserve"> Campaign_Data[[#This Row],[Conversions]]/Campaign_Data[[#This Row],[Clicks]]</f>
        <v>0.59363057324840762</v>
      </c>
      <c r="P1065" s="7">
        <f>Campaign_Data[[#This Row],[Total_Spend]]/Campaign_Data[[#This Row],[Clicks]]</f>
        <v>2.4104968152866242</v>
      </c>
      <c r="Q1065" s="6">
        <f>Campaign_Data[[#This Row],[Total_Spend]]/Campaign_Data[[#This Row],[Conversions]]</f>
        <v>4.0606008583690993</v>
      </c>
      <c r="R1065" s="7">
        <f xml:space="preserve"> Campaign_Data[[#This Row],[Revenue_Generated]]/Campaign_Data[[#This Row],[Total_Spend]]</f>
        <v>2.9387815499091023</v>
      </c>
      <c r="S1065" t="str">
        <f xml:space="preserve"> TEXT(Campaign_Data[[#This Row],[Start_Date]], "mmm-yyyy")</f>
        <v>Jan-2023</v>
      </c>
    </row>
    <row r="1066" spans="1:19" x14ac:dyDescent="0.2">
      <c r="A1066" t="s">
        <v>1104</v>
      </c>
      <c r="B1066" t="s">
        <v>27</v>
      </c>
      <c r="C1066" t="s">
        <v>20</v>
      </c>
      <c r="D1066" s="1">
        <v>45104</v>
      </c>
      <c r="E1066" s="1">
        <v>45542</v>
      </c>
      <c r="F1066">
        <v>7128.2</v>
      </c>
      <c r="G1066">
        <v>5118.5</v>
      </c>
      <c r="H1066">
        <v>168.2</v>
      </c>
      <c r="I1066" s="6">
        <v>12965.290999999999</v>
      </c>
      <c r="J1066" s="7">
        <v>40698.571000000004</v>
      </c>
      <c r="K1066" t="s">
        <v>37</v>
      </c>
      <c r="L1066" t="s">
        <v>49</v>
      </c>
      <c r="M1066" t="s">
        <v>23</v>
      </c>
      <c r="N1066" s="5">
        <f xml:space="preserve"> Campaign_Data[[#This Row],[Clicks]]/Campaign_Data[[#This Row],[Impressions]]</f>
        <v>0.71806346623270956</v>
      </c>
      <c r="O1066" s="5">
        <f xml:space="preserve"> Campaign_Data[[#This Row],[Conversions]]/Campaign_Data[[#This Row],[Clicks]]</f>
        <v>3.2861189801699713E-2</v>
      </c>
      <c r="P1066" s="7">
        <f>Campaign_Data[[#This Row],[Total_Spend]]/Campaign_Data[[#This Row],[Clicks]]</f>
        <v>2.5330254957507079</v>
      </c>
      <c r="Q1066" s="6">
        <f>Campaign_Data[[#This Row],[Total_Spend]]/Campaign_Data[[#This Row],[Conversions]]</f>
        <v>77.082586206896551</v>
      </c>
      <c r="R1066" s="7">
        <f xml:space="preserve"> Campaign_Data[[#This Row],[Revenue_Generated]]/Campaign_Data[[#This Row],[Total_Spend]]</f>
        <v>3.1390403038389194</v>
      </c>
      <c r="S1066" t="str">
        <f xml:space="preserve"> TEXT(Campaign_Data[[#This Row],[Start_Date]], "mmm-yyyy")</f>
        <v>Jun-2023</v>
      </c>
    </row>
    <row r="1067" spans="1:19" x14ac:dyDescent="0.2">
      <c r="A1067" t="s">
        <v>1105</v>
      </c>
      <c r="B1067" t="s">
        <v>46</v>
      </c>
      <c r="C1067" t="s">
        <v>40</v>
      </c>
      <c r="D1067" s="1">
        <v>45059</v>
      </c>
      <c r="E1067" s="1">
        <v>45510</v>
      </c>
      <c r="F1067">
        <v>142004.29999999999</v>
      </c>
      <c r="G1067">
        <v>45744.6</v>
      </c>
      <c r="H1067">
        <v>34315.699999999997</v>
      </c>
      <c r="I1067" s="6">
        <v>5709.317</v>
      </c>
      <c r="J1067" s="7">
        <v>12285.734</v>
      </c>
      <c r="K1067" t="s">
        <v>29</v>
      </c>
      <c r="L1067" t="s">
        <v>22</v>
      </c>
      <c r="M1067" t="s">
        <v>31</v>
      </c>
      <c r="N1067" s="5">
        <f xml:space="preserve"> Campaign_Data[[#This Row],[Clicks]]/Campaign_Data[[#This Row],[Impressions]]</f>
        <v>0.32213531562072417</v>
      </c>
      <c r="O1067" s="5">
        <f xml:space="preserve"> Campaign_Data[[#This Row],[Conversions]]/Campaign_Data[[#This Row],[Clicks]]</f>
        <v>0.75015848865221246</v>
      </c>
      <c r="P1067" s="7">
        <f>Campaign_Data[[#This Row],[Total_Spend]]/Campaign_Data[[#This Row],[Clicks]]</f>
        <v>0.1248085457081273</v>
      </c>
      <c r="Q1067" s="6">
        <f>Campaign_Data[[#This Row],[Total_Spend]]/Campaign_Data[[#This Row],[Conversions]]</f>
        <v>0.16637623595030848</v>
      </c>
      <c r="R1067" s="7">
        <f xml:space="preserve"> Campaign_Data[[#This Row],[Revenue_Generated]]/Campaign_Data[[#This Row],[Total_Spend]]</f>
        <v>2.1518745587256758</v>
      </c>
      <c r="S1067" t="str">
        <f xml:space="preserve"> TEXT(Campaign_Data[[#This Row],[Start_Date]], "mmm-yyyy")</f>
        <v>May-2023</v>
      </c>
    </row>
    <row r="1068" spans="1:19" x14ac:dyDescent="0.2">
      <c r="A1068" t="s">
        <v>1106</v>
      </c>
      <c r="B1068" t="s">
        <v>25</v>
      </c>
      <c r="C1068" t="s">
        <v>47</v>
      </c>
      <c r="D1068" s="1">
        <v>45079</v>
      </c>
      <c r="E1068" s="1">
        <v>45539</v>
      </c>
      <c r="F1068">
        <v>68031.099999999991</v>
      </c>
      <c r="G1068">
        <v>58101.5</v>
      </c>
      <c r="H1068">
        <v>36745.9</v>
      </c>
      <c r="I1068" s="6">
        <v>9217.2150000000001</v>
      </c>
      <c r="J1068" s="7">
        <v>16542.876</v>
      </c>
      <c r="K1068" t="s">
        <v>64</v>
      </c>
      <c r="L1068" t="s">
        <v>43</v>
      </c>
      <c r="M1068" t="s">
        <v>23</v>
      </c>
      <c r="N1068" s="5">
        <f xml:space="preserve"> Campaign_Data[[#This Row],[Clicks]]/Campaign_Data[[#This Row],[Impressions]]</f>
        <v>0.85404322434886404</v>
      </c>
      <c r="O1068" s="5">
        <f xml:space="preserve"> Campaign_Data[[#This Row],[Conversions]]/Campaign_Data[[#This Row],[Clicks]]</f>
        <v>0.63244322435737466</v>
      </c>
      <c r="P1068" s="7">
        <f>Campaign_Data[[#This Row],[Total_Spend]]/Campaign_Data[[#This Row],[Clicks]]</f>
        <v>0.15863988020963316</v>
      </c>
      <c r="Q1068" s="6">
        <f>Campaign_Data[[#This Row],[Total_Spend]]/Campaign_Data[[#This Row],[Conversions]]</f>
        <v>0.25083655591508169</v>
      </c>
      <c r="R1068" s="7">
        <f xml:space="preserve"> Campaign_Data[[#This Row],[Revenue_Generated]]/Campaign_Data[[#This Row],[Total_Spend]]</f>
        <v>1.794780310538487</v>
      </c>
      <c r="S1068" t="str">
        <f xml:space="preserve"> TEXT(Campaign_Data[[#This Row],[Start_Date]], "mmm-yyyy")</f>
        <v>Jun-2023</v>
      </c>
    </row>
    <row r="1069" spans="1:19" x14ac:dyDescent="0.2">
      <c r="A1069" t="s">
        <v>1107</v>
      </c>
      <c r="B1069" t="s">
        <v>39</v>
      </c>
      <c r="C1069" t="s">
        <v>20</v>
      </c>
      <c r="D1069" s="1">
        <v>44913</v>
      </c>
      <c r="E1069" s="1">
        <v>45356</v>
      </c>
      <c r="F1069">
        <v>128243.8</v>
      </c>
      <c r="G1069">
        <v>62289.1</v>
      </c>
      <c r="H1069">
        <v>7110.8</v>
      </c>
      <c r="I1069" s="6">
        <v>1136.655</v>
      </c>
      <c r="J1069" s="7">
        <v>2075.3560000000002</v>
      </c>
      <c r="K1069" t="s">
        <v>21</v>
      </c>
      <c r="L1069" t="s">
        <v>22</v>
      </c>
      <c r="M1069" t="s">
        <v>31</v>
      </c>
      <c r="N1069" s="5">
        <f xml:space="preserve"> Campaign_Data[[#This Row],[Clicks]]/Campaign_Data[[#This Row],[Impressions]]</f>
        <v>0.48570847089683866</v>
      </c>
      <c r="O1069" s="5">
        <f xml:space="preserve"> Campaign_Data[[#This Row],[Conversions]]/Campaign_Data[[#This Row],[Clicks]]</f>
        <v>0.11415801480515854</v>
      </c>
      <c r="P1069" s="7">
        <f>Campaign_Data[[#This Row],[Total_Spend]]/Campaign_Data[[#This Row],[Clicks]]</f>
        <v>1.8248056240979561E-2</v>
      </c>
      <c r="Q1069" s="6">
        <f>Campaign_Data[[#This Row],[Total_Spend]]/Campaign_Data[[#This Row],[Conversions]]</f>
        <v>0.15984910277324632</v>
      </c>
      <c r="R1069" s="7">
        <f xml:space="preserve"> Campaign_Data[[#This Row],[Revenue_Generated]]/Campaign_Data[[#This Row],[Total_Spend]]</f>
        <v>1.8258451333078201</v>
      </c>
      <c r="S1069" t="str">
        <f xml:space="preserve"> TEXT(Campaign_Data[[#This Row],[Start_Date]], "mmm-yyyy")</f>
        <v>Dec-2022</v>
      </c>
    </row>
    <row r="1070" spans="1:19" x14ac:dyDescent="0.2">
      <c r="A1070" t="s">
        <v>1108</v>
      </c>
      <c r="B1070" t="s">
        <v>19</v>
      </c>
      <c r="C1070" t="s">
        <v>28</v>
      </c>
      <c r="D1070" s="1">
        <v>45060</v>
      </c>
      <c r="E1070" s="1">
        <v>45521</v>
      </c>
      <c r="F1070">
        <v>33466</v>
      </c>
      <c r="G1070">
        <v>27338.3</v>
      </c>
      <c r="H1070">
        <v>16524.2</v>
      </c>
      <c r="I1070" s="6">
        <v>1043.739</v>
      </c>
      <c r="J1070" s="7">
        <v>3881.6210000000001</v>
      </c>
      <c r="K1070" t="s">
        <v>64</v>
      </c>
      <c r="L1070" t="s">
        <v>49</v>
      </c>
      <c r="M1070" t="s">
        <v>23</v>
      </c>
      <c r="N1070" s="5">
        <f xml:space="preserve"> Campaign_Data[[#This Row],[Clicks]]/Campaign_Data[[#This Row],[Impressions]]</f>
        <v>0.81689774696707107</v>
      </c>
      <c r="O1070" s="5">
        <f xml:space="preserve"> Campaign_Data[[#This Row],[Conversions]]/Campaign_Data[[#This Row],[Clicks]]</f>
        <v>0.60443407234539093</v>
      </c>
      <c r="P1070" s="7">
        <f>Campaign_Data[[#This Row],[Total_Spend]]/Campaign_Data[[#This Row],[Clicks]]</f>
        <v>3.8178635833244934E-2</v>
      </c>
      <c r="Q1070" s="6">
        <f>Campaign_Data[[#This Row],[Total_Spend]]/Campaign_Data[[#This Row],[Conversions]]</f>
        <v>6.3164268164268164E-2</v>
      </c>
      <c r="R1070" s="7">
        <f xml:space="preserve"> Campaign_Data[[#This Row],[Revenue_Generated]]/Campaign_Data[[#This Row],[Total_Spend]]</f>
        <v>3.718957517157067</v>
      </c>
      <c r="S1070" t="str">
        <f xml:space="preserve"> TEXT(Campaign_Data[[#This Row],[Start_Date]], "mmm-yyyy")</f>
        <v>May-2023</v>
      </c>
    </row>
    <row r="1071" spans="1:19" x14ac:dyDescent="0.2">
      <c r="A1071" t="s">
        <v>1109</v>
      </c>
      <c r="B1071" t="s">
        <v>27</v>
      </c>
      <c r="C1071" t="s">
        <v>47</v>
      </c>
      <c r="D1071" s="1">
        <v>44974</v>
      </c>
      <c r="E1071" s="1">
        <v>45415</v>
      </c>
      <c r="F1071">
        <v>28306.899999999998</v>
      </c>
      <c r="G1071">
        <v>13975.1</v>
      </c>
      <c r="H1071">
        <v>12835.4</v>
      </c>
      <c r="I1071" s="6">
        <v>6661.1840000000002</v>
      </c>
      <c r="J1071" s="7">
        <v>12423.977000000001</v>
      </c>
      <c r="K1071" t="s">
        <v>21</v>
      </c>
      <c r="L1071" t="s">
        <v>34</v>
      </c>
      <c r="M1071" t="s">
        <v>23</v>
      </c>
      <c r="N1071" s="5">
        <f xml:space="preserve"> Campaign_Data[[#This Row],[Clicks]]/Campaign_Data[[#This Row],[Impressions]]</f>
        <v>0.4936994160434382</v>
      </c>
      <c r="O1071" s="5">
        <f xml:space="preserve"> Campaign_Data[[#This Row],[Conversions]]/Campaign_Data[[#This Row],[Clicks]]</f>
        <v>0.91844781074911808</v>
      </c>
      <c r="P1071" s="7">
        <f>Campaign_Data[[#This Row],[Total_Spend]]/Campaign_Data[[#This Row],[Clicks]]</f>
        <v>0.47664660717991286</v>
      </c>
      <c r="Q1071" s="6">
        <f>Campaign_Data[[#This Row],[Total_Spend]]/Campaign_Data[[#This Row],[Conversions]]</f>
        <v>0.5189697243560778</v>
      </c>
      <c r="R1071" s="7">
        <f xml:space="preserve"> Campaign_Data[[#This Row],[Revenue_Generated]]/Campaign_Data[[#This Row],[Total_Spend]]</f>
        <v>1.8651304332683198</v>
      </c>
      <c r="S1071" t="str">
        <f xml:space="preserve"> TEXT(Campaign_Data[[#This Row],[Start_Date]], "mmm-yyyy")</f>
        <v>Feb-2023</v>
      </c>
    </row>
    <row r="1072" spans="1:19" x14ac:dyDescent="0.2">
      <c r="A1072" t="s">
        <v>1110</v>
      </c>
      <c r="B1072" t="s">
        <v>25</v>
      </c>
      <c r="C1072" t="s">
        <v>40</v>
      </c>
      <c r="D1072" s="1">
        <v>45094</v>
      </c>
      <c r="E1072" s="1">
        <v>45554</v>
      </c>
      <c r="F1072">
        <v>109802.7</v>
      </c>
      <c r="G1072">
        <v>36215.199999999997</v>
      </c>
      <c r="H1072">
        <v>11591.3</v>
      </c>
      <c r="I1072" s="6">
        <v>9628.6959999999999</v>
      </c>
      <c r="J1072" s="7">
        <v>32431.134999999998</v>
      </c>
      <c r="K1072" t="s">
        <v>21</v>
      </c>
      <c r="L1072" t="s">
        <v>43</v>
      </c>
      <c r="M1072" t="s">
        <v>23</v>
      </c>
      <c r="N1072" s="5">
        <f xml:space="preserve"> Campaign_Data[[#This Row],[Clicks]]/Campaign_Data[[#This Row],[Impressions]]</f>
        <v>0.32982066925494546</v>
      </c>
      <c r="O1072" s="5">
        <f xml:space="preserve"> Campaign_Data[[#This Row],[Conversions]]/Campaign_Data[[#This Row],[Clicks]]</f>
        <v>0.32006726457399104</v>
      </c>
      <c r="P1072" s="7">
        <f>Campaign_Data[[#This Row],[Total_Spend]]/Campaign_Data[[#This Row],[Clicks]]</f>
        <v>0.26587443946188344</v>
      </c>
      <c r="Q1072" s="6">
        <f>Campaign_Data[[#This Row],[Total_Spend]]/Campaign_Data[[#This Row],[Conversions]]</f>
        <v>0.83068301225919439</v>
      </c>
      <c r="R1072" s="7">
        <f xml:space="preserve"> Campaign_Data[[#This Row],[Revenue_Generated]]/Campaign_Data[[#This Row],[Total_Spend]]</f>
        <v>3.368175192154784</v>
      </c>
      <c r="S1072" t="str">
        <f xml:space="preserve"> TEXT(Campaign_Data[[#This Row],[Start_Date]], "mmm-yyyy")</f>
        <v>Jun-2023</v>
      </c>
    </row>
    <row r="1073" spans="1:19" x14ac:dyDescent="0.2">
      <c r="A1073" t="s">
        <v>1111</v>
      </c>
      <c r="B1073" t="s">
        <v>25</v>
      </c>
      <c r="C1073" t="s">
        <v>47</v>
      </c>
      <c r="D1073" s="1">
        <v>45147</v>
      </c>
      <c r="E1073" s="1">
        <v>45584</v>
      </c>
      <c r="F1073">
        <v>94009.3</v>
      </c>
      <c r="G1073">
        <v>39164.5</v>
      </c>
      <c r="H1073">
        <v>7052.8</v>
      </c>
      <c r="I1073" s="6">
        <v>12583.68</v>
      </c>
      <c r="J1073" s="7">
        <v>32884.839999999997</v>
      </c>
      <c r="K1073" t="s">
        <v>21</v>
      </c>
      <c r="L1073" t="s">
        <v>30</v>
      </c>
      <c r="M1073" t="s">
        <v>23</v>
      </c>
      <c r="N1073" s="5">
        <f xml:space="preserve"> Campaign_Data[[#This Row],[Clicks]]/Campaign_Data[[#This Row],[Impressions]]</f>
        <v>0.41660239997532156</v>
      </c>
      <c r="O1073" s="5">
        <f xml:space="preserve"> Campaign_Data[[#This Row],[Conversions]]/Campaign_Data[[#This Row],[Clicks]]</f>
        <v>0.18008145131432804</v>
      </c>
      <c r="P1073" s="7">
        <f>Campaign_Data[[#This Row],[Total_Spend]]/Campaign_Data[[#This Row],[Clicks]]</f>
        <v>0.32130322102924841</v>
      </c>
      <c r="Q1073" s="6">
        <f>Campaign_Data[[#This Row],[Total_Spend]]/Campaign_Data[[#This Row],[Conversions]]</f>
        <v>1.7842105263157895</v>
      </c>
      <c r="R1073" s="7">
        <f xml:space="preserve"> Campaign_Data[[#This Row],[Revenue_Generated]]/Campaign_Data[[#This Row],[Total_Spend]]</f>
        <v>2.6132927728613566</v>
      </c>
      <c r="S1073" t="str">
        <f xml:space="preserve"> TEXT(Campaign_Data[[#This Row],[Start_Date]], "mmm-yyyy")</f>
        <v>Aug-2023</v>
      </c>
    </row>
    <row r="1074" spans="1:19" x14ac:dyDescent="0.2">
      <c r="A1074" t="s">
        <v>1112</v>
      </c>
      <c r="B1074" t="s">
        <v>33</v>
      </c>
      <c r="C1074" t="s">
        <v>47</v>
      </c>
      <c r="D1074" s="1">
        <v>44972</v>
      </c>
      <c r="E1074" s="1">
        <v>45434</v>
      </c>
      <c r="F1074">
        <v>86370.7</v>
      </c>
      <c r="G1074">
        <v>20543.599999999999</v>
      </c>
      <c r="H1074">
        <v>12446.8</v>
      </c>
      <c r="I1074" s="6">
        <v>12145.258</v>
      </c>
      <c r="J1074" s="7">
        <v>35200.866999999998</v>
      </c>
      <c r="K1074" t="s">
        <v>37</v>
      </c>
      <c r="L1074" t="s">
        <v>22</v>
      </c>
      <c r="M1074" t="s">
        <v>31</v>
      </c>
      <c r="N1074" s="5">
        <f xml:space="preserve"> Campaign_Data[[#This Row],[Clicks]]/Campaign_Data[[#This Row],[Impressions]]</f>
        <v>0.23785380922002483</v>
      </c>
      <c r="O1074" s="5">
        <f xml:space="preserve"> Campaign_Data[[#This Row],[Conversions]]/Campaign_Data[[#This Row],[Clicks]]</f>
        <v>0.60587238848108416</v>
      </c>
      <c r="P1074" s="7">
        <f>Campaign_Data[[#This Row],[Total_Spend]]/Campaign_Data[[#This Row],[Clicks]]</f>
        <v>0.59119424054206671</v>
      </c>
      <c r="Q1074" s="6">
        <f>Campaign_Data[[#This Row],[Total_Spend]]/Campaign_Data[[#This Row],[Conversions]]</f>
        <v>0.97577353215284257</v>
      </c>
      <c r="R1074" s="7">
        <f xml:space="preserve"> Campaign_Data[[#This Row],[Revenue_Generated]]/Campaign_Data[[#This Row],[Total_Spend]]</f>
        <v>2.8983218800292261</v>
      </c>
      <c r="S1074" t="str">
        <f xml:space="preserve"> TEXT(Campaign_Data[[#This Row],[Start_Date]], "mmm-yyyy")</f>
        <v>Feb-2023</v>
      </c>
    </row>
    <row r="1075" spans="1:19" x14ac:dyDescent="0.2">
      <c r="A1075" t="s">
        <v>1113</v>
      </c>
      <c r="B1075" t="s">
        <v>46</v>
      </c>
      <c r="C1075" t="s">
        <v>40</v>
      </c>
      <c r="D1075" s="1">
        <v>45006</v>
      </c>
      <c r="E1075" s="1">
        <v>45464</v>
      </c>
      <c r="F1075">
        <v>27465.899999999998</v>
      </c>
      <c r="G1075">
        <v>5423</v>
      </c>
      <c r="H1075">
        <v>1441.3</v>
      </c>
      <c r="I1075" s="6">
        <v>870.17399999999998</v>
      </c>
      <c r="J1075" s="7">
        <v>2407.9279999999999</v>
      </c>
      <c r="K1075" t="s">
        <v>21</v>
      </c>
      <c r="L1075" t="s">
        <v>22</v>
      </c>
      <c r="M1075" t="s">
        <v>31</v>
      </c>
      <c r="N1075" s="5">
        <f xml:space="preserve"> Campaign_Data[[#This Row],[Clicks]]/Campaign_Data[[#This Row],[Impressions]]</f>
        <v>0.19744483159117307</v>
      </c>
      <c r="O1075" s="5">
        <f xml:space="preserve"> Campaign_Data[[#This Row],[Conversions]]/Campaign_Data[[#This Row],[Clicks]]</f>
        <v>0.26577540106951869</v>
      </c>
      <c r="P1075" s="7">
        <f>Campaign_Data[[#This Row],[Total_Spend]]/Campaign_Data[[#This Row],[Clicks]]</f>
        <v>0.16045989304812833</v>
      </c>
      <c r="Q1075" s="6">
        <f>Campaign_Data[[#This Row],[Total_Spend]]/Campaign_Data[[#This Row],[Conversions]]</f>
        <v>0.60374245472837018</v>
      </c>
      <c r="R1075" s="7">
        <f xml:space="preserve"> Campaign_Data[[#This Row],[Revenue_Generated]]/Campaign_Data[[#This Row],[Total_Spend]]</f>
        <v>2.7671798973538624</v>
      </c>
      <c r="S1075" t="str">
        <f xml:space="preserve"> TEXT(Campaign_Data[[#This Row],[Start_Date]], "mmm-yyyy")</f>
        <v>Mar-2023</v>
      </c>
    </row>
    <row r="1076" spans="1:19" x14ac:dyDescent="0.2">
      <c r="A1076" t="s">
        <v>1114</v>
      </c>
      <c r="B1076" t="s">
        <v>25</v>
      </c>
      <c r="C1076" t="s">
        <v>47</v>
      </c>
      <c r="D1076" s="1">
        <v>45154</v>
      </c>
      <c r="E1076" s="1">
        <v>45616</v>
      </c>
      <c r="F1076">
        <v>103445.9</v>
      </c>
      <c r="G1076">
        <v>33118</v>
      </c>
      <c r="H1076">
        <v>5707.2</v>
      </c>
      <c r="I1076" s="6">
        <v>9280.0290000000005</v>
      </c>
      <c r="J1076" s="7">
        <v>21773.258000000002</v>
      </c>
      <c r="K1076" t="s">
        <v>29</v>
      </c>
      <c r="L1076" t="s">
        <v>22</v>
      </c>
      <c r="M1076" t="s">
        <v>23</v>
      </c>
      <c r="N1076" s="5">
        <f xml:space="preserve"> Campaign_Data[[#This Row],[Clicks]]/Campaign_Data[[#This Row],[Impressions]]</f>
        <v>0.32014801939951221</v>
      </c>
      <c r="O1076" s="5">
        <f xml:space="preserve"> Campaign_Data[[#This Row],[Conversions]]/Campaign_Data[[#This Row],[Clicks]]</f>
        <v>0.17232924693520141</v>
      </c>
      <c r="P1076" s="7">
        <f>Campaign_Data[[#This Row],[Total_Spend]]/Campaign_Data[[#This Row],[Clicks]]</f>
        <v>0.28021103327495622</v>
      </c>
      <c r="Q1076" s="6">
        <f>Campaign_Data[[#This Row],[Total_Spend]]/Campaign_Data[[#This Row],[Conversions]]</f>
        <v>1.6260213414634148</v>
      </c>
      <c r="R1076" s="7">
        <f xml:space="preserve"> Campaign_Data[[#This Row],[Revenue_Generated]]/Campaign_Data[[#This Row],[Total_Spend]]</f>
        <v>2.3462489179721313</v>
      </c>
      <c r="S1076" t="str">
        <f xml:space="preserve"> TEXT(Campaign_Data[[#This Row],[Start_Date]], "mmm-yyyy")</f>
        <v>Aug-2023</v>
      </c>
    </row>
    <row r="1077" spans="1:19" x14ac:dyDescent="0.2">
      <c r="A1077" t="s">
        <v>1115</v>
      </c>
      <c r="B1077" t="s">
        <v>25</v>
      </c>
      <c r="C1077" t="s">
        <v>47</v>
      </c>
      <c r="D1077" s="1">
        <v>44928</v>
      </c>
      <c r="E1077" s="1">
        <v>45378</v>
      </c>
      <c r="F1077">
        <v>17672.599999999999</v>
      </c>
      <c r="G1077">
        <v>8572.4</v>
      </c>
      <c r="H1077">
        <v>5843.5</v>
      </c>
      <c r="I1077" s="6">
        <v>6606.6930000000002</v>
      </c>
      <c r="J1077" s="7">
        <v>24450.421999999999</v>
      </c>
      <c r="K1077" t="s">
        <v>21</v>
      </c>
      <c r="L1077" t="s">
        <v>43</v>
      </c>
      <c r="M1077" t="s">
        <v>31</v>
      </c>
      <c r="N1077" s="5">
        <f xml:space="preserve"> Campaign_Data[[#This Row],[Clicks]]/Campaign_Data[[#This Row],[Impressions]]</f>
        <v>0.48506727929110605</v>
      </c>
      <c r="O1077" s="5">
        <f xml:space="preserve"> Campaign_Data[[#This Row],[Conversions]]/Campaign_Data[[#This Row],[Clicks]]</f>
        <v>0.68166441136671185</v>
      </c>
      <c r="P1077" s="7">
        <f>Campaign_Data[[#This Row],[Total_Spend]]/Campaign_Data[[#This Row],[Clicks]]</f>
        <v>0.77069350473612996</v>
      </c>
      <c r="Q1077" s="6">
        <f>Campaign_Data[[#This Row],[Total_Spend]]/Campaign_Data[[#This Row],[Conversions]]</f>
        <v>1.130605459057072</v>
      </c>
      <c r="R1077" s="7">
        <f xml:space="preserve"> Campaign_Data[[#This Row],[Revenue_Generated]]/Campaign_Data[[#This Row],[Total_Spend]]</f>
        <v>3.7008563891193367</v>
      </c>
      <c r="S1077" t="str">
        <f xml:space="preserve"> TEXT(Campaign_Data[[#This Row],[Start_Date]], "mmm-yyyy")</f>
        <v>Jan-2023</v>
      </c>
    </row>
    <row r="1078" spans="1:19" x14ac:dyDescent="0.2">
      <c r="A1078" t="s">
        <v>1116</v>
      </c>
      <c r="B1078" t="s">
        <v>39</v>
      </c>
      <c r="C1078" t="s">
        <v>20</v>
      </c>
      <c r="D1078" s="1">
        <v>44913</v>
      </c>
      <c r="E1078" s="1">
        <v>45349</v>
      </c>
      <c r="F1078">
        <v>34660.799999999996</v>
      </c>
      <c r="G1078">
        <v>27349.899999999998</v>
      </c>
      <c r="H1078">
        <v>20088.3</v>
      </c>
      <c r="I1078" s="6">
        <v>11097.662</v>
      </c>
      <c r="J1078" s="7">
        <v>28419.304</v>
      </c>
      <c r="K1078" t="s">
        <v>37</v>
      </c>
      <c r="L1078" t="s">
        <v>34</v>
      </c>
      <c r="M1078" t="s">
        <v>31</v>
      </c>
      <c r="N1078" s="5">
        <f xml:space="preserve"> Campaign_Data[[#This Row],[Clicks]]/Campaign_Data[[#This Row],[Impressions]]</f>
        <v>0.78907295850066939</v>
      </c>
      <c r="O1078" s="5">
        <f xml:space="preserve"> Campaign_Data[[#This Row],[Conversions]]/Campaign_Data[[#This Row],[Clicks]]</f>
        <v>0.73449263068603543</v>
      </c>
      <c r="P1078" s="7">
        <f>Campaign_Data[[#This Row],[Total_Spend]]/Campaign_Data[[#This Row],[Clicks]]</f>
        <v>0.40576609055243351</v>
      </c>
      <c r="Q1078" s="6">
        <f>Campaign_Data[[#This Row],[Total_Spend]]/Campaign_Data[[#This Row],[Conversions]]</f>
        <v>0.55244405947740727</v>
      </c>
      <c r="R1078" s="7">
        <f xml:space="preserve"> Campaign_Data[[#This Row],[Revenue_Generated]]/Campaign_Data[[#This Row],[Total_Spend]]</f>
        <v>2.5608370483801002</v>
      </c>
      <c r="S1078" t="str">
        <f xml:space="preserve"> TEXT(Campaign_Data[[#This Row],[Start_Date]], "mmm-yyyy")</f>
        <v>Dec-2022</v>
      </c>
    </row>
    <row r="1079" spans="1:19" x14ac:dyDescent="0.2">
      <c r="A1079" t="s">
        <v>1117</v>
      </c>
      <c r="B1079" t="s">
        <v>25</v>
      </c>
      <c r="C1079" t="s">
        <v>47</v>
      </c>
      <c r="D1079" s="1">
        <v>45129</v>
      </c>
      <c r="E1079" s="1">
        <v>45591</v>
      </c>
      <c r="F1079">
        <v>106992.59999999999</v>
      </c>
      <c r="G1079">
        <v>58875.799999999996</v>
      </c>
      <c r="H1079">
        <v>23687.200000000001</v>
      </c>
      <c r="I1079" s="6">
        <v>5489.2939999999999</v>
      </c>
      <c r="J1079" s="7">
        <v>21023.463</v>
      </c>
      <c r="K1079" t="s">
        <v>29</v>
      </c>
      <c r="L1079" t="s">
        <v>34</v>
      </c>
      <c r="M1079" t="s">
        <v>23</v>
      </c>
      <c r="N1079" s="5">
        <f xml:space="preserve"> Campaign_Data[[#This Row],[Clicks]]/Campaign_Data[[#This Row],[Impressions]]</f>
        <v>0.5502791781861549</v>
      </c>
      <c r="O1079" s="5">
        <f xml:space="preserve"> Campaign_Data[[#This Row],[Conversions]]/Campaign_Data[[#This Row],[Clicks]]</f>
        <v>0.4023248940991036</v>
      </c>
      <c r="P1079" s="7">
        <f>Campaign_Data[[#This Row],[Total_Spend]]/Campaign_Data[[#This Row],[Clicks]]</f>
        <v>9.323514924637967E-2</v>
      </c>
      <c r="Q1079" s="6">
        <f>Campaign_Data[[#This Row],[Total_Spend]]/Campaign_Data[[#This Row],[Conversions]]</f>
        <v>0.23174094025465228</v>
      </c>
      <c r="R1079" s="7">
        <f xml:space="preserve"> Campaign_Data[[#This Row],[Revenue_Generated]]/Campaign_Data[[#This Row],[Total_Spend]]</f>
        <v>3.829902898259776</v>
      </c>
      <c r="S1079" t="str">
        <f xml:space="preserve"> TEXT(Campaign_Data[[#This Row],[Start_Date]], "mmm-yyyy")</f>
        <v>Jul-2023</v>
      </c>
    </row>
    <row r="1080" spans="1:19" x14ac:dyDescent="0.2">
      <c r="A1080" t="s">
        <v>1118</v>
      </c>
      <c r="B1080" t="s">
        <v>27</v>
      </c>
      <c r="C1080" t="s">
        <v>40</v>
      </c>
      <c r="D1080" s="1">
        <v>45157</v>
      </c>
      <c r="E1080" s="1">
        <v>45593</v>
      </c>
      <c r="F1080">
        <v>83781</v>
      </c>
      <c r="G1080">
        <v>14908.9</v>
      </c>
      <c r="H1080">
        <v>3964.2999999999997</v>
      </c>
      <c r="I1080" s="6">
        <v>14424.281000000001</v>
      </c>
      <c r="J1080" s="7">
        <v>35941.353000000003</v>
      </c>
      <c r="K1080" t="s">
        <v>29</v>
      </c>
      <c r="L1080" t="s">
        <v>30</v>
      </c>
      <c r="M1080" t="s">
        <v>31</v>
      </c>
      <c r="N1080" s="5">
        <f xml:space="preserve"> Campaign_Data[[#This Row],[Clicks]]/Campaign_Data[[#This Row],[Impressions]]</f>
        <v>0.17795084804430597</v>
      </c>
      <c r="O1080" s="5">
        <f xml:space="preserve"> Campaign_Data[[#This Row],[Conversions]]/Campaign_Data[[#This Row],[Clicks]]</f>
        <v>0.26590157556895544</v>
      </c>
      <c r="P1080" s="7">
        <f>Campaign_Data[[#This Row],[Total_Spend]]/Campaign_Data[[#This Row],[Clicks]]</f>
        <v>0.96749465084613895</v>
      </c>
      <c r="Q1080" s="6">
        <f>Campaign_Data[[#This Row],[Total_Spend]]/Campaign_Data[[#This Row],[Conversions]]</f>
        <v>3.6385442574981717</v>
      </c>
      <c r="R1080" s="7">
        <f xml:space="preserve"> Campaign_Data[[#This Row],[Revenue_Generated]]/Campaign_Data[[#This Row],[Total_Spend]]</f>
        <v>2.4917257920862745</v>
      </c>
      <c r="S1080" t="str">
        <f xml:space="preserve"> TEXT(Campaign_Data[[#This Row],[Start_Date]], "mmm-yyyy")</f>
        <v>Aug-2023</v>
      </c>
    </row>
    <row r="1081" spans="1:19" x14ac:dyDescent="0.2">
      <c r="A1081" t="s">
        <v>1119</v>
      </c>
      <c r="B1081" t="s">
        <v>33</v>
      </c>
      <c r="C1081" t="s">
        <v>47</v>
      </c>
      <c r="D1081" s="1">
        <v>44924</v>
      </c>
      <c r="E1081" s="1">
        <v>45363</v>
      </c>
      <c r="F1081">
        <v>5736.2</v>
      </c>
      <c r="G1081">
        <v>5599.9</v>
      </c>
      <c r="H1081">
        <v>3964.2999999999997</v>
      </c>
      <c r="I1081" s="6">
        <v>4962.5379999999996</v>
      </c>
      <c r="J1081" s="7">
        <v>6700.1310000000003</v>
      </c>
      <c r="K1081" t="s">
        <v>64</v>
      </c>
      <c r="L1081" t="s">
        <v>49</v>
      </c>
      <c r="M1081" t="s">
        <v>23</v>
      </c>
      <c r="N1081" s="5">
        <f xml:space="preserve"> Campaign_Data[[#This Row],[Clicks]]/Campaign_Data[[#This Row],[Impressions]]</f>
        <v>0.97623862487360968</v>
      </c>
      <c r="O1081" s="5">
        <f xml:space="preserve"> Campaign_Data[[#This Row],[Conversions]]/Campaign_Data[[#This Row],[Clicks]]</f>
        <v>0.70792335577421028</v>
      </c>
      <c r="P1081" s="7">
        <f>Campaign_Data[[#This Row],[Total_Spend]]/Campaign_Data[[#This Row],[Clicks]]</f>
        <v>0.88618332470222683</v>
      </c>
      <c r="Q1081" s="6">
        <f>Campaign_Data[[#This Row],[Total_Spend]]/Campaign_Data[[#This Row],[Conversions]]</f>
        <v>1.2518068763716166</v>
      </c>
      <c r="R1081" s="7">
        <f xml:space="preserve"> Campaign_Data[[#This Row],[Revenue_Generated]]/Campaign_Data[[#This Row],[Total_Spend]]</f>
        <v>1.3501420039503982</v>
      </c>
      <c r="S1081" t="str">
        <f xml:space="preserve"> TEXT(Campaign_Data[[#This Row],[Start_Date]], "mmm-yyyy")</f>
        <v>Dec-2022</v>
      </c>
    </row>
    <row r="1082" spans="1:19" x14ac:dyDescent="0.2">
      <c r="A1082" t="s">
        <v>1120</v>
      </c>
      <c r="B1082" t="s">
        <v>25</v>
      </c>
      <c r="C1082" t="s">
        <v>40</v>
      </c>
      <c r="D1082" s="1">
        <v>45107</v>
      </c>
      <c r="E1082" s="1">
        <v>45564</v>
      </c>
      <c r="F1082">
        <v>24093.200000000001</v>
      </c>
      <c r="G1082">
        <v>21526.7</v>
      </c>
      <c r="H1082">
        <v>3639.5</v>
      </c>
      <c r="I1082" s="6">
        <v>812</v>
      </c>
      <c r="J1082" s="7">
        <v>3209.9810000000002</v>
      </c>
      <c r="K1082" t="s">
        <v>21</v>
      </c>
      <c r="L1082" t="s">
        <v>34</v>
      </c>
      <c r="M1082" t="s">
        <v>31</v>
      </c>
      <c r="N1082" s="5">
        <f xml:space="preserve"> Campaign_Data[[#This Row],[Clicks]]/Campaign_Data[[#This Row],[Impressions]]</f>
        <v>0.89347616754935</v>
      </c>
      <c r="O1082" s="5">
        <f xml:space="preserve"> Campaign_Data[[#This Row],[Conversions]]/Campaign_Data[[#This Row],[Clicks]]</f>
        <v>0.16906910952445103</v>
      </c>
      <c r="P1082" s="7">
        <f>Campaign_Data[[#This Row],[Total_Spend]]/Campaign_Data[[#This Row],[Clicks]]</f>
        <v>3.7720598140913379E-2</v>
      </c>
      <c r="Q1082" s="6">
        <f>Campaign_Data[[#This Row],[Total_Spend]]/Campaign_Data[[#This Row],[Conversions]]</f>
        <v>0.22310756972111553</v>
      </c>
      <c r="R1082" s="7">
        <f xml:space="preserve"> Campaign_Data[[#This Row],[Revenue_Generated]]/Campaign_Data[[#This Row],[Total_Spend]]</f>
        <v>3.9531785714285719</v>
      </c>
      <c r="S1082" t="str">
        <f xml:space="preserve"> TEXT(Campaign_Data[[#This Row],[Start_Date]], "mmm-yyyy")</f>
        <v>Jun-2023</v>
      </c>
    </row>
    <row r="1083" spans="1:19" x14ac:dyDescent="0.2">
      <c r="A1083" t="s">
        <v>1121</v>
      </c>
      <c r="B1083" t="s">
        <v>19</v>
      </c>
      <c r="C1083" t="s">
        <v>40</v>
      </c>
      <c r="D1083" s="1">
        <v>45103</v>
      </c>
      <c r="E1083" s="1">
        <v>45547</v>
      </c>
      <c r="F1083">
        <v>80654.8</v>
      </c>
      <c r="G1083">
        <v>8975.5</v>
      </c>
      <c r="H1083">
        <v>913.5</v>
      </c>
      <c r="I1083" s="6">
        <v>2437.1309999999999</v>
      </c>
      <c r="J1083" s="7">
        <v>6889.0659999999998</v>
      </c>
      <c r="K1083" t="s">
        <v>21</v>
      </c>
      <c r="L1083" t="s">
        <v>49</v>
      </c>
      <c r="M1083" t="s">
        <v>31</v>
      </c>
      <c r="N1083" s="5">
        <f xml:space="preserve"> Campaign_Data[[#This Row],[Clicks]]/Campaign_Data[[#This Row],[Impressions]]</f>
        <v>0.11128289946785559</v>
      </c>
      <c r="O1083" s="5">
        <f xml:space="preserve"> Campaign_Data[[#This Row],[Conversions]]/Campaign_Data[[#This Row],[Clicks]]</f>
        <v>0.10177705977382875</v>
      </c>
      <c r="P1083" s="7">
        <f>Campaign_Data[[#This Row],[Total_Spend]]/Campaign_Data[[#This Row],[Clicks]]</f>
        <v>0.27153150242326329</v>
      </c>
      <c r="Q1083" s="6">
        <f>Campaign_Data[[#This Row],[Total_Spend]]/Campaign_Data[[#This Row],[Conversions]]</f>
        <v>2.6679047619047616</v>
      </c>
      <c r="R1083" s="7">
        <f xml:space="preserve"> Campaign_Data[[#This Row],[Revenue_Generated]]/Campaign_Data[[#This Row],[Total_Spend]]</f>
        <v>2.8267114077987601</v>
      </c>
      <c r="S1083" t="str">
        <f xml:space="preserve"> TEXT(Campaign_Data[[#This Row],[Start_Date]], "mmm-yyyy")</f>
        <v>Jun-2023</v>
      </c>
    </row>
    <row r="1084" spans="1:19" x14ac:dyDescent="0.2">
      <c r="A1084" t="s">
        <v>1122</v>
      </c>
      <c r="B1084" t="s">
        <v>33</v>
      </c>
      <c r="C1084" t="s">
        <v>40</v>
      </c>
      <c r="D1084" s="1">
        <v>45113</v>
      </c>
      <c r="E1084" s="1">
        <v>45562</v>
      </c>
      <c r="F1084">
        <v>23614.7</v>
      </c>
      <c r="G1084">
        <v>12095.9</v>
      </c>
      <c r="H1084">
        <v>1603.7</v>
      </c>
      <c r="I1084" s="6">
        <v>11101.519</v>
      </c>
      <c r="J1084" s="7">
        <v>36854.389000000003</v>
      </c>
      <c r="K1084" t="s">
        <v>21</v>
      </c>
      <c r="L1084" t="s">
        <v>22</v>
      </c>
      <c r="M1084" t="s">
        <v>23</v>
      </c>
      <c r="N1084" s="5">
        <f xml:space="preserve"> Campaign_Data[[#This Row],[Clicks]]/Campaign_Data[[#This Row],[Impressions]]</f>
        <v>0.51221908387572146</v>
      </c>
      <c r="O1084" s="5">
        <f xml:space="preserve"> Campaign_Data[[#This Row],[Conversions]]/Campaign_Data[[#This Row],[Clicks]]</f>
        <v>0.13258211460081515</v>
      </c>
      <c r="P1084" s="7">
        <f>Campaign_Data[[#This Row],[Total_Spend]]/Campaign_Data[[#This Row],[Clicks]]</f>
        <v>0.91779189642771519</v>
      </c>
      <c r="Q1084" s="6">
        <f>Campaign_Data[[#This Row],[Total_Spend]]/Campaign_Data[[#This Row],[Conversions]]</f>
        <v>6.9224412296564193</v>
      </c>
      <c r="R1084" s="7">
        <f xml:space="preserve"> Campaign_Data[[#This Row],[Revenue_Generated]]/Campaign_Data[[#This Row],[Total_Spend]]</f>
        <v>3.3197609264101606</v>
      </c>
      <c r="S1084" t="str">
        <f xml:space="preserve"> TEXT(Campaign_Data[[#This Row],[Start_Date]], "mmm-yyyy")</f>
        <v>Jul-2023</v>
      </c>
    </row>
    <row r="1085" spans="1:19" x14ac:dyDescent="0.2">
      <c r="A1085" t="s">
        <v>1123</v>
      </c>
      <c r="B1085" t="s">
        <v>33</v>
      </c>
      <c r="C1085" t="s">
        <v>28</v>
      </c>
      <c r="D1085" s="1">
        <v>45071</v>
      </c>
      <c r="E1085" s="1">
        <v>45511</v>
      </c>
      <c r="F1085">
        <v>122264</v>
      </c>
      <c r="G1085">
        <v>59444.2</v>
      </c>
      <c r="H1085">
        <v>21683.3</v>
      </c>
      <c r="I1085" s="6">
        <v>4646.7860000000001</v>
      </c>
      <c r="J1085" s="7">
        <v>11076.724</v>
      </c>
      <c r="K1085" t="s">
        <v>21</v>
      </c>
      <c r="L1085" t="s">
        <v>34</v>
      </c>
      <c r="M1085" t="s">
        <v>23</v>
      </c>
      <c r="N1085" s="5">
        <f xml:space="preserve"> Campaign_Data[[#This Row],[Clicks]]/Campaign_Data[[#This Row],[Impressions]]</f>
        <v>0.48619544592030356</v>
      </c>
      <c r="O1085" s="5">
        <f xml:space="preserve"> Campaign_Data[[#This Row],[Conversions]]/Campaign_Data[[#This Row],[Clicks]]</f>
        <v>0.36476729437018246</v>
      </c>
      <c r="P1085" s="7">
        <f>Campaign_Data[[#This Row],[Total_Spend]]/Campaign_Data[[#This Row],[Clicks]]</f>
        <v>7.8170553224704856E-2</v>
      </c>
      <c r="Q1085" s="6">
        <f>Campaign_Data[[#This Row],[Total_Spend]]/Campaign_Data[[#This Row],[Conversions]]</f>
        <v>0.21430252775177211</v>
      </c>
      <c r="R1085" s="7">
        <f xml:space="preserve"> Campaign_Data[[#This Row],[Revenue_Generated]]/Campaign_Data[[#This Row],[Total_Spend]]</f>
        <v>2.3837387820312794</v>
      </c>
      <c r="S1085" t="str">
        <f xml:space="preserve"> TEXT(Campaign_Data[[#This Row],[Start_Date]], "mmm-yyyy")</f>
        <v>May-2023</v>
      </c>
    </row>
    <row r="1086" spans="1:19" x14ac:dyDescent="0.2">
      <c r="A1086" t="s">
        <v>1124</v>
      </c>
      <c r="B1086" t="s">
        <v>27</v>
      </c>
      <c r="C1086" t="s">
        <v>47</v>
      </c>
      <c r="D1086" s="1">
        <v>45077</v>
      </c>
      <c r="E1086" s="1">
        <v>45540</v>
      </c>
      <c r="F1086">
        <v>113108.7</v>
      </c>
      <c r="G1086">
        <v>76014.8</v>
      </c>
      <c r="H1086">
        <v>75487</v>
      </c>
      <c r="I1086" s="6">
        <v>13995.602999999999</v>
      </c>
      <c r="J1086" s="7">
        <v>23170.072</v>
      </c>
      <c r="K1086" t="s">
        <v>21</v>
      </c>
      <c r="L1086" t="s">
        <v>22</v>
      </c>
      <c r="M1086" t="s">
        <v>23</v>
      </c>
      <c r="N1086" s="5">
        <f xml:space="preserve"> Campaign_Data[[#This Row],[Clicks]]/Campaign_Data[[#This Row],[Impressions]]</f>
        <v>0.67205086788195789</v>
      </c>
      <c r="O1086" s="5">
        <f xml:space="preserve"> Campaign_Data[[#This Row],[Conversions]]/Campaign_Data[[#This Row],[Clicks]]</f>
        <v>0.99305661529070655</v>
      </c>
      <c r="P1086" s="7">
        <f>Campaign_Data[[#This Row],[Total_Spend]]/Campaign_Data[[#This Row],[Clicks]]</f>
        <v>0.18411681672516403</v>
      </c>
      <c r="Q1086" s="6">
        <f>Campaign_Data[[#This Row],[Total_Spend]]/Campaign_Data[[#This Row],[Conversions]]</f>
        <v>0.18540414905877833</v>
      </c>
      <c r="R1086" s="7">
        <f xml:space="preserve"> Campaign_Data[[#This Row],[Revenue_Generated]]/Campaign_Data[[#This Row],[Total_Spend]]</f>
        <v>1.6555250959890762</v>
      </c>
      <c r="S1086" t="str">
        <f xml:space="preserve"> TEXT(Campaign_Data[[#This Row],[Start_Date]], "mmm-yyyy")</f>
        <v>May-2023</v>
      </c>
    </row>
    <row r="1087" spans="1:19" x14ac:dyDescent="0.2">
      <c r="A1087" t="s">
        <v>1125</v>
      </c>
      <c r="B1087" t="s">
        <v>25</v>
      </c>
      <c r="C1087" t="s">
        <v>20</v>
      </c>
      <c r="D1087" s="1">
        <v>45145</v>
      </c>
      <c r="E1087" s="1">
        <v>45587</v>
      </c>
      <c r="F1087">
        <v>103886.7</v>
      </c>
      <c r="G1087">
        <v>90308.9</v>
      </c>
      <c r="H1087">
        <v>12968.8</v>
      </c>
      <c r="I1087" s="6">
        <v>10789.362999999999</v>
      </c>
      <c r="J1087" s="7">
        <v>14427.441999999999</v>
      </c>
      <c r="K1087" t="s">
        <v>21</v>
      </c>
      <c r="L1087" t="s">
        <v>22</v>
      </c>
      <c r="M1087" t="s">
        <v>31</v>
      </c>
      <c r="N1087" s="5">
        <f xml:space="preserve"> Campaign_Data[[#This Row],[Clicks]]/Campaign_Data[[#This Row],[Impressions]]</f>
        <v>0.86930184518326215</v>
      </c>
      <c r="O1087" s="5">
        <f xml:space="preserve"> Campaign_Data[[#This Row],[Conversions]]/Campaign_Data[[#This Row],[Clicks]]</f>
        <v>0.14360489386981792</v>
      </c>
      <c r="P1087" s="7">
        <f>Campaign_Data[[#This Row],[Total_Spend]]/Campaign_Data[[#This Row],[Clicks]]</f>
        <v>0.11947175749012556</v>
      </c>
      <c r="Q1087" s="6">
        <f>Campaign_Data[[#This Row],[Total_Spend]]/Campaign_Data[[#This Row],[Conversions]]</f>
        <v>0.83194767441860462</v>
      </c>
      <c r="R1087" s="7">
        <f xml:space="preserve"> Campaign_Data[[#This Row],[Revenue_Generated]]/Campaign_Data[[#This Row],[Total_Spend]]</f>
        <v>1.3371912688450653</v>
      </c>
      <c r="S1087" t="str">
        <f xml:space="preserve"> TEXT(Campaign_Data[[#This Row],[Start_Date]], "mmm-yyyy")</f>
        <v>Aug-2023</v>
      </c>
    </row>
    <row r="1088" spans="1:19" x14ac:dyDescent="0.2">
      <c r="A1088" t="s">
        <v>1126</v>
      </c>
      <c r="B1088" t="s">
        <v>19</v>
      </c>
      <c r="C1088" t="s">
        <v>20</v>
      </c>
      <c r="D1088" s="1">
        <v>45033</v>
      </c>
      <c r="E1088" s="1">
        <v>45474</v>
      </c>
      <c r="F1088">
        <v>67741.099999999991</v>
      </c>
      <c r="G1088">
        <v>47058.299999999996</v>
      </c>
      <c r="H1088">
        <v>35098.699999999997</v>
      </c>
      <c r="I1088" s="6">
        <v>1720.251</v>
      </c>
      <c r="J1088" s="7">
        <v>4077.3710000000001</v>
      </c>
      <c r="K1088" t="s">
        <v>64</v>
      </c>
      <c r="L1088" t="s">
        <v>30</v>
      </c>
      <c r="M1088" t="s">
        <v>31</v>
      </c>
      <c r="N1088" s="5">
        <f xml:space="preserve"> Campaign_Data[[#This Row],[Clicks]]/Campaign_Data[[#This Row],[Impressions]]</f>
        <v>0.69467871056123975</v>
      </c>
      <c r="O1088" s="5">
        <f xml:space="preserve"> Campaign_Data[[#This Row],[Conversions]]/Campaign_Data[[#This Row],[Clicks]]</f>
        <v>0.74585567264435815</v>
      </c>
      <c r="P1088" s="7">
        <f>Campaign_Data[[#This Row],[Total_Spend]]/Campaign_Data[[#This Row],[Clicks]]</f>
        <v>3.6555740432612317E-2</v>
      </c>
      <c r="Q1088" s="6">
        <f>Campaign_Data[[#This Row],[Total_Spend]]/Campaign_Data[[#This Row],[Conversions]]</f>
        <v>4.9011815252416761E-2</v>
      </c>
      <c r="R1088" s="7">
        <f xml:space="preserve"> Campaign_Data[[#This Row],[Revenue_Generated]]/Campaign_Data[[#This Row],[Total_Spend]]</f>
        <v>2.3702186483251575</v>
      </c>
      <c r="S1088" t="str">
        <f xml:space="preserve"> TEXT(Campaign_Data[[#This Row],[Start_Date]], "mmm-yyyy")</f>
        <v>Apr-2023</v>
      </c>
    </row>
    <row r="1089" spans="1:19" x14ac:dyDescent="0.2">
      <c r="A1089" t="s">
        <v>1127</v>
      </c>
      <c r="B1089" t="s">
        <v>46</v>
      </c>
      <c r="C1089" t="s">
        <v>40</v>
      </c>
      <c r="D1089" s="1">
        <v>45135</v>
      </c>
      <c r="E1089" s="1">
        <v>45589</v>
      </c>
      <c r="F1089">
        <v>77200.899999999994</v>
      </c>
      <c r="G1089">
        <v>65107.9</v>
      </c>
      <c r="H1089">
        <v>13293.6</v>
      </c>
      <c r="I1089" s="6">
        <v>1115.3109999999999</v>
      </c>
      <c r="J1089" s="7">
        <v>3509.7539999999999</v>
      </c>
      <c r="K1089" t="s">
        <v>21</v>
      </c>
      <c r="L1089" t="s">
        <v>34</v>
      </c>
      <c r="M1089" t="s">
        <v>23</v>
      </c>
      <c r="N1089" s="5">
        <f xml:space="preserve"> Campaign_Data[[#This Row],[Clicks]]/Campaign_Data[[#This Row],[Impressions]]</f>
        <v>0.8433567484316894</v>
      </c>
      <c r="O1089" s="5">
        <f xml:space="preserve"> Campaign_Data[[#This Row],[Conversions]]/Campaign_Data[[#This Row],[Clicks]]</f>
        <v>0.20417798761747807</v>
      </c>
      <c r="P1089" s="7">
        <f>Campaign_Data[[#This Row],[Total_Spend]]/Campaign_Data[[#This Row],[Clicks]]</f>
        <v>1.7130194646118212E-2</v>
      </c>
      <c r="Q1089" s="6">
        <f>Campaign_Data[[#This Row],[Total_Spend]]/Campaign_Data[[#This Row],[Conversions]]</f>
        <v>8.3898342059336814E-2</v>
      </c>
      <c r="R1089" s="7">
        <f xml:space="preserve"> Campaign_Data[[#This Row],[Revenue_Generated]]/Campaign_Data[[#This Row],[Total_Spend]]</f>
        <v>3.1468836943238254</v>
      </c>
      <c r="S1089" t="str">
        <f xml:space="preserve"> TEXT(Campaign_Data[[#This Row],[Start_Date]], "mmm-yyyy")</f>
        <v>Jul-2023</v>
      </c>
    </row>
    <row r="1090" spans="1:19" x14ac:dyDescent="0.2">
      <c r="A1090" t="s">
        <v>1128</v>
      </c>
      <c r="B1090" t="s">
        <v>46</v>
      </c>
      <c r="C1090" t="s">
        <v>47</v>
      </c>
      <c r="D1090" s="1">
        <v>45140</v>
      </c>
      <c r="E1090" s="1">
        <v>45590</v>
      </c>
      <c r="F1090">
        <v>36258.699999999997</v>
      </c>
      <c r="G1090">
        <v>30879.200000000001</v>
      </c>
      <c r="H1090">
        <v>8053.3</v>
      </c>
      <c r="I1090" s="6">
        <v>7104.7969999999996</v>
      </c>
      <c r="J1090" s="7">
        <v>23177.177</v>
      </c>
      <c r="K1090" t="s">
        <v>42</v>
      </c>
      <c r="L1090" t="s">
        <v>43</v>
      </c>
      <c r="M1090" t="s">
        <v>23</v>
      </c>
      <c r="N1090" s="5">
        <f xml:space="preserve"> Campaign_Data[[#This Row],[Clicks]]/Campaign_Data[[#This Row],[Impressions]]</f>
        <v>0.85163560745421107</v>
      </c>
      <c r="O1090" s="5">
        <f xml:space="preserve"> Campaign_Data[[#This Row],[Conversions]]/Campaign_Data[[#This Row],[Clicks]]</f>
        <v>0.26080015026296016</v>
      </c>
      <c r="P1090" s="7">
        <f>Campaign_Data[[#This Row],[Total_Spend]]/Campaign_Data[[#This Row],[Clicks]]</f>
        <v>0.23008358377160029</v>
      </c>
      <c r="Q1090" s="6">
        <f>Campaign_Data[[#This Row],[Total_Spend]]/Campaign_Data[[#This Row],[Conversions]]</f>
        <v>0.88222182211019073</v>
      </c>
      <c r="R1090" s="7">
        <f xml:space="preserve"> Campaign_Data[[#This Row],[Revenue_Generated]]/Campaign_Data[[#This Row],[Total_Spend]]</f>
        <v>3.2621870828962463</v>
      </c>
      <c r="S1090" t="str">
        <f xml:space="preserve"> TEXT(Campaign_Data[[#This Row],[Start_Date]], "mmm-yyyy")</f>
        <v>Aug-2023</v>
      </c>
    </row>
    <row r="1091" spans="1:19" x14ac:dyDescent="0.2">
      <c r="A1091" t="s">
        <v>1129</v>
      </c>
      <c r="B1091" t="s">
        <v>25</v>
      </c>
      <c r="C1091" t="s">
        <v>28</v>
      </c>
      <c r="D1091" s="1">
        <v>45142</v>
      </c>
      <c r="E1091" s="1">
        <v>45589</v>
      </c>
      <c r="F1091">
        <v>77142.899999999994</v>
      </c>
      <c r="G1091">
        <v>75307.199999999997</v>
      </c>
      <c r="H1091">
        <v>53966.1</v>
      </c>
      <c r="I1091" s="6">
        <v>6810.7079999999996</v>
      </c>
      <c r="J1091" s="7">
        <v>19645.963</v>
      </c>
      <c r="K1091" t="s">
        <v>37</v>
      </c>
      <c r="L1091" t="s">
        <v>49</v>
      </c>
      <c r="M1091" t="s">
        <v>23</v>
      </c>
      <c r="N1091" s="5">
        <f xml:space="preserve"> Campaign_Data[[#This Row],[Clicks]]/Campaign_Data[[#This Row],[Impressions]]</f>
        <v>0.97620390210894326</v>
      </c>
      <c r="O1091" s="5">
        <f xml:space="preserve"> Campaign_Data[[#This Row],[Conversions]]/Campaign_Data[[#This Row],[Clicks]]</f>
        <v>0.71661275415896486</v>
      </c>
      <c r="P1091" s="7">
        <f>Campaign_Data[[#This Row],[Total_Spend]]/Campaign_Data[[#This Row],[Clicks]]</f>
        <v>9.0439001848428832E-2</v>
      </c>
      <c r="Q1091" s="6">
        <f>Campaign_Data[[#This Row],[Total_Spend]]/Campaign_Data[[#This Row],[Conversions]]</f>
        <v>0.12620344994357569</v>
      </c>
      <c r="R1091" s="7">
        <f xml:space="preserve"> Campaign_Data[[#This Row],[Revenue_Generated]]/Campaign_Data[[#This Row],[Total_Spend]]</f>
        <v>2.8845698567608538</v>
      </c>
      <c r="S1091" t="str">
        <f xml:space="preserve"> TEXT(Campaign_Data[[#This Row],[Start_Date]], "mmm-yyyy")</f>
        <v>Aug-2023</v>
      </c>
    </row>
    <row r="1092" spans="1:19" x14ac:dyDescent="0.2">
      <c r="A1092" t="s">
        <v>1130</v>
      </c>
      <c r="B1092" t="s">
        <v>19</v>
      </c>
      <c r="C1092" t="s">
        <v>40</v>
      </c>
      <c r="D1092" s="1">
        <v>45062</v>
      </c>
      <c r="E1092" s="1">
        <v>45510</v>
      </c>
      <c r="F1092">
        <v>37865.299999999996</v>
      </c>
      <c r="G1092">
        <v>32703.3</v>
      </c>
      <c r="H1092">
        <v>17423.2</v>
      </c>
      <c r="I1092" s="6">
        <v>975.03800000000001</v>
      </c>
      <c r="J1092" s="7">
        <v>2686.241</v>
      </c>
      <c r="K1092" t="s">
        <v>37</v>
      </c>
      <c r="L1092" t="s">
        <v>49</v>
      </c>
      <c r="M1092" t="s">
        <v>31</v>
      </c>
      <c r="N1092" s="5">
        <f xml:space="preserve"> Campaign_Data[[#This Row],[Clicks]]/Campaign_Data[[#This Row],[Impressions]]</f>
        <v>0.86367465727196147</v>
      </c>
      <c r="O1092" s="5">
        <f xml:space="preserve"> Campaign_Data[[#This Row],[Conversions]]/Campaign_Data[[#This Row],[Clicks]]</f>
        <v>0.53276580650882333</v>
      </c>
      <c r="P1092" s="7">
        <f>Campaign_Data[[#This Row],[Total_Spend]]/Campaign_Data[[#This Row],[Clicks]]</f>
        <v>2.9814667021370932E-2</v>
      </c>
      <c r="Q1092" s="6">
        <f>Campaign_Data[[#This Row],[Total_Spend]]/Campaign_Data[[#This Row],[Conversions]]</f>
        <v>5.5962050599201063E-2</v>
      </c>
      <c r="R1092" s="7">
        <f xml:space="preserve"> Campaign_Data[[#This Row],[Revenue_Generated]]/Campaign_Data[[#This Row],[Total_Spend]]</f>
        <v>2.755011599547915</v>
      </c>
      <c r="S1092" t="str">
        <f xml:space="preserve"> TEXT(Campaign_Data[[#This Row],[Start_Date]], "mmm-yyyy")</f>
        <v>May-2023</v>
      </c>
    </row>
    <row r="1093" spans="1:19" x14ac:dyDescent="0.2">
      <c r="A1093" t="s">
        <v>1131</v>
      </c>
      <c r="B1093" t="s">
        <v>27</v>
      </c>
      <c r="C1093" t="s">
        <v>20</v>
      </c>
      <c r="D1093" s="1">
        <v>44979</v>
      </c>
      <c r="E1093" s="1">
        <v>45431</v>
      </c>
      <c r="F1093">
        <v>40008.400000000001</v>
      </c>
      <c r="G1093">
        <v>33642.9</v>
      </c>
      <c r="H1093">
        <v>5185.2</v>
      </c>
      <c r="I1093" s="6">
        <v>14185.93</v>
      </c>
      <c r="J1093" s="7">
        <v>17472.877</v>
      </c>
      <c r="K1093" t="s">
        <v>64</v>
      </c>
      <c r="L1093" t="s">
        <v>34</v>
      </c>
      <c r="M1093" t="s">
        <v>23</v>
      </c>
      <c r="N1093" s="5">
        <f xml:space="preserve"> Campaign_Data[[#This Row],[Clicks]]/Campaign_Data[[#This Row],[Impressions]]</f>
        <v>0.84089591185850976</v>
      </c>
      <c r="O1093" s="5">
        <f xml:space="preserve"> Campaign_Data[[#This Row],[Conversions]]/Campaign_Data[[#This Row],[Clicks]]</f>
        <v>0.15412464442720453</v>
      </c>
      <c r="P1093" s="7">
        <f>Campaign_Data[[#This Row],[Total_Spend]]/Campaign_Data[[#This Row],[Clicks]]</f>
        <v>0.4216619256960607</v>
      </c>
      <c r="Q1093" s="6">
        <f>Campaign_Data[[#This Row],[Total_Spend]]/Campaign_Data[[#This Row],[Conversions]]</f>
        <v>2.7358501118568235</v>
      </c>
      <c r="R1093" s="7">
        <f xml:space="preserve"> Campaign_Data[[#This Row],[Revenue_Generated]]/Campaign_Data[[#This Row],[Total_Spend]]</f>
        <v>1.2317047243289654</v>
      </c>
      <c r="S1093" t="str">
        <f xml:space="preserve"> TEXT(Campaign_Data[[#This Row],[Start_Date]], "mmm-yyyy")</f>
        <v>Feb-2023</v>
      </c>
    </row>
    <row r="1094" spans="1:19" x14ac:dyDescent="0.2">
      <c r="A1094" t="s">
        <v>1132</v>
      </c>
      <c r="B1094" t="s">
        <v>46</v>
      </c>
      <c r="C1094" t="s">
        <v>28</v>
      </c>
      <c r="D1094" s="1">
        <v>44895</v>
      </c>
      <c r="E1094" s="1">
        <v>45345</v>
      </c>
      <c r="F1094">
        <v>78619</v>
      </c>
      <c r="G1094">
        <v>774.3</v>
      </c>
      <c r="H1094">
        <v>23.2</v>
      </c>
      <c r="I1094" s="6">
        <v>1661.874</v>
      </c>
      <c r="J1094" s="7">
        <v>4552.768</v>
      </c>
      <c r="K1094" t="s">
        <v>21</v>
      </c>
      <c r="L1094" t="s">
        <v>49</v>
      </c>
      <c r="M1094" t="s">
        <v>31</v>
      </c>
      <c r="N1094" s="5">
        <f xml:space="preserve"> Campaign_Data[[#This Row],[Clicks]]/Campaign_Data[[#This Row],[Impressions]]</f>
        <v>9.8487642936185907E-3</v>
      </c>
      <c r="O1094" s="5">
        <f xml:space="preserve"> Campaign_Data[[#This Row],[Conversions]]/Campaign_Data[[#This Row],[Clicks]]</f>
        <v>2.9962546816479401E-2</v>
      </c>
      <c r="P1094" s="7">
        <f>Campaign_Data[[#This Row],[Total_Spend]]/Campaign_Data[[#This Row],[Clicks]]</f>
        <v>2.146292134831461</v>
      </c>
      <c r="Q1094" s="6">
        <f>Campaign_Data[[#This Row],[Total_Spend]]/Campaign_Data[[#This Row],[Conversions]]</f>
        <v>71.632500000000007</v>
      </c>
      <c r="R1094" s="7">
        <f xml:space="preserve"> Campaign_Data[[#This Row],[Revenue_Generated]]/Campaign_Data[[#This Row],[Total_Spend]]</f>
        <v>2.7395386172477578</v>
      </c>
      <c r="S1094" t="str">
        <f xml:space="preserve"> TEXT(Campaign_Data[[#This Row],[Start_Date]], "mmm-yyyy")</f>
        <v>Nov-2022</v>
      </c>
    </row>
    <row r="1095" spans="1:19" x14ac:dyDescent="0.2">
      <c r="A1095" t="s">
        <v>1133</v>
      </c>
      <c r="B1095" t="s">
        <v>19</v>
      </c>
      <c r="C1095" t="s">
        <v>47</v>
      </c>
      <c r="D1095" s="1">
        <v>45008</v>
      </c>
      <c r="E1095" s="1">
        <v>45447</v>
      </c>
      <c r="F1095">
        <v>24107.7</v>
      </c>
      <c r="G1095">
        <v>22863.599999999999</v>
      </c>
      <c r="H1095">
        <v>11136</v>
      </c>
      <c r="I1095" s="6">
        <v>1477.289</v>
      </c>
      <c r="J1095" s="7">
        <v>3181.88</v>
      </c>
      <c r="K1095" t="s">
        <v>42</v>
      </c>
      <c r="L1095" t="s">
        <v>43</v>
      </c>
      <c r="M1095" t="s">
        <v>31</v>
      </c>
      <c r="N1095" s="5">
        <f xml:space="preserve"> Campaign_Data[[#This Row],[Clicks]]/Campaign_Data[[#This Row],[Impressions]]</f>
        <v>0.94839408155900384</v>
      </c>
      <c r="O1095" s="5">
        <f xml:space="preserve"> Campaign_Data[[#This Row],[Conversions]]/Campaign_Data[[#This Row],[Clicks]]</f>
        <v>0.48706240487062408</v>
      </c>
      <c r="P1095" s="7">
        <f>Campaign_Data[[#This Row],[Total_Spend]]/Campaign_Data[[#This Row],[Clicks]]</f>
        <v>6.4613140537798069E-2</v>
      </c>
      <c r="Q1095" s="6">
        <f>Campaign_Data[[#This Row],[Total_Spend]]/Campaign_Data[[#This Row],[Conversions]]</f>
        <v>0.13265885416666667</v>
      </c>
      <c r="R1095" s="7">
        <f xml:space="preserve"> Campaign_Data[[#This Row],[Revenue_Generated]]/Campaign_Data[[#This Row],[Total_Spend]]</f>
        <v>2.1538642743566085</v>
      </c>
      <c r="S1095" t="str">
        <f xml:space="preserve"> TEXT(Campaign_Data[[#This Row],[Start_Date]], "mmm-yyyy")</f>
        <v>Mar-2023</v>
      </c>
    </row>
    <row r="1096" spans="1:19" x14ac:dyDescent="0.2">
      <c r="A1096" t="s">
        <v>1134</v>
      </c>
      <c r="B1096" t="s">
        <v>25</v>
      </c>
      <c r="C1096" t="s">
        <v>40</v>
      </c>
      <c r="D1096" s="1">
        <v>44996</v>
      </c>
      <c r="E1096" s="1">
        <v>45450</v>
      </c>
      <c r="F1096">
        <v>21634</v>
      </c>
      <c r="G1096">
        <v>8476.6999999999989</v>
      </c>
      <c r="H1096">
        <v>5150.3999999999996</v>
      </c>
      <c r="I1096" s="6">
        <v>11890.638000000001</v>
      </c>
      <c r="J1096" s="7">
        <v>33009.133999999998</v>
      </c>
      <c r="K1096" t="s">
        <v>29</v>
      </c>
      <c r="L1096" t="s">
        <v>30</v>
      </c>
      <c r="M1096" t="s">
        <v>31</v>
      </c>
      <c r="N1096" s="5">
        <f xml:space="preserve"> Campaign_Data[[#This Row],[Clicks]]/Campaign_Data[[#This Row],[Impressions]]</f>
        <v>0.39182305630026804</v>
      </c>
      <c r="O1096" s="5">
        <f xml:space="preserve"> Campaign_Data[[#This Row],[Conversions]]/Campaign_Data[[#This Row],[Clicks]]</f>
        <v>0.60759493670886078</v>
      </c>
      <c r="P1096" s="7">
        <f>Campaign_Data[[#This Row],[Total_Spend]]/Campaign_Data[[#This Row],[Clicks]]</f>
        <v>1.4027437564146428</v>
      </c>
      <c r="Q1096" s="6">
        <f>Campaign_Data[[#This Row],[Total_Spend]]/Campaign_Data[[#This Row],[Conversions]]</f>
        <v>2.3086824324324327</v>
      </c>
      <c r="R1096" s="7">
        <f xml:space="preserve"> Campaign_Data[[#This Row],[Revenue_Generated]]/Campaign_Data[[#This Row],[Total_Spend]]</f>
        <v>2.7760607967377355</v>
      </c>
      <c r="S1096" t="str">
        <f xml:space="preserve"> TEXT(Campaign_Data[[#This Row],[Start_Date]], "mmm-yyyy")</f>
        <v>Mar-2023</v>
      </c>
    </row>
    <row r="1097" spans="1:19" x14ac:dyDescent="0.2">
      <c r="A1097" t="s">
        <v>1135</v>
      </c>
      <c r="B1097" t="s">
        <v>25</v>
      </c>
      <c r="C1097" t="s">
        <v>20</v>
      </c>
      <c r="D1097" s="1">
        <v>44916</v>
      </c>
      <c r="E1097" s="1">
        <v>45366</v>
      </c>
      <c r="F1097">
        <v>135873.69999999998</v>
      </c>
      <c r="G1097">
        <v>73335.199999999997</v>
      </c>
      <c r="H1097">
        <v>38085.699999999997</v>
      </c>
      <c r="I1097" s="6">
        <v>8427.0810000000001</v>
      </c>
      <c r="J1097" s="7">
        <v>32600.030999999999</v>
      </c>
      <c r="K1097" t="s">
        <v>21</v>
      </c>
      <c r="L1097" t="s">
        <v>49</v>
      </c>
      <c r="M1097" t="s">
        <v>31</v>
      </c>
      <c r="N1097" s="5">
        <f xml:space="preserve"> Campaign_Data[[#This Row],[Clicks]]/Campaign_Data[[#This Row],[Impressions]]</f>
        <v>0.53973064691695305</v>
      </c>
      <c r="O1097" s="5">
        <f xml:space="preserve"> Campaign_Data[[#This Row],[Conversions]]/Campaign_Data[[#This Row],[Clicks]]</f>
        <v>0.51933723505219864</v>
      </c>
      <c r="P1097" s="7">
        <f>Campaign_Data[[#This Row],[Total_Spend]]/Campaign_Data[[#This Row],[Clicks]]</f>
        <v>0.1149118158810503</v>
      </c>
      <c r="Q1097" s="6">
        <f>Campaign_Data[[#This Row],[Total_Spend]]/Campaign_Data[[#This Row],[Conversions]]</f>
        <v>0.2212662757938019</v>
      </c>
      <c r="R1097" s="7">
        <f xml:space="preserve"> Campaign_Data[[#This Row],[Revenue_Generated]]/Campaign_Data[[#This Row],[Total_Spend]]</f>
        <v>3.8684843541909704</v>
      </c>
      <c r="S1097" t="str">
        <f xml:space="preserve"> TEXT(Campaign_Data[[#This Row],[Start_Date]], "mmm-yyyy")</f>
        <v>Dec-2022</v>
      </c>
    </row>
    <row r="1098" spans="1:19" x14ac:dyDescent="0.2">
      <c r="A1098" t="s">
        <v>1136</v>
      </c>
      <c r="B1098" t="s">
        <v>25</v>
      </c>
      <c r="C1098" t="s">
        <v>47</v>
      </c>
      <c r="D1098" s="1">
        <v>44955</v>
      </c>
      <c r="E1098" s="1">
        <v>45397</v>
      </c>
      <c r="F1098">
        <v>135032.69999999998</v>
      </c>
      <c r="G1098">
        <v>101079.5</v>
      </c>
      <c r="H1098">
        <v>41142.299999999996</v>
      </c>
      <c r="I1098" s="6">
        <v>10448.264999999999</v>
      </c>
      <c r="J1098" s="7">
        <v>17110.203000000001</v>
      </c>
      <c r="K1098" t="s">
        <v>64</v>
      </c>
      <c r="L1098" t="s">
        <v>22</v>
      </c>
      <c r="M1098" t="s">
        <v>31</v>
      </c>
      <c r="N1098" s="5">
        <f xml:space="preserve"> Campaign_Data[[#This Row],[Clicks]]/Campaign_Data[[#This Row],[Impressions]]</f>
        <v>0.74855572020703143</v>
      </c>
      <c r="O1098" s="5">
        <f xml:space="preserve"> Campaign_Data[[#This Row],[Conversions]]/Campaign_Data[[#This Row],[Clicks]]</f>
        <v>0.40702912064266239</v>
      </c>
      <c r="P1098" s="7">
        <f>Campaign_Data[[#This Row],[Total_Spend]]/Campaign_Data[[#This Row],[Clicks]]</f>
        <v>0.10336680533639363</v>
      </c>
      <c r="Q1098" s="6">
        <f>Campaign_Data[[#This Row],[Total_Spend]]/Campaign_Data[[#This Row],[Conversions]]</f>
        <v>0.25395432438147603</v>
      </c>
      <c r="R1098" s="7">
        <f xml:space="preserve"> Campaign_Data[[#This Row],[Revenue_Generated]]/Campaign_Data[[#This Row],[Total_Spend]]</f>
        <v>1.637611890586619</v>
      </c>
      <c r="S1098" t="str">
        <f xml:space="preserve"> TEXT(Campaign_Data[[#This Row],[Start_Date]], "mmm-yyyy")</f>
        <v>Jan-2023</v>
      </c>
    </row>
    <row r="1099" spans="1:19" x14ac:dyDescent="0.2">
      <c r="A1099" t="s">
        <v>1137</v>
      </c>
      <c r="B1099" t="s">
        <v>33</v>
      </c>
      <c r="C1099" t="s">
        <v>47</v>
      </c>
      <c r="D1099" s="1">
        <v>44959</v>
      </c>
      <c r="E1099" s="1">
        <v>45422</v>
      </c>
      <c r="F1099">
        <v>61335</v>
      </c>
      <c r="G1099">
        <v>48125.5</v>
      </c>
      <c r="H1099">
        <v>31708.6</v>
      </c>
      <c r="I1099" s="6">
        <v>11397.087</v>
      </c>
      <c r="J1099" s="7">
        <v>44355.267999999996</v>
      </c>
      <c r="K1099" t="s">
        <v>42</v>
      </c>
      <c r="L1099" t="s">
        <v>22</v>
      </c>
      <c r="M1099" t="s">
        <v>31</v>
      </c>
      <c r="N1099" s="5">
        <f xml:space="preserve"> Campaign_Data[[#This Row],[Clicks]]/Campaign_Data[[#This Row],[Impressions]]</f>
        <v>0.78463356973995269</v>
      </c>
      <c r="O1099" s="5">
        <f xml:space="preserve"> Campaign_Data[[#This Row],[Conversions]]/Campaign_Data[[#This Row],[Clicks]]</f>
        <v>0.65887315456462792</v>
      </c>
      <c r="P1099" s="7">
        <f>Campaign_Data[[#This Row],[Total_Spend]]/Campaign_Data[[#This Row],[Clicks]]</f>
        <v>0.23682012654413978</v>
      </c>
      <c r="Q1099" s="6">
        <f>Campaign_Data[[#This Row],[Total_Spend]]/Campaign_Data[[#This Row],[Conversions]]</f>
        <v>0.359432046826413</v>
      </c>
      <c r="R1099" s="7">
        <f xml:space="preserve"> Campaign_Data[[#This Row],[Revenue_Generated]]/Campaign_Data[[#This Row],[Total_Spend]]</f>
        <v>3.8918074416734729</v>
      </c>
      <c r="S1099" t="str">
        <f xml:space="preserve"> TEXT(Campaign_Data[[#This Row],[Start_Date]], "mmm-yyyy")</f>
        <v>Feb-2023</v>
      </c>
    </row>
    <row r="1100" spans="1:19" x14ac:dyDescent="0.2">
      <c r="A1100" t="s">
        <v>1138</v>
      </c>
      <c r="B1100" t="s">
        <v>27</v>
      </c>
      <c r="C1100" t="s">
        <v>20</v>
      </c>
      <c r="D1100" s="1">
        <v>44973</v>
      </c>
      <c r="E1100" s="1">
        <v>45426</v>
      </c>
      <c r="F1100">
        <v>78732.099999999991</v>
      </c>
      <c r="G1100">
        <v>77192.2</v>
      </c>
      <c r="H1100">
        <v>7308</v>
      </c>
      <c r="I1100" s="6">
        <v>1650.854</v>
      </c>
      <c r="J1100" s="7">
        <v>3160.0720000000001</v>
      </c>
      <c r="K1100" t="s">
        <v>29</v>
      </c>
      <c r="L1100" t="s">
        <v>43</v>
      </c>
      <c r="M1100" t="s">
        <v>31</v>
      </c>
      <c r="N1100" s="5">
        <f xml:space="preserve"> Campaign_Data[[#This Row],[Clicks]]/Campaign_Data[[#This Row],[Impressions]]</f>
        <v>0.98044126855501135</v>
      </c>
      <c r="O1100" s="5">
        <f xml:space="preserve"> Campaign_Data[[#This Row],[Conversions]]/Campaign_Data[[#This Row],[Clicks]]</f>
        <v>9.4672777819520632E-2</v>
      </c>
      <c r="P1100" s="7">
        <f>Campaign_Data[[#This Row],[Total_Spend]]/Campaign_Data[[#This Row],[Clicks]]</f>
        <v>2.1386279960928695E-2</v>
      </c>
      <c r="Q1100" s="6">
        <f>Campaign_Data[[#This Row],[Total_Spend]]/Campaign_Data[[#This Row],[Conversions]]</f>
        <v>0.2258968253968254</v>
      </c>
      <c r="R1100" s="7">
        <f xml:space="preserve"> Campaign_Data[[#This Row],[Revenue_Generated]]/Campaign_Data[[#This Row],[Total_Spend]]</f>
        <v>1.9142044057197063</v>
      </c>
      <c r="S1100" t="str">
        <f xml:space="preserve"> TEXT(Campaign_Data[[#This Row],[Start_Date]], "mmm-yyyy")</f>
        <v>Feb-2023</v>
      </c>
    </row>
    <row r="1101" spans="1:19" x14ac:dyDescent="0.2">
      <c r="A1101" t="s">
        <v>1139</v>
      </c>
      <c r="B1101" t="s">
        <v>19</v>
      </c>
      <c r="C1101" t="s">
        <v>40</v>
      </c>
      <c r="D1101" s="1">
        <v>45012</v>
      </c>
      <c r="E1101" s="1">
        <v>45453</v>
      </c>
      <c r="F1101">
        <v>83578</v>
      </c>
      <c r="G1101">
        <v>5800</v>
      </c>
      <c r="H1101">
        <v>2064.7999999999997</v>
      </c>
      <c r="I1101" s="6">
        <v>8003.5649999999996</v>
      </c>
      <c r="J1101" s="7">
        <v>29424.85</v>
      </c>
      <c r="K1101" t="s">
        <v>64</v>
      </c>
      <c r="L1101" t="s">
        <v>22</v>
      </c>
      <c r="M1101" t="s">
        <v>31</v>
      </c>
      <c r="N1101" s="5">
        <f xml:space="preserve"> Campaign_Data[[#This Row],[Clicks]]/Campaign_Data[[#This Row],[Impressions]]</f>
        <v>6.9396252602359473E-2</v>
      </c>
      <c r="O1101" s="5">
        <f xml:space="preserve"> Campaign_Data[[#This Row],[Conversions]]/Campaign_Data[[#This Row],[Clicks]]</f>
        <v>0.35599999999999993</v>
      </c>
      <c r="P1101" s="7">
        <f>Campaign_Data[[#This Row],[Total_Spend]]/Campaign_Data[[#This Row],[Clicks]]</f>
        <v>1.3799249999999998</v>
      </c>
      <c r="Q1101" s="6">
        <f>Campaign_Data[[#This Row],[Total_Spend]]/Campaign_Data[[#This Row],[Conversions]]</f>
        <v>3.8761938202247195</v>
      </c>
      <c r="R1101" s="7">
        <f xml:space="preserve"> Campaign_Data[[#This Row],[Revenue_Generated]]/Campaign_Data[[#This Row],[Total_Spend]]</f>
        <v>3.676467923981376</v>
      </c>
      <c r="S1101" t="str">
        <f xml:space="preserve"> TEXT(Campaign_Data[[#This Row],[Start_Date]], "mmm-yyyy")</f>
        <v>Mar-2023</v>
      </c>
    </row>
    <row r="1102" spans="1:19" x14ac:dyDescent="0.2">
      <c r="A1102" t="s">
        <v>1140</v>
      </c>
      <c r="B1102" t="s">
        <v>27</v>
      </c>
      <c r="C1102" t="s">
        <v>40</v>
      </c>
      <c r="D1102" s="1">
        <v>44893</v>
      </c>
      <c r="E1102" s="1">
        <v>45328</v>
      </c>
      <c r="F1102">
        <v>50300.5</v>
      </c>
      <c r="G1102">
        <v>31218.5</v>
      </c>
      <c r="H1102">
        <v>7600.9</v>
      </c>
      <c r="I1102" s="6">
        <v>10977.022000000001</v>
      </c>
      <c r="J1102" s="7">
        <v>19548.348999999998</v>
      </c>
      <c r="K1102" t="s">
        <v>42</v>
      </c>
      <c r="L1102" t="s">
        <v>43</v>
      </c>
      <c r="M1102" t="s">
        <v>31</v>
      </c>
      <c r="N1102" s="5">
        <f xml:space="preserve"> Campaign_Data[[#This Row],[Clicks]]/Campaign_Data[[#This Row],[Impressions]]</f>
        <v>0.62063995387719806</v>
      </c>
      <c r="O1102" s="5">
        <f xml:space="preserve"> Campaign_Data[[#This Row],[Conversions]]/Campaign_Data[[#This Row],[Clicks]]</f>
        <v>0.24347422201579191</v>
      </c>
      <c r="P1102" s="7">
        <f>Campaign_Data[[#This Row],[Total_Spend]]/Campaign_Data[[#This Row],[Clicks]]</f>
        <v>0.35161913608917794</v>
      </c>
      <c r="Q1102" s="6">
        <f>Campaign_Data[[#This Row],[Total_Spend]]/Campaign_Data[[#This Row],[Conversions]]</f>
        <v>1.4441739793971768</v>
      </c>
      <c r="R1102" s="7">
        <f xml:space="preserve"> Campaign_Data[[#This Row],[Revenue_Generated]]/Campaign_Data[[#This Row],[Total_Spend]]</f>
        <v>1.7808426547746736</v>
      </c>
      <c r="S1102" t="str">
        <f xml:space="preserve"> TEXT(Campaign_Data[[#This Row],[Start_Date]], "mmm-yyyy")</f>
        <v>Nov-2022</v>
      </c>
    </row>
    <row r="1103" spans="1:19" x14ac:dyDescent="0.2">
      <c r="A1103" t="s">
        <v>1141</v>
      </c>
      <c r="B1103" t="s">
        <v>39</v>
      </c>
      <c r="C1103" t="s">
        <v>40</v>
      </c>
      <c r="D1103" s="1">
        <v>44984</v>
      </c>
      <c r="E1103" s="1">
        <v>45441</v>
      </c>
      <c r="F1103">
        <v>22538.799999999999</v>
      </c>
      <c r="G1103">
        <v>3007.2999999999997</v>
      </c>
      <c r="H1103">
        <v>2523</v>
      </c>
      <c r="I1103" s="6">
        <v>8905.61</v>
      </c>
      <c r="J1103" s="7">
        <v>18826.277999999998</v>
      </c>
      <c r="K1103" t="s">
        <v>37</v>
      </c>
      <c r="L1103" t="s">
        <v>34</v>
      </c>
      <c r="M1103" t="s">
        <v>31</v>
      </c>
      <c r="N1103" s="5">
        <f xml:space="preserve"> Campaign_Data[[#This Row],[Clicks]]/Campaign_Data[[#This Row],[Impressions]]</f>
        <v>0.13342768914050437</v>
      </c>
      <c r="O1103" s="5">
        <f xml:space="preserve"> Campaign_Data[[#This Row],[Conversions]]/Campaign_Data[[#This Row],[Clicks]]</f>
        <v>0.83895853423336553</v>
      </c>
      <c r="P1103" s="7">
        <f>Campaign_Data[[#This Row],[Total_Spend]]/Campaign_Data[[#This Row],[Clicks]]</f>
        <v>2.9613307618129223</v>
      </c>
      <c r="Q1103" s="6">
        <f>Campaign_Data[[#This Row],[Total_Spend]]/Campaign_Data[[#This Row],[Conversions]]</f>
        <v>3.5297701149425289</v>
      </c>
      <c r="R1103" s="7">
        <f xml:space="preserve"> Campaign_Data[[#This Row],[Revenue_Generated]]/Campaign_Data[[#This Row],[Total_Spend]]</f>
        <v>2.1139796150965511</v>
      </c>
      <c r="S1103" t="str">
        <f xml:space="preserve"> TEXT(Campaign_Data[[#This Row],[Start_Date]], "mmm-yyyy")</f>
        <v>Feb-2023</v>
      </c>
    </row>
    <row r="1104" spans="1:19" x14ac:dyDescent="0.2">
      <c r="A1104" t="s">
        <v>1142</v>
      </c>
      <c r="B1104" t="s">
        <v>19</v>
      </c>
      <c r="C1104" t="s">
        <v>28</v>
      </c>
      <c r="D1104" s="1">
        <v>44931</v>
      </c>
      <c r="E1104" s="1">
        <v>45394</v>
      </c>
      <c r="F1104">
        <v>71250.099999999991</v>
      </c>
      <c r="G1104">
        <v>21491.899999999998</v>
      </c>
      <c r="H1104">
        <v>12899.199999999999</v>
      </c>
      <c r="I1104" s="6">
        <v>8761.509</v>
      </c>
      <c r="J1104" s="7">
        <v>31139.040000000001</v>
      </c>
      <c r="K1104" t="s">
        <v>42</v>
      </c>
      <c r="L1104" t="s">
        <v>30</v>
      </c>
      <c r="M1104" t="s">
        <v>31</v>
      </c>
      <c r="N1104" s="5">
        <f xml:space="preserve"> Campaign_Data[[#This Row],[Clicks]]/Campaign_Data[[#This Row],[Impressions]]</f>
        <v>0.30164027839960927</v>
      </c>
      <c r="O1104" s="5">
        <f xml:space="preserve"> Campaign_Data[[#This Row],[Conversions]]/Campaign_Data[[#This Row],[Clicks]]</f>
        <v>0.60018890837943595</v>
      </c>
      <c r="P1104" s="7">
        <f>Campaign_Data[[#This Row],[Total_Spend]]/Campaign_Data[[#This Row],[Clicks]]</f>
        <v>0.40766563216839835</v>
      </c>
      <c r="Q1104" s="6">
        <f>Campaign_Data[[#This Row],[Total_Spend]]/Campaign_Data[[#This Row],[Conversions]]</f>
        <v>0.67922886690647488</v>
      </c>
      <c r="R1104" s="7">
        <f xml:space="preserve"> Campaign_Data[[#This Row],[Revenue_Generated]]/Campaign_Data[[#This Row],[Total_Spend]]</f>
        <v>3.5540727059688009</v>
      </c>
      <c r="S1104" t="str">
        <f xml:space="preserve"> TEXT(Campaign_Data[[#This Row],[Start_Date]], "mmm-yyyy")</f>
        <v>Jan-2023</v>
      </c>
    </row>
    <row r="1105" spans="1:19" x14ac:dyDescent="0.2">
      <c r="A1105" t="s">
        <v>1143</v>
      </c>
      <c r="B1105" t="s">
        <v>27</v>
      </c>
      <c r="C1105" t="s">
        <v>28</v>
      </c>
      <c r="D1105" s="1">
        <v>44859</v>
      </c>
      <c r="E1105" s="1">
        <v>45305</v>
      </c>
      <c r="F1105">
        <v>81971.399999999994</v>
      </c>
      <c r="G1105">
        <v>78340.599999999991</v>
      </c>
      <c r="H1105">
        <v>16399.5</v>
      </c>
      <c r="I1105" s="6">
        <v>10113.924000000001</v>
      </c>
      <c r="J1105" s="7">
        <v>23381.510999999999</v>
      </c>
      <c r="K1105" t="s">
        <v>64</v>
      </c>
      <c r="L1105" t="s">
        <v>34</v>
      </c>
      <c r="M1105" t="s">
        <v>31</v>
      </c>
      <c r="N1105" s="5">
        <f xml:space="preserve"> Campaign_Data[[#This Row],[Clicks]]/Campaign_Data[[#This Row],[Impressions]]</f>
        <v>0.95570650251185163</v>
      </c>
      <c r="O1105" s="5">
        <f xml:space="preserve"> Campaign_Data[[#This Row],[Conversions]]/Campaign_Data[[#This Row],[Clicks]]</f>
        <v>0.20933589990375362</v>
      </c>
      <c r="P1105" s="7">
        <f>Campaign_Data[[#This Row],[Total_Spend]]/Campaign_Data[[#This Row],[Clicks]]</f>
        <v>0.1291019471385208</v>
      </c>
      <c r="Q1105" s="6">
        <f>Campaign_Data[[#This Row],[Total_Spend]]/Campaign_Data[[#This Row],[Conversions]]</f>
        <v>0.61672148541114069</v>
      </c>
      <c r="R1105" s="7">
        <f xml:space="preserve"> Campaign_Data[[#This Row],[Revenue_Generated]]/Campaign_Data[[#This Row],[Total_Spend]]</f>
        <v>2.3118139902969408</v>
      </c>
      <c r="S1105" t="str">
        <f xml:space="preserve"> TEXT(Campaign_Data[[#This Row],[Start_Date]], "mmm-yyyy")</f>
        <v>Oct-2022</v>
      </c>
    </row>
    <row r="1106" spans="1:19" x14ac:dyDescent="0.2">
      <c r="A1106" t="s">
        <v>1144</v>
      </c>
      <c r="B1106" t="s">
        <v>33</v>
      </c>
      <c r="C1106" t="s">
        <v>20</v>
      </c>
      <c r="D1106" s="1">
        <v>45151</v>
      </c>
      <c r="E1106" s="1">
        <v>45596</v>
      </c>
      <c r="F1106">
        <v>85419.5</v>
      </c>
      <c r="G1106">
        <v>68585</v>
      </c>
      <c r="H1106">
        <v>43233.2</v>
      </c>
      <c r="I1106" s="6">
        <v>6148.116</v>
      </c>
      <c r="J1106" s="7">
        <v>22323.794000000002</v>
      </c>
      <c r="K1106" t="s">
        <v>37</v>
      </c>
      <c r="L1106" t="s">
        <v>30</v>
      </c>
      <c r="M1106" t="s">
        <v>23</v>
      </c>
      <c r="N1106" s="5">
        <f xml:space="preserve"> Campaign_Data[[#This Row],[Clicks]]/Campaign_Data[[#This Row],[Impressions]]</f>
        <v>0.8029197080291971</v>
      </c>
      <c r="O1106" s="5">
        <f xml:space="preserve"> Campaign_Data[[#This Row],[Conversions]]/Campaign_Data[[#This Row],[Clicks]]</f>
        <v>0.63035940803382662</v>
      </c>
      <c r="P1106" s="7">
        <f>Campaign_Data[[#This Row],[Total_Spend]]/Campaign_Data[[#This Row],[Clicks]]</f>
        <v>8.9642283298097244E-2</v>
      </c>
      <c r="Q1106" s="6">
        <f>Campaign_Data[[#This Row],[Total_Spend]]/Campaign_Data[[#This Row],[Conversions]]</f>
        <v>0.14220821035685538</v>
      </c>
      <c r="R1106" s="7">
        <f xml:space="preserve"> Campaign_Data[[#This Row],[Revenue_Generated]]/Campaign_Data[[#This Row],[Total_Spend]]</f>
        <v>3.6309975283485221</v>
      </c>
      <c r="S1106" t="str">
        <f xml:space="preserve"> TEXT(Campaign_Data[[#This Row],[Start_Date]], "mmm-yyyy")</f>
        <v>Aug-2023</v>
      </c>
    </row>
    <row r="1107" spans="1:19" x14ac:dyDescent="0.2">
      <c r="A1107" t="s">
        <v>1145</v>
      </c>
      <c r="B1107" t="s">
        <v>46</v>
      </c>
      <c r="C1107" t="s">
        <v>28</v>
      </c>
      <c r="D1107" s="1">
        <v>44927</v>
      </c>
      <c r="E1107" s="1">
        <v>45385</v>
      </c>
      <c r="F1107">
        <v>139449.4</v>
      </c>
      <c r="G1107">
        <v>56091.799999999996</v>
      </c>
      <c r="H1107">
        <v>44094.5</v>
      </c>
      <c r="I1107" s="6">
        <v>12322.419</v>
      </c>
      <c r="J1107" s="7">
        <v>35160.267</v>
      </c>
      <c r="K1107" t="s">
        <v>64</v>
      </c>
      <c r="L1107" t="s">
        <v>22</v>
      </c>
      <c r="M1107" t="s">
        <v>31</v>
      </c>
      <c r="N1107" s="5">
        <f xml:space="preserve"> Campaign_Data[[#This Row],[Clicks]]/Campaign_Data[[#This Row],[Impressions]]</f>
        <v>0.40223765753025825</v>
      </c>
      <c r="O1107" s="5">
        <f xml:space="preserve"> Campaign_Data[[#This Row],[Conversions]]/Campaign_Data[[#This Row],[Clicks]]</f>
        <v>0.78611312170406378</v>
      </c>
      <c r="P1107" s="7">
        <f>Campaign_Data[[#This Row],[Total_Spend]]/Campaign_Data[[#This Row],[Clicks]]</f>
        <v>0.21968307310515978</v>
      </c>
      <c r="Q1107" s="6">
        <f>Campaign_Data[[#This Row],[Total_Spend]]/Campaign_Data[[#This Row],[Conversions]]</f>
        <v>0.27945478461032552</v>
      </c>
      <c r="R1107" s="7">
        <f xml:space="preserve"> Campaign_Data[[#This Row],[Revenue_Generated]]/Campaign_Data[[#This Row],[Total_Spend]]</f>
        <v>2.8533575266349893</v>
      </c>
      <c r="S1107" t="str">
        <f xml:space="preserve"> TEXT(Campaign_Data[[#This Row],[Start_Date]], "mmm-yyyy")</f>
        <v>Jan-2023</v>
      </c>
    </row>
    <row r="1108" spans="1:19" x14ac:dyDescent="0.2">
      <c r="A1108" t="s">
        <v>1146</v>
      </c>
      <c r="B1108" t="s">
        <v>25</v>
      </c>
      <c r="C1108" t="s">
        <v>47</v>
      </c>
      <c r="D1108" s="1">
        <v>44903</v>
      </c>
      <c r="E1108" s="1">
        <v>45352</v>
      </c>
      <c r="F1108">
        <v>52168.1</v>
      </c>
      <c r="G1108">
        <v>3645.2999999999997</v>
      </c>
      <c r="H1108">
        <v>1603.7</v>
      </c>
      <c r="I1108" s="6">
        <v>3125.33</v>
      </c>
      <c r="J1108" s="7">
        <v>11426.319</v>
      </c>
      <c r="K1108" t="s">
        <v>37</v>
      </c>
      <c r="L1108" t="s">
        <v>22</v>
      </c>
      <c r="M1108" t="s">
        <v>23</v>
      </c>
      <c r="N1108" s="5">
        <f xml:space="preserve"> Campaign_Data[[#This Row],[Clicks]]/Campaign_Data[[#This Row],[Impressions]]</f>
        <v>6.9876035354939123E-2</v>
      </c>
      <c r="O1108" s="5">
        <f xml:space="preserve"> Campaign_Data[[#This Row],[Conversions]]/Campaign_Data[[#This Row],[Clicks]]</f>
        <v>0.43993635640413686</v>
      </c>
      <c r="P1108" s="7">
        <f>Campaign_Data[[#This Row],[Total_Spend]]/Campaign_Data[[#This Row],[Clicks]]</f>
        <v>0.85735879077167865</v>
      </c>
      <c r="Q1108" s="6">
        <f>Campaign_Data[[#This Row],[Total_Spend]]/Campaign_Data[[#This Row],[Conversions]]</f>
        <v>1.9488245931283905</v>
      </c>
      <c r="R1108" s="7">
        <f xml:space="preserve"> Campaign_Data[[#This Row],[Revenue_Generated]]/Campaign_Data[[#This Row],[Total_Spend]]</f>
        <v>3.6560360025981256</v>
      </c>
      <c r="S1108" t="str">
        <f xml:space="preserve"> TEXT(Campaign_Data[[#This Row],[Start_Date]], "mmm-yyyy")</f>
        <v>Dec-2022</v>
      </c>
    </row>
    <row r="1109" spans="1:19" x14ac:dyDescent="0.2">
      <c r="A1109" t="s">
        <v>1147</v>
      </c>
      <c r="B1109" t="s">
        <v>33</v>
      </c>
      <c r="C1109" t="s">
        <v>40</v>
      </c>
      <c r="D1109" s="1">
        <v>44930</v>
      </c>
      <c r="E1109" s="1">
        <v>45367</v>
      </c>
      <c r="F1109">
        <v>17939.399999999998</v>
      </c>
      <c r="G1109">
        <v>14668.199999999999</v>
      </c>
      <c r="H1109">
        <v>6252.4</v>
      </c>
      <c r="I1109" s="6">
        <v>8716.6749999999993</v>
      </c>
      <c r="J1109" s="7">
        <v>32963.43</v>
      </c>
      <c r="K1109" t="s">
        <v>29</v>
      </c>
      <c r="L1109" t="s">
        <v>34</v>
      </c>
      <c r="M1109" t="s">
        <v>23</v>
      </c>
      <c r="N1109" s="5">
        <f xml:space="preserve"> Campaign_Data[[#This Row],[Clicks]]/Campaign_Data[[#This Row],[Impressions]]</f>
        <v>0.81765276430649858</v>
      </c>
      <c r="O1109" s="5">
        <f xml:space="preserve"> Campaign_Data[[#This Row],[Conversions]]/Campaign_Data[[#This Row],[Clicks]]</f>
        <v>0.42625543693159351</v>
      </c>
      <c r="P1109" s="7">
        <f>Campaign_Data[[#This Row],[Total_Spend]]/Campaign_Data[[#This Row],[Clicks]]</f>
        <v>0.59425662317121386</v>
      </c>
      <c r="Q1109" s="6">
        <f>Campaign_Data[[#This Row],[Total_Spend]]/Campaign_Data[[#This Row],[Conversions]]</f>
        <v>1.3941326530612244</v>
      </c>
      <c r="R1109" s="7">
        <f xml:space="preserve"> Campaign_Data[[#This Row],[Revenue_Generated]]/Campaign_Data[[#This Row],[Total_Spend]]</f>
        <v>3.7816518339848626</v>
      </c>
      <c r="S1109" t="str">
        <f xml:space="preserve"> TEXT(Campaign_Data[[#This Row],[Start_Date]], "mmm-yyyy")</f>
        <v>Jan-2023</v>
      </c>
    </row>
    <row r="1110" spans="1:19" x14ac:dyDescent="0.2">
      <c r="A1110" t="s">
        <v>1148</v>
      </c>
      <c r="B1110" t="s">
        <v>27</v>
      </c>
      <c r="C1110" t="s">
        <v>40</v>
      </c>
      <c r="D1110" s="1">
        <v>45086</v>
      </c>
      <c r="E1110" s="1">
        <v>45523</v>
      </c>
      <c r="F1110">
        <v>22176.3</v>
      </c>
      <c r="G1110">
        <v>19496.7</v>
      </c>
      <c r="H1110">
        <v>9935.4</v>
      </c>
      <c r="I1110" s="6">
        <v>10025.561</v>
      </c>
      <c r="J1110" s="7">
        <v>38059.860999999997</v>
      </c>
      <c r="K1110" t="s">
        <v>29</v>
      </c>
      <c r="L1110" t="s">
        <v>43</v>
      </c>
      <c r="M1110" t="s">
        <v>31</v>
      </c>
      <c r="N1110" s="5">
        <f xml:space="preserve"> Campaign_Data[[#This Row],[Clicks]]/Campaign_Data[[#This Row],[Impressions]]</f>
        <v>0.87916830129462542</v>
      </c>
      <c r="O1110" s="5">
        <f xml:space="preserve"> Campaign_Data[[#This Row],[Conversions]]/Campaign_Data[[#This Row],[Clicks]]</f>
        <v>0.5095939312806782</v>
      </c>
      <c r="P1110" s="7">
        <f>Campaign_Data[[#This Row],[Total_Spend]]/Campaign_Data[[#This Row],[Clicks]]</f>
        <v>0.51421835490108581</v>
      </c>
      <c r="Q1110" s="6">
        <f>Campaign_Data[[#This Row],[Total_Spend]]/Campaign_Data[[#This Row],[Conversions]]</f>
        <v>1.0090747227086982</v>
      </c>
      <c r="R1110" s="7">
        <f xml:space="preserve"> Campaign_Data[[#This Row],[Revenue_Generated]]/Campaign_Data[[#This Row],[Total_Spend]]</f>
        <v>3.7962824224998482</v>
      </c>
      <c r="S1110" t="str">
        <f xml:space="preserve"> TEXT(Campaign_Data[[#This Row],[Start_Date]], "mmm-yyyy")</f>
        <v>Jun-2023</v>
      </c>
    </row>
    <row r="1111" spans="1:19" x14ac:dyDescent="0.2">
      <c r="A1111" t="s">
        <v>1149</v>
      </c>
      <c r="B1111" t="s">
        <v>27</v>
      </c>
      <c r="C1111" t="s">
        <v>28</v>
      </c>
      <c r="D1111" s="1">
        <v>45026</v>
      </c>
      <c r="E1111" s="1">
        <v>45462</v>
      </c>
      <c r="F1111">
        <v>54728.799999999996</v>
      </c>
      <c r="G1111">
        <v>40687</v>
      </c>
      <c r="H1111">
        <v>2154.6999999999998</v>
      </c>
      <c r="I1111" s="6">
        <v>3494.9059999999999</v>
      </c>
      <c r="J1111" s="7">
        <v>9392.2880000000005</v>
      </c>
      <c r="K1111" t="s">
        <v>42</v>
      </c>
      <c r="L1111" t="s">
        <v>43</v>
      </c>
      <c r="M1111" t="s">
        <v>23</v>
      </c>
      <c r="N1111" s="5">
        <f xml:space="preserve"> Campaign_Data[[#This Row],[Clicks]]/Campaign_Data[[#This Row],[Impressions]]</f>
        <v>0.74342941924544304</v>
      </c>
      <c r="O1111" s="5">
        <f xml:space="preserve"> Campaign_Data[[#This Row],[Conversions]]/Campaign_Data[[#This Row],[Clicks]]</f>
        <v>5.2957947255880253E-2</v>
      </c>
      <c r="P1111" s="7">
        <f>Campaign_Data[[#This Row],[Total_Spend]]/Campaign_Data[[#This Row],[Clicks]]</f>
        <v>8.5897362794012833E-2</v>
      </c>
      <c r="Q1111" s="6">
        <f>Campaign_Data[[#This Row],[Total_Spend]]/Campaign_Data[[#This Row],[Conversions]]</f>
        <v>1.6219919246298791</v>
      </c>
      <c r="R1111" s="7">
        <f xml:space="preserve"> Campaign_Data[[#This Row],[Revenue_Generated]]/Campaign_Data[[#This Row],[Total_Spend]]</f>
        <v>2.6874222082081753</v>
      </c>
      <c r="S1111" t="str">
        <f xml:space="preserve"> TEXT(Campaign_Data[[#This Row],[Start_Date]], "mmm-yyyy")</f>
        <v>Apr-2023</v>
      </c>
    </row>
    <row r="1112" spans="1:19" x14ac:dyDescent="0.2">
      <c r="A1112" t="s">
        <v>1150</v>
      </c>
      <c r="B1112" t="s">
        <v>46</v>
      </c>
      <c r="C1112" t="s">
        <v>20</v>
      </c>
      <c r="D1112" s="1">
        <v>44954</v>
      </c>
      <c r="E1112" s="1">
        <v>45413</v>
      </c>
      <c r="F1112">
        <v>71960.599999999991</v>
      </c>
      <c r="G1112">
        <v>50683.299999999996</v>
      </c>
      <c r="H1112">
        <v>34710.1</v>
      </c>
      <c r="I1112" s="6">
        <v>3611.8049999999998</v>
      </c>
      <c r="J1112" s="7">
        <v>10417.641</v>
      </c>
      <c r="K1112" t="s">
        <v>29</v>
      </c>
      <c r="L1112" t="s">
        <v>49</v>
      </c>
      <c r="M1112" t="s">
        <v>31</v>
      </c>
      <c r="N1112" s="5">
        <f xml:space="preserve"> Campaign_Data[[#This Row],[Clicks]]/Campaign_Data[[#This Row],[Impressions]]</f>
        <v>0.70432014185540426</v>
      </c>
      <c r="O1112" s="5">
        <f xml:space="preserve"> Campaign_Data[[#This Row],[Conversions]]/Campaign_Data[[#This Row],[Clicks]]</f>
        <v>0.68484293643073757</v>
      </c>
      <c r="P1112" s="7">
        <f>Campaign_Data[[#This Row],[Total_Spend]]/Campaign_Data[[#This Row],[Clicks]]</f>
        <v>7.126223035990159E-2</v>
      </c>
      <c r="Q1112" s="6">
        <f>Campaign_Data[[#This Row],[Total_Spend]]/Campaign_Data[[#This Row],[Conversions]]</f>
        <v>0.10405631213969421</v>
      </c>
      <c r="R1112" s="7">
        <f xml:space="preserve"> Campaign_Data[[#This Row],[Revenue_Generated]]/Campaign_Data[[#This Row],[Total_Spend]]</f>
        <v>2.88433096471155</v>
      </c>
      <c r="S1112" t="str">
        <f xml:space="preserve"> TEXT(Campaign_Data[[#This Row],[Start_Date]], "mmm-yyyy")</f>
        <v>Jan-2023</v>
      </c>
    </row>
    <row r="1113" spans="1:19" x14ac:dyDescent="0.2">
      <c r="A1113" t="s">
        <v>1151</v>
      </c>
      <c r="B1113" t="s">
        <v>33</v>
      </c>
      <c r="C1113" t="s">
        <v>28</v>
      </c>
      <c r="D1113" s="1">
        <v>44955</v>
      </c>
      <c r="E1113" s="1">
        <v>45408</v>
      </c>
      <c r="F1113">
        <v>7740.0999999999995</v>
      </c>
      <c r="G1113">
        <v>4129.5999999999995</v>
      </c>
      <c r="H1113">
        <v>2064.7999999999997</v>
      </c>
      <c r="I1113" s="6">
        <v>4739.0060000000003</v>
      </c>
      <c r="J1113" s="7">
        <v>18787.911</v>
      </c>
      <c r="K1113" t="s">
        <v>29</v>
      </c>
      <c r="L1113" t="s">
        <v>22</v>
      </c>
      <c r="M1113" t="s">
        <v>31</v>
      </c>
      <c r="N1113" s="5">
        <f xml:space="preserve"> Campaign_Data[[#This Row],[Clicks]]/Campaign_Data[[#This Row],[Impressions]]</f>
        <v>0.53353315848632443</v>
      </c>
      <c r="O1113" s="5">
        <f xml:space="preserve"> Campaign_Data[[#This Row],[Conversions]]/Campaign_Data[[#This Row],[Clicks]]</f>
        <v>0.5</v>
      </c>
      <c r="P1113" s="7">
        <f>Campaign_Data[[#This Row],[Total_Spend]]/Campaign_Data[[#This Row],[Clicks]]</f>
        <v>1.1475702247191013</v>
      </c>
      <c r="Q1113" s="6">
        <f>Campaign_Data[[#This Row],[Total_Spend]]/Campaign_Data[[#This Row],[Conversions]]</f>
        <v>2.2951404494382026</v>
      </c>
      <c r="R1113" s="7">
        <f xml:space="preserve"> Campaign_Data[[#This Row],[Revenue_Generated]]/Campaign_Data[[#This Row],[Total_Spend]]</f>
        <v>3.9645256832339943</v>
      </c>
      <c r="S1113" t="str">
        <f xml:space="preserve"> TEXT(Campaign_Data[[#This Row],[Start_Date]], "mmm-yyyy")</f>
        <v>Jan-2023</v>
      </c>
    </row>
    <row r="1114" spans="1:19" x14ac:dyDescent="0.2">
      <c r="A1114" t="s">
        <v>1152</v>
      </c>
      <c r="B1114" t="s">
        <v>39</v>
      </c>
      <c r="C1114" t="s">
        <v>40</v>
      </c>
      <c r="D1114" s="1">
        <v>44978</v>
      </c>
      <c r="E1114" s="1">
        <v>45423</v>
      </c>
      <c r="F1114">
        <v>20360.899999999998</v>
      </c>
      <c r="G1114">
        <v>1125.2</v>
      </c>
      <c r="H1114">
        <v>1090.3999999999999</v>
      </c>
      <c r="I1114" s="6">
        <v>12417.335999999999</v>
      </c>
      <c r="J1114" s="7">
        <v>46304.097000000002</v>
      </c>
      <c r="K1114" t="s">
        <v>29</v>
      </c>
      <c r="L1114" t="s">
        <v>43</v>
      </c>
      <c r="M1114" t="s">
        <v>31</v>
      </c>
      <c r="N1114" s="5">
        <f xml:space="preserve"> Campaign_Data[[#This Row],[Clicks]]/Campaign_Data[[#This Row],[Impressions]]</f>
        <v>5.5262783079333438E-2</v>
      </c>
      <c r="O1114" s="5">
        <f xml:space="preserve"> Campaign_Data[[#This Row],[Conversions]]/Campaign_Data[[#This Row],[Clicks]]</f>
        <v>0.9690721649484535</v>
      </c>
      <c r="P1114" s="7">
        <f>Campaign_Data[[#This Row],[Total_Spend]]/Campaign_Data[[#This Row],[Clicks]]</f>
        <v>11.035670103092782</v>
      </c>
      <c r="Q1114" s="6">
        <f>Campaign_Data[[#This Row],[Total_Spend]]/Campaign_Data[[#This Row],[Conversions]]</f>
        <v>11.387872340425533</v>
      </c>
      <c r="R1114" s="7">
        <f xml:space="preserve"> Campaign_Data[[#This Row],[Revenue_Generated]]/Campaign_Data[[#This Row],[Total_Spend]]</f>
        <v>3.728988005156662</v>
      </c>
      <c r="S1114" t="str">
        <f xml:space="preserve"> TEXT(Campaign_Data[[#This Row],[Start_Date]], "mmm-yyyy")</f>
        <v>Feb-2023</v>
      </c>
    </row>
    <row r="1115" spans="1:19" x14ac:dyDescent="0.2">
      <c r="A1115" t="s">
        <v>1153</v>
      </c>
      <c r="B1115" t="s">
        <v>46</v>
      </c>
      <c r="C1115" t="s">
        <v>40</v>
      </c>
      <c r="D1115" s="1">
        <v>45140</v>
      </c>
      <c r="E1115" s="1">
        <v>45590</v>
      </c>
      <c r="F1115">
        <v>129160.2</v>
      </c>
      <c r="G1115">
        <v>10222.5</v>
      </c>
      <c r="H1115">
        <v>6377.0999999999995</v>
      </c>
      <c r="I1115" s="6">
        <v>7290.5129999999999</v>
      </c>
      <c r="J1115" s="7">
        <v>21994.325000000001</v>
      </c>
      <c r="K1115" t="s">
        <v>64</v>
      </c>
      <c r="L1115" t="s">
        <v>49</v>
      </c>
      <c r="M1115" t="s">
        <v>31</v>
      </c>
      <c r="N1115" s="5">
        <f xml:space="preserve"> Campaign_Data[[#This Row],[Clicks]]/Campaign_Data[[#This Row],[Impressions]]</f>
        <v>7.9145897884952174E-2</v>
      </c>
      <c r="O1115" s="5">
        <f xml:space="preserve"> Campaign_Data[[#This Row],[Conversions]]/Campaign_Data[[#This Row],[Clicks]]</f>
        <v>0.62382978723404248</v>
      </c>
      <c r="P1115" s="7">
        <f>Campaign_Data[[#This Row],[Total_Spend]]/Campaign_Data[[#This Row],[Clicks]]</f>
        <v>0.71318297872340419</v>
      </c>
      <c r="Q1115" s="6">
        <f>Campaign_Data[[#This Row],[Total_Spend]]/Campaign_Data[[#This Row],[Conversions]]</f>
        <v>1.1432332878581175</v>
      </c>
      <c r="R1115" s="7">
        <f xml:space="preserve"> Campaign_Data[[#This Row],[Revenue_Generated]]/Campaign_Data[[#This Row],[Total_Spend]]</f>
        <v>3.0168418875324687</v>
      </c>
      <c r="S1115" t="str">
        <f xml:space="preserve"> TEXT(Campaign_Data[[#This Row],[Start_Date]], "mmm-yyyy")</f>
        <v>Aug-2023</v>
      </c>
    </row>
    <row r="1116" spans="1:19" x14ac:dyDescent="0.2">
      <c r="A1116" t="s">
        <v>1154</v>
      </c>
      <c r="B1116" t="s">
        <v>39</v>
      </c>
      <c r="C1116" t="s">
        <v>28</v>
      </c>
      <c r="D1116" s="1">
        <v>45051</v>
      </c>
      <c r="E1116" s="1">
        <v>45514</v>
      </c>
      <c r="F1116">
        <v>52672.7</v>
      </c>
      <c r="G1116">
        <v>9532.2999999999993</v>
      </c>
      <c r="H1116">
        <v>1438.3999999999999</v>
      </c>
      <c r="I1116" s="6">
        <v>4938.1779999999999</v>
      </c>
      <c r="J1116" s="7">
        <v>17364.532999999999</v>
      </c>
      <c r="K1116" t="s">
        <v>37</v>
      </c>
      <c r="L1116" t="s">
        <v>49</v>
      </c>
      <c r="M1116" t="s">
        <v>31</v>
      </c>
      <c r="N1116" s="5">
        <f xml:space="preserve"> Campaign_Data[[#This Row],[Clicks]]/Campaign_Data[[#This Row],[Impressions]]</f>
        <v>0.18097230633705885</v>
      </c>
      <c r="O1116" s="5">
        <f xml:space="preserve"> Campaign_Data[[#This Row],[Conversions]]/Campaign_Data[[#This Row],[Clicks]]</f>
        <v>0.15089747490112565</v>
      </c>
      <c r="P1116" s="7">
        <f>Campaign_Data[[#This Row],[Total_Spend]]/Campaign_Data[[#This Row],[Clicks]]</f>
        <v>0.51804685123212657</v>
      </c>
      <c r="Q1116" s="6">
        <f>Campaign_Data[[#This Row],[Total_Spend]]/Campaign_Data[[#This Row],[Conversions]]</f>
        <v>3.4331048387096779</v>
      </c>
      <c r="R1116" s="7">
        <f xml:space="preserve"> Campaign_Data[[#This Row],[Revenue_Generated]]/Campaign_Data[[#This Row],[Total_Spend]]</f>
        <v>3.5163845855698193</v>
      </c>
      <c r="S1116" t="str">
        <f xml:space="preserve"> TEXT(Campaign_Data[[#This Row],[Start_Date]], "mmm-yyyy")</f>
        <v>May-2023</v>
      </c>
    </row>
    <row r="1117" spans="1:19" x14ac:dyDescent="0.2">
      <c r="A1117" t="s">
        <v>1155</v>
      </c>
      <c r="B1117" t="s">
        <v>25</v>
      </c>
      <c r="C1117" t="s">
        <v>47</v>
      </c>
      <c r="D1117" s="1">
        <v>45123</v>
      </c>
      <c r="E1117" s="1">
        <v>45563</v>
      </c>
      <c r="F1117">
        <v>139188.4</v>
      </c>
      <c r="G1117">
        <v>37836.299999999996</v>
      </c>
      <c r="H1117">
        <v>25865.1</v>
      </c>
      <c r="I1117" s="6">
        <v>7343.1189999999997</v>
      </c>
      <c r="J1117" s="7">
        <v>27877.062000000002</v>
      </c>
      <c r="K1117" t="s">
        <v>42</v>
      </c>
      <c r="L1117" t="s">
        <v>34</v>
      </c>
      <c r="M1117" t="s">
        <v>31</v>
      </c>
      <c r="N1117" s="5">
        <f xml:space="preserve"> Campaign_Data[[#This Row],[Clicks]]/Campaign_Data[[#This Row],[Impressions]]</f>
        <v>0.27183515292941074</v>
      </c>
      <c r="O1117" s="5">
        <f xml:space="preserve"> Campaign_Data[[#This Row],[Conversions]]/Campaign_Data[[#This Row],[Clicks]]</f>
        <v>0.68360542653483558</v>
      </c>
      <c r="P1117" s="7">
        <f>Campaign_Data[[#This Row],[Total_Spend]]/Campaign_Data[[#This Row],[Clicks]]</f>
        <v>0.19407603280447613</v>
      </c>
      <c r="Q1117" s="6">
        <f>Campaign_Data[[#This Row],[Total_Spend]]/Campaign_Data[[#This Row],[Conversions]]</f>
        <v>0.28390066150913779</v>
      </c>
      <c r="R1117" s="7">
        <f xml:space="preserve"> Campaign_Data[[#This Row],[Revenue_Generated]]/Campaign_Data[[#This Row],[Total_Spend]]</f>
        <v>3.7963516592881041</v>
      </c>
      <c r="S1117" t="str">
        <f xml:space="preserve"> TEXT(Campaign_Data[[#This Row],[Start_Date]], "mmm-yyyy")</f>
        <v>Jul-2023</v>
      </c>
    </row>
    <row r="1118" spans="1:19" x14ac:dyDescent="0.2">
      <c r="A1118" t="s">
        <v>1156</v>
      </c>
      <c r="B1118" t="s">
        <v>25</v>
      </c>
      <c r="C1118" t="s">
        <v>40</v>
      </c>
      <c r="D1118" s="1">
        <v>44914</v>
      </c>
      <c r="E1118" s="1">
        <v>45374</v>
      </c>
      <c r="F1118">
        <v>106395.2</v>
      </c>
      <c r="G1118">
        <v>58797.5</v>
      </c>
      <c r="H1118">
        <v>27019.3</v>
      </c>
      <c r="I1118" s="6">
        <v>8632.8359999999993</v>
      </c>
      <c r="J1118" s="7">
        <v>16620.741000000002</v>
      </c>
      <c r="K1118" t="s">
        <v>42</v>
      </c>
      <c r="L1118" t="s">
        <v>30</v>
      </c>
      <c r="M1118" t="s">
        <v>23</v>
      </c>
      <c r="N1118" s="5">
        <f xml:space="preserve"> Campaign_Data[[#This Row],[Clicks]]/Campaign_Data[[#This Row],[Impressions]]</f>
        <v>0.55263301351940686</v>
      </c>
      <c r="O1118" s="5">
        <f xml:space="preserve"> Campaign_Data[[#This Row],[Conversions]]/Campaign_Data[[#This Row],[Clicks]]</f>
        <v>0.45953144266337853</v>
      </c>
      <c r="P1118" s="7">
        <f>Campaign_Data[[#This Row],[Total_Spend]]/Campaign_Data[[#This Row],[Clicks]]</f>
        <v>0.14682318125770652</v>
      </c>
      <c r="Q1118" s="6">
        <f>Campaign_Data[[#This Row],[Total_Spend]]/Campaign_Data[[#This Row],[Conversions]]</f>
        <v>0.31950627884512178</v>
      </c>
      <c r="R1118" s="7">
        <f xml:space="preserve"> Campaign_Data[[#This Row],[Revenue_Generated]]/Campaign_Data[[#This Row],[Total_Spend]]</f>
        <v>1.9252932639980653</v>
      </c>
      <c r="S1118" t="str">
        <f xml:space="preserve"> TEXT(Campaign_Data[[#This Row],[Start_Date]], "mmm-yyyy")</f>
        <v>Dec-2022</v>
      </c>
    </row>
    <row r="1119" spans="1:19" x14ac:dyDescent="0.2">
      <c r="A1119" t="s">
        <v>1157</v>
      </c>
      <c r="B1119" t="s">
        <v>39</v>
      </c>
      <c r="C1119" t="s">
        <v>47</v>
      </c>
      <c r="D1119" s="1">
        <v>44906</v>
      </c>
      <c r="E1119" s="1">
        <v>45356</v>
      </c>
      <c r="F1119">
        <v>61018.9</v>
      </c>
      <c r="G1119">
        <v>45590.9</v>
      </c>
      <c r="H1119">
        <v>43903.1</v>
      </c>
      <c r="I1119" s="6">
        <v>13369.782999999999</v>
      </c>
      <c r="J1119" s="7">
        <v>44951.275999999998</v>
      </c>
      <c r="K1119" t="s">
        <v>64</v>
      </c>
      <c r="L1119" t="s">
        <v>34</v>
      </c>
      <c r="M1119" t="s">
        <v>31</v>
      </c>
      <c r="N1119" s="5">
        <f xml:space="preserve"> Campaign_Data[[#This Row],[Clicks]]/Campaign_Data[[#This Row],[Impressions]]</f>
        <v>0.74716030606910322</v>
      </c>
      <c r="O1119" s="5">
        <f xml:space="preserve"> Campaign_Data[[#This Row],[Conversions]]/Campaign_Data[[#This Row],[Clicks]]</f>
        <v>0.9629794542331912</v>
      </c>
      <c r="P1119" s="7">
        <f>Campaign_Data[[#This Row],[Total_Spend]]/Campaign_Data[[#This Row],[Clicks]]</f>
        <v>0.29325551809681316</v>
      </c>
      <c r="Q1119" s="6">
        <f>Campaign_Data[[#This Row],[Total_Spend]]/Campaign_Data[[#This Row],[Conversions]]</f>
        <v>0.30452936125239449</v>
      </c>
      <c r="R1119" s="7">
        <f xml:space="preserve"> Campaign_Data[[#This Row],[Revenue_Generated]]/Campaign_Data[[#This Row],[Total_Spend]]</f>
        <v>3.3621544942053285</v>
      </c>
      <c r="S1119" t="str">
        <f xml:space="preserve"> TEXT(Campaign_Data[[#This Row],[Start_Date]], "mmm-yyyy")</f>
        <v>Dec-2022</v>
      </c>
    </row>
    <row r="1120" spans="1:19" x14ac:dyDescent="0.2">
      <c r="A1120" t="s">
        <v>1158</v>
      </c>
      <c r="B1120" t="s">
        <v>25</v>
      </c>
      <c r="C1120" t="s">
        <v>40</v>
      </c>
      <c r="D1120" s="1">
        <v>44992</v>
      </c>
      <c r="E1120" s="1">
        <v>45446</v>
      </c>
      <c r="F1120">
        <v>40405.699999999997</v>
      </c>
      <c r="G1120">
        <v>14415.9</v>
      </c>
      <c r="H1120">
        <v>1287.5999999999999</v>
      </c>
      <c r="I1120" s="6">
        <v>11979.638999999999</v>
      </c>
      <c r="J1120" s="7">
        <v>26074.451000000001</v>
      </c>
      <c r="K1120" t="s">
        <v>37</v>
      </c>
      <c r="L1120" t="s">
        <v>30</v>
      </c>
      <c r="M1120" t="s">
        <v>31</v>
      </c>
      <c r="N1120" s="5">
        <f xml:space="preserve"> Campaign_Data[[#This Row],[Clicks]]/Campaign_Data[[#This Row],[Impressions]]</f>
        <v>0.35677887030790212</v>
      </c>
      <c r="O1120" s="5">
        <f xml:space="preserve"> Campaign_Data[[#This Row],[Conversions]]/Campaign_Data[[#This Row],[Clicks]]</f>
        <v>8.9318044659022322E-2</v>
      </c>
      <c r="P1120" s="7">
        <f>Campaign_Data[[#This Row],[Total_Spend]]/Campaign_Data[[#This Row],[Clicks]]</f>
        <v>0.83100181050090527</v>
      </c>
      <c r="Q1120" s="6">
        <f>Campaign_Data[[#This Row],[Total_Spend]]/Campaign_Data[[#This Row],[Conversions]]</f>
        <v>9.3038513513513514</v>
      </c>
      <c r="R1120" s="7">
        <f xml:space="preserve"> Campaign_Data[[#This Row],[Revenue_Generated]]/Campaign_Data[[#This Row],[Total_Spend]]</f>
        <v>2.1765640016364434</v>
      </c>
      <c r="S1120" t="str">
        <f xml:space="preserve"> TEXT(Campaign_Data[[#This Row],[Start_Date]], "mmm-yyyy")</f>
        <v>Mar-2023</v>
      </c>
    </row>
    <row r="1121" spans="1:19" x14ac:dyDescent="0.2">
      <c r="A1121" t="s">
        <v>1159</v>
      </c>
      <c r="B1121" t="s">
        <v>46</v>
      </c>
      <c r="C1121" t="s">
        <v>28</v>
      </c>
      <c r="D1121" s="1">
        <v>44953</v>
      </c>
      <c r="E1121" s="1">
        <v>45392</v>
      </c>
      <c r="F1121">
        <v>3393</v>
      </c>
      <c r="G1121">
        <v>1305</v>
      </c>
      <c r="H1121">
        <v>565.5</v>
      </c>
      <c r="I1121" s="6">
        <v>13436.483</v>
      </c>
      <c r="J1121" s="7">
        <v>16268.333000000001</v>
      </c>
      <c r="K1121" t="s">
        <v>21</v>
      </c>
      <c r="L1121" t="s">
        <v>49</v>
      </c>
      <c r="M1121" t="s">
        <v>31</v>
      </c>
      <c r="N1121" s="5">
        <f xml:space="preserve"> Campaign_Data[[#This Row],[Clicks]]/Campaign_Data[[#This Row],[Impressions]]</f>
        <v>0.38461538461538464</v>
      </c>
      <c r="O1121" s="5">
        <f xml:space="preserve"> Campaign_Data[[#This Row],[Conversions]]/Campaign_Data[[#This Row],[Clicks]]</f>
        <v>0.43333333333333335</v>
      </c>
      <c r="P1121" s="7">
        <f>Campaign_Data[[#This Row],[Total_Spend]]/Campaign_Data[[#This Row],[Clicks]]</f>
        <v>10.296155555555556</v>
      </c>
      <c r="Q1121" s="6">
        <f>Campaign_Data[[#This Row],[Total_Spend]]/Campaign_Data[[#This Row],[Conversions]]</f>
        <v>23.760358974358976</v>
      </c>
      <c r="R1121" s="7">
        <f xml:space="preserve"> Campaign_Data[[#This Row],[Revenue_Generated]]/Campaign_Data[[#This Row],[Total_Spend]]</f>
        <v>1.2107582765519818</v>
      </c>
      <c r="S1121" t="str">
        <f xml:space="preserve"> TEXT(Campaign_Data[[#This Row],[Start_Date]], "mmm-yyyy")</f>
        <v>Jan-2023</v>
      </c>
    </row>
    <row r="1122" spans="1:19" x14ac:dyDescent="0.2">
      <c r="A1122" t="s">
        <v>1160</v>
      </c>
      <c r="B1122" t="s">
        <v>33</v>
      </c>
      <c r="C1122" t="s">
        <v>47</v>
      </c>
      <c r="D1122" s="1">
        <v>44937</v>
      </c>
      <c r="E1122" s="1">
        <v>45388</v>
      </c>
      <c r="F1122">
        <v>106084.9</v>
      </c>
      <c r="G1122">
        <v>59467.4</v>
      </c>
      <c r="H1122">
        <v>24708</v>
      </c>
      <c r="I1122" s="6">
        <v>12241.973</v>
      </c>
      <c r="J1122" s="7">
        <v>38377.381999999998</v>
      </c>
      <c r="K1122" t="s">
        <v>37</v>
      </c>
      <c r="L1122" t="s">
        <v>30</v>
      </c>
      <c r="M1122" t="s">
        <v>31</v>
      </c>
      <c r="N1122" s="5">
        <f xml:space="preserve"> Campaign_Data[[#This Row],[Clicks]]/Campaign_Data[[#This Row],[Impressions]]</f>
        <v>0.56056422733112821</v>
      </c>
      <c r="O1122" s="5">
        <f xml:space="preserve"> Campaign_Data[[#This Row],[Conversions]]/Campaign_Data[[#This Row],[Clicks]]</f>
        <v>0.41548814980981175</v>
      </c>
      <c r="P1122" s="7">
        <f>Campaign_Data[[#This Row],[Total_Spend]]/Campaign_Data[[#This Row],[Clicks]]</f>
        <v>0.20586023602847947</v>
      </c>
      <c r="Q1122" s="6">
        <f>Campaign_Data[[#This Row],[Total_Spend]]/Campaign_Data[[#This Row],[Conversions]]</f>
        <v>0.49546596244131458</v>
      </c>
      <c r="R1122" s="7">
        <f xml:space="preserve"> Campaign_Data[[#This Row],[Revenue_Generated]]/Campaign_Data[[#This Row],[Total_Spend]]</f>
        <v>3.1349017025278521</v>
      </c>
      <c r="S1122" t="str">
        <f xml:space="preserve"> TEXT(Campaign_Data[[#This Row],[Start_Date]], "mmm-yyyy")</f>
        <v>Jan-2023</v>
      </c>
    </row>
    <row r="1123" spans="1:19" x14ac:dyDescent="0.2">
      <c r="A1123" t="s">
        <v>1161</v>
      </c>
      <c r="B1123" t="s">
        <v>39</v>
      </c>
      <c r="C1123" t="s">
        <v>28</v>
      </c>
      <c r="D1123" s="1">
        <v>45002</v>
      </c>
      <c r="E1123" s="1">
        <v>45440</v>
      </c>
      <c r="F1123">
        <v>55816.299999999996</v>
      </c>
      <c r="G1123">
        <v>19412.599999999999</v>
      </c>
      <c r="H1123">
        <v>5193.8999999999996</v>
      </c>
      <c r="I1123" s="6">
        <v>2658.6329999999998</v>
      </c>
      <c r="J1123" s="7">
        <v>5574.6120000000001</v>
      </c>
      <c r="K1123" t="s">
        <v>42</v>
      </c>
      <c r="L1123" t="s">
        <v>43</v>
      </c>
      <c r="M1123" t="s">
        <v>23</v>
      </c>
      <c r="N1123" s="5">
        <f xml:space="preserve"> Campaign_Data[[#This Row],[Clicks]]/Campaign_Data[[#This Row],[Impressions]]</f>
        <v>0.34779446147451554</v>
      </c>
      <c r="O1123" s="5">
        <f xml:space="preserve"> Campaign_Data[[#This Row],[Conversions]]/Campaign_Data[[#This Row],[Clicks]]</f>
        <v>0.26755303256647744</v>
      </c>
      <c r="P1123" s="7">
        <f>Campaign_Data[[#This Row],[Total_Spend]]/Campaign_Data[[#This Row],[Clicks]]</f>
        <v>0.13695398864654915</v>
      </c>
      <c r="Q1123" s="6">
        <f>Campaign_Data[[#This Row],[Total_Spend]]/Campaign_Data[[#This Row],[Conversions]]</f>
        <v>0.5118760469011725</v>
      </c>
      <c r="R1123" s="7">
        <f xml:space="preserve"> Campaign_Data[[#This Row],[Revenue_Generated]]/Campaign_Data[[#This Row],[Total_Spend]]</f>
        <v>2.0967963611374718</v>
      </c>
      <c r="S1123" t="str">
        <f xml:space="preserve"> TEXT(Campaign_Data[[#This Row],[Start_Date]], "mmm-yyyy")</f>
        <v>Mar-2023</v>
      </c>
    </row>
    <row r="1124" spans="1:19" x14ac:dyDescent="0.2">
      <c r="A1124" t="s">
        <v>1162</v>
      </c>
      <c r="B1124" t="s">
        <v>33</v>
      </c>
      <c r="C1124" t="s">
        <v>40</v>
      </c>
      <c r="D1124" s="1">
        <v>45039</v>
      </c>
      <c r="E1124" s="1">
        <v>45473</v>
      </c>
      <c r="F1124">
        <v>45042.799999999996</v>
      </c>
      <c r="G1124">
        <v>16402.399999999998</v>
      </c>
      <c r="H1124">
        <v>5080.8</v>
      </c>
      <c r="I1124" s="6">
        <v>5847.299</v>
      </c>
      <c r="J1124" s="7">
        <v>7819.009</v>
      </c>
      <c r="K1124" t="s">
        <v>21</v>
      </c>
      <c r="L1124" t="s">
        <v>34</v>
      </c>
      <c r="M1124" t="s">
        <v>31</v>
      </c>
      <c r="N1124" s="5">
        <f xml:space="preserve"> Campaign_Data[[#This Row],[Clicks]]/Campaign_Data[[#This Row],[Impressions]]</f>
        <v>0.36415142930723665</v>
      </c>
      <c r="O1124" s="5">
        <f xml:space="preserve"> Campaign_Data[[#This Row],[Conversions]]/Campaign_Data[[#This Row],[Clicks]]</f>
        <v>0.3097595473833098</v>
      </c>
      <c r="P1124" s="7">
        <f>Campaign_Data[[#This Row],[Total_Spend]]/Campaign_Data[[#This Row],[Clicks]]</f>
        <v>0.35649045261669027</v>
      </c>
      <c r="Q1124" s="6">
        <f>Campaign_Data[[#This Row],[Total_Spend]]/Campaign_Data[[#This Row],[Conversions]]</f>
        <v>1.1508618721461186</v>
      </c>
      <c r="R1124" s="7">
        <f xml:space="preserve"> Campaign_Data[[#This Row],[Revenue_Generated]]/Campaign_Data[[#This Row],[Total_Spend]]</f>
        <v>1.3372001329160694</v>
      </c>
      <c r="S1124" t="str">
        <f xml:space="preserve"> TEXT(Campaign_Data[[#This Row],[Start_Date]], "mmm-yyyy")</f>
        <v>Apr-2023</v>
      </c>
    </row>
    <row r="1125" spans="1:19" x14ac:dyDescent="0.2">
      <c r="A1125" t="s">
        <v>1163</v>
      </c>
      <c r="B1125" t="s">
        <v>27</v>
      </c>
      <c r="C1125" t="s">
        <v>20</v>
      </c>
      <c r="D1125" s="1">
        <v>45004</v>
      </c>
      <c r="E1125" s="1">
        <v>45444</v>
      </c>
      <c r="F1125">
        <v>130372.4</v>
      </c>
      <c r="G1125">
        <v>74158.8</v>
      </c>
      <c r="H1125">
        <v>38253.9</v>
      </c>
      <c r="I1125" s="6">
        <v>7061.8770000000004</v>
      </c>
      <c r="J1125" s="7">
        <v>9851.7639999999992</v>
      </c>
      <c r="K1125" t="s">
        <v>42</v>
      </c>
      <c r="L1125" t="s">
        <v>34</v>
      </c>
      <c r="M1125" t="s">
        <v>23</v>
      </c>
      <c r="N1125" s="5">
        <f xml:space="preserve"> Campaign_Data[[#This Row],[Clicks]]/Campaign_Data[[#This Row],[Impressions]]</f>
        <v>0.56882284900791891</v>
      </c>
      <c r="O1125" s="5">
        <f xml:space="preserve"> Campaign_Data[[#This Row],[Conversions]]/Campaign_Data[[#This Row],[Clicks]]</f>
        <v>0.51583763491318635</v>
      </c>
      <c r="P1125" s="7">
        <f>Campaign_Data[[#This Row],[Total_Spend]]/Campaign_Data[[#This Row],[Clicks]]</f>
        <v>9.5226419521351482E-2</v>
      </c>
      <c r="Q1125" s="6">
        <f>Campaign_Data[[#This Row],[Total_Spend]]/Campaign_Data[[#This Row],[Conversions]]</f>
        <v>0.18460541278144191</v>
      </c>
      <c r="R1125" s="7">
        <f xml:space="preserve"> Campaign_Data[[#This Row],[Revenue_Generated]]/Campaign_Data[[#This Row],[Total_Spend]]</f>
        <v>1.3950630972473748</v>
      </c>
      <c r="S1125" t="str">
        <f xml:space="preserve"> TEXT(Campaign_Data[[#This Row],[Start_Date]], "mmm-yyyy")</f>
        <v>Mar-2023</v>
      </c>
    </row>
    <row r="1126" spans="1:19" x14ac:dyDescent="0.2">
      <c r="A1126" t="s">
        <v>1164</v>
      </c>
      <c r="B1126" t="s">
        <v>39</v>
      </c>
      <c r="C1126" t="s">
        <v>28</v>
      </c>
      <c r="D1126" s="1">
        <v>44937</v>
      </c>
      <c r="E1126" s="1">
        <v>45374</v>
      </c>
      <c r="F1126">
        <v>56892.2</v>
      </c>
      <c r="G1126">
        <v>55691.6</v>
      </c>
      <c r="H1126">
        <v>53412.2</v>
      </c>
      <c r="I1126" s="6">
        <v>6433.8239999999996</v>
      </c>
      <c r="J1126" s="7">
        <v>9784.4840000000004</v>
      </c>
      <c r="K1126" t="s">
        <v>42</v>
      </c>
      <c r="L1126" t="s">
        <v>49</v>
      </c>
      <c r="M1126" t="s">
        <v>23</v>
      </c>
      <c r="N1126" s="5">
        <f xml:space="preserve"> Campaign_Data[[#This Row],[Clicks]]/Campaign_Data[[#This Row],[Impressions]]</f>
        <v>0.97889693138954026</v>
      </c>
      <c r="O1126" s="5">
        <f xml:space="preserve"> Campaign_Data[[#This Row],[Conversions]]/Campaign_Data[[#This Row],[Clicks]]</f>
        <v>0.95907102686940215</v>
      </c>
      <c r="P1126" s="7">
        <f>Campaign_Data[[#This Row],[Total_Spend]]/Campaign_Data[[#This Row],[Clicks]]</f>
        <v>0.11552593209747969</v>
      </c>
      <c r="Q1126" s="6">
        <f>Campaign_Data[[#This Row],[Total_Spend]]/Campaign_Data[[#This Row],[Conversions]]</f>
        <v>0.12045607557823867</v>
      </c>
      <c r="R1126" s="7">
        <f xml:space="preserve"> Campaign_Data[[#This Row],[Revenue_Generated]]/Campaign_Data[[#This Row],[Total_Spend]]</f>
        <v>1.5207882590509161</v>
      </c>
      <c r="S1126" t="str">
        <f xml:space="preserve"> TEXT(Campaign_Data[[#This Row],[Start_Date]], "mmm-yyyy")</f>
        <v>Jan-2023</v>
      </c>
    </row>
    <row r="1127" spans="1:19" x14ac:dyDescent="0.2">
      <c r="A1127" t="s">
        <v>1165</v>
      </c>
      <c r="B1127" t="s">
        <v>25</v>
      </c>
      <c r="C1127" t="s">
        <v>20</v>
      </c>
      <c r="D1127" s="1">
        <v>45070</v>
      </c>
      <c r="E1127" s="1">
        <v>45524</v>
      </c>
      <c r="F1127">
        <v>4561.7</v>
      </c>
      <c r="G1127">
        <v>4553</v>
      </c>
      <c r="H1127">
        <v>1479</v>
      </c>
      <c r="I1127" s="6">
        <v>9204.4840000000004</v>
      </c>
      <c r="J1127" s="7">
        <v>17613.179</v>
      </c>
      <c r="K1127" t="s">
        <v>64</v>
      </c>
      <c r="L1127" t="s">
        <v>30</v>
      </c>
      <c r="M1127" t="s">
        <v>31</v>
      </c>
      <c r="N1127" s="5">
        <f xml:space="preserve"> Campaign_Data[[#This Row],[Clicks]]/Campaign_Data[[#This Row],[Impressions]]</f>
        <v>0.99809281627463453</v>
      </c>
      <c r="O1127" s="5">
        <f xml:space="preserve"> Campaign_Data[[#This Row],[Conversions]]/Campaign_Data[[#This Row],[Clicks]]</f>
        <v>0.32484076433121017</v>
      </c>
      <c r="P1127" s="7">
        <f>Campaign_Data[[#This Row],[Total_Spend]]/Campaign_Data[[#This Row],[Clicks]]</f>
        <v>2.0216305732484079</v>
      </c>
      <c r="Q1127" s="6">
        <f>Campaign_Data[[#This Row],[Total_Spend]]/Campaign_Data[[#This Row],[Conversions]]</f>
        <v>6.2234509803921574</v>
      </c>
      <c r="R1127" s="7">
        <f xml:space="preserve"> Campaign_Data[[#This Row],[Revenue_Generated]]/Campaign_Data[[#This Row],[Total_Spend]]</f>
        <v>1.9135433338794439</v>
      </c>
      <c r="S1127" t="str">
        <f xml:space="preserve"> TEXT(Campaign_Data[[#This Row],[Start_Date]], "mmm-yyyy")</f>
        <v>May-2023</v>
      </c>
    </row>
    <row r="1128" spans="1:19" x14ac:dyDescent="0.2">
      <c r="A1128" t="s">
        <v>1166</v>
      </c>
      <c r="B1128" t="s">
        <v>25</v>
      </c>
      <c r="C1128" t="s">
        <v>28</v>
      </c>
      <c r="D1128" s="1">
        <v>44870</v>
      </c>
      <c r="E1128" s="1">
        <v>45321</v>
      </c>
      <c r="F1128">
        <v>33729.9</v>
      </c>
      <c r="G1128">
        <v>26648.1</v>
      </c>
      <c r="H1128">
        <v>2415.6999999999998</v>
      </c>
      <c r="I1128" s="6">
        <v>1112.991</v>
      </c>
      <c r="J1128" s="7">
        <v>1653.6669999999999</v>
      </c>
      <c r="K1128" t="s">
        <v>42</v>
      </c>
      <c r="L1128" t="s">
        <v>49</v>
      </c>
      <c r="M1128" t="s">
        <v>31</v>
      </c>
      <c r="N1128" s="5">
        <f xml:space="preserve"> Campaign_Data[[#This Row],[Clicks]]/Campaign_Data[[#This Row],[Impressions]]</f>
        <v>0.79004384833634245</v>
      </c>
      <c r="O1128" s="5">
        <f xml:space="preserve"> Campaign_Data[[#This Row],[Conversions]]/Campaign_Data[[#This Row],[Clicks]]</f>
        <v>9.0651866361954506E-2</v>
      </c>
      <c r="P1128" s="7">
        <f>Campaign_Data[[#This Row],[Total_Spend]]/Campaign_Data[[#This Row],[Clicks]]</f>
        <v>4.176624224616389E-2</v>
      </c>
      <c r="Q1128" s="6">
        <f>Campaign_Data[[#This Row],[Total_Spend]]/Campaign_Data[[#This Row],[Conversions]]</f>
        <v>0.46073229291716689</v>
      </c>
      <c r="R1128" s="7">
        <f xml:space="preserve"> Campaign_Data[[#This Row],[Revenue_Generated]]/Campaign_Data[[#This Row],[Total_Spend]]</f>
        <v>1.4857864978243309</v>
      </c>
      <c r="S1128" t="str">
        <f xml:space="preserve"> TEXT(Campaign_Data[[#This Row],[Start_Date]], "mmm-yyyy")</f>
        <v>Nov-2022</v>
      </c>
    </row>
    <row r="1129" spans="1:19" x14ac:dyDescent="0.2">
      <c r="A1129" t="s">
        <v>1167</v>
      </c>
      <c r="B1129" t="s">
        <v>27</v>
      </c>
      <c r="C1129" t="s">
        <v>20</v>
      </c>
      <c r="D1129" s="1">
        <v>44868</v>
      </c>
      <c r="E1129" s="1">
        <v>45313</v>
      </c>
      <c r="F1129">
        <v>138448.9</v>
      </c>
      <c r="G1129">
        <v>6878.8</v>
      </c>
      <c r="H1129">
        <v>1371.7</v>
      </c>
      <c r="I1129" s="6">
        <v>7532.3149999999996</v>
      </c>
      <c r="J1129" s="7">
        <v>9039.9670000000006</v>
      </c>
      <c r="K1129" t="s">
        <v>64</v>
      </c>
      <c r="L1129" t="s">
        <v>49</v>
      </c>
      <c r="M1129" t="s">
        <v>31</v>
      </c>
      <c r="N1129" s="5">
        <f xml:space="preserve"> Campaign_Data[[#This Row],[Clicks]]/Campaign_Data[[#This Row],[Impressions]]</f>
        <v>4.9684757336461327E-2</v>
      </c>
      <c r="O1129" s="5">
        <f xml:space="preserve"> Campaign_Data[[#This Row],[Conversions]]/Campaign_Data[[#This Row],[Clicks]]</f>
        <v>0.19940978077571669</v>
      </c>
      <c r="P1129" s="7">
        <f>Campaign_Data[[#This Row],[Total_Spend]]/Campaign_Data[[#This Row],[Clicks]]</f>
        <v>1.095004215851602</v>
      </c>
      <c r="Q1129" s="6">
        <f>Campaign_Data[[#This Row],[Total_Spend]]/Campaign_Data[[#This Row],[Conversions]]</f>
        <v>5.4912262156448195</v>
      </c>
      <c r="R1129" s="7">
        <f xml:space="preserve"> Campaign_Data[[#This Row],[Revenue_Generated]]/Campaign_Data[[#This Row],[Total_Spend]]</f>
        <v>1.2001578531965273</v>
      </c>
      <c r="S1129" t="str">
        <f xml:space="preserve"> TEXT(Campaign_Data[[#This Row],[Start_Date]], "mmm-yyyy")</f>
        <v>Nov-2022</v>
      </c>
    </row>
    <row r="1130" spans="1:19" x14ac:dyDescent="0.2">
      <c r="A1130" t="s">
        <v>1168</v>
      </c>
      <c r="B1130" t="s">
        <v>19</v>
      </c>
      <c r="C1130" t="s">
        <v>40</v>
      </c>
      <c r="D1130" s="1">
        <v>44946</v>
      </c>
      <c r="E1130" s="1">
        <v>45404</v>
      </c>
      <c r="F1130">
        <v>20273.899999999998</v>
      </c>
      <c r="G1130">
        <v>4825.5999999999995</v>
      </c>
      <c r="H1130">
        <v>3984.6</v>
      </c>
      <c r="I1130" s="6">
        <v>5123.6040000000003</v>
      </c>
      <c r="J1130" s="7">
        <v>10389.684999999999</v>
      </c>
      <c r="K1130" t="s">
        <v>29</v>
      </c>
      <c r="L1130" t="s">
        <v>22</v>
      </c>
      <c r="M1130" t="s">
        <v>23</v>
      </c>
      <c r="N1130" s="5">
        <f xml:space="preserve"> Campaign_Data[[#This Row],[Clicks]]/Campaign_Data[[#This Row],[Impressions]]</f>
        <v>0.23802031182949507</v>
      </c>
      <c r="O1130" s="5">
        <f xml:space="preserve"> Campaign_Data[[#This Row],[Conversions]]/Campaign_Data[[#This Row],[Clicks]]</f>
        <v>0.82572115384615397</v>
      </c>
      <c r="P1130" s="7">
        <f>Campaign_Data[[#This Row],[Total_Spend]]/Campaign_Data[[#This Row],[Clicks]]</f>
        <v>1.0617548076923078</v>
      </c>
      <c r="Q1130" s="6">
        <f>Campaign_Data[[#This Row],[Total_Spend]]/Campaign_Data[[#This Row],[Conversions]]</f>
        <v>1.2858515283842795</v>
      </c>
      <c r="R1130" s="7">
        <f xml:space="preserve"> Campaign_Data[[#This Row],[Revenue_Generated]]/Campaign_Data[[#This Row],[Total_Spend]]</f>
        <v>2.0278079648622334</v>
      </c>
      <c r="S1130" t="str">
        <f xml:space="preserve"> TEXT(Campaign_Data[[#This Row],[Start_Date]], "mmm-yyyy")</f>
        <v>Jan-2023</v>
      </c>
    </row>
    <row r="1131" spans="1:19" x14ac:dyDescent="0.2">
      <c r="A1131" t="s">
        <v>1169</v>
      </c>
      <c r="B1131" t="s">
        <v>25</v>
      </c>
      <c r="C1131" t="s">
        <v>47</v>
      </c>
      <c r="D1131" s="1">
        <v>45093</v>
      </c>
      <c r="E1131" s="1">
        <v>45539</v>
      </c>
      <c r="F1131">
        <v>20331.899999999998</v>
      </c>
      <c r="G1131">
        <v>10132.6</v>
      </c>
      <c r="H1131">
        <v>8882.6999999999989</v>
      </c>
      <c r="I1131" s="6">
        <v>9672.8340000000007</v>
      </c>
      <c r="J1131" s="7">
        <v>31066.105</v>
      </c>
      <c r="K1131" t="s">
        <v>42</v>
      </c>
      <c r="L1131" t="s">
        <v>34</v>
      </c>
      <c r="M1131" t="s">
        <v>31</v>
      </c>
      <c r="N1131" s="5">
        <f xml:space="preserve"> Campaign_Data[[#This Row],[Clicks]]/Campaign_Data[[#This Row],[Impressions]]</f>
        <v>0.49835972043930971</v>
      </c>
      <c r="O1131" s="5">
        <f xml:space="preserve"> Campaign_Data[[#This Row],[Conversions]]/Campaign_Data[[#This Row],[Clicks]]</f>
        <v>0.87664567830566675</v>
      </c>
      <c r="P1131" s="7">
        <f>Campaign_Data[[#This Row],[Total_Spend]]/Campaign_Data[[#This Row],[Clicks]]</f>
        <v>0.95462507155123077</v>
      </c>
      <c r="Q1131" s="6">
        <f>Campaign_Data[[#This Row],[Total_Spend]]/Campaign_Data[[#This Row],[Conversions]]</f>
        <v>1.0889520078354558</v>
      </c>
      <c r="R1131" s="7">
        <f xml:space="preserve"> Campaign_Data[[#This Row],[Revenue_Generated]]/Campaign_Data[[#This Row],[Total_Spend]]</f>
        <v>3.2116859443674932</v>
      </c>
      <c r="S1131" t="str">
        <f xml:space="preserve"> TEXT(Campaign_Data[[#This Row],[Start_Date]], "mmm-yyyy")</f>
        <v>Jun-2023</v>
      </c>
    </row>
    <row r="1132" spans="1:19" x14ac:dyDescent="0.2">
      <c r="A1132" t="s">
        <v>1170</v>
      </c>
      <c r="B1132" t="s">
        <v>46</v>
      </c>
      <c r="C1132" t="s">
        <v>40</v>
      </c>
      <c r="D1132" s="1">
        <v>44875</v>
      </c>
      <c r="E1132" s="1">
        <v>45311</v>
      </c>
      <c r="F1132">
        <v>128661.4</v>
      </c>
      <c r="G1132">
        <v>66314.3</v>
      </c>
      <c r="H1132">
        <v>26877.200000000001</v>
      </c>
      <c r="I1132" s="6">
        <v>12650.467000000001</v>
      </c>
      <c r="J1132" s="7">
        <v>15406.684999999999</v>
      </c>
      <c r="K1132" t="s">
        <v>42</v>
      </c>
      <c r="L1132" t="s">
        <v>34</v>
      </c>
      <c r="M1132" t="s">
        <v>23</v>
      </c>
      <c r="N1132" s="5">
        <f xml:space="preserve"> Campaign_Data[[#This Row],[Clicks]]/Campaign_Data[[#This Row],[Impressions]]</f>
        <v>0.51541721137808238</v>
      </c>
      <c r="O1132" s="5">
        <f xml:space="preserve"> Campaign_Data[[#This Row],[Conversions]]/Campaign_Data[[#This Row],[Clicks]]</f>
        <v>0.40530021428259061</v>
      </c>
      <c r="P1132" s="7">
        <f>Campaign_Data[[#This Row],[Total_Spend]]/Campaign_Data[[#This Row],[Clicks]]</f>
        <v>0.19076529496654568</v>
      </c>
      <c r="Q1132" s="6">
        <f>Campaign_Data[[#This Row],[Total_Spend]]/Campaign_Data[[#This Row],[Conversions]]</f>
        <v>0.47067652136383253</v>
      </c>
      <c r="R1132" s="7">
        <f xml:space="preserve"> Campaign_Data[[#This Row],[Revenue_Generated]]/Campaign_Data[[#This Row],[Total_Spend]]</f>
        <v>1.2178748025665771</v>
      </c>
      <c r="S1132" t="str">
        <f xml:space="preserve"> TEXT(Campaign_Data[[#This Row],[Start_Date]], "mmm-yyyy")</f>
        <v>Nov-2022</v>
      </c>
    </row>
    <row r="1133" spans="1:19" x14ac:dyDescent="0.2">
      <c r="A1133" t="s">
        <v>1171</v>
      </c>
      <c r="B1133" t="s">
        <v>27</v>
      </c>
      <c r="C1133" t="s">
        <v>40</v>
      </c>
      <c r="D1133" s="1">
        <v>45151</v>
      </c>
      <c r="E1133" s="1">
        <v>45596</v>
      </c>
      <c r="F1133">
        <v>69687</v>
      </c>
      <c r="G1133">
        <v>14433.3</v>
      </c>
      <c r="H1133">
        <v>12789</v>
      </c>
      <c r="I1133" s="6">
        <v>580.37699999999995</v>
      </c>
      <c r="J1133" s="7">
        <v>1160.4349999999999</v>
      </c>
      <c r="K1133" t="s">
        <v>42</v>
      </c>
      <c r="L1133" t="s">
        <v>22</v>
      </c>
      <c r="M1133" t="s">
        <v>31</v>
      </c>
      <c r="N1133" s="5">
        <f xml:space="preserve"> Campaign_Data[[#This Row],[Clicks]]/Campaign_Data[[#This Row],[Impressions]]</f>
        <v>0.20711610486891385</v>
      </c>
      <c r="O1133" s="5">
        <f xml:space="preserve"> Campaign_Data[[#This Row],[Conversions]]/Campaign_Data[[#This Row],[Clicks]]</f>
        <v>0.88607594936708867</v>
      </c>
      <c r="P1133" s="7">
        <f>Campaign_Data[[#This Row],[Total_Spend]]/Campaign_Data[[#This Row],[Clicks]]</f>
        <v>4.0210970464135021E-2</v>
      </c>
      <c r="Q1133" s="6">
        <f>Campaign_Data[[#This Row],[Total_Spend]]/Campaign_Data[[#This Row],[Conversions]]</f>
        <v>4.5380952380952376E-2</v>
      </c>
      <c r="R1133" s="7">
        <f xml:space="preserve"> Campaign_Data[[#This Row],[Revenue_Generated]]/Campaign_Data[[#This Row],[Total_Spend]]</f>
        <v>1.999450357267776</v>
      </c>
      <c r="S1133" t="str">
        <f xml:space="preserve"> TEXT(Campaign_Data[[#This Row],[Start_Date]], "mmm-yyyy")</f>
        <v>Aug-2023</v>
      </c>
    </row>
    <row r="1134" spans="1:19" x14ac:dyDescent="0.2">
      <c r="A1134" t="s">
        <v>1172</v>
      </c>
      <c r="B1134" t="s">
        <v>27</v>
      </c>
      <c r="C1134" t="s">
        <v>47</v>
      </c>
      <c r="D1134" s="1">
        <v>44921</v>
      </c>
      <c r="E1134" s="1">
        <v>45370</v>
      </c>
      <c r="F1134">
        <v>120532.7</v>
      </c>
      <c r="G1134">
        <v>87426.3</v>
      </c>
      <c r="H1134">
        <v>25203.899999999998</v>
      </c>
      <c r="I1134" s="6">
        <v>9387.59</v>
      </c>
      <c r="J1134" s="7">
        <v>27288.681</v>
      </c>
      <c r="K1134" t="s">
        <v>21</v>
      </c>
      <c r="L1134" t="s">
        <v>22</v>
      </c>
      <c r="M1134" t="s">
        <v>31</v>
      </c>
      <c r="N1134" s="5">
        <f xml:space="preserve"> Campaign_Data[[#This Row],[Clicks]]/Campaign_Data[[#This Row],[Impressions]]</f>
        <v>0.72533262757741268</v>
      </c>
      <c r="O1134" s="5">
        <f xml:space="preserve"> Campaign_Data[[#This Row],[Conversions]]/Campaign_Data[[#This Row],[Clicks]]</f>
        <v>0.28828739178027663</v>
      </c>
      <c r="P1134" s="7">
        <f>Campaign_Data[[#This Row],[Total_Spend]]/Campaign_Data[[#This Row],[Clicks]]</f>
        <v>0.10737718512621487</v>
      </c>
      <c r="Q1134" s="6">
        <f>Campaign_Data[[#This Row],[Total_Spend]]/Campaign_Data[[#This Row],[Conversions]]</f>
        <v>0.37246576918651481</v>
      </c>
      <c r="R1134" s="7">
        <f xml:space="preserve"> Campaign_Data[[#This Row],[Revenue_Generated]]/Campaign_Data[[#This Row],[Total_Spend]]</f>
        <v>2.9068888820240337</v>
      </c>
      <c r="S1134" t="str">
        <f xml:space="preserve"> TEXT(Campaign_Data[[#This Row],[Start_Date]], "mmm-yyyy")</f>
        <v>Dec-2022</v>
      </c>
    </row>
    <row r="1135" spans="1:19" x14ac:dyDescent="0.2">
      <c r="A1135" t="s">
        <v>1173</v>
      </c>
      <c r="B1135" t="s">
        <v>19</v>
      </c>
      <c r="C1135" t="s">
        <v>20</v>
      </c>
      <c r="D1135" s="1">
        <v>45101</v>
      </c>
      <c r="E1135" s="1">
        <v>45556</v>
      </c>
      <c r="F1135">
        <v>109820.09999999999</v>
      </c>
      <c r="G1135">
        <v>20337.7</v>
      </c>
      <c r="H1135">
        <v>4686.3999999999996</v>
      </c>
      <c r="I1135" s="6">
        <v>2131.123</v>
      </c>
      <c r="J1135" s="7">
        <v>8077.1670000000004</v>
      </c>
      <c r="K1135" t="s">
        <v>37</v>
      </c>
      <c r="L1135" t="s">
        <v>34</v>
      </c>
      <c r="M1135" t="s">
        <v>31</v>
      </c>
      <c r="N1135" s="5">
        <f xml:space="preserve"> Campaign_Data[[#This Row],[Clicks]]/Campaign_Data[[#This Row],[Impressions]]</f>
        <v>0.18519105336819036</v>
      </c>
      <c r="O1135" s="5">
        <f xml:space="preserve"> Campaign_Data[[#This Row],[Conversions]]/Campaign_Data[[#This Row],[Clicks]]</f>
        <v>0.23042920290888347</v>
      </c>
      <c r="P1135" s="7">
        <f>Campaign_Data[[#This Row],[Total_Spend]]/Campaign_Data[[#This Row],[Clicks]]</f>
        <v>0.10478682446884358</v>
      </c>
      <c r="Q1135" s="6">
        <f>Campaign_Data[[#This Row],[Total_Spend]]/Campaign_Data[[#This Row],[Conversions]]</f>
        <v>0.4547462871287129</v>
      </c>
      <c r="R1135" s="7">
        <f xml:space="preserve"> Campaign_Data[[#This Row],[Revenue_Generated]]/Campaign_Data[[#This Row],[Total_Spend]]</f>
        <v>3.7900989290622831</v>
      </c>
      <c r="S1135" t="str">
        <f xml:space="preserve"> TEXT(Campaign_Data[[#This Row],[Start_Date]], "mmm-yyyy")</f>
        <v>Jun-2023</v>
      </c>
    </row>
    <row r="1136" spans="1:19" x14ac:dyDescent="0.2">
      <c r="A1136" t="s">
        <v>1174</v>
      </c>
      <c r="B1136" t="s">
        <v>46</v>
      </c>
      <c r="C1136" t="s">
        <v>40</v>
      </c>
      <c r="D1136" s="1">
        <v>45104</v>
      </c>
      <c r="E1136" s="1">
        <v>45549</v>
      </c>
      <c r="F1136">
        <v>63614.400000000001</v>
      </c>
      <c r="G1136">
        <v>44268.5</v>
      </c>
      <c r="H1136">
        <v>4176</v>
      </c>
      <c r="I1136" s="6">
        <v>6881.4970000000003</v>
      </c>
      <c r="J1136" s="7">
        <v>11225.61</v>
      </c>
      <c r="K1136" t="s">
        <v>29</v>
      </c>
      <c r="L1136" t="s">
        <v>43</v>
      </c>
      <c r="M1136" t="s">
        <v>31</v>
      </c>
      <c r="N1136" s="5">
        <f xml:space="preserve"> Campaign_Data[[#This Row],[Clicks]]/Campaign_Data[[#This Row],[Impressions]]</f>
        <v>0.69588803792851928</v>
      </c>
      <c r="O1136" s="5">
        <f xml:space="preserve"> Campaign_Data[[#This Row],[Conversions]]/Campaign_Data[[#This Row],[Clicks]]</f>
        <v>9.433344251555846E-2</v>
      </c>
      <c r="P1136" s="7">
        <f>Campaign_Data[[#This Row],[Total_Spend]]/Campaign_Data[[#This Row],[Clicks]]</f>
        <v>0.15544906649197512</v>
      </c>
      <c r="Q1136" s="6">
        <f>Campaign_Data[[#This Row],[Total_Spend]]/Campaign_Data[[#This Row],[Conversions]]</f>
        <v>1.6478680555555556</v>
      </c>
      <c r="R1136" s="7">
        <f xml:space="preserve"> Campaign_Data[[#This Row],[Revenue_Generated]]/Campaign_Data[[#This Row],[Total_Spend]]</f>
        <v>1.6312744160173287</v>
      </c>
      <c r="S1136" t="str">
        <f xml:space="preserve"> TEXT(Campaign_Data[[#This Row],[Start_Date]], "mmm-yyyy")</f>
        <v>Jun-2023</v>
      </c>
    </row>
    <row r="1137" spans="1:19" x14ac:dyDescent="0.2">
      <c r="A1137" t="s">
        <v>1175</v>
      </c>
      <c r="B1137" t="s">
        <v>33</v>
      </c>
      <c r="C1137" t="s">
        <v>47</v>
      </c>
      <c r="D1137" s="1">
        <v>44909</v>
      </c>
      <c r="E1137" s="1">
        <v>45363</v>
      </c>
      <c r="F1137">
        <v>22408.3</v>
      </c>
      <c r="G1137">
        <v>10628.5</v>
      </c>
      <c r="H1137">
        <v>6638.0999999999995</v>
      </c>
      <c r="I1137" s="6">
        <v>6704.0169999999998</v>
      </c>
      <c r="J1137" s="7">
        <v>14962.781999999999</v>
      </c>
      <c r="K1137" t="s">
        <v>37</v>
      </c>
      <c r="L1137" t="s">
        <v>30</v>
      </c>
      <c r="M1137" t="s">
        <v>23</v>
      </c>
      <c r="N1137" s="5">
        <f xml:space="preserve"> Campaign_Data[[#This Row],[Clicks]]/Campaign_Data[[#This Row],[Impressions]]</f>
        <v>0.47431085803028344</v>
      </c>
      <c r="O1137" s="5">
        <f xml:space="preserve"> Campaign_Data[[#This Row],[Conversions]]/Campaign_Data[[#This Row],[Clicks]]</f>
        <v>0.62455661664392903</v>
      </c>
      <c r="P1137" s="7">
        <f>Campaign_Data[[#This Row],[Total_Spend]]/Campaign_Data[[#This Row],[Clicks]]</f>
        <v>0.63075852660300136</v>
      </c>
      <c r="Q1137" s="6">
        <f>Campaign_Data[[#This Row],[Total_Spend]]/Campaign_Data[[#This Row],[Conversions]]</f>
        <v>1.0099301004805592</v>
      </c>
      <c r="R1137" s="7">
        <f xml:space="preserve"> Campaign_Data[[#This Row],[Revenue_Generated]]/Campaign_Data[[#This Row],[Total_Spend]]</f>
        <v>2.2319128964022616</v>
      </c>
      <c r="S1137" t="str">
        <f xml:space="preserve"> TEXT(Campaign_Data[[#This Row],[Start_Date]], "mmm-yyyy")</f>
        <v>Dec-2022</v>
      </c>
    </row>
    <row r="1138" spans="1:19" x14ac:dyDescent="0.2">
      <c r="A1138" t="s">
        <v>1176</v>
      </c>
      <c r="B1138" t="s">
        <v>27</v>
      </c>
      <c r="C1138" t="s">
        <v>20</v>
      </c>
      <c r="D1138" s="1">
        <v>45148</v>
      </c>
      <c r="E1138" s="1">
        <v>45607</v>
      </c>
      <c r="F1138">
        <v>133104.19999999998</v>
      </c>
      <c r="G1138">
        <v>53206.299999999996</v>
      </c>
      <c r="H1138">
        <v>28164.799999999999</v>
      </c>
      <c r="I1138" s="6">
        <v>2666.8980000000001</v>
      </c>
      <c r="J1138" s="7">
        <v>8597.7459999999992</v>
      </c>
      <c r="K1138" t="s">
        <v>29</v>
      </c>
      <c r="L1138" t="s">
        <v>49</v>
      </c>
      <c r="M1138" t="s">
        <v>31</v>
      </c>
      <c r="N1138" s="5">
        <f xml:space="preserve"> Campaign_Data[[#This Row],[Clicks]]/Campaign_Data[[#This Row],[Impressions]]</f>
        <v>0.39973419321103321</v>
      </c>
      <c r="O1138" s="5">
        <f xml:space="preserve"> Campaign_Data[[#This Row],[Conversions]]/Campaign_Data[[#This Row],[Clicks]]</f>
        <v>0.52935084755000816</v>
      </c>
      <c r="P1138" s="7">
        <f>Campaign_Data[[#This Row],[Total_Spend]]/Campaign_Data[[#This Row],[Clicks]]</f>
        <v>5.012372594974656E-2</v>
      </c>
      <c r="Q1138" s="6">
        <f>Campaign_Data[[#This Row],[Total_Spend]]/Campaign_Data[[#This Row],[Conversions]]</f>
        <v>9.4689044481054377E-2</v>
      </c>
      <c r="R1138" s="7">
        <f xml:space="preserve"> Campaign_Data[[#This Row],[Revenue_Generated]]/Campaign_Data[[#This Row],[Total_Spend]]</f>
        <v>3.2238750788369104</v>
      </c>
      <c r="S1138" t="str">
        <f xml:space="preserve"> TEXT(Campaign_Data[[#This Row],[Start_Date]], "mmm-yyyy")</f>
        <v>Aug-2023</v>
      </c>
    </row>
    <row r="1139" spans="1:19" x14ac:dyDescent="0.2">
      <c r="A1139" t="s">
        <v>1177</v>
      </c>
      <c r="B1139" t="s">
        <v>25</v>
      </c>
      <c r="C1139" t="s">
        <v>20</v>
      </c>
      <c r="D1139" s="1">
        <v>45135</v>
      </c>
      <c r="E1139" s="1">
        <v>45588</v>
      </c>
      <c r="F1139">
        <v>137433.9</v>
      </c>
      <c r="G1139">
        <v>17779.899999999998</v>
      </c>
      <c r="H1139">
        <v>9929.6</v>
      </c>
      <c r="I1139" s="6">
        <v>7383.4290000000001</v>
      </c>
      <c r="J1139" s="7">
        <v>28786.008999999998</v>
      </c>
      <c r="K1139" t="s">
        <v>64</v>
      </c>
      <c r="L1139" t="s">
        <v>34</v>
      </c>
      <c r="M1139" t="s">
        <v>23</v>
      </c>
      <c r="N1139" s="5">
        <f xml:space="preserve"> Campaign_Data[[#This Row],[Clicks]]/Campaign_Data[[#This Row],[Impressions]]</f>
        <v>0.12937055559072397</v>
      </c>
      <c r="O1139" s="5">
        <f xml:space="preserve"> Campaign_Data[[#This Row],[Conversions]]/Campaign_Data[[#This Row],[Clicks]]</f>
        <v>0.55847333224596318</v>
      </c>
      <c r="P1139" s="7">
        <f>Campaign_Data[[#This Row],[Total_Spend]]/Campaign_Data[[#This Row],[Clicks]]</f>
        <v>0.41526830859566144</v>
      </c>
      <c r="Q1139" s="6">
        <f>Campaign_Data[[#This Row],[Total_Spend]]/Campaign_Data[[#This Row],[Conversions]]</f>
        <v>0.74357768691588788</v>
      </c>
      <c r="R1139" s="7">
        <f xml:space="preserve"> Campaign_Data[[#This Row],[Revenue_Generated]]/Campaign_Data[[#This Row],[Total_Spend]]</f>
        <v>3.8987317410379374</v>
      </c>
      <c r="S1139" t="str">
        <f xml:space="preserve"> TEXT(Campaign_Data[[#This Row],[Start_Date]], "mmm-yyyy")</f>
        <v>Jul-2023</v>
      </c>
    </row>
    <row r="1140" spans="1:19" x14ac:dyDescent="0.2">
      <c r="A1140" t="s">
        <v>1178</v>
      </c>
      <c r="B1140" t="s">
        <v>27</v>
      </c>
      <c r="C1140" t="s">
        <v>47</v>
      </c>
      <c r="D1140" s="1">
        <v>45026</v>
      </c>
      <c r="E1140" s="1">
        <v>45467</v>
      </c>
      <c r="F1140">
        <v>45338.6</v>
      </c>
      <c r="G1140">
        <v>2543.2999999999997</v>
      </c>
      <c r="H1140">
        <v>838.1</v>
      </c>
      <c r="I1140" s="6">
        <v>10376.751</v>
      </c>
      <c r="J1140" s="7">
        <v>36565.027000000002</v>
      </c>
      <c r="K1140" t="s">
        <v>37</v>
      </c>
      <c r="L1140" t="s">
        <v>49</v>
      </c>
      <c r="M1140" t="s">
        <v>23</v>
      </c>
      <c r="N1140" s="5">
        <f xml:space="preserve"> Campaign_Data[[#This Row],[Clicks]]/Campaign_Data[[#This Row],[Impressions]]</f>
        <v>5.6095688883203272E-2</v>
      </c>
      <c r="O1140" s="5">
        <f xml:space="preserve"> Campaign_Data[[#This Row],[Conversions]]/Campaign_Data[[#This Row],[Clicks]]</f>
        <v>0.32953249714937288</v>
      </c>
      <c r="P1140" s="7">
        <f>Campaign_Data[[#This Row],[Total_Spend]]/Campaign_Data[[#This Row],[Clicks]]</f>
        <v>4.0800342075256566</v>
      </c>
      <c r="Q1140" s="6">
        <f>Campaign_Data[[#This Row],[Total_Spend]]/Campaign_Data[[#This Row],[Conversions]]</f>
        <v>12.381280276816609</v>
      </c>
      <c r="R1140" s="7">
        <f xml:space="preserve"> Campaign_Data[[#This Row],[Revenue_Generated]]/Campaign_Data[[#This Row],[Total_Spend]]</f>
        <v>3.523745245501217</v>
      </c>
      <c r="S1140" t="str">
        <f xml:space="preserve"> TEXT(Campaign_Data[[#This Row],[Start_Date]], "mmm-yyyy")</f>
        <v>Apr-2023</v>
      </c>
    </row>
    <row r="1141" spans="1:19" x14ac:dyDescent="0.2">
      <c r="A1141" t="s">
        <v>1179</v>
      </c>
      <c r="B1141" t="s">
        <v>39</v>
      </c>
      <c r="C1141" t="s">
        <v>20</v>
      </c>
      <c r="D1141" s="1">
        <v>45029</v>
      </c>
      <c r="E1141" s="1">
        <v>45491</v>
      </c>
      <c r="F1141">
        <v>13313.9</v>
      </c>
      <c r="G1141">
        <v>11849.4</v>
      </c>
      <c r="H1141">
        <v>9891.9</v>
      </c>
      <c r="I1141" s="6">
        <v>10019.209999999999</v>
      </c>
      <c r="J1141" s="7">
        <v>16234.606</v>
      </c>
      <c r="K1141" t="s">
        <v>42</v>
      </c>
      <c r="L1141" t="s">
        <v>34</v>
      </c>
      <c r="M1141" t="s">
        <v>31</v>
      </c>
      <c r="N1141" s="5">
        <f xml:space="preserve"> Campaign_Data[[#This Row],[Clicks]]/Campaign_Data[[#This Row],[Impressions]]</f>
        <v>0.89000217817468963</v>
      </c>
      <c r="O1141" s="5">
        <f xml:space="preserve"> Campaign_Data[[#This Row],[Conversions]]/Campaign_Data[[#This Row],[Clicks]]</f>
        <v>0.83480176211453749</v>
      </c>
      <c r="P1141" s="7">
        <f>Campaign_Data[[#This Row],[Total_Spend]]/Campaign_Data[[#This Row],[Clicks]]</f>
        <v>0.84554576603034748</v>
      </c>
      <c r="Q1141" s="6">
        <f>Campaign_Data[[#This Row],[Total_Spend]]/Campaign_Data[[#This Row],[Conversions]]</f>
        <v>1.0128701260627382</v>
      </c>
      <c r="R1141" s="7">
        <f xml:space="preserve"> Campaign_Data[[#This Row],[Revenue_Generated]]/Campaign_Data[[#This Row],[Total_Spend]]</f>
        <v>1.6203479116616979</v>
      </c>
      <c r="S1141" t="str">
        <f xml:space="preserve"> TEXT(Campaign_Data[[#This Row],[Start_Date]], "mmm-yyyy")</f>
        <v>Apr-2023</v>
      </c>
    </row>
    <row r="1142" spans="1:19" x14ac:dyDescent="0.2">
      <c r="A1142" t="s">
        <v>1180</v>
      </c>
      <c r="B1142" t="s">
        <v>27</v>
      </c>
      <c r="C1142" t="s">
        <v>47</v>
      </c>
      <c r="D1142" s="1">
        <v>44991</v>
      </c>
      <c r="E1142" s="1">
        <v>45428</v>
      </c>
      <c r="F1142">
        <v>11118.6</v>
      </c>
      <c r="G1142">
        <v>5440.4</v>
      </c>
      <c r="H1142">
        <v>3149.4</v>
      </c>
      <c r="I1142" s="6">
        <v>2904.0309999999999</v>
      </c>
      <c r="J1142" s="7">
        <v>7297.415</v>
      </c>
      <c r="K1142" t="s">
        <v>29</v>
      </c>
      <c r="L1142" t="s">
        <v>34</v>
      </c>
      <c r="M1142" t="s">
        <v>31</v>
      </c>
      <c r="N1142" s="5">
        <f xml:space="preserve"> Campaign_Data[[#This Row],[Clicks]]/Campaign_Data[[#This Row],[Impressions]]</f>
        <v>0.48930620761606675</v>
      </c>
      <c r="O1142" s="5">
        <f xml:space="preserve"> Campaign_Data[[#This Row],[Conversions]]/Campaign_Data[[#This Row],[Clicks]]</f>
        <v>0.57889125799573571</v>
      </c>
      <c r="P1142" s="7">
        <f>Campaign_Data[[#This Row],[Total_Spend]]/Campaign_Data[[#This Row],[Clicks]]</f>
        <v>0.53378997867803846</v>
      </c>
      <c r="Q1142" s="6">
        <f>Campaign_Data[[#This Row],[Total_Spend]]/Campaign_Data[[#This Row],[Conversions]]</f>
        <v>0.92209023941068136</v>
      </c>
      <c r="R1142" s="7">
        <f xml:space="preserve"> Campaign_Data[[#This Row],[Revenue_Generated]]/Campaign_Data[[#This Row],[Total_Spend]]</f>
        <v>2.512857128591258</v>
      </c>
      <c r="S1142" t="str">
        <f xml:space="preserve"> TEXT(Campaign_Data[[#This Row],[Start_Date]], "mmm-yyyy")</f>
        <v>Mar-2023</v>
      </c>
    </row>
    <row r="1143" spans="1:19" x14ac:dyDescent="0.2">
      <c r="A1143" t="s">
        <v>1181</v>
      </c>
      <c r="B1143" t="s">
        <v>27</v>
      </c>
      <c r="C1143" t="s">
        <v>40</v>
      </c>
      <c r="D1143" s="1">
        <v>45016</v>
      </c>
      <c r="E1143" s="1">
        <v>45471</v>
      </c>
      <c r="F1143">
        <v>109063.2</v>
      </c>
      <c r="G1143">
        <v>91628.4</v>
      </c>
      <c r="H1143">
        <v>38468.5</v>
      </c>
      <c r="I1143" s="6">
        <v>11040.677</v>
      </c>
      <c r="J1143" s="7">
        <v>32390.303</v>
      </c>
      <c r="K1143" t="s">
        <v>64</v>
      </c>
      <c r="L1143" t="s">
        <v>34</v>
      </c>
      <c r="M1143" t="s">
        <v>23</v>
      </c>
      <c r="N1143" s="5">
        <f xml:space="preserve"> Campaign_Data[[#This Row],[Clicks]]/Campaign_Data[[#This Row],[Impressions]]</f>
        <v>0.8401403956604977</v>
      </c>
      <c r="O1143" s="5">
        <f xml:space="preserve"> Campaign_Data[[#This Row],[Conversions]]/Campaign_Data[[#This Row],[Clicks]]</f>
        <v>0.41983162425623499</v>
      </c>
      <c r="P1143" s="7">
        <f>Campaign_Data[[#This Row],[Total_Spend]]/Campaign_Data[[#This Row],[Clicks]]</f>
        <v>0.12049404987973161</v>
      </c>
      <c r="Q1143" s="6">
        <f>Campaign_Data[[#This Row],[Total_Spend]]/Campaign_Data[[#This Row],[Conversions]]</f>
        <v>0.28700565397663025</v>
      </c>
      <c r="R1143" s="7">
        <f xml:space="preserve"> Campaign_Data[[#This Row],[Revenue_Generated]]/Campaign_Data[[#This Row],[Total_Spend]]</f>
        <v>2.9337243540409705</v>
      </c>
      <c r="S1143" t="str">
        <f xml:space="preserve"> TEXT(Campaign_Data[[#This Row],[Start_Date]], "mmm-yyyy")</f>
        <v>Mar-2023</v>
      </c>
    </row>
    <row r="1144" spans="1:19" x14ac:dyDescent="0.2">
      <c r="A1144" t="s">
        <v>1182</v>
      </c>
      <c r="B1144" t="s">
        <v>25</v>
      </c>
      <c r="C1144" t="s">
        <v>28</v>
      </c>
      <c r="D1144" s="1">
        <v>44891</v>
      </c>
      <c r="E1144" s="1">
        <v>45338</v>
      </c>
      <c r="F1144">
        <v>137834.1</v>
      </c>
      <c r="G1144">
        <v>76333.8</v>
      </c>
      <c r="H1144">
        <v>70913.7</v>
      </c>
      <c r="I1144" s="6">
        <v>10011.727999999999</v>
      </c>
      <c r="J1144" s="7">
        <v>20634.718000000001</v>
      </c>
      <c r="K1144" t="s">
        <v>37</v>
      </c>
      <c r="L1144" t="s">
        <v>49</v>
      </c>
      <c r="M1144" t="s">
        <v>23</v>
      </c>
      <c r="N1144" s="5">
        <f xml:space="preserve"> Campaign_Data[[#This Row],[Clicks]]/Campaign_Data[[#This Row],[Impressions]]</f>
        <v>0.55380925329798647</v>
      </c>
      <c r="O1144" s="5">
        <f xml:space="preserve"> Campaign_Data[[#This Row],[Conversions]]/Campaign_Data[[#This Row],[Clicks]]</f>
        <v>0.92899475723729197</v>
      </c>
      <c r="P1144" s="7">
        <f>Campaign_Data[[#This Row],[Total_Spend]]/Campaign_Data[[#This Row],[Clicks]]</f>
        <v>0.13115720689917179</v>
      </c>
      <c r="Q1144" s="6">
        <f>Campaign_Data[[#This Row],[Total_Spend]]/Campaign_Data[[#This Row],[Conversions]]</f>
        <v>0.14118185907659592</v>
      </c>
      <c r="R1144" s="7">
        <f xml:space="preserve"> Campaign_Data[[#This Row],[Revenue_Generated]]/Campaign_Data[[#This Row],[Total_Spend]]</f>
        <v>2.0610545951707842</v>
      </c>
      <c r="S1144" t="str">
        <f xml:space="preserve"> TEXT(Campaign_Data[[#This Row],[Start_Date]], "mmm-yyyy")</f>
        <v>Nov-2022</v>
      </c>
    </row>
    <row r="1145" spans="1:19" x14ac:dyDescent="0.2">
      <c r="A1145" t="s">
        <v>1183</v>
      </c>
      <c r="B1145" t="s">
        <v>46</v>
      </c>
      <c r="C1145" t="s">
        <v>47</v>
      </c>
      <c r="D1145" s="1">
        <v>45080</v>
      </c>
      <c r="E1145" s="1">
        <v>45533</v>
      </c>
      <c r="F1145">
        <v>70986.2</v>
      </c>
      <c r="G1145">
        <v>31360.6</v>
      </c>
      <c r="H1145">
        <v>25963.7</v>
      </c>
      <c r="I1145" s="6">
        <v>9619.8220000000001</v>
      </c>
      <c r="J1145" s="7">
        <v>21264.221000000001</v>
      </c>
      <c r="K1145" t="s">
        <v>64</v>
      </c>
      <c r="L1145" t="s">
        <v>22</v>
      </c>
      <c r="M1145" t="s">
        <v>23</v>
      </c>
      <c r="N1145" s="5">
        <f xml:space="preserve"> Campaign_Data[[#This Row],[Clicks]]/Campaign_Data[[#This Row],[Impressions]]</f>
        <v>0.44178445951466622</v>
      </c>
      <c r="O1145" s="5">
        <f xml:space="preserve"> Campaign_Data[[#This Row],[Conversions]]/Campaign_Data[[#This Row],[Clicks]]</f>
        <v>0.82790826706121701</v>
      </c>
      <c r="P1145" s="7">
        <f>Campaign_Data[[#This Row],[Total_Spend]]/Campaign_Data[[#This Row],[Clicks]]</f>
        <v>0.3067486591455521</v>
      </c>
      <c r="Q1145" s="6">
        <f>Campaign_Data[[#This Row],[Total_Spend]]/Campaign_Data[[#This Row],[Conversions]]</f>
        <v>0.3705104434267843</v>
      </c>
      <c r="R1145" s="7">
        <f xml:space="preserve"> Campaign_Data[[#This Row],[Revenue_Generated]]/Campaign_Data[[#This Row],[Total_Spend]]</f>
        <v>2.2104588837506558</v>
      </c>
      <c r="S1145" t="str">
        <f xml:space="preserve"> TEXT(Campaign_Data[[#This Row],[Start_Date]], "mmm-yyyy")</f>
        <v>Jun-2023</v>
      </c>
    </row>
    <row r="1146" spans="1:19" x14ac:dyDescent="0.2">
      <c r="A1146" t="s">
        <v>1184</v>
      </c>
      <c r="B1146" t="s">
        <v>27</v>
      </c>
      <c r="C1146" t="s">
        <v>47</v>
      </c>
      <c r="D1146" s="1">
        <v>45152</v>
      </c>
      <c r="E1146" s="1">
        <v>45600</v>
      </c>
      <c r="F1146">
        <v>104397.09999999999</v>
      </c>
      <c r="G1146">
        <v>58498.799999999996</v>
      </c>
      <c r="H1146">
        <v>51054.5</v>
      </c>
      <c r="I1146" s="6">
        <v>1965.7360000000001</v>
      </c>
      <c r="J1146" s="7">
        <v>2822.6860000000001</v>
      </c>
      <c r="K1146" t="s">
        <v>21</v>
      </c>
      <c r="L1146" t="s">
        <v>49</v>
      </c>
      <c r="M1146" t="s">
        <v>31</v>
      </c>
      <c r="N1146" s="5">
        <f xml:space="preserve"> Campaign_Data[[#This Row],[Clicks]]/Campaign_Data[[#This Row],[Impressions]]</f>
        <v>0.56034889858051617</v>
      </c>
      <c r="O1146" s="5">
        <f xml:space="preserve"> Campaign_Data[[#This Row],[Conversions]]/Campaign_Data[[#This Row],[Clicks]]</f>
        <v>0.87274439817568916</v>
      </c>
      <c r="P1146" s="7">
        <f>Campaign_Data[[#This Row],[Total_Spend]]/Campaign_Data[[#This Row],[Clicks]]</f>
        <v>3.360301407892128E-2</v>
      </c>
      <c r="Q1146" s="6">
        <f>Campaign_Data[[#This Row],[Total_Spend]]/Campaign_Data[[#This Row],[Conversions]]</f>
        <v>3.8502698097131499E-2</v>
      </c>
      <c r="R1146" s="7">
        <f xml:space="preserve"> Campaign_Data[[#This Row],[Revenue_Generated]]/Campaign_Data[[#This Row],[Total_Spend]]</f>
        <v>1.4359435855069043</v>
      </c>
      <c r="S1146" t="str">
        <f xml:space="preserve"> TEXT(Campaign_Data[[#This Row],[Start_Date]], "mmm-yyyy")</f>
        <v>Aug-2023</v>
      </c>
    </row>
    <row r="1147" spans="1:19" x14ac:dyDescent="0.2">
      <c r="A1147" t="s">
        <v>1185</v>
      </c>
      <c r="B1147" t="s">
        <v>19</v>
      </c>
      <c r="C1147" t="s">
        <v>47</v>
      </c>
      <c r="D1147" s="1">
        <v>45115</v>
      </c>
      <c r="E1147" s="1">
        <v>45561</v>
      </c>
      <c r="F1147">
        <v>74477.8</v>
      </c>
      <c r="G1147">
        <v>41435.199999999997</v>
      </c>
      <c r="H1147">
        <v>21349.8</v>
      </c>
      <c r="I1147" s="6">
        <v>5141.2359999999999</v>
      </c>
      <c r="J1147" s="7">
        <v>11836.698</v>
      </c>
      <c r="K1147" t="s">
        <v>64</v>
      </c>
      <c r="L1147" t="s">
        <v>22</v>
      </c>
      <c r="M1147" t="s">
        <v>31</v>
      </c>
      <c r="N1147" s="5">
        <f xml:space="preserve"> Campaign_Data[[#This Row],[Clicks]]/Campaign_Data[[#This Row],[Impressions]]</f>
        <v>0.55634296394361804</v>
      </c>
      <c r="O1147" s="5">
        <f xml:space="preserve"> Campaign_Data[[#This Row],[Conversions]]/Campaign_Data[[#This Row],[Clicks]]</f>
        <v>0.51525755879059354</v>
      </c>
      <c r="P1147" s="7">
        <f>Campaign_Data[[#This Row],[Total_Spend]]/Campaign_Data[[#This Row],[Clicks]]</f>
        <v>0.12407894736842105</v>
      </c>
      <c r="Q1147" s="6">
        <f>Campaign_Data[[#This Row],[Total_Spend]]/Campaign_Data[[#This Row],[Conversions]]</f>
        <v>0.24080956261885358</v>
      </c>
      <c r="R1147" s="7">
        <f xml:space="preserve"> Campaign_Data[[#This Row],[Revenue_Generated]]/Campaign_Data[[#This Row],[Total_Spend]]</f>
        <v>2.3023059046501659</v>
      </c>
      <c r="S1147" t="str">
        <f xml:space="preserve"> TEXT(Campaign_Data[[#This Row],[Start_Date]], "mmm-yyyy")</f>
        <v>Jul-2023</v>
      </c>
    </row>
    <row r="1148" spans="1:19" x14ac:dyDescent="0.2">
      <c r="A1148" t="s">
        <v>1186</v>
      </c>
      <c r="B1148" t="s">
        <v>19</v>
      </c>
      <c r="C1148" t="s">
        <v>40</v>
      </c>
      <c r="D1148" s="1">
        <v>45007</v>
      </c>
      <c r="E1148" s="1">
        <v>45456</v>
      </c>
      <c r="F1148">
        <v>49288.4</v>
      </c>
      <c r="G1148">
        <v>36287.699999999997</v>
      </c>
      <c r="H1148">
        <v>3572.7999999999997</v>
      </c>
      <c r="I1148" s="6">
        <v>5657.6390000000001</v>
      </c>
      <c r="J1148" s="7">
        <v>19947.07</v>
      </c>
      <c r="K1148" t="s">
        <v>42</v>
      </c>
      <c r="L1148" t="s">
        <v>22</v>
      </c>
      <c r="M1148" t="s">
        <v>31</v>
      </c>
      <c r="N1148" s="5">
        <f xml:space="preserve"> Campaign_Data[[#This Row],[Clicks]]/Campaign_Data[[#This Row],[Impressions]]</f>
        <v>0.73623205460108254</v>
      </c>
      <c r="O1148" s="5">
        <f xml:space="preserve"> Campaign_Data[[#This Row],[Conversions]]/Campaign_Data[[#This Row],[Clicks]]</f>
        <v>9.8457604091744588E-2</v>
      </c>
      <c r="P1148" s="7">
        <f>Campaign_Data[[#This Row],[Total_Spend]]/Campaign_Data[[#This Row],[Clicks]]</f>
        <v>0.15591065292096221</v>
      </c>
      <c r="Q1148" s="6">
        <f>Campaign_Data[[#This Row],[Total_Spend]]/Campaign_Data[[#This Row],[Conversions]]</f>
        <v>1.5835308441558442</v>
      </c>
      <c r="R1148" s="7">
        <f xml:space="preserve"> Campaign_Data[[#This Row],[Revenue_Generated]]/Campaign_Data[[#This Row],[Total_Spend]]</f>
        <v>3.5256880122609449</v>
      </c>
      <c r="S1148" t="str">
        <f xml:space="preserve"> TEXT(Campaign_Data[[#This Row],[Start_Date]], "mmm-yyyy")</f>
        <v>Mar-2023</v>
      </c>
    </row>
    <row r="1149" spans="1:19" x14ac:dyDescent="0.2">
      <c r="A1149" t="s">
        <v>1187</v>
      </c>
      <c r="B1149" t="s">
        <v>19</v>
      </c>
      <c r="C1149" t="s">
        <v>47</v>
      </c>
      <c r="D1149" s="1">
        <v>44953</v>
      </c>
      <c r="E1149" s="1">
        <v>45403</v>
      </c>
      <c r="F1149">
        <v>61030.5</v>
      </c>
      <c r="G1149">
        <v>7148.5</v>
      </c>
      <c r="H1149">
        <v>794.6</v>
      </c>
      <c r="I1149" s="6">
        <v>10626.789000000001</v>
      </c>
      <c r="J1149" s="7">
        <v>38616.400000000001</v>
      </c>
      <c r="K1149" t="s">
        <v>42</v>
      </c>
      <c r="L1149" t="s">
        <v>34</v>
      </c>
      <c r="M1149" t="s">
        <v>23</v>
      </c>
      <c r="N1149" s="5">
        <f xml:space="preserve"> Campaign_Data[[#This Row],[Clicks]]/Campaign_Data[[#This Row],[Impressions]]</f>
        <v>0.11712995961035876</v>
      </c>
      <c r="O1149" s="5">
        <f xml:space="preserve"> Campaign_Data[[#This Row],[Conversions]]/Campaign_Data[[#This Row],[Clicks]]</f>
        <v>0.11115618661257606</v>
      </c>
      <c r="P1149" s="7">
        <f>Campaign_Data[[#This Row],[Total_Spend]]/Campaign_Data[[#This Row],[Clicks]]</f>
        <v>1.4865760649087223</v>
      </c>
      <c r="Q1149" s="6">
        <f>Campaign_Data[[#This Row],[Total_Spend]]/Campaign_Data[[#This Row],[Conversions]]</f>
        <v>13.373759124087591</v>
      </c>
      <c r="R1149" s="7">
        <f xml:space="preserve"> Campaign_Data[[#This Row],[Revenue_Generated]]/Campaign_Data[[#This Row],[Total_Spend]]</f>
        <v>3.6338728471977753</v>
      </c>
      <c r="S1149" t="str">
        <f xml:space="preserve"> TEXT(Campaign_Data[[#This Row],[Start_Date]], "mmm-yyyy")</f>
        <v>Jan-2023</v>
      </c>
    </row>
    <row r="1150" spans="1:19" x14ac:dyDescent="0.2">
      <c r="A1150" t="s">
        <v>1188</v>
      </c>
      <c r="B1150" t="s">
        <v>39</v>
      </c>
      <c r="C1150" t="s">
        <v>40</v>
      </c>
      <c r="D1150" s="1">
        <v>44925</v>
      </c>
      <c r="E1150" s="1">
        <v>45376</v>
      </c>
      <c r="F1150">
        <v>30006.3</v>
      </c>
      <c r="G1150">
        <v>29147.899999999998</v>
      </c>
      <c r="H1150">
        <v>26587.200000000001</v>
      </c>
      <c r="I1150" s="6">
        <v>1143.18</v>
      </c>
      <c r="J1150" s="7">
        <v>1828.1020000000001</v>
      </c>
      <c r="K1150" t="s">
        <v>29</v>
      </c>
      <c r="L1150" t="s">
        <v>49</v>
      </c>
      <c r="M1150" t="s">
        <v>31</v>
      </c>
      <c r="N1150" s="5">
        <f xml:space="preserve"> Campaign_Data[[#This Row],[Clicks]]/Campaign_Data[[#This Row],[Impressions]]</f>
        <v>0.97139267420508357</v>
      </c>
      <c r="O1150" s="5">
        <f xml:space="preserve"> Campaign_Data[[#This Row],[Conversions]]/Campaign_Data[[#This Row],[Clicks]]</f>
        <v>0.91214804497064983</v>
      </c>
      <c r="P1150" s="7">
        <f>Campaign_Data[[#This Row],[Total_Spend]]/Campaign_Data[[#This Row],[Clicks]]</f>
        <v>3.9219978111630686E-2</v>
      </c>
      <c r="Q1150" s="6">
        <f>Campaign_Data[[#This Row],[Total_Spend]]/Campaign_Data[[#This Row],[Conversions]]</f>
        <v>4.2997382198952883E-2</v>
      </c>
      <c r="R1150" s="7">
        <f xml:space="preserve"> Campaign_Data[[#This Row],[Revenue_Generated]]/Campaign_Data[[#This Row],[Total_Spend]]</f>
        <v>1.5991374936580416</v>
      </c>
      <c r="S1150" t="str">
        <f xml:space="preserve"> TEXT(Campaign_Data[[#This Row],[Start_Date]], "mmm-yyyy")</f>
        <v>Dec-2022</v>
      </c>
    </row>
    <row r="1151" spans="1:19" x14ac:dyDescent="0.2">
      <c r="A1151" t="s">
        <v>1189</v>
      </c>
      <c r="B1151" t="s">
        <v>33</v>
      </c>
      <c r="C1151" t="s">
        <v>28</v>
      </c>
      <c r="D1151" s="1">
        <v>45011</v>
      </c>
      <c r="E1151" s="1">
        <v>45472</v>
      </c>
      <c r="F1151">
        <v>55711.9</v>
      </c>
      <c r="G1151">
        <v>50422.299999999996</v>
      </c>
      <c r="H1151">
        <v>40504.299999999996</v>
      </c>
      <c r="I1151" s="6">
        <v>5253.35</v>
      </c>
      <c r="J1151" s="7">
        <v>18004.186000000002</v>
      </c>
      <c r="K1151" t="s">
        <v>21</v>
      </c>
      <c r="L1151" t="s">
        <v>49</v>
      </c>
      <c r="M1151" t="s">
        <v>31</v>
      </c>
      <c r="N1151" s="5">
        <f xml:space="preserve"> Campaign_Data[[#This Row],[Clicks]]/Campaign_Data[[#This Row],[Impressions]]</f>
        <v>0.90505439591900461</v>
      </c>
      <c r="O1151" s="5">
        <f xml:space="preserve"> Campaign_Data[[#This Row],[Conversions]]/Campaign_Data[[#This Row],[Clicks]]</f>
        <v>0.8033013170759763</v>
      </c>
      <c r="P1151" s="7">
        <f>Campaign_Data[[#This Row],[Total_Spend]]/Campaign_Data[[#This Row],[Clicks]]</f>
        <v>0.10418703629148215</v>
      </c>
      <c r="Q1151" s="6">
        <f>Campaign_Data[[#This Row],[Total_Spend]]/Campaign_Data[[#This Row],[Conversions]]</f>
        <v>0.1296985752130021</v>
      </c>
      <c r="R1151" s="7">
        <f xml:space="preserve"> Campaign_Data[[#This Row],[Revenue_Generated]]/Campaign_Data[[#This Row],[Total_Spend]]</f>
        <v>3.4271818934584597</v>
      </c>
      <c r="S1151" t="str">
        <f xml:space="preserve"> TEXT(Campaign_Data[[#This Row],[Start_Date]], "mmm-yyyy")</f>
        <v>Mar-2023</v>
      </c>
    </row>
    <row r="1152" spans="1:19" x14ac:dyDescent="0.2">
      <c r="A1152" t="s">
        <v>1190</v>
      </c>
      <c r="B1152" t="s">
        <v>19</v>
      </c>
      <c r="C1152" t="s">
        <v>28</v>
      </c>
      <c r="D1152" s="1">
        <v>44940</v>
      </c>
      <c r="E1152" s="1">
        <v>45393</v>
      </c>
      <c r="F1152">
        <v>56587.7</v>
      </c>
      <c r="G1152">
        <v>41957.2</v>
      </c>
      <c r="H1152">
        <v>30447.1</v>
      </c>
      <c r="I1152" s="6">
        <v>8711.9480000000003</v>
      </c>
      <c r="J1152" s="7">
        <v>25534.935000000001</v>
      </c>
      <c r="K1152" t="s">
        <v>29</v>
      </c>
      <c r="L1152" t="s">
        <v>30</v>
      </c>
      <c r="M1152" t="s">
        <v>23</v>
      </c>
      <c r="N1152" s="5">
        <f xml:space="preserve"> Campaign_Data[[#This Row],[Clicks]]/Campaign_Data[[#This Row],[Impressions]]</f>
        <v>0.74145441500538101</v>
      </c>
      <c r="O1152" s="5">
        <f xml:space="preserve"> Campaign_Data[[#This Row],[Conversions]]/Campaign_Data[[#This Row],[Clicks]]</f>
        <v>0.72567044512026546</v>
      </c>
      <c r="P1152" s="7">
        <f>Campaign_Data[[#This Row],[Total_Spend]]/Campaign_Data[[#This Row],[Clicks]]</f>
        <v>0.20763892728780758</v>
      </c>
      <c r="Q1152" s="6">
        <f>Campaign_Data[[#This Row],[Total_Spend]]/Campaign_Data[[#This Row],[Conversions]]</f>
        <v>0.28613391751595391</v>
      </c>
      <c r="R1152" s="7">
        <f xml:space="preserve"> Campaign_Data[[#This Row],[Revenue_Generated]]/Campaign_Data[[#This Row],[Total_Spend]]</f>
        <v>2.9310247260429012</v>
      </c>
      <c r="S1152" t="str">
        <f xml:space="preserve"> TEXT(Campaign_Data[[#This Row],[Start_Date]], "mmm-yyyy")</f>
        <v>Jan-2023</v>
      </c>
    </row>
    <row r="1153" spans="1:19" x14ac:dyDescent="0.2">
      <c r="A1153" t="s">
        <v>1191</v>
      </c>
      <c r="B1153" t="s">
        <v>46</v>
      </c>
      <c r="C1153" t="s">
        <v>40</v>
      </c>
      <c r="D1153" s="1">
        <v>45012</v>
      </c>
      <c r="E1153" s="1">
        <v>45471</v>
      </c>
      <c r="F1153">
        <v>20546.5</v>
      </c>
      <c r="G1153">
        <v>14053.4</v>
      </c>
      <c r="H1153">
        <v>745.3</v>
      </c>
      <c r="I1153" s="6">
        <v>2124.076</v>
      </c>
      <c r="J1153" s="7">
        <v>3217.7530000000002</v>
      </c>
      <c r="K1153" t="s">
        <v>64</v>
      </c>
      <c r="L1153" t="s">
        <v>49</v>
      </c>
      <c r="M1153" t="s">
        <v>31</v>
      </c>
      <c r="N1153" s="5">
        <f xml:space="preserve"> Campaign_Data[[#This Row],[Clicks]]/Campaign_Data[[#This Row],[Impressions]]</f>
        <v>0.68398023994354262</v>
      </c>
      <c r="O1153" s="5">
        <f xml:space="preserve"> Campaign_Data[[#This Row],[Conversions]]/Campaign_Data[[#This Row],[Clicks]]</f>
        <v>5.303342963268675E-2</v>
      </c>
      <c r="P1153" s="7">
        <f>Campaign_Data[[#This Row],[Total_Spend]]/Campaign_Data[[#This Row],[Clicks]]</f>
        <v>0.151143210895584</v>
      </c>
      <c r="Q1153" s="6">
        <f>Campaign_Data[[#This Row],[Total_Spend]]/Campaign_Data[[#This Row],[Conversions]]</f>
        <v>2.8499610894941636</v>
      </c>
      <c r="R1153" s="7">
        <f xml:space="preserve"> Campaign_Data[[#This Row],[Revenue_Generated]]/Campaign_Data[[#This Row],[Total_Spend]]</f>
        <v>1.5148954180547212</v>
      </c>
      <c r="S1153" t="str">
        <f xml:space="preserve"> TEXT(Campaign_Data[[#This Row],[Start_Date]], "mmm-yyyy")</f>
        <v>Mar-2023</v>
      </c>
    </row>
    <row r="1154" spans="1:19" x14ac:dyDescent="0.2">
      <c r="A1154" t="s">
        <v>1192</v>
      </c>
      <c r="B1154" t="s">
        <v>27</v>
      </c>
      <c r="C1154" t="s">
        <v>47</v>
      </c>
      <c r="D1154" s="1">
        <v>44934</v>
      </c>
      <c r="E1154" s="1">
        <v>45393</v>
      </c>
      <c r="F1154">
        <v>30220.899999999998</v>
      </c>
      <c r="G1154">
        <v>10541.5</v>
      </c>
      <c r="H1154">
        <v>6670</v>
      </c>
      <c r="I1154" s="6">
        <v>6737.3670000000002</v>
      </c>
      <c r="J1154" s="7">
        <v>19865.550999999999</v>
      </c>
      <c r="K1154" t="s">
        <v>37</v>
      </c>
      <c r="L1154" t="s">
        <v>30</v>
      </c>
      <c r="M1154" t="s">
        <v>31</v>
      </c>
      <c r="N1154" s="5">
        <f xml:space="preserve"> Campaign_Data[[#This Row],[Clicks]]/Campaign_Data[[#This Row],[Impressions]]</f>
        <v>0.34881489300451013</v>
      </c>
      <c r="O1154" s="5">
        <f xml:space="preserve"> Campaign_Data[[#This Row],[Conversions]]/Campaign_Data[[#This Row],[Clicks]]</f>
        <v>0.6327372764786795</v>
      </c>
      <c r="P1154" s="7">
        <f>Campaign_Data[[#This Row],[Total_Spend]]/Campaign_Data[[#This Row],[Clicks]]</f>
        <v>0.6391279229711142</v>
      </c>
      <c r="Q1154" s="6">
        <f>Campaign_Data[[#This Row],[Total_Spend]]/Campaign_Data[[#This Row],[Conversions]]</f>
        <v>1.0101</v>
      </c>
      <c r="R1154" s="7">
        <f xml:space="preserve"> Campaign_Data[[#This Row],[Revenue_Generated]]/Campaign_Data[[#This Row],[Total_Spend]]</f>
        <v>2.9485629920412526</v>
      </c>
      <c r="S1154" t="str">
        <f xml:space="preserve"> TEXT(Campaign_Data[[#This Row],[Start_Date]], "mmm-yyyy")</f>
        <v>Jan-2023</v>
      </c>
    </row>
    <row r="1155" spans="1:19" x14ac:dyDescent="0.2">
      <c r="A1155" t="s">
        <v>1193</v>
      </c>
      <c r="B1155" t="s">
        <v>46</v>
      </c>
      <c r="C1155" t="s">
        <v>20</v>
      </c>
      <c r="D1155" s="1">
        <v>44868</v>
      </c>
      <c r="E1155" s="1">
        <v>45302</v>
      </c>
      <c r="F1155">
        <v>25502.6</v>
      </c>
      <c r="G1155">
        <v>23037.599999999999</v>
      </c>
      <c r="H1155">
        <v>3442.2999999999997</v>
      </c>
      <c r="I1155" s="6">
        <v>11192.811</v>
      </c>
      <c r="J1155" s="7">
        <v>32988.398999999998</v>
      </c>
      <c r="K1155" t="s">
        <v>42</v>
      </c>
      <c r="L1155" t="s">
        <v>43</v>
      </c>
      <c r="M1155" t="s">
        <v>23</v>
      </c>
      <c r="N1155" s="5">
        <f xml:space="preserve"> Campaign_Data[[#This Row],[Clicks]]/Campaign_Data[[#This Row],[Impressions]]</f>
        <v>0.90334318853763929</v>
      </c>
      <c r="O1155" s="5">
        <f xml:space="preserve"> Campaign_Data[[#This Row],[Conversions]]/Campaign_Data[[#This Row],[Clicks]]</f>
        <v>0.14942094662638469</v>
      </c>
      <c r="P1155" s="7">
        <f>Campaign_Data[[#This Row],[Total_Spend]]/Campaign_Data[[#This Row],[Clicks]]</f>
        <v>0.48584969788519639</v>
      </c>
      <c r="Q1155" s="6">
        <f>Campaign_Data[[#This Row],[Total_Spend]]/Campaign_Data[[#This Row],[Conversions]]</f>
        <v>3.2515501263689974</v>
      </c>
      <c r="R1155" s="7">
        <f xml:space="preserve"> Campaign_Data[[#This Row],[Revenue_Generated]]/Campaign_Data[[#This Row],[Total_Spend]]</f>
        <v>2.9472845561316099</v>
      </c>
      <c r="S1155" t="str">
        <f xml:space="preserve"> TEXT(Campaign_Data[[#This Row],[Start_Date]], "mmm-yyyy")</f>
        <v>Nov-2022</v>
      </c>
    </row>
    <row r="1156" spans="1:19" x14ac:dyDescent="0.2">
      <c r="A1156" t="s">
        <v>1194</v>
      </c>
      <c r="B1156" t="s">
        <v>33</v>
      </c>
      <c r="C1156" t="s">
        <v>47</v>
      </c>
      <c r="D1156" s="1">
        <v>45125</v>
      </c>
      <c r="E1156" s="1">
        <v>45570</v>
      </c>
      <c r="F1156">
        <v>5959.5</v>
      </c>
      <c r="G1156">
        <v>1832.8</v>
      </c>
      <c r="H1156">
        <v>893.19999999999993</v>
      </c>
      <c r="I1156" s="6">
        <v>13673.007</v>
      </c>
      <c r="J1156" s="7">
        <v>44825.59</v>
      </c>
      <c r="K1156" t="s">
        <v>42</v>
      </c>
      <c r="L1156" t="s">
        <v>49</v>
      </c>
      <c r="M1156" t="s">
        <v>23</v>
      </c>
      <c r="N1156" s="5">
        <f xml:space="preserve"> Campaign_Data[[#This Row],[Clicks]]/Campaign_Data[[#This Row],[Impressions]]</f>
        <v>0.30754257907542576</v>
      </c>
      <c r="O1156" s="5">
        <f xml:space="preserve"> Campaign_Data[[#This Row],[Conversions]]/Campaign_Data[[#This Row],[Clicks]]</f>
        <v>0.48734177215189872</v>
      </c>
      <c r="P1156" s="7">
        <f>Campaign_Data[[#This Row],[Total_Spend]]/Campaign_Data[[#This Row],[Clicks]]</f>
        <v>7.4601740506329115</v>
      </c>
      <c r="Q1156" s="6">
        <f>Campaign_Data[[#This Row],[Total_Spend]]/Campaign_Data[[#This Row],[Conversions]]</f>
        <v>15.30788961038961</v>
      </c>
      <c r="R1156" s="7">
        <f xml:space="preserve"> Campaign_Data[[#This Row],[Revenue_Generated]]/Campaign_Data[[#This Row],[Total_Spend]]</f>
        <v>3.27840028166445</v>
      </c>
      <c r="S1156" t="str">
        <f xml:space="preserve"> TEXT(Campaign_Data[[#This Row],[Start_Date]], "mmm-yyyy")</f>
        <v>Jul-2023</v>
      </c>
    </row>
    <row r="1157" spans="1:19" x14ac:dyDescent="0.2">
      <c r="A1157" t="s">
        <v>1195</v>
      </c>
      <c r="B1157" t="s">
        <v>33</v>
      </c>
      <c r="C1157" t="s">
        <v>28</v>
      </c>
      <c r="D1157" s="1">
        <v>45115</v>
      </c>
      <c r="E1157" s="1">
        <v>45551</v>
      </c>
      <c r="F1157">
        <v>36023.799999999996</v>
      </c>
      <c r="G1157">
        <v>817.8</v>
      </c>
      <c r="H1157">
        <v>118.89999999999999</v>
      </c>
      <c r="I1157" s="6">
        <v>4278.5730000000003</v>
      </c>
      <c r="J1157" s="7">
        <v>11268.790999999999</v>
      </c>
      <c r="K1157" t="s">
        <v>42</v>
      </c>
      <c r="L1157" t="s">
        <v>49</v>
      </c>
      <c r="M1157" t="s">
        <v>31</v>
      </c>
      <c r="N1157" s="5">
        <f xml:space="preserve"> Campaign_Data[[#This Row],[Clicks]]/Campaign_Data[[#This Row],[Impressions]]</f>
        <v>2.2701658348092096E-2</v>
      </c>
      <c r="O1157" s="5">
        <f xml:space="preserve"> Campaign_Data[[#This Row],[Conversions]]/Campaign_Data[[#This Row],[Clicks]]</f>
        <v>0.1453900709219858</v>
      </c>
      <c r="P1157" s="7">
        <f>Campaign_Data[[#This Row],[Total_Spend]]/Campaign_Data[[#This Row],[Clicks]]</f>
        <v>5.2318085106382988</v>
      </c>
      <c r="Q1157" s="6">
        <f>Campaign_Data[[#This Row],[Total_Spend]]/Campaign_Data[[#This Row],[Conversions]]</f>
        <v>35.98463414634147</v>
      </c>
      <c r="R1157" s="7">
        <f xml:space="preserve"> Campaign_Data[[#This Row],[Revenue_Generated]]/Campaign_Data[[#This Row],[Total_Spend]]</f>
        <v>2.6337732229881312</v>
      </c>
      <c r="S1157" t="str">
        <f xml:space="preserve"> TEXT(Campaign_Data[[#This Row],[Start_Date]], "mmm-yyyy")</f>
        <v>Jul-2023</v>
      </c>
    </row>
    <row r="1158" spans="1:19" x14ac:dyDescent="0.2">
      <c r="A1158" t="s">
        <v>1196</v>
      </c>
      <c r="B1158" t="s">
        <v>33</v>
      </c>
      <c r="C1158" t="s">
        <v>20</v>
      </c>
      <c r="D1158" s="1">
        <v>44969</v>
      </c>
      <c r="E1158" s="1">
        <v>45414</v>
      </c>
      <c r="F1158">
        <v>56390.5</v>
      </c>
      <c r="G1158">
        <v>5826.0999999999995</v>
      </c>
      <c r="H1158">
        <v>2789.7999999999997</v>
      </c>
      <c r="I1158" s="6">
        <v>640.52300000000002</v>
      </c>
      <c r="J1158" s="7">
        <v>1868.963</v>
      </c>
      <c r="K1158" t="s">
        <v>29</v>
      </c>
      <c r="L1158" t="s">
        <v>43</v>
      </c>
      <c r="M1158" t="s">
        <v>23</v>
      </c>
      <c r="N1158" s="5">
        <f xml:space="preserve"> Campaign_Data[[#This Row],[Clicks]]/Campaign_Data[[#This Row],[Impressions]]</f>
        <v>0.10331704808434043</v>
      </c>
      <c r="O1158" s="5">
        <f xml:space="preserve"> Campaign_Data[[#This Row],[Conversions]]/Campaign_Data[[#This Row],[Clicks]]</f>
        <v>0.47884519661523145</v>
      </c>
      <c r="P1158" s="7">
        <f>Campaign_Data[[#This Row],[Total_Spend]]/Campaign_Data[[#This Row],[Clicks]]</f>
        <v>0.10994026879044302</v>
      </c>
      <c r="Q1158" s="6">
        <f>Campaign_Data[[#This Row],[Total_Spend]]/Campaign_Data[[#This Row],[Conversions]]</f>
        <v>0.22959459459459464</v>
      </c>
      <c r="R1158" s="7">
        <f xml:space="preserve"> Campaign_Data[[#This Row],[Revenue_Generated]]/Campaign_Data[[#This Row],[Total_Spend]]</f>
        <v>2.9178702404129124</v>
      </c>
      <c r="S1158" t="str">
        <f xml:space="preserve"> TEXT(Campaign_Data[[#This Row],[Start_Date]], "mmm-yyyy")</f>
        <v>Feb-2023</v>
      </c>
    </row>
    <row r="1159" spans="1:19" x14ac:dyDescent="0.2">
      <c r="A1159" t="s">
        <v>1197</v>
      </c>
      <c r="B1159" t="s">
        <v>25</v>
      </c>
      <c r="C1159" t="s">
        <v>20</v>
      </c>
      <c r="D1159" s="1">
        <v>44921</v>
      </c>
      <c r="E1159" s="1">
        <v>45366</v>
      </c>
      <c r="F1159">
        <v>40475.299999999996</v>
      </c>
      <c r="G1159">
        <v>19537.3</v>
      </c>
      <c r="H1159">
        <v>17565.3</v>
      </c>
      <c r="I1159" s="6">
        <v>4177.45</v>
      </c>
      <c r="J1159" s="7">
        <v>9944.1579999999994</v>
      </c>
      <c r="K1159" t="s">
        <v>29</v>
      </c>
      <c r="L1159" t="s">
        <v>43</v>
      </c>
      <c r="M1159" t="s">
        <v>31</v>
      </c>
      <c r="N1159" s="5">
        <f xml:space="preserve"> Campaign_Data[[#This Row],[Clicks]]/Campaign_Data[[#This Row],[Impressions]]</f>
        <v>0.4826968546249194</v>
      </c>
      <c r="O1159" s="5">
        <f xml:space="preserve"> Campaign_Data[[#This Row],[Conversions]]/Campaign_Data[[#This Row],[Clicks]]</f>
        <v>0.89906486566721089</v>
      </c>
      <c r="P1159" s="7">
        <f>Campaign_Data[[#This Row],[Total_Spend]]/Campaign_Data[[#This Row],[Clicks]]</f>
        <v>0.21381920736232746</v>
      </c>
      <c r="Q1159" s="6">
        <f>Campaign_Data[[#This Row],[Total_Spend]]/Campaign_Data[[#This Row],[Conversions]]</f>
        <v>0.23782400528314346</v>
      </c>
      <c r="R1159" s="7">
        <f xml:space="preserve"> Campaign_Data[[#This Row],[Revenue_Generated]]/Campaign_Data[[#This Row],[Total_Spend]]</f>
        <v>2.3804373481430057</v>
      </c>
      <c r="S1159" t="str">
        <f xml:space="preserve"> TEXT(Campaign_Data[[#This Row],[Start_Date]], "mmm-yyyy")</f>
        <v>Dec-2022</v>
      </c>
    </row>
    <row r="1160" spans="1:19" x14ac:dyDescent="0.2">
      <c r="A1160" t="s">
        <v>1198</v>
      </c>
      <c r="B1160" t="s">
        <v>25</v>
      </c>
      <c r="C1160" t="s">
        <v>28</v>
      </c>
      <c r="D1160" s="1">
        <v>45128</v>
      </c>
      <c r="E1160" s="1">
        <v>45589</v>
      </c>
      <c r="F1160">
        <v>122142.2</v>
      </c>
      <c r="G1160">
        <v>102697.7</v>
      </c>
      <c r="H1160">
        <v>62584.9</v>
      </c>
      <c r="I1160" s="6">
        <v>8046.7169999999996</v>
      </c>
      <c r="J1160" s="7">
        <v>14631.486000000001</v>
      </c>
      <c r="K1160" t="s">
        <v>21</v>
      </c>
      <c r="L1160" t="s">
        <v>43</v>
      </c>
      <c r="M1160" t="s">
        <v>31</v>
      </c>
      <c r="N1160" s="5">
        <f xml:space="preserve"> Campaign_Data[[#This Row],[Clicks]]/Campaign_Data[[#This Row],[Impressions]]</f>
        <v>0.8408044066669832</v>
      </c>
      <c r="O1160" s="5">
        <f xml:space="preserve"> Campaign_Data[[#This Row],[Conversions]]/Campaign_Data[[#This Row],[Clicks]]</f>
        <v>0.6094089741055545</v>
      </c>
      <c r="P1160" s="7">
        <f>Campaign_Data[[#This Row],[Total_Spend]]/Campaign_Data[[#This Row],[Clicks]]</f>
        <v>7.8353429531527963E-2</v>
      </c>
      <c r="Q1160" s="6">
        <f>Campaign_Data[[#This Row],[Total_Spend]]/Campaign_Data[[#This Row],[Conversions]]</f>
        <v>0.12857281868310086</v>
      </c>
      <c r="R1160" s="7">
        <f xml:space="preserve"> Campaign_Data[[#This Row],[Revenue_Generated]]/Campaign_Data[[#This Row],[Total_Spend]]</f>
        <v>1.8183174579148242</v>
      </c>
      <c r="S1160" t="str">
        <f xml:space="preserve"> TEXT(Campaign_Data[[#This Row],[Start_Date]], "mmm-yyyy")</f>
        <v>Jul-2023</v>
      </c>
    </row>
    <row r="1161" spans="1:19" x14ac:dyDescent="0.2">
      <c r="A1161" t="s">
        <v>1199</v>
      </c>
      <c r="B1161" t="s">
        <v>25</v>
      </c>
      <c r="C1161" t="s">
        <v>47</v>
      </c>
      <c r="D1161" s="1">
        <v>45031</v>
      </c>
      <c r="E1161" s="1">
        <v>45469</v>
      </c>
      <c r="F1161">
        <v>126953.3</v>
      </c>
      <c r="G1161">
        <v>11669.6</v>
      </c>
      <c r="H1161">
        <v>7954.7</v>
      </c>
      <c r="I1161" s="6">
        <v>14090.056</v>
      </c>
      <c r="J1161" s="7">
        <v>51156.841</v>
      </c>
      <c r="K1161" t="s">
        <v>64</v>
      </c>
      <c r="L1161" t="s">
        <v>49</v>
      </c>
      <c r="M1161" t="s">
        <v>31</v>
      </c>
      <c r="N1161" s="5">
        <f xml:space="preserve"> Campaign_Data[[#This Row],[Clicks]]/Campaign_Data[[#This Row],[Impressions]]</f>
        <v>9.1920414829705102E-2</v>
      </c>
      <c r="O1161" s="5">
        <f xml:space="preserve"> Campaign_Data[[#This Row],[Conversions]]/Campaign_Data[[#This Row],[Clicks]]</f>
        <v>0.68166003976143141</v>
      </c>
      <c r="P1161" s="7">
        <f>Campaign_Data[[#This Row],[Total_Spend]]/Campaign_Data[[#This Row],[Clicks]]</f>
        <v>1.2074155069582504</v>
      </c>
      <c r="Q1161" s="6">
        <f>Campaign_Data[[#This Row],[Total_Spend]]/Campaign_Data[[#This Row],[Conversions]]</f>
        <v>1.7712869121399928</v>
      </c>
      <c r="R1161" s="7">
        <f xml:space="preserve"> Campaign_Data[[#This Row],[Revenue_Generated]]/Campaign_Data[[#This Row],[Total_Spend]]</f>
        <v>3.6307053002486294</v>
      </c>
      <c r="S1161" t="str">
        <f xml:space="preserve"> TEXT(Campaign_Data[[#This Row],[Start_Date]], "mmm-yyyy")</f>
        <v>Apr-2023</v>
      </c>
    </row>
    <row r="1162" spans="1:19" x14ac:dyDescent="0.2">
      <c r="A1162" t="s">
        <v>1200</v>
      </c>
      <c r="B1162" t="s">
        <v>25</v>
      </c>
      <c r="C1162" t="s">
        <v>47</v>
      </c>
      <c r="D1162" s="1">
        <v>45038</v>
      </c>
      <c r="E1162" s="1">
        <v>45476</v>
      </c>
      <c r="F1162">
        <v>71209.5</v>
      </c>
      <c r="G1162">
        <v>52785.799999999996</v>
      </c>
      <c r="H1162">
        <v>14958.199999999999</v>
      </c>
      <c r="I1162" s="6">
        <v>4563.875</v>
      </c>
      <c r="J1162" s="7">
        <v>13617.82</v>
      </c>
      <c r="K1162" t="s">
        <v>37</v>
      </c>
      <c r="L1162" t="s">
        <v>34</v>
      </c>
      <c r="M1162" t="s">
        <v>31</v>
      </c>
      <c r="N1162" s="5">
        <f xml:space="preserve"> Campaign_Data[[#This Row],[Clicks]]/Campaign_Data[[#This Row],[Impressions]]</f>
        <v>0.74127468947261244</v>
      </c>
      <c r="O1162" s="5">
        <f xml:space="preserve"> Campaign_Data[[#This Row],[Conversions]]/Campaign_Data[[#This Row],[Clicks]]</f>
        <v>0.28337545324689595</v>
      </c>
      <c r="P1162" s="7">
        <f>Campaign_Data[[#This Row],[Total_Spend]]/Campaign_Data[[#This Row],[Clicks]]</f>
        <v>8.6460279090209868E-2</v>
      </c>
      <c r="Q1162" s="6">
        <f>Campaign_Data[[#This Row],[Total_Spend]]/Campaign_Data[[#This Row],[Conversions]]</f>
        <v>0.30510856921287322</v>
      </c>
      <c r="R1162" s="7">
        <f xml:space="preserve"> Campaign_Data[[#This Row],[Revenue_Generated]]/Campaign_Data[[#This Row],[Total_Spend]]</f>
        <v>2.983828435266084</v>
      </c>
      <c r="S1162" t="str">
        <f xml:space="preserve"> TEXT(Campaign_Data[[#This Row],[Start_Date]], "mmm-yyyy")</f>
        <v>Apr-2023</v>
      </c>
    </row>
    <row r="1163" spans="1:19" x14ac:dyDescent="0.2">
      <c r="A1163" t="s">
        <v>1201</v>
      </c>
      <c r="B1163" t="s">
        <v>19</v>
      </c>
      <c r="C1163" t="s">
        <v>40</v>
      </c>
      <c r="D1163" s="1">
        <v>45134</v>
      </c>
      <c r="E1163" s="1">
        <v>45582</v>
      </c>
      <c r="F1163">
        <v>61946.9</v>
      </c>
      <c r="G1163">
        <v>44399</v>
      </c>
      <c r="H1163">
        <v>22646.1</v>
      </c>
      <c r="I1163" s="6">
        <v>12564.424000000001</v>
      </c>
      <c r="J1163" s="7">
        <v>47879.377</v>
      </c>
      <c r="K1163" t="s">
        <v>37</v>
      </c>
      <c r="L1163" t="s">
        <v>49</v>
      </c>
      <c r="M1163" t="s">
        <v>31</v>
      </c>
      <c r="N1163" s="5">
        <f xml:space="preserve"> Campaign_Data[[#This Row],[Clicks]]/Campaign_Data[[#This Row],[Impressions]]</f>
        <v>0.71672674500257472</v>
      </c>
      <c r="O1163" s="5">
        <f xml:space="preserve"> Campaign_Data[[#This Row],[Conversions]]/Campaign_Data[[#This Row],[Clicks]]</f>
        <v>0.51005878510777269</v>
      </c>
      <c r="P1163" s="7">
        <f>Campaign_Data[[#This Row],[Total_Spend]]/Campaign_Data[[#This Row],[Clicks]]</f>
        <v>0.28298889614630962</v>
      </c>
      <c r="Q1163" s="6">
        <f>Campaign_Data[[#This Row],[Total_Spend]]/Campaign_Data[[#This Row],[Conversions]]</f>
        <v>0.5548162376744783</v>
      </c>
      <c r="R1163" s="7">
        <f xml:space="preserve"> Campaign_Data[[#This Row],[Revenue_Generated]]/Campaign_Data[[#This Row],[Total_Spend]]</f>
        <v>3.8107100651808627</v>
      </c>
      <c r="S1163" t="str">
        <f xml:space="preserve"> TEXT(Campaign_Data[[#This Row],[Start_Date]], "mmm-yyyy")</f>
        <v>Jul-2023</v>
      </c>
    </row>
    <row r="1164" spans="1:19" x14ac:dyDescent="0.2">
      <c r="A1164" t="s">
        <v>1202</v>
      </c>
      <c r="B1164" t="s">
        <v>27</v>
      </c>
      <c r="C1164" t="s">
        <v>28</v>
      </c>
      <c r="D1164" s="1">
        <v>44882</v>
      </c>
      <c r="E1164" s="1">
        <v>45323</v>
      </c>
      <c r="F1164">
        <v>56634.1</v>
      </c>
      <c r="G1164">
        <v>4950.3</v>
      </c>
      <c r="H1164">
        <v>420.5</v>
      </c>
      <c r="I1164" s="6">
        <v>2313.9969999999998</v>
      </c>
      <c r="J1164" s="7">
        <v>2990.1320000000001</v>
      </c>
      <c r="K1164" t="s">
        <v>42</v>
      </c>
      <c r="L1164" t="s">
        <v>30</v>
      </c>
      <c r="M1164" t="s">
        <v>31</v>
      </c>
      <c r="N1164" s="5">
        <f xml:space="preserve"> Campaign_Data[[#This Row],[Clicks]]/Campaign_Data[[#This Row],[Impressions]]</f>
        <v>8.7408469455681301E-2</v>
      </c>
      <c r="O1164" s="5">
        <f xml:space="preserve"> Campaign_Data[[#This Row],[Conversions]]/Campaign_Data[[#This Row],[Clicks]]</f>
        <v>8.4944346807264204E-2</v>
      </c>
      <c r="P1164" s="7">
        <f>Campaign_Data[[#This Row],[Total_Spend]]/Campaign_Data[[#This Row],[Clicks]]</f>
        <v>0.46744581136496771</v>
      </c>
      <c r="Q1164" s="6">
        <f>Campaign_Data[[#This Row],[Total_Spend]]/Campaign_Data[[#This Row],[Conversions]]</f>
        <v>5.5029655172413792</v>
      </c>
      <c r="R1164" s="7">
        <f xml:space="preserve"> Campaign_Data[[#This Row],[Revenue_Generated]]/Campaign_Data[[#This Row],[Total_Spend]]</f>
        <v>1.292193550812728</v>
      </c>
      <c r="S1164" t="str">
        <f xml:space="preserve"> TEXT(Campaign_Data[[#This Row],[Start_Date]], "mmm-yyyy")</f>
        <v>Nov-2022</v>
      </c>
    </row>
    <row r="1165" spans="1:19" x14ac:dyDescent="0.2">
      <c r="A1165" t="s">
        <v>1203</v>
      </c>
      <c r="B1165" t="s">
        <v>33</v>
      </c>
      <c r="C1165" t="s">
        <v>40</v>
      </c>
      <c r="D1165" s="1">
        <v>44943</v>
      </c>
      <c r="E1165" s="1">
        <v>45405</v>
      </c>
      <c r="F1165">
        <v>118911.59999999999</v>
      </c>
      <c r="G1165">
        <v>47336.7</v>
      </c>
      <c r="H1165">
        <v>20027.399999999998</v>
      </c>
      <c r="I1165" s="6">
        <v>2323.538</v>
      </c>
      <c r="J1165" s="7">
        <v>9182.241</v>
      </c>
      <c r="K1165" t="s">
        <v>64</v>
      </c>
      <c r="L1165" t="s">
        <v>43</v>
      </c>
      <c r="M1165" t="s">
        <v>31</v>
      </c>
      <c r="N1165" s="5">
        <f xml:space="preserve"> Campaign_Data[[#This Row],[Clicks]]/Campaign_Data[[#This Row],[Impressions]]</f>
        <v>0.39808311384255196</v>
      </c>
      <c r="O1165" s="5">
        <f xml:space="preserve"> Campaign_Data[[#This Row],[Conversions]]/Campaign_Data[[#This Row],[Clicks]]</f>
        <v>0.42308399191325124</v>
      </c>
      <c r="P1165" s="7">
        <f>Campaign_Data[[#This Row],[Total_Spend]]/Campaign_Data[[#This Row],[Clicks]]</f>
        <v>4.9085339704711149E-2</v>
      </c>
      <c r="Q1165" s="6">
        <f>Campaign_Data[[#This Row],[Total_Spend]]/Campaign_Data[[#This Row],[Conversions]]</f>
        <v>0.11601795540110051</v>
      </c>
      <c r="R1165" s="7">
        <f xml:space="preserve"> Campaign_Data[[#This Row],[Revenue_Generated]]/Campaign_Data[[#This Row],[Total_Spend]]</f>
        <v>3.9518359501759814</v>
      </c>
      <c r="S1165" t="str">
        <f xml:space="preserve"> TEXT(Campaign_Data[[#This Row],[Start_Date]], "mmm-yyyy")</f>
        <v>Jan-2023</v>
      </c>
    </row>
    <row r="1166" spans="1:19" x14ac:dyDescent="0.2">
      <c r="A1166" t="s">
        <v>1204</v>
      </c>
      <c r="B1166" t="s">
        <v>27</v>
      </c>
      <c r="C1166" t="s">
        <v>47</v>
      </c>
      <c r="D1166" s="1">
        <v>45132</v>
      </c>
      <c r="E1166" s="1">
        <v>45569</v>
      </c>
      <c r="F1166">
        <v>103825.8</v>
      </c>
      <c r="G1166">
        <v>94560.3</v>
      </c>
      <c r="H1166">
        <v>77253.099999999991</v>
      </c>
      <c r="I1166" s="6">
        <v>10827.120999999999</v>
      </c>
      <c r="J1166" s="7">
        <v>32802.103000000003</v>
      </c>
      <c r="K1166" t="s">
        <v>64</v>
      </c>
      <c r="L1166" t="s">
        <v>34</v>
      </c>
      <c r="M1166" t="s">
        <v>23</v>
      </c>
      <c r="N1166" s="5">
        <f xml:space="preserve"> Campaign_Data[[#This Row],[Clicks]]/Campaign_Data[[#This Row],[Impressions]]</f>
        <v>0.9107591754650578</v>
      </c>
      <c r="O1166" s="5">
        <f xml:space="preserve"> Campaign_Data[[#This Row],[Conversions]]/Campaign_Data[[#This Row],[Clicks]]</f>
        <v>0.81697181586775836</v>
      </c>
      <c r="P1166" s="7">
        <f>Campaign_Data[[#This Row],[Total_Spend]]/Campaign_Data[[#This Row],[Clicks]]</f>
        <v>0.11449964731499371</v>
      </c>
      <c r="Q1166" s="6">
        <f>Campaign_Data[[#This Row],[Total_Spend]]/Campaign_Data[[#This Row],[Conversions]]</f>
        <v>0.14015128195502835</v>
      </c>
      <c r="R1166" s="7">
        <f xml:space="preserve"> Campaign_Data[[#This Row],[Revenue_Generated]]/Campaign_Data[[#This Row],[Total_Spend]]</f>
        <v>3.0296237568602038</v>
      </c>
      <c r="S1166" t="str">
        <f xml:space="preserve"> TEXT(Campaign_Data[[#This Row],[Start_Date]], "mmm-yyyy")</f>
        <v>Jul-2023</v>
      </c>
    </row>
    <row r="1167" spans="1:19" x14ac:dyDescent="0.2">
      <c r="A1167" t="s">
        <v>1205</v>
      </c>
      <c r="B1167" t="s">
        <v>27</v>
      </c>
      <c r="C1167" t="s">
        <v>40</v>
      </c>
      <c r="D1167" s="1">
        <v>44888</v>
      </c>
      <c r="E1167" s="1">
        <v>45331</v>
      </c>
      <c r="F1167">
        <v>15259.8</v>
      </c>
      <c r="G1167">
        <v>14047.6</v>
      </c>
      <c r="H1167">
        <v>14041.8</v>
      </c>
      <c r="I1167" s="6">
        <v>2573.431</v>
      </c>
      <c r="J1167" s="7">
        <v>8977.82</v>
      </c>
      <c r="K1167" t="s">
        <v>29</v>
      </c>
      <c r="L1167" t="s">
        <v>22</v>
      </c>
      <c r="M1167" t="s">
        <v>31</v>
      </c>
      <c r="N1167" s="5">
        <f xml:space="preserve"> Campaign_Data[[#This Row],[Clicks]]/Campaign_Data[[#This Row],[Impressions]]</f>
        <v>0.92056252375522618</v>
      </c>
      <c r="O1167" s="5">
        <f xml:space="preserve"> Campaign_Data[[#This Row],[Conversions]]/Campaign_Data[[#This Row],[Clicks]]</f>
        <v>0.99958711808422784</v>
      </c>
      <c r="P1167" s="7">
        <f>Campaign_Data[[#This Row],[Total_Spend]]/Campaign_Data[[#This Row],[Clicks]]</f>
        <v>0.18319364161849711</v>
      </c>
      <c r="Q1167" s="6">
        <f>Campaign_Data[[#This Row],[Total_Spend]]/Campaign_Data[[#This Row],[Conversions]]</f>
        <v>0.18326931020239573</v>
      </c>
      <c r="R1167" s="7">
        <f xml:space="preserve"> Campaign_Data[[#This Row],[Revenue_Generated]]/Campaign_Data[[#This Row],[Total_Spend]]</f>
        <v>3.4886577491294695</v>
      </c>
      <c r="S1167" t="str">
        <f xml:space="preserve"> TEXT(Campaign_Data[[#This Row],[Start_Date]], "mmm-yyyy")</f>
        <v>Nov-2022</v>
      </c>
    </row>
    <row r="1168" spans="1:19" x14ac:dyDescent="0.2">
      <c r="A1168" t="s">
        <v>1206</v>
      </c>
      <c r="B1168" t="s">
        <v>19</v>
      </c>
      <c r="C1168" t="s">
        <v>40</v>
      </c>
      <c r="D1168" s="1">
        <v>44961</v>
      </c>
      <c r="E1168" s="1">
        <v>45412</v>
      </c>
      <c r="F1168">
        <v>72816.099999999991</v>
      </c>
      <c r="G1168">
        <v>46443.5</v>
      </c>
      <c r="H1168">
        <v>13012.3</v>
      </c>
      <c r="I1168" s="6">
        <v>4989.1310000000003</v>
      </c>
      <c r="J1168" s="7">
        <v>15483.273999999999</v>
      </c>
      <c r="K1168" t="s">
        <v>64</v>
      </c>
      <c r="L1168" t="s">
        <v>43</v>
      </c>
      <c r="M1168" t="s">
        <v>31</v>
      </c>
      <c r="N1168" s="5">
        <f xml:space="preserve"> Campaign_Data[[#This Row],[Clicks]]/Campaign_Data[[#This Row],[Impressions]]</f>
        <v>0.63781910868612857</v>
      </c>
      <c r="O1168" s="5">
        <f xml:space="preserve"> Campaign_Data[[#This Row],[Conversions]]/Campaign_Data[[#This Row],[Clicks]]</f>
        <v>0.2801748360911645</v>
      </c>
      <c r="P1168" s="7">
        <f>Campaign_Data[[#This Row],[Total_Spend]]/Campaign_Data[[#This Row],[Clicks]]</f>
        <v>0.10742366531376835</v>
      </c>
      <c r="Q1168" s="6">
        <f>Campaign_Data[[#This Row],[Total_Spend]]/Campaign_Data[[#This Row],[Conversions]]</f>
        <v>0.38341653666146652</v>
      </c>
      <c r="R1168" s="7">
        <f xml:space="preserve"> Campaign_Data[[#This Row],[Revenue_Generated]]/Campaign_Data[[#This Row],[Total_Spend]]</f>
        <v>3.1034009730351837</v>
      </c>
      <c r="S1168" t="str">
        <f xml:space="preserve"> TEXT(Campaign_Data[[#This Row],[Start_Date]], "mmm-yyyy")</f>
        <v>Feb-2023</v>
      </c>
    </row>
    <row r="1169" spans="1:19" x14ac:dyDescent="0.2">
      <c r="A1169" t="s">
        <v>1207</v>
      </c>
      <c r="B1169" t="s">
        <v>25</v>
      </c>
      <c r="C1169" t="s">
        <v>40</v>
      </c>
      <c r="D1169" s="1">
        <v>44944</v>
      </c>
      <c r="E1169" s="1">
        <v>45378</v>
      </c>
      <c r="F1169">
        <v>133443.5</v>
      </c>
      <c r="G1169">
        <v>128910.8</v>
      </c>
      <c r="H1169">
        <v>128307.59999999999</v>
      </c>
      <c r="I1169" s="6">
        <v>10735.191000000001</v>
      </c>
      <c r="J1169" s="7">
        <v>34550.512999999999</v>
      </c>
      <c r="K1169" t="s">
        <v>29</v>
      </c>
      <c r="L1169" t="s">
        <v>43</v>
      </c>
      <c r="M1169" t="s">
        <v>23</v>
      </c>
      <c r="N1169" s="5">
        <f xml:space="preserve"> Campaign_Data[[#This Row],[Clicks]]/Campaign_Data[[#This Row],[Impressions]]</f>
        <v>0.96603281538628705</v>
      </c>
      <c r="O1169" s="5">
        <f xml:space="preserve"> Campaign_Data[[#This Row],[Conversions]]/Campaign_Data[[#This Row],[Clicks]]</f>
        <v>0.99532079546477092</v>
      </c>
      <c r="P1169" s="7">
        <f>Campaign_Data[[#This Row],[Total_Spend]]/Campaign_Data[[#This Row],[Clicks]]</f>
        <v>8.3276118059929821E-2</v>
      </c>
      <c r="Q1169" s="6">
        <f>Campaign_Data[[#This Row],[Total_Spend]]/Campaign_Data[[#This Row],[Conversions]]</f>
        <v>8.3667615947925156E-2</v>
      </c>
      <c r="R1169" s="7">
        <f xml:space="preserve"> Campaign_Data[[#This Row],[Revenue_Generated]]/Campaign_Data[[#This Row],[Total_Spend]]</f>
        <v>3.2184348652948978</v>
      </c>
      <c r="S1169" t="str">
        <f xml:space="preserve"> TEXT(Campaign_Data[[#This Row],[Start_Date]], "mmm-yyyy")</f>
        <v>Jan-2023</v>
      </c>
    </row>
    <row r="1170" spans="1:19" x14ac:dyDescent="0.2">
      <c r="A1170" t="s">
        <v>1208</v>
      </c>
      <c r="B1170" t="s">
        <v>25</v>
      </c>
      <c r="C1170" t="s">
        <v>47</v>
      </c>
      <c r="D1170" s="1">
        <v>45005</v>
      </c>
      <c r="E1170" s="1">
        <v>45445</v>
      </c>
      <c r="F1170">
        <v>72433.3</v>
      </c>
      <c r="G1170">
        <v>53458.6</v>
      </c>
      <c r="H1170">
        <v>40295.5</v>
      </c>
      <c r="I1170" s="6">
        <v>10652.424999999999</v>
      </c>
      <c r="J1170" s="7">
        <v>23000.248</v>
      </c>
      <c r="K1170" t="s">
        <v>21</v>
      </c>
      <c r="L1170" t="s">
        <v>49</v>
      </c>
      <c r="M1170" t="s">
        <v>23</v>
      </c>
      <c r="N1170" s="5">
        <f xml:space="preserve"> Campaign_Data[[#This Row],[Clicks]]/Campaign_Data[[#This Row],[Impressions]]</f>
        <v>0.73803899587620603</v>
      </c>
      <c r="O1170" s="5">
        <f xml:space="preserve"> Campaign_Data[[#This Row],[Conversions]]/Campaign_Data[[#This Row],[Clicks]]</f>
        <v>0.75377020722577848</v>
      </c>
      <c r="P1170" s="7">
        <f>Campaign_Data[[#This Row],[Total_Spend]]/Campaign_Data[[#This Row],[Clicks]]</f>
        <v>0.19926494520993815</v>
      </c>
      <c r="Q1170" s="6">
        <f>Campaign_Data[[#This Row],[Total_Spend]]/Campaign_Data[[#This Row],[Conversions]]</f>
        <v>0.26435768261964732</v>
      </c>
      <c r="R1170" s="7">
        <f xml:space="preserve"> Campaign_Data[[#This Row],[Revenue_Generated]]/Campaign_Data[[#This Row],[Total_Spend]]</f>
        <v>2.1591560607091815</v>
      </c>
      <c r="S1170" t="str">
        <f xml:space="preserve"> TEXT(Campaign_Data[[#This Row],[Start_Date]], "mmm-yyyy")</f>
        <v>Mar-2023</v>
      </c>
    </row>
    <row r="1171" spans="1:19" x14ac:dyDescent="0.2">
      <c r="A1171" t="s">
        <v>1209</v>
      </c>
      <c r="B1171" t="s">
        <v>39</v>
      </c>
      <c r="C1171" t="s">
        <v>20</v>
      </c>
      <c r="D1171" s="1">
        <v>45065</v>
      </c>
      <c r="E1171" s="1">
        <v>45504</v>
      </c>
      <c r="F1171">
        <v>100125.4</v>
      </c>
      <c r="G1171">
        <v>19198</v>
      </c>
      <c r="H1171">
        <v>7641.5</v>
      </c>
      <c r="I1171" s="6">
        <v>7126.1989999999996</v>
      </c>
      <c r="J1171" s="7">
        <v>10185.495999999999</v>
      </c>
      <c r="K1171" t="s">
        <v>21</v>
      </c>
      <c r="L1171" t="s">
        <v>43</v>
      </c>
      <c r="M1171" t="s">
        <v>31</v>
      </c>
      <c r="N1171" s="5">
        <f xml:space="preserve"> Campaign_Data[[#This Row],[Clicks]]/Campaign_Data[[#This Row],[Impressions]]</f>
        <v>0.19173955859352373</v>
      </c>
      <c r="O1171" s="5">
        <f xml:space="preserve"> Campaign_Data[[#This Row],[Conversions]]/Campaign_Data[[#This Row],[Clicks]]</f>
        <v>0.39803625377643503</v>
      </c>
      <c r="P1171" s="7">
        <f>Campaign_Data[[#This Row],[Total_Spend]]/Campaign_Data[[#This Row],[Clicks]]</f>
        <v>0.37119486404833835</v>
      </c>
      <c r="Q1171" s="6">
        <f>Campaign_Data[[#This Row],[Total_Spend]]/Campaign_Data[[#This Row],[Conversions]]</f>
        <v>0.93256546489563563</v>
      </c>
      <c r="R1171" s="7">
        <f xml:space="preserve"> Campaign_Data[[#This Row],[Revenue_Generated]]/Campaign_Data[[#This Row],[Total_Spend]]</f>
        <v>1.4293027741717568</v>
      </c>
      <c r="S1171" t="str">
        <f xml:space="preserve"> TEXT(Campaign_Data[[#This Row],[Start_Date]], "mmm-yyyy")</f>
        <v>May-2023</v>
      </c>
    </row>
    <row r="1172" spans="1:19" x14ac:dyDescent="0.2">
      <c r="A1172" t="s">
        <v>1210</v>
      </c>
      <c r="B1172" t="s">
        <v>19</v>
      </c>
      <c r="C1172" t="s">
        <v>28</v>
      </c>
      <c r="D1172" s="1">
        <v>45052</v>
      </c>
      <c r="E1172" s="1">
        <v>45489</v>
      </c>
      <c r="F1172">
        <v>139629.19999999998</v>
      </c>
      <c r="G1172">
        <v>10147.1</v>
      </c>
      <c r="H1172">
        <v>9065.4</v>
      </c>
      <c r="I1172" s="6">
        <v>5363.4340000000002</v>
      </c>
      <c r="J1172" s="7">
        <v>18213.305</v>
      </c>
      <c r="K1172" t="s">
        <v>64</v>
      </c>
      <c r="L1172" t="s">
        <v>22</v>
      </c>
      <c r="M1172" t="s">
        <v>31</v>
      </c>
      <c r="N1172" s="5">
        <f xml:space="preserve"> Campaign_Data[[#This Row],[Clicks]]/Campaign_Data[[#This Row],[Impressions]]</f>
        <v>7.2671762066960216E-2</v>
      </c>
      <c r="O1172" s="5">
        <f xml:space="preserve"> Campaign_Data[[#This Row],[Conversions]]/Campaign_Data[[#This Row],[Clicks]]</f>
        <v>0.89339811374678468</v>
      </c>
      <c r="P1172" s="7">
        <f>Campaign_Data[[#This Row],[Total_Spend]]/Campaign_Data[[#This Row],[Clicks]]</f>
        <v>0.52856816233209492</v>
      </c>
      <c r="Q1172" s="6">
        <f>Campaign_Data[[#This Row],[Total_Spend]]/Campaign_Data[[#This Row],[Conversions]]</f>
        <v>0.5916378758797185</v>
      </c>
      <c r="R1172" s="7">
        <f xml:space="preserve"> Campaign_Data[[#This Row],[Revenue_Generated]]/Campaign_Data[[#This Row],[Total_Spend]]</f>
        <v>3.3958290528046025</v>
      </c>
      <c r="S1172" t="str">
        <f xml:space="preserve"> TEXT(Campaign_Data[[#This Row],[Start_Date]], "mmm-yyyy")</f>
        <v>May-2023</v>
      </c>
    </row>
    <row r="1173" spans="1:19" x14ac:dyDescent="0.2">
      <c r="A1173" t="s">
        <v>1211</v>
      </c>
      <c r="B1173" t="s">
        <v>25</v>
      </c>
      <c r="C1173" t="s">
        <v>28</v>
      </c>
      <c r="D1173" s="1">
        <v>45028</v>
      </c>
      <c r="E1173" s="1">
        <v>45491</v>
      </c>
      <c r="F1173">
        <v>51779.5</v>
      </c>
      <c r="G1173">
        <v>2412.7999999999997</v>
      </c>
      <c r="H1173">
        <v>1392</v>
      </c>
      <c r="I1173" s="6">
        <v>13228.727000000001</v>
      </c>
      <c r="J1173" s="7">
        <v>49403.152999999998</v>
      </c>
      <c r="K1173" t="s">
        <v>29</v>
      </c>
      <c r="L1173" t="s">
        <v>43</v>
      </c>
      <c r="M1173" t="s">
        <v>31</v>
      </c>
      <c r="N1173" s="5">
        <f xml:space="preserve"> Campaign_Data[[#This Row],[Clicks]]/Campaign_Data[[#This Row],[Impressions]]</f>
        <v>4.6597591711005318E-2</v>
      </c>
      <c r="O1173" s="5">
        <f xml:space="preserve"> Campaign_Data[[#This Row],[Conversions]]/Campaign_Data[[#This Row],[Clicks]]</f>
        <v>0.57692307692307698</v>
      </c>
      <c r="P1173" s="7">
        <f>Campaign_Data[[#This Row],[Total_Spend]]/Campaign_Data[[#This Row],[Clicks]]</f>
        <v>5.4827283653846166</v>
      </c>
      <c r="Q1173" s="6">
        <f>Campaign_Data[[#This Row],[Total_Spend]]/Campaign_Data[[#This Row],[Conversions]]</f>
        <v>9.5033958333333342</v>
      </c>
      <c r="R1173" s="7">
        <f xml:space="preserve"> Campaign_Data[[#This Row],[Revenue_Generated]]/Campaign_Data[[#This Row],[Total_Spend]]</f>
        <v>3.7345356813244384</v>
      </c>
      <c r="S1173" t="str">
        <f xml:space="preserve"> TEXT(Campaign_Data[[#This Row],[Start_Date]], "mmm-yyyy")</f>
        <v>Apr-2023</v>
      </c>
    </row>
    <row r="1174" spans="1:19" x14ac:dyDescent="0.2">
      <c r="A1174" t="s">
        <v>1212</v>
      </c>
      <c r="B1174" t="s">
        <v>33</v>
      </c>
      <c r="C1174" t="s">
        <v>20</v>
      </c>
      <c r="D1174" s="1">
        <v>45118</v>
      </c>
      <c r="E1174" s="1">
        <v>45554</v>
      </c>
      <c r="F1174">
        <v>41403.299999999996</v>
      </c>
      <c r="G1174">
        <v>14447.8</v>
      </c>
      <c r="H1174">
        <v>3961.4</v>
      </c>
      <c r="I1174" s="6">
        <v>12968.858</v>
      </c>
      <c r="J1174" s="7">
        <v>41513.760999999999</v>
      </c>
      <c r="K1174" t="s">
        <v>29</v>
      </c>
      <c r="L1174" t="s">
        <v>34</v>
      </c>
      <c r="M1174" t="s">
        <v>31</v>
      </c>
      <c r="N1174" s="5">
        <f xml:space="preserve"> Campaign_Data[[#This Row],[Clicks]]/Campaign_Data[[#This Row],[Impressions]]</f>
        <v>0.34895286124535968</v>
      </c>
      <c r="O1174" s="5">
        <f xml:space="preserve"> Campaign_Data[[#This Row],[Conversions]]/Campaign_Data[[#This Row],[Clicks]]</f>
        <v>0.27418707346447213</v>
      </c>
      <c r="P1174" s="7">
        <f>Campaign_Data[[#This Row],[Total_Spend]]/Campaign_Data[[#This Row],[Clicks]]</f>
        <v>0.89763548775592139</v>
      </c>
      <c r="Q1174" s="6">
        <f>Campaign_Data[[#This Row],[Total_Spend]]/Campaign_Data[[#This Row],[Conversions]]</f>
        <v>3.2738067349926792</v>
      </c>
      <c r="R1174" s="7">
        <f xml:space="preserve"> Campaign_Data[[#This Row],[Revenue_Generated]]/Campaign_Data[[#This Row],[Total_Spend]]</f>
        <v>3.2010344318674782</v>
      </c>
      <c r="S1174" t="str">
        <f xml:space="preserve"> TEXT(Campaign_Data[[#This Row],[Start_Date]], "mmm-yyyy")</f>
        <v>Jul-2023</v>
      </c>
    </row>
    <row r="1175" spans="1:19" x14ac:dyDescent="0.2">
      <c r="A1175" t="s">
        <v>1213</v>
      </c>
      <c r="B1175" t="s">
        <v>25</v>
      </c>
      <c r="C1175" t="s">
        <v>28</v>
      </c>
      <c r="D1175" s="1">
        <v>45093</v>
      </c>
      <c r="E1175" s="1">
        <v>45554</v>
      </c>
      <c r="F1175">
        <v>99322.099999999991</v>
      </c>
      <c r="G1175">
        <v>6136.4</v>
      </c>
      <c r="H1175">
        <v>643.79999999999995</v>
      </c>
      <c r="I1175" s="6">
        <v>4042.8029999999999</v>
      </c>
      <c r="J1175" s="7">
        <v>6429.2129999999997</v>
      </c>
      <c r="K1175" t="s">
        <v>21</v>
      </c>
      <c r="L1175" t="s">
        <v>49</v>
      </c>
      <c r="M1175" t="s">
        <v>31</v>
      </c>
      <c r="N1175" s="5">
        <f xml:space="preserve"> Campaign_Data[[#This Row],[Clicks]]/Campaign_Data[[#This Row],[Impressions]]</f>
        <v>6.1782825775935066E-2</v>
      </c>
      <c r="O1175" s="5">
        <f xml:space="preserve"> Campaign_Data[[#This Row],[Conversions]]/Campaign_Data[[#This Row],[Clicks]]</f>
        <v>0.10491493383742911</v>
      </c>
      <c r="P1175" s="7">
        <f>Campaign_Data[[#This Row],[Total_Spend]]/Campaign_Data[[#This Row],[Clicks]]</f>
        <v>0.65882325141776943</v>
      </c>
      <c r="Q1175" s="6">
        <f>Campaign_Data[[#This Row],[Total_Spend]]/Campaign_Data[[#This Row],[Conversions]]</f>
        <v>6.2795945945945952</v>
      </c>
      <c r="R1175" s="7">
        <f xml:space="preserve"> Campaign_Data[[#This Row],[Revenue_Generated]]/Campaign_Data[[#This Row],[Total_Spend]]</f>
        <v>1.5902859971163572</v>
      </c>
      <c r="S1175" t="str">
        <f xml:space="preserve"> TEXT(Campaign_Data[[#This Row],[Start_Date]], "mmm-yyyy")</f>
        <v>Jun-2023</v>
      </c>
    </row>
    <row r="1176" spans="1:19" x14ac:dyDescent="0.2">
      <c r="A1176" t="s">
        <v>1214</v>
      </c>
      <c r="B1176" t="s">
        <v>27</v>
      </c>
      <c r="C1176" t="s">
        <v>20</v>
      </c>
      <c r="D1176" s="1">
        <v>44869</v>
      </c>
      <c r="E1176" s="1">
        <v>45303</v>
      </c>
      <c r="F1176">
        <v>24655.8</v>
      </c>
      <c r="G1176">
        <v>867.1</v>
      </c>
      <c r="H1176">
        <v>771.4</v>
      </c>
      <c r="I1176" s="6">
        <v>14033.129000000001</v>
      </c>
      <c r="J1176" s="7">
        <v>34164.32</v>
      </c>
      <c r="K1176" t="s">
        <v>21</v>
      </c>
      <c r="L1176" t="s">
        <v>34</v>
      </c>
      <c r="M1176" t="s">
        <v>31</v>
      </c>
      <c r="N1176" s="5">
        <f xml:space="preserve"> Campaign_Data[[#This Row],[Clicks]]/Campaign_Data[[#This Row],[Impressions]]</f>
        <v>3.5168195718654434E-2</v>
      </c>
      <c r="O1176" s="5">
        <f xml:space="preserve"> Campaign_Data[[#This Row],[Conversions]]/Campaign_Data[[#This Row],[Clicks]]</f>
        <v>0.88963210702341133</v>
      </c>
      <c r="P1176" s="7">
        <f>Campaign_Data[[#This Row],[Total_Spend]]/Campaign_Data[[#This Row],[Clicks]]</f>
        <v>16.183979933110368</v>
      </c>
      <c r="Q1176" s="6">
        <f>Campaign_Data[[#This Row],[Total_Spend]]/Campaign_Data[[#This Row],[Conversions]]</f>
        <v>18.191766917293236</v>
      </c>
      <c r="R1176" s="7">
        <f xml:space="preserve"> Campaign_Data[[#This Row],[Revenue_Generated]]/Campaign_Data[[#This Row],[Total_Spend]]</f>
        <v>2.4345475624146258</v>
      </c>
      <c r="S1176" t="str">
        <f xml:space="preserve"> TEXT(Campaign_Data[[#This Row],[Start_Date]], "mmm-yyyy")</f>
        <v>Nov-2022</v>
      </c>
    </row>
    <row r="1177" spans="1:19" x14ac:dyDescent="0.2">
      <c r="A1177" t="s">
        <v>1215</v>
      </c>
      <c r="B1177" t="s">
        <v>25</v>
      </c>
      <c r="C1177" t="s">
        <v>28</v>
      </c>
      <c r="D1177" s="1">
        <v>45048</v>
      </c>
      <c r="E1177" s="1">
        <v>45499</v>
      </c>
      <c r="F1177">
        <v>38694.699999999997</v>
      </c>
      <c r="G1177">
        <v>24400.6</v>
      </c>
      <c r="H1177">
        <v>1966.2</v>
      </c>
      <c r="I1177" s="6">
        <v>5773.32</v>
      </c>
      <c r="J1177" s="7">
        <v>20350.431</v>
      </c>
      <c r="K1177" t="s">
        <v>42</v>
      </c>
      <c r="L1177" t="s">
        <v>34</v>
      </c>
      <c r="M1177" t="s">
        <v>23</v>
      </c>
      <c r="N1177" s="5">
        <f xml:space="preserve"> Campaign_Data[[#This Row],[Clicks]]/Campaign_Data[[#This Row],[Impressions]]</f>
        <v>0.63059282020535112</v>
      </c>
      <c r="O1177" s="5">
        <f xml:space="preserve"> Campaign_Data[[#This Row],[Conversions]]/Campaign_Data[[#This Row],[Clicks]]</f>
        <v>8.0579985738055623E-2</v>
      </c>
      <c r="P1177" s="7">
        <f>Campaign_Data[[#This Row],[Total_Spend]]/Campaign_Data[[#This Row],[Clicks]]</f>
        <v>0.23660565723793678</v>
      </c>
      <c r="Q1177" s="6">
        <f>Campaign_Data[[#This Row],[Total_Spend]]/Campaign_Data[[#This Row],[Conversions]]</f>
        <v>2.9362831858407077</v>
      </c>
      <c r="R1177" s="7">
        <f xml:space="preserve"> Campaign_Data[[#This Row],[Revenue_Generated]]/Campaign_Data[[#This Row],[Total_Spend]]</f>
        <v>3.5249095840867994</v>
      </c>
      <c r="S1177" t="str">
        <f xml:space="preserve"> TEXT(Campaign_Data[[#This Row],[Start_Date]], "mmm-yyyy")</f>
        <v>May-2023</v>
      </c>
    </row>
    <row r="1178" spans="1:19" x14ac:dyDescent="0.2">
      <c r="A1178" t="s">
        <v>1216</v>
      </c>
      <c r="B1178" t="s">
        <v>33</v>
      </c>
      <c r="C1178" t="s">
        <v>28</v>
      </c>
      <c r="D1178" s="1">
        <v>44951</v>
      </c>
      <c r="E1178" s="1">
        <v>45396</v>
      </c>
      <c r="F1178">
        <v>15909.4</v>
      </c>
      <c r="G1178">
        <v>8279.5</v>
      </c>
      <c r="H1178">
        <v>551</v>
      </c>
      <c r="I1178" s="6">
        <v>10496.869000000001</v>
      </c>
      <c r="J1178" s="7">
        <v>13469.775</v>
      </c>
      <c r="K1178" t="s">
        <v>64</v>
      </c>
      <c r="L1178" t="s">
        <v>30</v>
      </c>
      <c r="M1178" t="s">
        <v>23</v>
      </c>
      <c r="N1178" s="5">
        <f xml:space="preserve"> Campaign_Data[[#This Row],[Clicks]]/Campaign_Data[[#This Row],[Impressions]]</f>
        <v>0.52041560335399195</v>
      </c>
      <c r="O1178" s="5">
        <f xml:space="preserve"> Campaign_Data[[#This Row],[Conversions]]/Campaign_Data[[#This Row],[Clicks]]</f>
        <v>6.6549912434325745E-2</v>
      </c>
      <c r="P1178" s="7">
        <f>Campaign_Data[[#This Row],[Total_Spend]]/Campaign_Data[[#This Row],[Clicks]]</f>
        <v>1.2678143607705781</v>
      </c>
      <c r="Q1178" s="6">
        <f>Campaign_Data[[#This Row],[Total_Spend]]/Campaign_Data[[#This Row],[Conversions]]</f>
        <v>19.050578947368422</v>
      </c>
      <c r="R1178" s="7">
        <f xml:space="preserve"> Campaign_Data[[#This Row],[Revenue_Generated]]/Campaign_Data[[#This Row],[Total_Spend]]</f>
        <v>1.2832183577788767</v>
      </c>
      <c r="S1178" t="str">
        <f xml:space="preserve"> TEXT(Campaign_Data[[#This Row],[Start_Date]], "mmm-yyyy")</f>
        <v>Jan-2023</v>
      </c>
    </row>
    <row r="1179" spans="1:19" x14ac:dyDescent="0.2">
      <c r="A1179" t="s">
        <v>1217</v>
      </c>
      <c r="B1179" t="s">
        <v>39</v>
      </c>
      <c r="C1179" t="s">
        <v>28</v>
      </c>
      <c r="D1179" s="1">
        <v>45079</v>
      </c>
      <c r="E1179" s="1">
        <v>45518</v>
      </c>
      <c r="F1179">
        <v>90749.7</v>
      </c>
      <c r="G1179">
        <v>35936.799999999996</v>
      </c>
      <c r="H1179">
        <v>29435</v>
      </c>
      <c r="I1179" s="6">
        <v>11565.142</v>
      </c>
      <c r="J1179" s="7">
        <v>33433.983999999997</v>
      </c>
      <c r="K1179" t="s">
        <v>29</v>
      </c>
      <c r="L1179" t="s">
        <v>22</v>
      </c>
      <c r="M1179" t="s">
        <v>31</v>
      </c>
      <c r="N1179" s="5">
        <f xml:space="preserve"> Campaign_Data[[#This Row],[Clicks]]/Campaign_Data[[#This Row],[Impressions]]</f>
        <v>0.39599910523120185</v>
      </c>
      <c r="O1179" s="5">
        <f xml:space="preserve"> Campaign_Data[[#This Row],[Conversions]]/Campaign_Data[[#This Row],[Clicks]]</f>
        <v>0.81907682375726287</v>
      </c>
      <c r="P1179" s="7">
        <f>Campaign_Data[[#This Row],[Total_Spend]]/Campaign_Data[[#This Row],[Clicks]]</f>
        <v>0.32181891542930929</v>
      </c>
      <c r="Q1179" s="6">
        <f>Campaign_Data[[#This Row],[Total_Spend]]/Campaign_Data[[#This Row],[Conversions]]</f>
        <v>0.39290443349753695</v>
      </c>
      <c r="R1179" s="7">
        <f xml:space="preserve"> Campaign_Data[[#This Row],[Revenue_Generated]]/Campaign_Data[[#This Row],[Total_Spend]]</f>
        <v>2.8909272363452172</v>
      </c>
      <c r="S1179" t="str">
        <f xml:space="preserve"> TEXT(Campaign_Data[[#This Row],[Start_Date]], "mmm-yyyy")</f>
        <v>Jun-2023</v>
      </c>
    </row>
    <row r="1180" spans="1:19" x14ac:dyDescent="0.2">
      <c r="A1180" t="s">
        <v>1218</v>
      </c>
      <c r="B1180" t="s">
        <v>19</v>
      </c>
      <c r="C1180" t="s">
        <v>28</v>
      </c>
      <c r="D1180" s="1">
        <v>45043</v>
      </c>
      <c r="E1180" s="1">
        <v>45495</v>
      </c>
      <c r="F1180">
        <v>130186.8</v>
      </c>
      <c r="G1180">
        <v>70322.099999999991</v>
      </c>
      <c r="H1180">
        <v>16155.9</v>
      </c>
      <c r="I1180" s="6">
        <v>9047.2170000000006</v>
      </c>
      <c r="J1180" s="7">
        <v>34458.728000000003</v>
      </c>
      <c r="K1180" t="s">
        <v>37</v>
      </c>
      <c r="L1180" t="s">
        <v>34</v>
      </c>
      <c r="M1180" t="s">
        <v>31</v>
      </c>
      <c r="N1180" s="5">
        <f xml:space="preserve"> Campaign_Data[[#This Row],[Clicks]]/Campaign_Data[[#This Row],[Impressions]]</f>
        <v>0.54016305800588071</v>
      </c>
      <c r="O1180" s="5">
        <f xml:space="preserve"> Campaign_Data[[#This Row],[Conversions]]/Campaign_Data[[#This Row],[Clicks]]</f>
        <v>0.2297414326363974</v>
      </c>
      <c r="P1180" s="7">
        <f>Campaign_Data[[#This Row],[Total_Spend]]/Campaign_Data[[#This Row],[Clicks]]</f>
        <v>0.12865396511196339</v>
      </c>
      <c r="Q1180" s="6">
        <f>Campaign_Data[[#This Row],[Total_Spend]]/Campaign_Data[[#This Row],[Conversions]]</f>
        <v>0.55999461497038239</v>
      </c>
      <c r="R1180" s="7">
        <f xml:space="preserve"> Campaign_Data[[#This Row],[Revenue_Generated]]/Campaign_Data[[#This Row],[Total_Spend]]</f>
        <v>3.8087655021428137</v>
      </c>
      <c r="S1180" t="str">
        <f xml:space="preserve"> TEXT(Campaign_Data[[#This Row],[Start_Date]], "mmm-yyyy")</f>
        <v>Apr-2023</v>
      </c>
    </row>
    <row r="1181" spans="1:19" x14ac:dyDescent="0.2">
      <c r="A1181" t="s">
        <v>1219</v>
      </c>
      <c r="B1181" t="s">
        <v>25</v>
      </c>
      <c r="C1181" t="s">
        <v>40</v>
      </c>
      <c r="D1181" s="1">
        <v>45122</v>
      </c>
      <c r="E1181" s="1">
        <v>45584</v>
      </c>
      <c r="F1181">
        <v>74071.8</v>
      </c>
      <c r="G1181">
        <v>47902.2</v>
      </c>
      <c r="H1181">
        <v>15912.3</v>
      </c>
      <c r="I1181" s="6">
        <v>7388.1270000000004</v>
      </c>
      <c r="J1181" s="7">
        <v>29513.184000000001</v>
      </c>
      <c r="K1181" t="s">
        <v>21</v>
      </c>
      <c r="L1181" t="s">
        <v>34</v>
      </c>
      <c r="M1181" t="s">
        <v>31</v>
      </c>
      <c r="N1181" s="5">
        <f xml:space="preserve"> Campaign_Data[[#This Row],[Clicks]]/Campaign_Data[[#This Row],[Impressions]]</f>
        <v>0.64669955367629783</v>
      </c>
      <c r="O1181" s="5">
        <f xml:space="preserve"> Campaign_Data[[#This Row],[Conversions]]/Campaign_Data[[#This Row],[Clicks]]</f>
        <v>0.33218307301126043</v>
      </c>
      <c r="P1181" s="7">
        <f>Campaign_Data[[#This Row],[Total_Spend]]/Campaign_Data[[#This Row],[Clicks]]</f>
        <v>0.15423356338539776</v>
      </c>
      <c r="Q1181" s="6">
        <f>Campaign_Data[[#This Row],[Total_Spend]]/Campaign_Data[[#This Row],[Conversions]]</f>
        <v>0.46430289775833794</v>
      </c>
      <c r="R1181" s="7">
        <f xml:space="preserve"> Campaign_Data[[#This Row],[Revenue_Generated]]/Campaign_Data[[#This Row],[Total_Spend]]</f>
        <v>3.9946774060597496</v>
      </c>
      <c r="S1181" t="str">
        <f xml:space="preserve"> TEXT(Campaign_Data[[#This Row],[Start_Date]], "mmm-yyyy")</f>
        <v>Jul-2023</v>
      </c>
    </row>
    <row r="1182" spans="1:19" x14ac:dyDescent="0.2">
      <c r="A1182" t="s">
        <v>1220</v>
      </c>
      <c r="B1182" t="s">
        <v>33</v>
      </c>
      <c r="C1182" t="s">
        <v>47</v>
      </c>
      <c r="D1182" s="1">
        <v>45140</v>
      </c>
      <c r="E1182" s="1">
        <v>45583</v>
      </c>
      <c r="F1182">
        <v>105632.5</v>
      </c>
      <c r="G1182">
        <v>39872.1</v>
      </c>
      <c r="H1182">
        <v>16222.6</v>
      </c>
      <c r="I1182" s="6">
        <v>2689.605</v>
      </c>
      <c r="J1182" s="7">
        <v>7950.8429999999998</v>
      </c>
      <c r="K1182" t="s">
        <v>37</v>
      </c>
      <c r="L1182" t="s">
        <v>30</v>
      </c>
      <c r="M1182" t="s">
        <v>23</v>
      </c>
      <c r="N1182" s="5">
        <f xml:space="preserve"> Campaign_Data[[#This Row],[Clicks]]/Campaign_Data[[#This Row],[Impressions]]</f>
        <v>0.37746053534660262</v>
      </c>
      <c r="O1182" s="5">
        <f xml:space="preserve"> Campaign_Data[[#This Row],[Conversions]]/Campaign_Data[[#This Row],[Clicks]]</f>
        <v>0.40686595388755548</v>
      </c>
      <c r="P1182" s="7">
        <f>Campaign_Data[[#This Row],[Total_Spend]]/Campaign_Data[[#This Row],[Clicks]]</f>
        <v>6.7455814968361338E-2</v>
      </c>
      <c r="Q1182" s="6">
        <f>Campaign_Data[[#This Row],[Total_Spend]]/Campaign_Data[[#This Row],[Conversions]]</f>
        <v>0.16579370754379694</v>
      </c>
      <c r="R1182" s="7">
        <f xml:space="preserve"> Campaign_Data[[#This Row],[Revenue_Generated]]/Campaign_Data[[#This Row],[Total_Spend]]</f>
        <v>2.956137797185832</v>
      </c>
      <c r="S1182" t="str">
        <f xml:space="preserve"> TEXT(Campaign_Data[[#This Row],[Start_Date]], "mmm-yyyy")</f>
        <v>Aug-2023</v>
      </c>
    </row>
    <row r="1183" spans="1:19" x14ac:dyDescent="0.2">
      <c r="A1183" t="s">
        <v>1221</v>
      </c>
      <c r="B1183" t="s">
        <v>46</v>
      </c>
      <c r="C1183" t="s">
        <v>20</v>
      </c>
      <c r="D1183" s="1">
        <v>45071</v>
      </c>
      <c r="E1183" s="1">
        <v>45533</v>
      </c>
      <c r="F1183">
        <v>16448.8</v>
      </c>
      <c r="G1183">
        <v>1911.1</v>
      </c>
      <c r="H1183">
        <v>1635.6</v>
      </c>
      <c r="I1183" s="6">
        <v>7081.4809999999998</v>
      </c>
      <c r="J1183" s="7">
        <v>8911.4969999999994</v>
      </c>
      <c r="K1183" t="s">
        <v>64</v>
      </c>
      <c r="L1183" t="s">
        <v>30</v>
      </c>
      <c r="M1183" t="s">
        <v>31</v>
      </c>
      <c r="N1183" s="5">
        <f xml:space="preserve"> Campaign_Data[[#This Row],[Clicks]]/Campaign_Data[[#This Row],[Impressions]]</f>
        <v>0.11618476727785614</v>
      </c>
      <c r="O1183" s="5">
        <f xml:space="preserve"> Campaign_Data[[#This Row],[Conversions]]/Campaign_Data[[#This Row],[Clicks]]</f>
        <v>0.85584218512898325</v>
      </c>
      <c r="P1183" s="7">
        <f>Campaign_Data[[#This Row],[Total_Spend]]/Campaign_Data[[#This Row],[Clicks]]</f>
        <v>3.7054476479514418</v>
      </c>
      <c r="Q1183" s="6">
        <f>Campaign_Data[[#This Row],[Total_Spend]]/Campaign_Data[[#This Row],[Conversions]]</f>
        <v>4.32959219858156</v>
      </c>
      <c r="R1183" s="7">
        <f xml:space="preserve"> Campaign_Data[[#This Row],[Revenue_Generated]]/Campaign_Data[[#This Row],[Total_Spend]]</f>
        <v>1.2584227790768625</v>
      </c>
      <c r="S1183" t="str">
        <f xml:space="preserve"> TEXT(Campaign_Data[[#This Row],[Start_Date]], "mmm-yyyy")</f>
        <v>May-2023</v>
      </c>
    </row>
    <row r="1184" spans="1:19" x14ac:dyDescent="0.2">
      <c r="A1184" t="s">
        <v>1222</v>
      </c>
      <c r="B1184" t="s">
        <v>46</v>
      </c>
      <c r="C1184" t="s">
        <v>40</v>
      </c>
      <c r="D1184" s="1">
        <v>44996</v>
      </c>
      <c r="E1184" s="1">
        <v>45431</v>
      </c>
      <c r="F1184">
        <v>12693.3</v>
      </c>
      <c r="G1184">
        <v>5974</v>
      </c>
      <c r="H1184">
        <v>2882.6</v>
      </c>
      <c r="I1184" s="6">
        <v>9651.2289999999994</v>
      </c>
      <c r="J1184" s="7">
        <v>23159.487000000001</v>
      </c>
      <c r="K1184" t="s">
        <v>21</v>
      </c>
      <c r="L1184" t="s">
        <v>22</v>
      </c>
      <c r="M1184" t="s">
        <v>23</v>
      </c>
      <c r="N1184" s="5">
        <f xml:space="preserve"> Campaign_Data[[#This Row],[Clicks]]/Campaign_Data[[#This Row],[Impressions]]</f>
        <v>0.4706419922321225</v>
      </c>
      <c r="O1184" s="5">
        <f xml:space="preserve"> Campaign_Data[[#This Row],[Conversions]]/Campaign_Data[[#This Row],[Clicks]]</f>
        <v>0.48252427184466018</v>
      </c>
      <c r="P1184" s="7">
        <f>Campaign_Data[[#This Row],[Total_Spend]]/Campaign_Data[[#This Row],[Clicks]]</f>
        <v>1.6155388349514561</v>
      </c>
      <c r="Q1184" s="6">
        <f>Campaign_Data[[#This Row],[Total_Spend]]/Campaign_Data[[#This Row],[Conversions]]</f>
        <v>3.3480985915492956</v>
      </c>
      <c r="R1184" s="7">
        <f xml:space="preserve"> Campaign_Data[[#This Row],[Revenue_Generated]]/Campaign_Data[[#This Row],[Total_Spend]]</f>
        <v>2.3996412270395826</v>
      </c>
      <c r="S1184" t="str">
        <f xml:space="preserve"> TEXT(Campaign_Data[[#This Row],[Start_Date]], "mmm-yyyy")</f>
        <v>Mar-2023</v>
      </c>
    </row>
    <row r="1185" spans="1:19" x14ac:dyDescent="0.2">
      <c r="A1185" t="s">
        <v>1223</v>
      </c>
      <c r="B1185" t="s">
        <v>19</v>
      </c>
      <c r="C1185" t="s">
        <v>28</v>
      </c>
      <c r="D1185" s="1">
        <v>44929</v>
      </c>
      <c r="E1185" s="1">
        <v>45363</v>
      </c>
      <c r="F1185">
        <v>141389.5</v>
      </c>
      <c r="G1185">
        <v>79236.7</v>
      </c>
      <c r="H1185">
        <v>12623.699999999999</v>
      </c>
      <c r="I1185" s="6">
        <v>2131.239</v>
      </c>
      <c r="J1185" s="7">
        <v>2759.35</v>
      </c>
      <c r="K1185" t="s">
        <v>64</v>
      </c>
      <c r="L1185" t="s">
        <v>34</v>
      </c>
      <c r="M1185" t="s">
        <v>31</v>
      </c>
      <c r="N1185" s="5">
        <f xml:space="preserve"> Campaign_Data[[#This Row],[Clicks]]/Campaign_Data[[#This Row],[Impressions]]</f>
        <v>0.560414316480361</v>
      </c>
      <c r="O1185" s="5">
        <f xml:space="preserve"> Campaign_Data[[#This Row],[Conversions]]/Campaign_Data[[#This Row],[Clicks]]</f>
        <v>0.15931632690407349</v>
      </c>
      <c r="P1185" s="7">
        <f>Campaign_Data[[#This Row],[Total_Spend]]/Campaign_Data[[#This Row],[Clicks]]</f>
        <v>2.6897119642791789E-2</v>
      </c>
      <c r="Q1185" s="6">
        <f>Campaign_Data[[#This Row],[Total_Spend]]/Campaign_Data[[#This Row],[Conversions]]</f>
        <v>0.16882839421088905</v>
      </c>
      <c r="R1185" s="7">
        <f xml:space="preserve"> Campaign_Data[[#This Row],[Revenue_Generated]]/Campaign_Data[[#This Row],[Total_Spend]]</f>
        <v>1.2947163598263733</v>
      </c>
      <c r="S1185" t="str">
        <f xml:space="preserve"> TEXT(Campaign_Data[[#This Row],[Start_Date]], "mmm-yyyy")</f>
        <v>Jan-2023</v>
      </c>
    </row>
    <row r="1186" spans="1:19" x14ac:dyDescent="0.2">
      <c r="A1186" t="s">
        <v>1224</v>
      </c>
      <c r="B1186" t="s">
        <v>25</v>
      </c>
      <c r="C1186" t="s">
        <v>47</v>
      </c>
      <c r="D1186" s="1">
        <v>45047</v>
      </c>
      <c r="E1186" s="1">
        <v>45485</v>
      </c>
      <c r="F1186">
        <v>26404.5</v>
      </c>
      <c r="G1186">
        <v>5280.9</v>
      </c>
      <c r="H1186">
        <v>611.9</v>
      </c>
      <c r="I1186" s="6">
        <v>10977.312</v>
      </c>
      <c r="J1186" s="7">
        <v>30286.614000000001</v>
      </c>
      <c r="K1186" t="s">
        <v>64</v>
      </c>
      <c r="L1186" t="s">
        <v>30</v>
      </c>
      <c r="M1186" t="s">
        <v>31</v>
      </c>
      <c r="N1186" s="5">
        <f xml:space="preserve"> Campaign_Data[[#This Row],[Clicks]]/Campaign_Data[[#This Row],[Impressions]]</f>
        <v>0.19999999999999998</v>
      </c>
      <c r="O1186" s="5">
        <f xml:space="preserve"> Campaign_Data[[#This Row],[Conversions]]/Campaign_Data[[#This Row],[Clicks]]</f>
        <v>0.11587040087863812</v>
      </c>
      <c r="P1186" s="7">
        <f>Campaign_Data[[#This Row],[Total_Spend]]/Campaign_Data[[#This Row],[Clicks]]</f>
        <v>2.0786820428336079</v>
      </c>
      <c r="Q1186" s="6">
        <f>Campaign_Data[[#This Row],[Total_Spend]]/Campaign_Data[[#This Row],[Conversions]]</f>
        <v>17.939715639810426</v>
      </c>
      <c r="R1186" s="7">
        <f xml:space="preserve"> Campaign_Data[[#This Row],[Revenue_Generated]]/Campaign_Data[[#This Row],[Total_Spend]]</f>
        <v>2.7590191478569617</v>
      </c>
      <c r="S1186" t="str">
        <f xml:space="preserve"> TEXT(Campaign_Data[[#This Row],[Start_Date]], "mmm-yyyy")</f>
        <v>May-2023</v>
      </c>
    </row>
    <row r="1187" spans="1:19" x14ac:dyDescent="0.2">
      <c r="A1187" t="s">
        <v>1225</v>
      </c>
      <c r="B1187" t="s">
        <v>39</v>
      </c>
      <c r="C1187" t="s">
        <v>28</v>
      </c>
      <c r="D1187" s="1">
        <v>44876</v>
      </c>
      <c r="E1187" s="1">
        <v>45334</v>
      </c>
      <c r="F1187">
        <v>109440.2</v>
      </c>
      <c r="G1187">
        <v>89479.5</v>
      </c>
      <c r="H1187">
        <v>14987.199999999999</v>
      </c>
      <c r="I1187" s="6">
        <v>8460.3150000000005</v>
      </c>
      <c r="J1187" s="7">
        <v>28302.608</v>
      </c>
      <c r="K1187" t="s">
        <v>64</v>
      </c>
      <c r="L1187" t="s">
        <v>30</v>
      </c>
      <c r="M1187" t="s">
        <v>23</v>
      </c>
      <c r="N1187" s="5">
        <f xml:space="preserve"> Campaign_Data[[#This Row],[Clicks]]/Campaign_Data[[#This Row],[Impressions]]</f>
        <v>0.8176108961789178</v>
      </c>
      <c r="O1187" s="5">
        <f xml:space="preserve"> Campaign_Data[[#This Row],[Conversions]]/Campaign_Data[[#This Row],[Clicks]]</f>
        <v>0.1674931129476584</v>
      </c>
      <c r="P1187" s="7">
        <f>Campaign_Data[[#This Row],[Total_Spend]]/Campaign_Data[[#This Row],[Clicks]]</f>
        <v>9.4550315994166273E-2</v>
      </c>
      <c r="Q1187" s="6">
        <f>Campaign_Data[[#This Row],[Total_Spend]]/Campaign_Data[[#This Row],[Conversions]]</f>
        <v>0.56450270897832822</v>
      </c>
      <c r="R1187" s="7">
        <f xml:space="preserve"> Campaign_Data[[#This Row],[Revenue_Generated]]/Campaign_Data[[#This Row],[Total_Spend]]</f>
        <v>3.345337378099988</v>
      </c>
      <c r="S1187" t="str">
        <f xml:space="preserve"> TEXT(Campaign_Data[[#This Row],[Start_Date]], "mmm-yyyy")</f>
        <v>Nov-2022</v>
      </c>
    </row>
    <row r="1188" spans="1:19" x14ac:dyDescent="0.2">
      <c r="A1188" t="s">
        <v>1226</v>
      </c>
      <c r="B1188" t="s">
        <v>19</v>
      </c>
      <c r="C1188" t="s">
        <v>40</v>
      </c>
      <c r="D1188" s="1">
        <v>45154</v>
      </c>
      <c r="E1188" s="1">
        <v>45595</v>
      </c>
      <c r="F1188">
        <v>67393.099999999991</v>
      </c>
      <c r="G1188">
        <v>23211.599999999999</v>
      </c>
      <c r="H1188">
        <v>21758.7</v>
      </c>
      <c r="I1188" s="6">
        <v>4652.5860000000002</v>
      </c>
      <c r="J1188" s="7">
        <v>12215.235000000001</v>
      </c>
      <c r="K1188" t="s">
        <v>64</v>
      </c>
      <c r="L1188" t="s">
        <v>49</v>
      </c>
      <c r="M1188" t="s">
        <v>31</v>
      </c>
      <c r="N1188" s="5">
        <f xml:space="preserve"> Campaign_Data[[#This Row],[Clicks]]/Campaign_Data[[#This Row],[Impressions]]</f>
        <v>0.34442101639485351</v>
      </c>
      <c r="O1188" s="5">
        <f xml:space="preserve"> Campaign_Data[[#This Row],[Conversions]]/Campaign_Data[[#This Row],[Clicks]]</f>
        <v>0.93740629685157428</v>
      </c>
      <c r="P1188" s="7">
        <f>Campaign_Data[[#This Row],[Total_Spend]]/Campaign_Data[[#This Row],[Clicks]]</f>
        <v>0.20044227886056973</v>
      </c>
      <c r="Q1188" s="6">
        <f>Campaign_Data[[#This Row],[Total_Spend]]/Campaign_Data[[#This Row],[Conversions]]</f>
        <v>0.2138264694122351</v>
      </c>
      <c r="R1188" s="7">
        <f xml:space="preserve"> Campaign_Data[[#This Row],[Revenue_Generated]]/Campaign_Data[[#This Row],[Total_Spend]]</f>
        <v>2.6254721567747485</v>
      </c>
      <c r="S1188" t="str">
        <f xml:space="preserve"> TEXT(Campaign_Data[[#This Row],[Start_Date]], "mmm-yyyy")</f>
        <v>Aug-2023</v>
      </c>
    </row>
    <row r="1189" spans="1:19" x14ac:dyDescent="0.2">
      <c r="A1189" t="s">
        <v>1227</v>
      </c>
      <c r="B1189" t="s">
        <v>39</v>
      </c>
      <c r="C1189" t="s">
        <v>20</v>
      </c>
      <c r="D1189" s="1">
        <v>45082</v>
      </c>
      <c r="E1189" s="1">
        <v>45541</v>
      </c>
      <c r="F1189">
        <v>38451.1</v>
      </c>
      <c r="G1189">
        <v>38146.6</v>
      </c>
      <c r="H1189">
        <v>25621.5</v>
      </c>
      <c r="I1189" s="6">
        <v>5491.6719999999996</v>
      </c>
      <c r="J1189" s="7">
        <v>19900.263999999999</v>
      </c>
      <c r="K1189" t="s">
        <v>37</v>
      </c>
      <c r="L1189" t="s">
        <v>22</v>
      </c>
      <c r="M1189" t="s">
        <v>23</v>
      </c>
      <c r="N1189" s="5">
        <f xml:space="preserve"> Campaign_Data[[#This Row],[Clicks]]/Campaign_Data[[#This Row],[Impressions]]</f>
        <v>0.99208085074289165</v>
      </c>
      <c r="O1189" s="5">
        <f xml:space="preserve"> Campaign_Data[[#This Row],[Conversions]]/Campaign_Data[[#This Row],[Clicks]]</f>
        <v>0.67165881100805847</v>
      </c>
      <c r="P1189" s="7">
        <f>Campaign_Data[[#This Row],[Total_Spend]]/Campaign_Data[[#This Row],[Clicks]]</f>
        <v>0.14396229283868026</v>
      </c>
      <c r="Q1189" s="6">
        <f>Campaign_Data[[#This Row],[Total_Spend]]/Campaign_Data[[#This Row],[Conversions]]</f>
        <v>0.21433842671194112</v>
      </c>
      <c r="R1189" s="7">
        <f xml:space="preserve"> Campaign_Data[[#This Row],[Revenue_Generated]]/Campaign_Data[[#This Row],[Total_Spend]]</f>
        <v>3.6237167842507709</v>
      </c>
      <c r="S1189" t="str">
        <f xml:space="preserve"> TEXT(Campaign_Data[[#This Row],[Start_Date]], "mmm-yyyy")</f>
        <v>Jun-2023</v>
      </c>
    </row>
    <row r="1190" spans="1:19" x14ac:dyDescent="0.2">
      <c r="A1190" t="s">
        <v>1228</v>
      </c>
      <c r="B1190" t="s">
        <v>19</v>
      </c>
      <c r="C1190" t="s">
        <v>40</v>
      </c>
      <c r="D1190" s="1">
        <v>45006</v>
      </c>
      <c r="E1190" s="1">
        <v>45454</v>
      </c>
      <c r="F1190">
        <v>138593.9</v>
      </c>
      <c r="G1190">
        <v>17469.599999999999</v>
      </c>
      <c r="H1190">
        <v>11008.4</v>
      </c>
      <c r="I1190" s="6">
        <v>5311.2629999999999</v>
      </c>
      <c r="J1190" s="7">
        <v>14040.031000000001</v>
      </c>
      <c r="K1190" t="s">
        <v>42</v>
      </c>
      <c r="L1190" t="s">
        <v>34</v>
      </c>
      <c r="M1190" t="s">
        <v>31</v>
      </c>
      <c r="N1190" s="5">
        <f xml:space="preserve"> Campaign_Data[[#This Row],[Clicks]]/Campaign_Data[[#This Row],[Impressions]]</f>
        <v>0.12604883764725575</v>
      </c>
      <c r="O1190" s="5">
        <f xml:space="preserve"> Campaign_Data[[#This Row],[Conversions]]/Campaign_Data[[#This Row],[Clicks]]</f>
        <v>0.63014608233731739</v>
      </c>
      <c r="P1190" s="7">
        <f>Campaign_Data[[#This Row],[Total_Spend]]/Campaign_Data[[#This Row],[Clicks]]</f>
        <v>0.30402888446215143</v>
      </c>
      <c r="Q1190" s="6">
        <f>Campaign_Data[[#This Row],[Total_Spend]]/Campaign_Data[[#This Row],[Conversions]]</f>
        <v>0.48247365648050583</v>
      </c>
      <c r="R1190" s="7">
        <f xml:space="preserve"> Campaign_Data[[#This Row],[Revenue_Generated]]/Campaign_Data[[#This Row],[Total_Spend]]</f>
        <v>2.643444883072068</v>
      </c>
      <c r="S1190" t="str">
        <f xml:space="preserve"> TEXT(Campaign_Data[[#This Row],[Start_Date]], "mmm-yyyy")</f>
        <v>Mar-2023</v>
      </c>
    </row>
    <row r="1191" spans="1:19" x14ac:dyDescent="0.2">
      <c r="A1191" t="s">
        <v>1229</v>
      </c>
      <c r="B1191" t="s">
        <v>19</v>
      </c>
      <c r="C1191" t="s">
        <v>20</v>
      </c>
      <c r="D1191" s="1">
        <v>44965</v>
      </c>
      <c r="E1191" s="1">
        <v>45416</v>
      </c>
      <c r="F1191">
        <v>12928.199999999999</v>
      </c>
      <c r="G1191">
        <v>3027.6</v>
      </c>
      <c r="H1191">
        <v>2076.4</v>
      </c>
      <c r="I1191" s="6">
        <v>6561.54</v>
      </c>
      <c r="J1191" s="7">
        <v>20778.355</v>
      </c>
      <c r="K1191" t="s">
        <v>37</v>
      </c>
      <c r="L1191" t="s">
        <v>34</v>
      </c>
      <c r="M1191" t="s">
        <v>31</v>
      </c>
      <c r="N1191" s="5">
        <f xml:space="preserve"> Campaign_Data[[#This Row],[Clicks]]/Campaign_Data[[#This Row],[Impressions]]</f>
        <v>0.23418573351278602</v>
      </c>
      <c r="O1191" s="5">
        <f xml:space="preserve"> Campaign_Data[[#This Row],[Conversions]]/Campaign_Data[[#This Row],[Clicks]]</f>
        <v>0.68582375478927204</v>
      </c>
      <c r="P1191" s="7">
        <f>Campaign_Data[[#This Row],[Total_Spend]]/Campaign_Data[[#This Row],[Clicks]]</f>
        <v>2.1672413793103447</v>
      </c>
      <c r="Q1191" s="6">
        <f>Campaign_Data[[#This Row],[Total_Spend]]/Campaign_Data[[#This Row],[Conversions]]</f>
        <v>3.1600558659217874</v>
      </c>
      <c r="R1191" s="7">
        <f xml:space="preserve"> Campaign_Data[[#This Row],[Revenue_Generated]]/Campaign_Data[[#This Row],[Total_Spend]]</f>
        <v>3.1666887651374522</v>
      </c>
      <c r="S1191" t="str">
        <f xml:space="preserve"> TEXT(Campaign_Data[[#This Row],[Start_Date]], "mmm-yyyy")</f>
        <v>Feb-2023</v>
      </c>
    </row>
    <row r="1192" spans="1:19" x14ac:dyDescent="0.2">
      <c r="A1192" t="s">
        <v>1230</v>
      </c>
      <c r="B1192" t="s">
        <v>46</v>
      </c>
      <c r="C1192" t="s">
        <v>20</v>
      </c>
      <c r="D1192" s="1">
        <v>45084</v>
      </c>
      <c r="E1192" s="1">
        <v>45544</v>
      </c>
      <c r="F1192">
        <v>133289.79999999999</v>
      </c>
      <c r="G1192">
        <v>47536.799999999996</v>
      </c>
      <c r="H1192">
        <v>22103.8</v>
      </c>
      <c r="I1192" s="6">
        <v>4604.8519999999999</v>
      </c>
      <c r="J1192" s="7">
        <v>8158.0190000000002</v>
      </c>
      <c r="K1192" t="s">
        <v>42</v>
      </c>
      <c r="L1192" t="s">
        <v>30</v>
      </c>
      <c r="M1192" t="s">
        <v>23</v>
      </c>
      <c r="N1192" s="5">
        <f xml:space="preserve"> Campaign_Data[[#This Row],[Clicks]]/Campaign_Data[[#This Row],[Impressions]]</f>
        <v>0.35664244375788695</v>
      </c>
      <c r="O1192" s="5">
        <f xml:space="preserve"> Campaign_Data[[#This Row],[Conversions]]/Campaign_Data[[#This Row],[Clicks]]</f>
        <v>0.46498291849682777</v>
      </c>
      <c r="P1192" s="7">
        <f>Campaign_Data[[#This Row],[Total_Spend]]/Campaign_Data[[#This Row],[Clicks]]</f>
        <v>9.6869204489995128E-2</v>
      </c>
      <c r="Q1192" s="6">
        <f>Campaign_Data[[#This Row],[Total_Spend]]/Campaign_Data[[#This Row],[Conversions]]</f>
        <v>0.20832852269745475</v>
      </c>
      <c r="R1192" s="7">
        <f xml:space="preserve"> Campaign_Data[[#This Row],[Revenue_Generated]]/Campaign_Data[[#This Row],[Total_Spend]]</f>
        <v>1.7716137239589895</v>
      </c>
      <c r="S1192" t="str">
        <f xml:space="preserve"> TEXT(Campaign_Data[[#This Row],[Start_Date]], "mmm-yyyy")</f>
        <v>Jun-2023</v>
      </c>
    </row>
    <row r="1193" spans="1:19" x14ac:dyDescent="0.2">
      <c r="A1193" t="s">
        <v>1231</v>
      </c>
      <c r="B1193" t="s">
        <v>46</v>
      </c>
      <c r="C1193" t="s">
        <v>28</v>
      </c>
      <c r="D1193" s="1">
        <v>45033</v>
      </c>
      <c r="E1193" s="1">
        <v>45476</v>
      </c>
      <c r="F1193">
        <v>104043.3</v>
      </c>
      <c r="G1193">
        <v>83470.7</v>
      </c>
      <c r="H1193">
        <v>26027.5</v>
      </c>
      <c r="I1193" s="6">
        <v>5326.9520000000002</v>
      </c>
      <c r="J1193" s="7">
        <v>19494.38</v>
      </c>
      <c r="K1193" t="s">
        <v>29</v>
      </c>
      <c r="L1193" t="s">
        <v>22</v>
      </c>
      <c r="M1193" t="s">
        <v>31</v>
      </c>
      <c r="N1193" s="5">
        <f xml:space="preserve"> Campaign_Data[[#This Row],[Clicks]]/Campaign_Data[[#This Row],[Impressions]]</f>
        <v>0.80226886305989908</v>
      </c>
      <c r="O1193" s="5">
        <f xml:space="preserve"> Campaign_Data[[#This Row],[Conversions]]/Campaign_Data[[#This Row],[Clicks]]</f>
        <v>0.31181600250147656</v>
      </c>
      <c r="P1193" s="7">
        <f>Campaign_Data[[#This Row],[Total_Spend]]/Campaign_Data[[#This Row],[Clicks]]</f>
        <v>6.3818226036201936E-2</v>
      </c>
      <c r="Q1193" s="6">
        <f>Campaign_Data[[#This Row],[Total_Spend]]/Campaign_Data[[#This Row],[Conversions]]</f>
        <v>0.20466629526462396</v>
      </c>
      <c r="R1193" s="7">
        <f xml:space="preserve"> Campaign_Data[[#This Row],[Revenue_Generated]]/Campaign_Data[[#This Row],[Total_Spend]]</f>
        <v>3.6595749314054267</v>
      </c>
      <c r="S1193" t="str">
        <f xml:space="preserve"> TEXT(Campaign_Data[[#This Row],[Start_Date]], "mmm-yyyy")</f>
        <v>Apr-2023</v>
      </c>
    </row>
    <row r="1194" spans="1:19" x14ac:dyDescent="0.2">
      <c r="A1194" t="s">
        <v>1232</v>
      </c>
      <c r="B1194" t="s">
        <v>25</v>
      </c>
      <c r="C1194" t="s">
        <v>20</v>
      </c>
      <c r="D1194" s="1">
        <v>45108</v>
      </c>
      <c r="E1194" s="1">
        <v>45548</v>
      </c>
      <c r="F1194">
        <v>7203.5999999999995</v>
      </c>
      <c r="G1194">
        <v>5846.4</v>
      </c>
      <c r="H1194">
        <v>339.3</v>
      </c>
      <c r="I1194" s="6">
        <v>11261.802</v>
      </c>
      <c r="J1194" s="7">
        <v>36603.481</v>
      </c>
      <c r="K1194" t="s">
        <v>21</v>
      </c>
      <c r="L1194" t="s">
        <v>34</v>
      </c>
      <c r="M1194" t="s">
        <v>23</v>
      </c>
      <c r="N1194" s="5">
        <f xml:space="preserve"> Campaign_Data[[#This Row],[Clicks]]/Campaign_Data[[#This Row],[Impressions]]</f>
        <v>0.81159420289855078</v>
      </c>
      <c r="O1194" s="5">
        <f xml:space="preserve"> Campaign_Data[[#This Row],[Conversions]]/Campaign_Data[[#This Row],[Clicks]]</f>
        <v>5.8035714285714295E-2</v>
      </c>
      <c r="P1194" s="7">
        <f>Campaign_Data[[#This Row],[Total_Spend]]/Campaign_Data[[#This Row],[Clicks]]</f>
        <v>1.926279761904762</v>
      </c>
      <c r="Q1194" s="6">
        <f>Campaign_Data[[#This Row],[Total_Spend]]/Campaign_Data[[#This Row],[Conversions]]</f>
        <v>33.191282051282052</v>
      </c>
      <c r="R1194" s="7">
        <f xml:space="preserve"> Campaign_Data[[#This Row],[Revenue_Generated]]/Campaign_Data[[#This Row],[Total_Spend]]</f>
        <v>3.2502330444097667</v>
      </c>
      <c r="S1194" t="str">
        <f xml:space="preserve"> TEXT(Campaign_Data[[#This Row],[Start_Date]], "mmm-yyyy")</f>
        <v>Jul-2023</v>
      </c>
    </row>
    <row r="1195" spans="1:19" x14ac:dyDescent="0.2">
      <c r="A1195" t="s">
        <v>1233</v>
      </c>
      <c r="B1195" t="s">
        <v>46</v>
      </c>
      <c r="C1195" t="s">
        <v>40</v>
      </c>
      <c r="D1195" s="1">
        <v>44955</v>
      </c>
      <c r="E1195" s="1">
        <v>45403</v>
      </c>
      <c r="F1195">
        <v>92512.9</v>
      </c>
      <c r="G1195">
        <v>56471.7</v>
      </c>
      <c r="H1195">
        <v>45788.1</v>
      </c>
      <c r="I1195" s="6">
        <v>4547.9830000000002</v>
      </c>
      <c r="J1195" s="7">
        <v>10041.684999999999</v>
      </c>
      <c r="K1195" t="s">
        <v>37</v>
      </c>
      <c r="L1195" t="s">
        <v>22</v>
      </c>
      <c r="M1195" t="s">
        <v>31</v>
      </c>
      <c r="N1195" s="5">
        <f xml:space="preserve"> Campaign_Data[[#This Row],[Clicks]]/Campaign_Data[[#This Row],[Impressions]]</f>
        <v>0.61041973605843081</v>
      </c>
      <c r="O1195" s="5">
        <f xml:space="preserve"> Campaign_Data[[#This Row],[Conversions]]/Campaign_Data[[#This Row],[Clicks]]</f>
        <v>0.81081497458018792</v>
      </c>
      <c r="P1195" s="7">
        <f>Campaign_Data[[#This Row],[Total_Spend]]/Campaign_Data[[#This Row],[Clicks]]</f>
        <v>8.0535613413444257E-2</v>
      </c>
      <c r="Q1195" s="6">
        <f>Campaign_Data[[#This Row],[Total_Spend]]/Campaign_Data[[#This Row],[Conversions]]</f>
        <v>9.9326746469060742E-2</v>
      </c>
      <c r="R1195" s="7">
        <f xml:space="preserve"> Campaign_Data[[#This Row],[Revenue_Generated]]/Campaign_Data[[#This Row],[Total_Spend]]</f>
        <v>2.2079425098994432</v>
      </c>
      <c r="S1195" t="str">
        <f xml:space="preserve"> TEXT(Campaign_Data[[#This Row],[Start_Date]], "mmm-yyyy")</f>
        <v>Jan-2023</v>
      </c>
    </row>
    <row r="1196" spans="1:19" x14ac:dyDescent="0.2">
      <c r="A1196" t="s">
        <v>1234</v>
      </c>
      <c r="B1196" t="s">
        <v>39</v>
      </c>
      <c r="C1196" t="s">
        <v>47</v>
      </c>
      <c r="D1196" s="1">
        <v>45001</v>
      </c>
      <c r="E1196" s="1">
        <v>45453</v>
      </c>
      <c r="F1196">
        <v>79448.399999999994</v>
      </c>
      <c r="G1196">
        <v>42853.299999999996</v>
      </c>
      <c r="H1196">
        <v>16095</v>
      </c>
      <c r="I1196" s="6">
        <v>13962.281999999999</v>
      </c>
      <c r="J1196" s="7">
        <v>55819.49</v>
      </c>
      <c r="K1196" t="s">
        <v>42</v>
      </c>
      <c r="L1196" t="s">
        <v>22</v>
      </c>
      <c r="M1196" t="s">
        <v>23</v>
      </c>
      <c r="N1196" s="5">
        <f xml:space="preserve"> Campaign_Data[[#This Row],[Clicks]]/Campaign_Data[[#This Row],[Impressions]]</f>
        <v>0.53938531172433934</v>
      </c>
      <c r="O1196" s="5">
        <f xml:space="preserve"> Campaign_Data[[#This Row],[Conversions]]/Campaign_Data[[#This Row],[Clicks]]</f>
        <v>0.37558367733640119</v>
      </c>
      <c r="P1196" s="7">
        <f>Campaign_Data[[#This Row],[Total_Spend]]/Campaign_Data[[#This Row],[Clicks]]</f>
        <v>0.32581579481626854</v>
      </c>
      <c r="Q1196" s="6">
        <f>Campaign_Data[[#This Row],[Total_Spend]]/Campaign_Data[[#This Row],[Conversions]]</f>
        <v>0.8674918918918918</v>
      </c>
      <c r="R1196" s="7">
        <f xml:space="preserve"> Campaign_Data[[#This Row],[Revenue_Generated]]/Campaign_Data[[#This Row],[Total_Spend]]</f>
        <v>3.9978772810920162</v>
      </c>
      <c r="S1196" t="str">
        <f xml:space="preserve"> TEXT(Campaign_Data[[#This Row],[Start_Date]], "mmm-yyyy")</f>
        <v>Mar-2023</v>
      </c>
    </row>
    <row r="1197" spans="1:19" x14ac:dyDescent="0.2">
      <c r="A1197" t="s">
        <v>1235</v>
      </c>
      <c r="B1197" t="s">
        <v>46</v>
      </c>
      <c r="C1197" t="s">
        <v>40</v>
      </c>
      <c r="D1197" s="1">
        <v>44978</v>
      </c>
      <c r="E1197" s="1">
        <v>45427</v>
      </c>
      <c r="F1197">
        <v>43491.299999999996</v>
      </c>
      <c r="G1197">
        <v>24493.399999999998</v>
      </c>
      <c r="H1197">
        <v>14911.8</v>
      </c>
      <c r="I1197" s="6">
        <v>1331.4770000000001</v>
      </c>
      <c r="J1197" s="7">
        <v>2945.5880000000002</v>
      </c>
      <c r="K1197" t="s">
        <v>21</v>
      </c>
      <c r="L1197" t="s">
        <v>22</v>
      </c>
      <c r="M1197" t="s">
        <v>31</v>
      </c>
      <c r="N1197" s="5">
        <f xml:space="preserve"> Campaign_Data[[#This Row],[Clicks]]/Campaign_Data[[#This Row],[Impressions]]</f>
        <v>0.56317930252717208</v>
      </c>
      <c r="O1197" s="5">
        <f xml:space="preserve"> Campaign_Data[[#This Row],[Conversions]]/Campaign_Data[[#This Row],[Clicks]]</f>
        <v>0.60880890362301687</v>
      </c>
      <c r="P1197" s="7">
        <f>Campaign_Data[[#This Row],[Total_Spend]]/Campaign_Data[[#This Row],[Clicks]]</f>
        <v>5.4360644091877817E-2</v>
      </c>
      <c r="Q1197" s="6">
        <f>Campaign_Data[[#This Row],[Total_Spend]]/Campaign_Data[[#This Row],[Conversions]]</f>
        <v>8.9290159471022965E-2</v>
      </c>
      <c r="R1197" s="7">
        <f xml:space="preserve"> Campaign_Data[[#This Row],[Revenue_Generated]]/Campaign_Data[[#This Row],[Total_Spend]]</f>
        <v>2.2122710343475704</v>
      </c>
      <c r="S1197" t="str">
        <f xml:space="preserve"> TEXT(Campaign_Data[[#This Row],[Start_Date]], "mmm-yyyy")</f>
        <v>Feb-2023</v>
      </c>
    </row>
    <row r="1198" spans="1:19" x14ac:dyDescent="0.2">
      <c r="A1198" t="s">
        <v>1236</v>
      </c>
      <c r="B1198" t="s">
        <v>39</v>
      </c>
      <c r="C1198" t="s">
        <v>47</v>
      </c>
      <c r="D1198" s="1">
        <v>44990</v>
      </c>
      <c r="E1198" s="1">
        <v>45447</v>
      </c>
      <c r="F1198">
        <v>139289.9</v>
      </c>
      <c r="G1198">
        <v>37934.9</v>
      </c>
      <c r="H1198">
        <v>13757.6</v>
      </c>
      <c r="I1198" s="6">
        <v>8149.7250000000004</v>
      </c>
      <c r="J1198" s="7">
        <v>22703.839</v>
      </c>
      <c r="K1198" t="s">
        <v>37</v>
      </c>
      <c r="L1198" t="s">
        <v>34</v>
      </c>
      <c r="M1198" t="s">
        <v>31</v>
      </c>
      <c r="N1198" s="5">
        <f xml:space="preserve"> Campaign_Data[[#This Row],[Clicks]]/Campaign_Data[[#This Row],[Impressions]]</f>
        <v>0.27234494389040415</v>
      </c>
      <c r="O1198" s="5">
        <f xml:space="preserve"> Campaign_Data[[#This Row],[Conversions]]/Campaign_Data[[#This Row],[Clicks]]</f>
        <v>0.36266340493846033</v>
      </c>
      <c r="P1198" s="7">
        <f>Campaign_Data[[#This Row],[Total_Spend]]/Campaign_Data[[#This Row],[Clicks]]</f>
        <v>0.21483449277578168</v>
      </c>
      <c r="Q1198" s="6">
        <f>Campaign_Data[[#This Row],[Total_Spend]]/Campaign_Data[[#This Row],[Conversions]]</f>
        <v>0.59237984822934231</v>
      </c>
      <c r="R1198" s="7">
        <f xml:space="preserve"> Campaign_Data[[#This Row],[Revenue_Generated]]/Campaign_Data[[#This Row],[Total_Spend]]</f>
        <v>2.7858411173383151</v>
      </c>
      <c r="S1198" t="str">
        <f xml:space="preserve"> TEXT(Campaign_Data[[#This Row],[Start_Date]], "mmm-yyyy")</f>
        <v>Mar-2023</v>
      </c>
    </row>
    <row r="1199" spans="1:19" x14ac:dyDescent="0.2">
      <c r="A1199" t="s">
        <v>1237</v>
      </c>
      <c r="B1199" t="s">
        <v>27</v>
      </c>
      <c r="C1199" t="s">
        <v>20</v>
      </c>
      <c r="D1199" s="1">
        <v>44939</v>
      </c>
      <c r="E1199" s="1">
        <v>45386</v>
      </c>
      <c r="F1199">
        <v>41383</v>
      </c>
      <c r="G1199">
        <v>26407.399999999998</v>
      </c>
      <c r="H1199">
        <v>26239.200000000001</v>
      </c>
      <c r="I1199" s="6">
        <v>10759.898999999999</v>
      </c>
      <c r="J1199" s="7">
        <v>15998.894</v>
      </c>
      <c r="K1199" t="s">
        <v>21</v>
      </c>
      <c r="L1199" t="s">
        <v>22</v>
      </c>
      <c r="M1199" t="s">
        <v>23</v>
      </c>
      <c r="N1199" s="5">
        <f xml:space="preserve"> Campaign_Data[[#This Row],[Clicks]]/Campaign_Data[[#This Row],[Impressions]]</f>
        <v>0.63812193412754026</v>
      </c>
      <c r="O1199" s="5">
        <f xml:space="preserve"> Campaign_Data[[#This Row],[Conversions]]/Campaign_Data[[#This Row],[Clicks]]</f>
        <v>0.99363057324840776</v>
      </c>
      <c r="P1199" s="7">
        <f>Campaign_Data[[#This Row],[Total_Spend]]/Campaign_Data[[#This Row],[Clicks]]</f>
        <v>0.40745772018449378</v>
      </c>
      <c r="Q1199" s="6">
        <f>Campaign_Data[[#This Row],[Total_Spend]]/Campaign_Data[[#This Row],[Conversions]]</f>
        <v>0.4100696286472148</v>
      </c>
      <c r="R1199" s="7">
        <f xml:space="preserve"> Campaign_Data[[#This Row],[Revenue_Generated]]/Campaign_Data[[#This Row],[Total_Spend]]</f>
        <v>1.4869000164406749</v>
      </c>
      <c r="S1199" t="str">
        <f xml:space="preserve"> TEXT(Campaign_Data[[#This Row],[Start_Date]], "mmm-yyyy")</f>
        <v>Jan-2023</v>
      </c>
    </row>
    <row r="1200" spans="1:19" x14ac:dyDescent="0.2">
      <c r="A1200" t="s">
        <v>1238</v>
      </c>
      <c r="B1200" t="s">
        <v>39</v>
      </c>
      <c r="C1200" t="s">
        <v>40</v>
      </c>
      <c r="D1200" s="1">
        <v>44964</v>
      </c>
      <c r="E1200" s="1">
        <v>45417</v>
      </c>
      <c r="F1200">
        <v>25705.599999999999</v>
      </c>
      <c r="G1200">
        <v>15364.199999999999</v>
      </c>
      <c r="H1200">
        <v>10489.3</v>
      </c>
      <c r="I1200" s="6">
        <v>9645.1970000000001</v>
      </c>
      <c r="J1200" s="7">
        <v>36858.680999999997</v>
      </c>
      <c r="K1200" t="s">
        <v>37</v>
      </c>
      <c r="L1200" t="s">
        <v>49</v>
      </c>
      <c r="M1200" t="s">
        <v>23</v>
      </c>
      <c r="N1200" s="5">
        <f xml:space="preserve"> Campaign_Data[[#This Row],[Clicks]]/Campaign_Data[[#This Row],[Impressions]]</f>
        <v>0.59769855595667865</v>
      </c>
      <c r="O1200" s="5">
        <f xml:space="preserve"> Campaign_Data[[#This Row],[Conversions]]/Campaign_Data[[#This Row],[Clicks]]</f>
        <v>0.68271045677614195</v>
      </c>
      <c r="P1200" s="7">
        <f>Campaign_Data[[#This Row],[Total_Spend]]/Campaign_Data[[#This Row],[Clicks]]</f>
        <v>0.62777085692714241</v>
      </c>
      <c r="Q1200" s="6">
        <f>Campaign_Data[[#This Row],[Total_Spend]]/Campaign_Data[[#This Row],[Conversions]]</f>
        <v>0.91952723251313251</v>
      </c>
      <c r="R1200" s="7">
        <f xml:space="preserve"> Campaign_Data[[#This Row],[Revenue_Generated]]/Campaign_Data[[#This Row],[Total_Spend]]</f>
        <v>3.8214544503341918</v>
      </c>
      <c r="S1200" t="str">
        <f xml:space="preserve"> TEXT(Campaign_Data[[#This Row],[Start_Date]], "mmm-yyyy")</f>
        <v>Feb-2023</v>
      </c>
    </row>
    <row r="1201" spans="1:19" x14ac:dyDescent="0.2">
      <c r="A1201" t="s">
        <v>1239</v>
      </c>
      <c r="B1201" t="s">
        <v>25</v>
      </c>
      <c r="C1201" t="s">
        <v>47</v>
      </c>
      <c r="D1201" s="1">
        <v>45098</v>
      </c>
      <c r="E1201" s="1">
        <v>45548</v>
      </c>
      <c r="F1201">
        <v>30937.200000000001</v>
      </c>
      <c r="G1201">
        <v>6568.5</v>
      </c>
      <c r="H1201">
        <v>2044.5</v>
      </c>
      <c r="I1201" s="6">
        <v>7934.7479999999996</v>
      </c>
      <c r="J1201" s="7">
        <v>18662.456999999999</v>
      </c>
      <c r="K1201" t="s">
        <v>21</v>
      </c>
      <c r="L1201" t="s">
        <v>43</v>
      </c>
      <c r="M1201" t="s">
        <v>31</v>
      </c>
      <c r="N1201" s="5">
        <f xml:space="preserve"> Campaign_Data[[#This Row],[Clicks]]/Campaign_Data[[#This Row],[Impressions]]</f>
        <v>0.2123172103487064</v>
      </c>
      <c r="O1201" s="5">
        <f xml:space="preserve"> Campaign_Data[[#This Row],[Conversions]]/Campaign_Data[[#This Row],[Clicks]]</f>
        <v>0.31125827814569534</v>
      </c>
      <c r="P1201" s="7">
        <f>Campaign_Data[[#This Row],[Total_Spend]]/Campaign_Data[[#This Row],[Clicks]]</f>
        <v>1.208</v>
      </c>
      <c r="Q1201" s="6">
        <f>Campaign_Data[[#This Row],[Total_Spend]]/Campaign_Data[[#This Row],[Conversions]]</f>
        <v>3.8810212765957446</v>
      </c>
      <c r="R1201" s="7">
        <f xml:space="preserve"> Campaign_Data[[#This Row],[Revenue_Generated]]/Campaign_Data[[#This Row],[Total_Spend]]</f>
        <v>2.3519911407394414</v>
      </c>
      <c r="S1201" t="str">
        <f xml:space="preserve"> TEXT(Campaign_Data[[#This Row],[Start_Date]], "mmm-yyyy")</f>
        <v>Jun-2023</v>
      </c>
    </row>
    <row r="1202" spans="1:19" x14ac:dyDescent="0.2">
      <c r="A1202" t="s">
        <v>1240</v>
      </c>
      <c r="B1202" t="s">
        <v>19</v>
      </c>
      <c r="C1202" t="s">
        <v>47</v>
      </c>
      <c r="D1202" s="1">
        <v>45064</v>
      </c>
      <c r="E1202" s="1">
        <v>45525</v>
      </c>
      <c r="F1202">
        <v>141427.19999999998</v>
      </c>
      <c r="G1202">
        <v>86295.3</v>
      </c>
      <c r="H1202">
        <v>68303.7</v>
      </c>
      <c r="I1202" s="6">
        <v>2292.1019999999999</v>
      </c>
      <c r="J1202" s="7">
        <v>2756.5079999999998</v>
      </c>
      <c r="K1202" t="s">
        <v>21</v>
      </c>
      <c r="L1202" t="s">
        <v>43</v>
      </c>
      <c r="M1202" t="s">
        <v>31</v>
      </c>
      <c r="N1202" s="5">
        <f xml:space="preserve"> Campaign_Data[[#This Row],[Clicks]]/Campaign_Data[[#This Row],[Impressions]]</f>
        <v>0.6101747047244096</v>
      </c>
      <c r="O1202" s="5">
        <f xml:space="preserve"> Campaign_Data[[#This Row],[Conversions]]/Campaign_Data[[#This Row],[Clicks]]</f>
        <v>0.79151124105252535</v>
      </c>
      <c r="P1202" s="7">
        <f>Campaign_Data[[#This Row],[Total_Spend]]/Campaign_Data[[#This Row],[Clicks]]</f>
        <v>2.6561145276741603E-2</v>
      </c>
      <c r="Q1202" s="6">
        <f>Campaign_Data[[#This Row],[Total_Spend]]/Campaign_Data[[#This Row],[Conversions]]</f>
        <v>3.3557508597630875E-2</v>
      </c>
      <c r="R1202" s="7">
        <f xml:space="preserve"> Campaign_Data[[#This Row],[Revenue_Generated]]/Campaign_Data[[#This Row],[Total_Spend]]</f>
        <v>1.2026114021103773</v>
      </c>
      <c r="S1202" t="str">
        <f xml:space="preserve"> TEXT(Campaign_Data[[#This Row],[Start_Date]], "mmm-yyyy")</f>
        <v>May-2023</v>
      </c>
    </row>
    <row r="1203" spans="1:19" x14ac:dyDescent="0.2">
      <c r="A1203" t="s">
        <v>1241</v>
      </c>
      <c r="B1203" t="s">
        <v>33</v>
      </c>
      <c r="C1203" t="s">
        <v>28</v>
      </c>
      <c r="D1203" s="1">
        <v>45084</v>
      </c>
      <c r="E1203" s="1">
        <v>45543</v>
      </c>
      <c r="F1203">
        <v>135128.4</v>
      </c>
      <c r="G1203">
        <v>124943.59999999999</v>
      </c>
      <c r="H1203">
        <v>70623.7</v>
      </c>
      <c r="I1203" s="6">
        <v>3160.4490000000001</v>
      </c>
      <c r="J1203" s="7">
        <v>7470.951</v>
      </c>
      <c r="K1203" t="s">
        <v>37</v>
      </c>
      <c r="L1203" t="s">
        <v>34</v>
      </c>
      <c r="M1203" t="s">
        <v>31</v>
      </c>
      <c r="N1203" s="5">
        <f xml:space="preserve"> Campaign_Data[[#This Row],[Clicks]]/Campaign_Data[[#This Row],[Impressions]]</f>
        <v>0.92462872349557901</v>
      </c>
      <c r="O1203" s="5">
        <f xml:space="preserve"> Campaign_Data[[#This Row],[Conversions]]/Campaign_Data[[#This Row],[Clicks]]</f>
        <v>0.56524463838083749</v>
      </c>
      <c r="P1203" s="7">
        <f>Campaign_Data[[#This Row],[Total_Spend]]/Campaign_Data[[#This Row],[Clicks]]</f>
        <v>2.5295005106303968E-2</v>
      </c>
      <c r="Q1203" s="6">
        <f>Campaign_Data[[#This Row],[Total_Spend]]/Campaign_Data[[#This Row],[Conversions]]</f>
        <v>4.4750544080811402E-2</v>
      </c>
      <c r="R1203" s="7">
        <f xml:space="preserve"> Campaign_Data[[#This Row],[Revenue_Generated]]/Campaign_Data[[#This Row],[Total_Spend]]</f>
        <v>2.3638891182866737</v>
      </c>
      <c r="S1203" t="str">
        <f xml:space="preserve"> TEXT(Campaign_Data[[#This Row],[Start_Date]], "mmm-yyyy")</f>
        <v>Jun-2023</v>
      </c>
    </row>
    <row r="1204" spans="1:19" x14ac:dyDescent="0.2">
      <c r="A1204" t="s">
        <v>1242</v>
      </c>
      <c r="B1204" t="s">
        <v>27</v>
      </c>
      <c r="C1204" t="s">
        <v>28</v>
      </c>
      <c r="D1204" s="1">
        <v>45141</v>
      </c>
      <c r="E1204" s="1">
        <v>45593</v>
      </c>
      <c r="F1204">
        <v>74663.399999999994</v>
      </c>
      <c r="G1204">
        <v>55047.799999999996</v>
      </c>
      <c r="H1204">
        <v>7960.5</v>
      </c>
      <c r="I1204" s="6">
        <v>1748.1489999999999</v>
      </c>
      <c r="J1204" s="7">
        <v>6534.1059999999998</v>
      </c>
      <c r="K1204" t="s">
        <v>37</v>
      </c>
      <c r="L1204" t="s">
        <v>30</v>
      </c>
      <c r="M1204" t="s">
        <v>31</v>
      </c>
      <c r="N1204" s="5">
        <f xml:space="preserve"> Campaign_Data[[#This Row],[Clicks]]/Campaign_Data[[#This Row],[Impressions]]</f>
        <v>0.7372795774100831</v>
      </c>
      <c r="O1204" s="5">
        <f xml:space="preserve"> Campaign_Data[[#This Row],[Conversions]]/Campaign_Data[[#This Row],[Clicks]]</f>
        <v>0.14461068380571068</v>
      </c>
      <c r="P1204" s="7">
        <f>Campaign_Data[[#This Row],[Total_Spend]]/Campaign_Data[[#This Row],[Clicks]]</f>
        <v>3.1756927615635866E-2</v>
      </c>
      <c r="Q1204" s="6">
        <f>Campaign_Data[[#This Row],[Total_Spend]]/Campaign_Data[[#This Row],[Conversions]]</f>
        <v>0.21960291438979962</v>
      </c>
      <c r="R1204" s="7">
        <f xml:space="preserve"> Campaign_Data[[#This Row],[Revenue_Generated]]/Campaign_Data[[#This Row],[Total_Spend]]</f>
        <v>3.7377283057679866</v>
      </c>
      <c r="S1204" t="str">
        <f xml:space="preserve"> TEXT(Campaign_Data[[#This Row],[Start_Date]], "mmm-yyyy")</f>
        <v>Aug-2023</v>
      </c>
    </row>
    <row r="1205" spans="1:19" x14ac:dyDescent="0.2">
      <c r="A1205" t="s">
        <v>1243</v>
      </c>
      <c r="B1205" t="s">
        <v>27</v>
      </c>
      <c r="C1205" t="s">
        <v>20</v>
      </c>
      <c r="D1205" s="1">
        <v>44859</v>
      </c>
      <c r="E1205" s="1">
        <v>45306</v>
      </c>
      <c r="F1205">
        <v>21364.3</v>
      </c>
      <c r="G1205">
        <v>1624</v>
      </c>
      <c r="H1205">
        <v>278.39999999999998</v>
      </c>
      <c r="I1205" s="6">
        <v>397.18400000000003</v>
      </c>
      <c r="J1205" s="7">
        <v>1095.5619999999999</v>
      </c>
      <c r="K1205" t="s">
        <v>64</v>
      </c>
      <c r="L1205" t="s">
        <v>49</v>
      </c>
      <c r="M1205" t="s">
        <v>31</v>
      </c>
      <c r="N1205" s="5">
        <f xml:space="preserve"> Campaign_Data[[#This Row],[Clicks]]/Campaign_Data[[#This Row],[Impressions]]</f>
        <v>7.6014659970137094E-2</v>
      </c>
      <c r="O1205" s="5">
        <f xml:space="preserve"> Campaign_Data[[#This Row],[Conversions]]/Campaign_Data[[#This Row],[Clicks]]</f>
        <v>0.1714285714285714</v>
      </c>
      <c r="P1205" s="7">
        <f>Campaign_Data[[#This Row],[Total_Spend]]/Campaign_Data[[#This Row],[Clicks]]</f>
        <v>0.24457142857142858</v>
      </c>
      <c r="Q1205" s="6">
        <f>Campaign_Data[[#This Row],[Total_Spend]]/Campaign_Data[[#This Row],[Conversions]]</f>
        <v>1.426666666666667</v>
      </c>
      <c r="R1205" s="7">
        <f xml:space="preserve"> Campaign_Data[[#This Row],[Revenue_Generated]]/Campaign_Data[[#This Row],[Total_Spend]]</f>
        <v>2.7583235981308407</v>
      </c>
      <c r="S1205" t="str">
        <f xml:space="preserve"> TEXT(Campaign_Data[[#This Row],[Start_Date]], "mmm-yyyy")</f>
        <v>Oct-2022</v>
      </c>
    </row>
    <row r="1206" spans="1:19" x14ac:dyDescent="0.2">
      <c r="A1206" t="s">
        <v>1244</v>
      </c>
      <c r="B1206" t="s">
        <v>19</v>
      </c>
      <c r="C1206" t="s">
        <v>40</v>
      </c>
      <c r="D1206" s="1">
        <v>44976</v>
      </c>
      <c r="E1206" s="1">
        <v>45414</v>
      </c>
      <c r="F1206">
        <v>118969.59999999999</v>
      </c>
      <c r="G1206">
        <v>98863.9</v>
      </c>
      <c r="H1206">
        <v>21384.6</v>
      </c>
      <c r="I1206" s="6">
        <v>8406.1139999999996</v>
      </c>
      <c r="J1206" s="7">
        <v>25411.278999999999</v>
      </c>
      <c r="K1206" t="s">
        <v>29</v>
      </c>
      <c r="L1206" t="s">
        <v>43</v>
      </c>
      <c r="M1206" t="s">
        <v>31</v>
      </c>
      <c r="N1206" s="5">
        <f xml:space="preserve"> Campaign_Data[[#This Row],[Clicks]]/Campaign_Data[[#This Row],[Impressions]]</f>
        <v>0.8310013650546022</v>
      </c>
      <c r="O1206" s="5">
        <f xml:space="preserve"> Campaign_Data[[#This Row],[Conversions]]/Campaign_Data[[#This Row],[Clicks]]</f>
        <v>0.21630342319087148</v>
      </c>
      <c r="P1206" s="7">
        <f>Campaign_Data[[#This Row],[Total_Spend]]/Campaign_Data[[#This Row],[Clicks]]</f>
        <v>8.5027133260977966E-2</v>
      </c>
      <c r="Q1206" s="6">
        <f>Campaign_Data[[#This Row],[Total_Spend]]/Campaign_Data[[#This Row],[Conversions]]</f>
        <v>0.39309194467046382</v>
      </c>
      <c r="R1206" s="7">
        <f xml:space="preserve"> Campaign_Data[[#This Row],[Revenue_Generated]]/Campaign_Data[[#This Row],[Total_Spend]]</f>
        <v>3.0229519847101765</v>
      </c>
      <c r="S1206" t="str">
        <f xml:space="preserve"> TEXT(Campaign_Data[[#This Row],[Start_Date]], "mmm-yyyy")</f>
        <v>Feb-2023</v>
      </c>
    </row>
    <row r="1207" spans="1:19" x14ac:dyDescent="0.2">
      <c r="A1207" t="s">
        <v>1245</v>
      </c>
      <c r="B1207" t="s">
        <v>25</v>
      </c>
      <c r="C1207" t="s">
        <v>20</v>
      </c>
      <c r="D1207" s="1">
        <v>45055</v>
      </c>
      <c r="E1207" s="1">
        <v>45495</v>
      </c>
      <c r="F1207">
        <v>48105.2</v>
      </c>
      <c r="G1207">
        <v>18072.8</v>
      </c>
      <c r="H1207">
        <v>2627.4</v>
      </c>
      <c r="I1207" s="6">
        <v>13246.475</v>
      </c>
      <c r="J1207" s="7">
        <v>51971.305999999997</v>
      </c>
      <c r="K1207" t="s">
        <v>42</v>
      </c>
      <c r="L1207" t="s">
        <v>49</v>
      </c>
      <c r="M1207" t="s">
        <v>31</v>
      </c>
      <c r="N1207" s="5">
        <f xml:space="preserve"> Campaign_Data[[#This Row],[Clicks]]/Campaign_Data[[#This Row],[Impressions]]</f>
        <v>0.37569327224499638</v>
      </c>
      <c r="O1207" s="5">
        <f xml:space="preserve"> Campaign_Data[[#This Row],[Conversions]]/Campaign_Data[[#This Row],[Clicks]]</f>
        <v>0.14537869062901157</v>
      </c>
      <c r="P1207" s="7">
        <f>Campaign_Data[[#This Row],[Total_Spend]]/Campaign_Data[[#This Row],[Clicks]]</f>
        <v>0.73295089858793327</v>
      </c>
      <c r="Q1207" s="6">
        <f>Campaign_Data[[#This Row],[Total_Spend]]/Campaign_Data[[#This Row],[Conversions]]</f>
        <v>5.041666666666667</v>
      </c>
      <c r="R1207" s="7">
        <f xml:space="preserve"> Campaign_Data[[#This Row],[Revenue_Generated]]/Campaign_Data[[#This Row],[Total_Spend]]</f>
        <v>3.9234064911608555</v>
      </c>
      <c r="S1207" t="str">
        <f xml:space="preserve"> TEXT(Campaign_Data[[#This Row],[Start_Date]], "mmm-yyyy")</f>
        <v>May-2023</v>
      </c>
    </row>
    <row r="1208" spans="1:19" x14ac:dyDescent="0.2">
      <c r="A1208" t="s">
        <v>1246</v>
      </c>
      <c r="B1208" t="s">
        <v>46</v>
      </c>
      <c r="C1208" t="s">
        <v>20</v>
      </c>
      <c r="D1208" s="1">
        <v>45038</v>
      </c>
      <c r="E1208" s="1">
        <v>45485</v>
      </c>
      <c r="F1208">
        <v>108889.2</v>
      </c>
      <c r="G1208">
        <v>2659.2999999999997</v>
      </c>
      <c r="H1208">
        <v>2523</v>
      </c>
      <c r="I1208" s="6">
        <v>5936.3869999999997</v>
      </c>
      <c r="J1208" s="7">
        <v>7532.9530000000004</v>
      </c>
      <c r="K1208" t="s">
        <v>21</v>
      </c>
      <c r="L1208" t="s">
        <v>43</v>
      </c>
      <c r="M1208" t="s">
        <v>31</v>
      </c>
      <c r="N1208" s="5">
        <f xml:space="preserve"> Campaign_Data[[#This Row],[Clicks]]/Campaign_Data[[#This Row],[Impressions]]</f>
        <v>2.44220730797912E-2</v>
      </c>
      <c r="O1208" s="5">
        <f xml:space="preserve"> Campaign_Data[[#This Row],[Conversions]]/Campaign_Data[[#This Row],[Clicks]]</f>
        <v>0.94874591057797175</v>
      </c>
      <c r="P1208" s="7">
        <f>Campaign_Data[[#This Row],[Total_Spend]]/Campaign_Data[[#This Row],[Clicks]]</f>
        <v>2.2323118865866958</v>
      </c>
      <c r="Q1208" s="6">
        <f>Campaign_Data[[#This Row],[Total_Spend]]/Campaign_Data[[#This Row],[Conversions]]</f>
        <v>2.3529080459770113</v>
      </c>
      <c r="R1208" s="7">
        <f xml:space="preserve"> Campaign_Data[[#This Row],[Revenue_Generated]]/Campaign_Data[[#This Row],[Total_Spend]]</f>
        <v>1.2689457409026739</v>
      </c>
      <c r="S1208" t="str">
        <f xml:space="preserve"> TEXT(Campaign_Data[[#This Row],[Start_Date]], "mmm-yyyy")</f>
        <v>Apr-2023</v>
      </c>
    </row>
    <row r="1209" spans="1:19" x14ac:dyDescent="0.2">
      <c r="A1209" t="s">
        <v>1247</v>
      </c>
      <c r="B1209" t="s">
        <v>27</v>
      </c>
      <c r="C1209" t="s">
        <v>47</v>
      </c>
      <c r="D1209" s="1">
        <v>45156</v>
      </c>
      <c r="E1209" s="1">
        <v>45603</v>
      </c>
      <c r="F1209">
        <v>144808.6</v>
      </c>
      <c r="G1209">
        <v>9082.7999999999993</v>
      </c>
      <c r="H1209">
        <v>2586.7999999999997</v>
      </c>
      <c r="I1209" s="6">
        <v>13743.419</v>
      </c>
      <c r="J1209" s="7">
        <v>39495.68</v>
      </c>
      <c r="K1209" t="s">
        <v>64</v>
      </c>
      <c r="L1209" t="s">
        <v>34</v>
      </c>
      <c r="M1209" t="s">
        <v>31</v>
      </c>
      <c r="N1209" s="5">
        <f xml:space="preserve"> Campaign_Data[[#This Row],[Clicks]]/Campaign_Data[[#This Row],[Impressions]]</f>
        <v>6.2722794088196407E-2</v>
      </c>
      <c r="O1209" s="5">
        <f xml:space="preserve"> Campaign_Data[[#This Row],[Conversions]]/Campaign_Data[[#This Row],[Clicks]]</f>
        <v>0.28480204342273308</v>
      </c>
      <c r="P1209" s="7">
        <f>Campaign_Data[[#This Row],[Total_Spend]]/Campaign_Data[[#This Row],[Clicks]]</f>
        <v>1.5131257982120052</v>
      </c>
      <c r="Q1209" s="6">
        <f>Campaign_Data[[#This Row],[Total_Spend]]/Campaign_Data[[#This Row],[Conversions]]</f>
        <v>5.3129035874439463</v>
      </c>
      <c r="R1209" s="7">
        <f xml:space="preserve"> Campaign_Data[[#This Row],[Revenue_Generated]]/Campaign_Data[[#This Row],[Total_Spend]]</f>
        <v>2.8737885383542481</v>
      </c>
      <c r="S1209" t="str">
        <f xml:space="preserve"> TEXT(Campaign_Data[[#This Row],[Start_Date]], "mmm-yyyy")</f>
        <v>Aug-2023</v>
      </c>
    </row>
    <row r="1210" spans="1:19" x14ac:dyDescent="0.2">
      <c r="A1210" t="s">
        <v>1248</v>
      </c>
      <c r="B1210" t="s">
        <v>46</v>
      </c>
      <c r="C1210" t="s">
        <v>20</v>
      </c>
      <c r="D1210" s="1">
        <v>45149</v>
      </c>
      <c r="E1210" s="1">
        <v>45587</v>
      </c>
      <c r="F1210">
        <v>90816.4</v>
      </c>
      <c r="G1210">
        <v>39225.4</v>
      </c>
      <c r="H1210">
        <v>5150.3999999999996</v>
      </c>
      <c r="I1210" s="6">
        <v>1119.864</v>
      </c>
      <c r="J1210" s="7">
        <v>4026.9690000000001</v>
      </c>
      <c r="K1210" t="s">
        <v>29</v>
      </c>
      <c r="L1210" t="s">
        <v>43</v>
      </c>
      <c r="M1210" t="s">
        <v>23</v>
      </c>
      <c r="N1210" s="5">
        <f xml:space="preserve"> Campaign_Data[[#This Row],[Clicks]]/Campaign_Data[[#This Row],[Impressions]]</f>
        <v>0.43191978541320736</v>
      </c>
      <c r="O1210" s="5">
        <f xml:space="preserve"> Campaign_Data[[#This Row],[Conversions]]/Campaign_Data[[#This Row],[Clicks]]</f>
        <v>0.13130267632707376</v>
      </c>
      <c r="P1210" s="7">
        <f>Campaign_Data[[#This Row],[Total_Spend]]/Campaign_Data[[#This Row],[Clicks]]</f>
        <v>2.8549460298684017E-2</v>
      </c>
      <c r="Q1210" s="6">
        <f>Campaign_Data[[#This Row],[Total_Spend]]/Campaign_Data[[#This Row],[Conversions]]</f>
        <v>0.21743243243243246</v>
      </c>
      <c r="R1210" s="7">
        <f xml:space="preserve"> Campaign_Data[[#This Row],[Revenue_Generated]]/Campaign_Data[[#This Row],[Total_Spend]]</f>
        <v>3.5959446861404598</v>
      </c>
      <c r="S1210" t="str">
        <f xml:space="preserve"> TEXT(Campaign_Data[[#This Row],[Start_Date]], "mmm-yyyy")</f>
        <v>Aug-2023</v>
      </c>
    </row>
    <row r="1211" spans="1:19" x14ac:dyDescent="0.2">
      <c r="A1211" t="s">
        <v>1249</v>
      </c>
      <c r="B1211" t="s">
        <v>19</v>
      </c>
      <c r="C1211" t="s">
        <v>47</v>
      </c>
      <c r="D1211" s="1">
        <v>44953</v>
      </c>
      <c r="E1211" s="1">
        <v>45390</v>
      </c>
      <c r="F1211">
        <v>93861.4</v>
      </c>
      <c r="G1211">
        <v>62274.6</v>
      </c>
      <c r="H1211">
        <v>34043.1</v>
      </c>
      <c r="I1211" s="6">
        <v>13679.01</v>
      </c>
      <c r="J1211" s="7">
        <v>53051.701000000001</v>
      </c>
      <c r="K1211" t="s">
        <v>29</v>
      </c>
      <c r="L1211" t="s">
        <v>34</v>
      </c>
      <c r="M1211" t="s">
        <v>31</v>
      </c>
      <c r="N1211" s="5">
        <f xml:space="preserve"> Campaign_Data[[#This Row],[Clicks]]/Campaign_Data[[#This Row],[Impressions]]</f>
        <v>0.66347401594265587</v>
      </c>
      <c r="O1211" s="5">
        <f xml:space="preserve"> Campaign_Data[[#This Row],[Conversions]]/Campaign_Data[[#This Row],[Clicks]]</f>
        <v>0.54666107851355128</v>
      </c>
      <c r="P1211" s="7">
        <f>Campaign_Data[[#This Row],[Total_Spend]]/Campaign_Data[[#This Row],[Clicks]]</f>
        <v>0.2196563285834032</v>
      </c>
      <c r="Q1211" s="6">
        <f>Campaign_Data[[#This Row],[Total_Spend]]/Campaign_Data[[#This Row],[Conversions]]</f>
        <v>0.40181446460516229</v>
      </c>
      <c r="R1211" s="7">
        <f xml:space="preserve"> Campaign_Data[[#This Row],[Revenue_Generated]]/Campaign_Data[[#This Row],[Total_Spend]]</f>
        <v>3.8783289872585809</v>
      </c>
      <c r="S1211" t="str">
        <f xml:space="preserve"> TEXT(Campaign_Data[[#This Row],[Start_Date]], "mmm-yyyy")</f>
        <v>Jan-2023</v>
      </c>
    </row>
    <row r="1212" spans="1:19" x14ac:dyDescent="0.2">
      <c r="A1212" t="s">
        <v>1250</v>
      </c>
      <c r="B1212" t="s">
        <v>39</v>
      </c>
      <c r="C1212" t="s">
        <v>47</v>
      </c>
      <c r="D1212" s="1">
        <v>45070</v>
      </c>
      <c r="E1212" s="1">
        <v>45510</v>
      </c>
      <c r="F1212">
        <v>133562.4</v>
      </c>
      <c r="G1212">
        <v>59612.4</v>
      </c>
      <c r="H1212">
        <v>26024.6</v>
      </c>
      <c r="I1212" s="6">
        <v>2831.6469999999999</v>
      </c>
      <c r="J1212" s="7">
        <v>8452.9779999999992</v>
      </c>
      <c r="K1212" t="s">
        <v>21</v>
      </c>
      <c r="L1212" t="s">
        <v>30</v>
      </c>
      <c r="M1212" t="s">
        <v>23</v>
      </c>
      <c r="N1212" s="5">
        <f xml:space="preserve"> Campaign_Data[[#This Row],[Clicks]]/Campaign_Data[[#This Row],[Impressions]]</f>
        <v>0.44632621156852531</v>
      </c>
      <c r="O1212" s="5">
        <f xml:space="preserve"> Campaign_Data[[#This Row],[Conversions]]/Campaign_Data[[#This Row],[Clicks]]</f>
        <v>0.43656353376143214</v>
      </c>
      <c r="P1212" s="7">
        <f>Campaign_Data[[#This Row],[Total_Spend]]/Campaign_Data[[#This Row],[Clicks]]</f>
        <v>4.7500972951936171E-2</v>
      </c>
      <c r="Q1212" s="6">
        <f>Campaign_Data[[#This Row],[Total_Spend]]/Campaign_Data[[#This Row],[Conversions]]</f>
        <v>0.10880655226209049</v>
      </c>
      <c r="R1212" s="7">
        <f xml:space="preserve"> Campaign_Data[[#This Row],[Revenue_Generated]]/Campaign_Data[[#This Row],[Total_Spend]]</f>
        <v>2.98518070931864</v>
      </c>
      <c r="S1212" t="str">
        <f xml:space="preserve"> TEXT(Campaign_Data[[#This Row],[Start_Date]], "mmm-yyyy")</f>
        <v>May-2023</v>
      </c>
    </row>
    <row r="1213" spans="1:19" x14ac:dyDescent="0.2">
      <c r="A1213" t="s">
        <v>1251</v>
      </c>
      <c r="B1213" t="s">
        <v>27</v>
      </c>
      <c r="C1213" t="s">
        <v>47</v>
      </c>
      <c r="D1213" s="1">
        <v>44944</v>
      </c>
      <c r="E1213" s="1">
        <v>45392</v>
      </c>
      <c r="F1213">
        <v>73097.399999999994</v>
      </c>
      <c r="G1213">
        <v>19348.8</v>
      </c>
      <c r="H1213">
        <v>7284.8</v>
      </c>
      <c r="I1213" s="6">
        <v>14328.842000000001</v>
      </c>
      <c r="J1213" s="7">
        <v>37705.597000000002</v>
      </c>
      <c r="K1213" t="s">
        <v>37</v>
      </c>
      <c r="L1213" t="s">
        <v>34</v>
      </c>
      <c r="M1213" t="s">
        <v>31</v>
      </c>
      <c r="N1213" s="5">
        <f xml:space="preserve"> Campaign_Data[[#This Row],[Clicks]]/Campaign_Data[[#This Row],[Impressions]]</f>
        <v>0.26469888121875745</v>
      </c>
      <c r="O1213" s="5">
        <f xml:space="preserve"> Campaign_Data[[#This Row],[Conversions]]/Campaign_Data[[#This Row],[Clicks]]</f>
        <v>0.37649880095923266</v>
      </c>
      <c r="P1213" s="7">
        <f>Campaign_Data[[#This Row],[Total_Spend]]/Campaign_Data[[#This Row],[Clicks]]</f>
        <v>0.74055455635491607</v>
      </c>
      <c r="Q1213" s="6">
        <f>Campaign_Data[[#This Row],[Total_Spend]]/Campaign_Data[[#This Row],[Conversions]]</f>
        <v>1.9669506369426752</v>
      </c>
      <c r="R1213" s="7">
        <f xml:space="preserve"> Campaign_Data[[#This Row],[Revenue_Generated]]/Campaign_Data[[#This Row],[Total_Spend]]</f>
        <v>2.6314476075596338</v>
      </c>
      <c r="S1213" t="str">
        <f xml:space="preserve"> TEXT(Campaign_Data[[#This Row],[Start_Date]], "mmm-yyyy")</f>
        <v>Jan-2023</v>
      </c>
    </row>
    <row r="1214" spans="1:19" x14ac:dyDescent="0.2">
      <c r="A1214" t="s">
        <v>1252</v>
      </c>
      <c r="B1214" t="s">
        <v>27</v>
      </c>
      <c r="C1214" t="s">
        <v>40</v>
      </c>
      <c r="D1214" s="1">
        <v>44875</v>
      </c>
      <c r="E1214" s="1">
        <v>45316</v>
      </c>
      <c r="F1214">
        <v>136459.5</v>
      </c>
      <c r="G1214">
        <v>26581.399999999998</v>
      </c>
      <c r="H1214">
        <v>17292.7</v>
      </c>
      <c r="I1214" s="6">
        <v>1775.931</v>
      </c>
      <c r="J1214" s="7">
        <v>5400.3220000000001</v>
      </c>
      <c r="K1214" t="s">
        <v>21</v>
      </c>
      <c r="L1214" t="s">
        <v>34</v>
      </c>
      <c r="M1214" t="s">
        <v>23</v>
      </c>
      <c r="N1214" s="5">
        <f xml:space="preserve"> Campaign_Data[[#This Row],[Clicks]]/Campaign_Data[[#This Row],[Impressions]]</f>
        <v>0.19479332695781532</v>
      </c>
      <c r="O1214" s="5">
        <f xml:space="preserve"> Campaign_Data[[#This Row],[Conversions]]/Campaign_Data[[#This Row],[Clicks]]</f>
        <v>0.65055640410211657</v>
      </c>
      <c r="P1214" s="7">
        <f>Campaign_Data[[#This Row],[Total_Spend]]/Campaign_Data[[#This Row],[Clicks]]</f>
        <v>6.68110408029675E-2</v>
      </c>
      <c r="Q1214" s="6">
        <f>Campaign_Data[[#This Row],[Total_Spend]]/Campaign_Data[[#This Row],[Conversions]]</f>
        <v>0.10269830622170048</v>
      </c>
      <c r="R1214" s="7">
        <f xml:space="preserve"> Campaign_Data[[#This Row],[Revenue_Generated]]/Campaign_Data[[#This Row],[Total_Spend]]</f>
        <v>3.0408399875896079</v>
      </c>
      <c r="S1214" t="str">
        <f xml:space="preserve"> TEXT(Campaign_Data[[#This Row],[Start_Date]], "mmm-yyyy")</f>
        <v>Nov-2022</v>
      </c>
    </row>
    <row r="1215" spans="1:19" x14ac:dyDescent="0.2">
      <c r="A1215" t="s">
        <v>1253</v>
      </c>
      <c r="B1215" t="s">
        <v>27</v>
      </c>
      <c r="C1215" t="s">
        <v>47</v>
      </c>
      <c r="D1215" s="1">
        <v>45002</v>
      </c>
      <c r="E1215" s="1">
        <v>45464</v>
      </c>
      <c r="F1215">
        <v>22898.399999999998</v>
      </c>
      <c r="G1215">
        <v>13299.4</v>
      </c>
      <c r="H1215">
        <v>6362.5999999999995</v>
      </c>
      <c r="I1215" s="6">
        <v>12011.8</v>
      </c>
      <c r="J1215" s="7">
        <v>18619.710999999999</v>
      </c>
      <c r="K1215" t="s">
        <v>42</v>
      </c>
      <c r="L1215" t="s">
        <v>43</v>
      </c>
      <c r="M1215" t="s">
        <v>31</v>
      </c>
      <c r="N1215" s="5">
        <f xml:space="preserve"> Campaign_Data[[#This Row],[Clicks]]/Campaign_Data[[#This Row],[Impressions]]</f>
        <v>0.58080040526849042</v>
      </c>
      <c r="O1215" s="5">
        <f xml:space="preserve"> Campaign_Data[[#This Row],[Conversions]]/Campaign_Data[[#This Row],[Clicks]]</f>
        <v>0.47841255996511117</v>
      </c>
      <c r="P1215" s="7">
        <f>Campaign_Data[[#This Row],[Total_Spend]]/Campaign_Data[[#This Row],[Clicks]]</f>
        <v>0.9031836022677715</v>
      </c>
      <c r="Q1215" s="6">
        <f>Campaign_Data[[#This Row],[Total_Spend]]/Campaign_Data[[#This Row],[Conversions]]</f>
        <v>1.8878760255241569</v>
      </c>
      <c r="R1215" s="7">
        <f xml:space="preserve"> Campaign_Data[[#This Row],[Revenue_Generated]]/Campaign_Data[[#This Row],[Total_Spend]]</f>
        <v>1.550118300338001</v>
      </c>
      <c r="S1215" t="str">
        <f xml:space="preserve"> TEXT(Campaign_Data[[#This Row],[Start_Date]], "mmm-yyyy")</f>
        <v>Mar-2023</v>
      </c>
    </row>
    <row r="1216" spans="1:19" x14ac:dyDescent="0.2">
      <c r="A1216" t="s">
        <v>1254</v>
      </c>
      <c r="B1216" t="s">
        <v>39</v>
      </c>
      <c r="C1216" t="s">
        <v>20</v>
      </c>
      <c r="D1216" s="1">
        <v>45145</v>
      </c>
      <c r="E1216" s="1">
        <v>45605</v>
      </c>
      <c r="F1216">
        <v>98782.7</v>
      </c>
      <c r="G1216">
        <v>35638.1</v>
      </c>
      <c r="H1216">
        <v>8784.1</v>
      </c>
      <c r="I1216" s="6">
        <v>4064.06</v>
      </c>
      <c r="J1216" s="7">
        <v>14430.922</v>
      </c>
      <c r="K1216" t="s">
        <v>21</v>
      </c>
      <c r="L1216" t="s">
        <v>22</v>
      </c>
      <c r="M1216" t="s">
        <v>31</v>
      </c>
      <c r="N1216" s="5">
        <f xml:space="preserve"> Campaign_Data[[#This Row],[Clicks]]/Campaign_Data[[#This Row],[Impressions]]</f>
        <v>0.36077268590552797</v>
      </c>
      <c r="O1216" s="5">
        <f xml:space="preserve"> Campaign_Data[[#This Row],[Conversions]]/Campaign_Data[[#This Row],[Clicks]]</f>
        <v>0.24648059239970707</v>
      </c>
      <c r="P1216" s="7">
        <f>Campaign_Data[[#This Row],[Total_Spend]]/Campaign_Data[[#This Row],[Clicks]]</f>
        <v>0.11403694360810482</v>
      </c>
      <c r="Q1216" s="6">
        <f>Campaign_Data[[#This Row],[Total_Spend]]/Campaign_Data[[#This Row],[Conversions]]</f>
        <v>0.46266094420600856</v>
      </c>
      <c r="R1216" s="7">
        <f xml:space="preserve"> Campaign_Data[[#This Row],[Revenue_Generated]]/Campaign_Data[[#This Row],[Total_Spend]]</f>
        <v>3.5508634222919939</v>
      </c>
      <c r="S1216" t="str">
        <f xml:space="preserve"> TEXT(Campaign_Data[[#This Row],[Start_Date]], "mmm-yyyy")</f>
        <v>Aug-2023</v>
      </c>
    </row>
    <row r="1217" spans="1:19" x14ac:dyDescent="0.2">
      <c r="A1217" t="s">
        <v>1255</v>
      </c>
      <c r="B1217" t="s">
        <v>46</v>
      </c>
      <c r="C1217" t="s">
        <v>40</v>
      </c>
      <c r="D1217" s="1">
        <v>45036</v>
      </c>
      <c r="E1217" s="1">
        <v>45471</v>
      </c>
      <c r="F1217">
        <v>30818.3</v>
      </c>
      <c r="G1217">
        <v>15599.1</v>
      </c>
      <c r="H1217">
        <v>15570.1</v>
      </c>
      <c r="I1217" s="6">
        <v>7966.0389999999998</v>
      </c>
      <c r="J1217" s="7">
        <v>28377.08</v>
      </c>
      <c r="K1217" t="s">
        <v>21</v>
      </c>
      <c r="L1217" t="s">
        <v>34</v>
      </c>
      <c r="M1217" t="s">
        <v>31</v>
      </c>
      <c r="N1217" s="5">
        <f xml:space="preserve"> Campaign_Data[[#This Row],[Clicks]]/Campaign_Data[[#This Row],[Impressions]]</f>
        <v>0.50616354568551802</v>
      </c>
      <c r="O1217" s="5">
        <f xml:space="preserve"> Campaign_Data[[#This Row],[Conversions]]/Campaign_Data[[#This Row],[Clicks]]</f>
        <v>0.99814091838631713</v>
      </c>
      <c r="P1217" s="7">
        <f>Campaign_Data[[#This Row],[Total_Spend]]/Campaign_Data[[#This Row],[Clicks]]</f>
        <v>0.51067298754415313</v>
      </c>
      <c r="Q1217" s="6">
        <f>Campaign_Data[[#This Row],[Total_Spend]]/Campaign_Data[[#This Row],[Conversions]]</f>
        <v>0.51162413857329114</v>
      </c>
      <c r="R1217" s="7">
        <f xml:space="preserve"> Campaign_Data[[#This Row],[Revenue_Generated]]/Campaign_Data[[#This Row],[Total_Spend]]</f>
        <v>3.562257227211667</v>
      </c>
      <c r="S1217" t="str">
        <f xml:space="preserve"> TEXT(Campaign_Data[[#This Row],[Start_Date]], "mmm-yyyy")</f>
        <v>Apr-2023</v>
      </c>
    </row>
    <row r="1218" spans="1:19" x14ac:dyDescent="0.2">
      <c r="A1218" t="s">
        <v>1256</v>
      </c>
      <c r="B1218" t="s">
        <v>19</v>
      </c>
      <c r="C1218" t="s">
        <v>20</v>
      </c>
      <c r="D1218" s="1">
        <v>44866</v>
      </c>
      <c r="E1218" s="1">
        <v>45302</v>
      </c>
      <c r="F1218">
        <v>107958.3</v>
      </c>
      <c r="G1218">
        <v>72969.8</v>
      </c>
      <c r="H1218">
        <v>59864.7</v>
      </c>
      <c r="I1218" s="6">
        <v>7317.7439999999997</v>
      </c>
      <c r="J1218" s="7">
        <v>12226.226000000001</v>
      </c>
      <c r="K1218" t="s">
        <v>21</v>
      </c>
      <c r="L1218" t="s">
        <v>49</v>
      </c>
      <c r="M1218" t="s">
        <v>23</v>
      </c>
      <c r="N1218" s="5">
        <f xml:space="preserve"> Campaign_Data[[#This Row],[Clicks]]/Campaign_Data[[#This Row],[Impressions]]</f>
        <v>0.67590727160394337</v>
      </c>
      <c r="O1218" s="5">
        <f xml:space="preserve"> Campaign_Data[[#This Row],[Conversions]]/Campaign_Data[[#This Row],[Clicks]]</f>
        <v>0.82040378348302989</v>
      </c>
      <c r="P1218" s="7">
        <f>Campaign_Data[[#This Row],[Total_Spend]]/Campaign_Data[[#This Row],[Clicks]]</f>
        <v>0.10028455607662347</v>
      </c>
      <c r="Q1218" s="6">
        <f>Campaign_Data[[#This Row],[Total_Spend]]/Campaign_Data[[#This Row],[Conversions]]</f>
        <v>0.12223804679552391</v>
      </c>
      <c r="R1218" s="7">
        <f xml:space="preserve"> Campaign_Data[[#This Row],[Revenue_Generated]]/Campaign_Data[[#This Row],[Total_Spend]]</f>
        <v>1.6707643776551901</v>
      </c>
      <c r="S1218" t="str">
        <f xml:space="preserve"> TEXT(Campaign_Data[[#This Row],[Start_Date]], "mmm-yyyy")</f>
        <v>Nov-2022</v>
      </c>
    </row>
    <row r="1219" spans="1:19" x14ac:dyDescent="0.2">
      <c r="A1219" t="s">
        <v>1257</v>
      </c>
      <c r="B1219" t="s">
        <v>19</v>
      </c>
      <c r="C1219" t="s">
        <v>20</v>
      </c>
      <c r="D1219" s="1">
        <v>45141</v>
      </c>
      <c r="E1219" s="1">
        <v>45600</v>
      </c>
      <c r="F1219">
        <v>103048.59999999999</v>
      </c>
      <c r="G1219">
        <v>23916.3</v>
      </c>
      <c r="H1219">
        <v>5008.3</v>
      </c>
      <c r="I1219" s="6">
        <v>7904.82</v>
      </c>
      <c r="J1219" s="7">
        <v>13839.611999999999</v>
      </c>
      <c r="K1219" t="s">
        <v>42</v>
      </c>
      <c r="L1219" t="s">
        <v>49</v>
      </c>
      <c r="M1219" t="s">
        <v>23</v>
      </c>
      <c r="N1219" s="5">
        <f xml:space="preserve"> Campaign_Data[[#This Row],[Clicks]]/Campaign_Data[[#This Row],[Impressions]]</f>
        <v>0.23208757809421962</v>
      </c>
      <c r="O1219" s="5">
        <f xml:space="preserve"> Campaign_Data[[#This Row],[Conversions]]/Campaign_Data[[#This Row],[Clicks]]</f>
        <v>0.20940948223596462</v>
      </c>
      <c r="P1219" s="7">
        <f>Campaign_Data[[#This Row],[Total_Spend]]/Campaign_Data[[#This Row],[Clicks]]</f>
        <v>0.33052018915969444</v>
      </c>
      <c r="Q1219" s="6">
        <f>Campaign_Data[[#This Row],[Total_Spend]]/Campaign_Data[[#This Row],[Conversions]]</f>
        <v>1.5783439490445859</v>
      </c>
      <c r="R1219" s="7">
        <f xml:space="preserve"> Campaign_Data[[#This Row],[Revenue_Generated]]/Campaign_Data[[#This Row],[Total_Spend]]</f>
        <v>1.7507814219678626</v>
      </c>
      <c r="S1219" t="str">
        <f xml:space="preserve"> TEXT(Campaign_Data[[#This Row],[Start_Date]], "mmm-yyyy")</f>
        <v>Aug-2023</v>
      </c>
    </row>
    <row r="1220" spans="1:19" x14ac:dyDescent="0.2">
      <c r="A1220" t="s">
        <v>1258</v>
      </c>
      <c r="B1220" t="s">
        <v>46</v>
      </c>
      <c r="C1220" t="s">
        <v>28</v>
      </c>
      <c r="D1220" s="1">
        <v>45128</v>
      </c>
      <c r="E1220" s="1">
        <v>45581</v>
      </c>
      <c r="F1220">
        <v>52414.6</v>
      </c>
      <c r="G1220">
        <v>3340.7999999999997</v>
      </c>
      <c r="H1220">
        <v>1081.7</v>
      </c>
      <c r="I1220" s="6">
        <v>8314.7929999999997</v>
      </c>
      <c r="J1220" s="7">
        <v>13938.27</v>
      </c>
      <c r="K1220" t="s">
        <v>29</v>
      </c>
      <c r="L1220" t="s">
        <v>43</v>
      </c>
      <c r="M1220" t="s">
        <v>31</v>
      </c>
      <c r="N1220" s="5">
        <f xml:space="preserve"> Campaign_Data[[#This Row],[Clicks]]/Campaign_Data[[#This Row],[Impressions]]</f>
        <v>6.3737966139205487E-2</v>
      </c>
      <c r="O1220" s="5">
        <f xml:space="preserve"> Campaign_Data[[#This Row],[Conversions]]/Campaign_Data[[#This Row],[Clicks]]</f>
        <v>0.32378472222222227</v>
      </c>
      <c r="P1220" s="7">
        <f>Campaign_Data[[#This Row],[Total_Spend]]/Campaign_Data[[#This Row],[Clicks]]</f>
        <v>2.4888628472222223</v>
      </c>
      <c r="Q1220" s="6">
        <f>Campaign_Data[[#This Row],[Total_Spend]]/Campaign_Data[[#This Row],[Conversions]]</f>
        <v>7.6867828418230557</v>
      </c>
      <c r="R1220" s="7">
        <f xml:space="preserve"> Campaign_Data[[#This Row],[Revenue_Generated]]/Campaign_Data[[#This Row],[Total_Spend]]</f>
        <v>1.6763219481230622</v>
      </c>
      <c r="S1220" t="str">
        <f xml:space="preserve"> TEXT(Campaign_Data[[#This Row],[Start_Date]], "mmm-yyyy")</f>
        <v>Jul-2023</v>
      </c>
    </row>
    <row r="1221" spans="1:19" x14ac:dyDescent="0.2">
      <c r="A1221" t="s">
        <v>1259</v>
      </c>
      <c r="B1221" t="s">
        <v>25</v>
      </c>
      <c r="C1221" t="s">
        <v>28</v>
      </c>
      <c r="D1221" s="1">
        <v>45108</v>
      </c>
      <c r="E1221" s="1">
        <v>45551</v>
      </c>
      <c r="F1221">
        <v>21344</v>
      </c>
      <c r="G1221">
        <v>16286.4</v>
      </c>
      <c r="H1221">
        <v>12992</v>
      </c>
      <c r="I1221" s="6">
        <v>6535.5559999999996</v>
      </c>
      <c r="J1221" s="7">
        <v>24997.941999999999</v>
      </c>
      <c r="K1221" t="s">
        <v>37</v>
      </c>
      <c r="L1221" t="s">
        <v>22</v>
      </c>
      <c r="M1221" t="s">
        <v>23</v>
      </c>
      <c r="N1221" s="5">
        <f xml:space="preserve"> Campaign_Data[[#This Row],[Clicks]]/Campaign_Data[[#This Row],[Impressions]]</f>
        <v>0.7630434782608696</v>
      </c>
      <c r="O1221" s="5">
        <f xml:space="preserve"> Campaign_Data[[#This Row],[Conversions]]/Campaign_Data[[#This Row],[Clicks]]</f>
        <v>0.79772079772079774</v>
      </c>
      <c r="P1221" s="7">
        <f>Campaign_Data[[#This Row],[Total_Spend]]/Campaign_Data[[#This Row],[Clicks]]</f>
        <v>0.40128917378917378</v>
      </c>
      <c r="Q1221" s="6">
        <f>Campaign_Data[[#This Row],[Total_Spend]]/Campaign_Data[[#This Row],[Conversions]]</f>
        <v>0.50304464285714279</v>
      </c>
      <c r="R1221" s="7">
        <f xml:space="preserve"> Campaign_Data[[#This Row],[Revenue_Generated]]/Campaign_Data[[#This Row],[Total_Spend]]</f>
        <v>3.8249143607674698</v>
      </c>
      <c r="S1221" t="str">
        <f xml:space="preserve"> TEXT(Campaign_Data[[#This Row],[Start_Date]], "mmm-yyyy")</f>
        <v>Jul-2023</v>
      </c>
    </row>
    <row r="1222" spans="1:19" x14ac:dyDescent="0.2">
      <c r="A1222" t="s">
        <v>1260</v>
      </c>
      <c r="B1222" t="s">
        <v>25</v>
      </c>
      <c r="C1222" t="s">
        <v>47</v>
      </c>
      <c r="D1222" s="1">
        <v>44976</v>
      </c>
      <c r="E1222" s="1">
        <v>45419</v>
      </c>
      <c r="F1222">
        <v>7476.2</v>
      </c>
      <c r="G1222">
        <v>7290.5999999999995</v>
      </c>
      <c r="H1222">
        <v>2508.5</v>
      </c>
      <c r="I1222" s="6">
        <v>11102.244000000001</v>
      </c>
      <c r="J1222" s="7">
        <v>40585.79</v>
      </c>
      <c r="K1222" t="s">
        <v>29</v>
      </c>
      <c r="L1222" t="s">
        <v>49</v>
      </c>
      <c r="M1222" t="s">
        <v>31</v>
      </c>
      <c r="N1222" s="5">
        <f xml:space="preserve"> Campaign_Data[[#This Row],[Clicks]]/Campaign_Data[[#This Row],[Impressions]]</f>
        <v>0.97517455391776564</v>
      </c>
      <c r="O1222" s="5">
        <f xml:space="preserve"> Campaign_Data[[#This Row],[Conversions]]/Campaign_Data[[#This Row],[Clicks]]</f>
        <v>0.34407319013524268</v>
      </c>
      <c r="P1222" s="7">
        <f>Campaign_Data[[#This Row],[Total_Spend]]/Campaign_Data[[#This Row],[Clicks]]</f>
        <v>1.5228162291169454</v>
      </c>
      <c r="Q1222" s="6">
        <f>Campaign_Data[[#This Row],[Total_Spend]]/Campaign_Data[[#This Row],[Conversions]]</f>
        <v>4.4258497109826589</v>
      </c>
      <c r="R1222" s="7">
        <f xml:space="preserve"> Campaign_Data[[#This Row],[Revenue_Generated]]/Campaign_Data[[#This Row],[Total_Spend]]</f>
        <v>3.6556384457052107</v>
      </c>
      <c r="S1222" t="str">
        <f xml:space="preserve"> TEXT(Campaign_Data[[#This Row],[Start_Date]], "mmm-yyyy")</f>
        <v>Feb-2023</v>
      </c>
    </row>
    <row r="1223" spans="1:19" x14ac:dyDescent="0.2">
      <c r="A1223" t="s">
        <v>1261</v>
      </c>
      <c r="B1223" t="s">
        <v>39</v>
      </c>
      <c r="C1223" t="s">
        <v>40</v>
      </c>
      <c r="D1223" s="1">
        <v>44936</v>
      </c>
      <c r="E1223" s="1">
        <v>45381</v>
      </c>
      <c r="F1223">
        <v>56848.7</v>
      </c>
      <c r="G1223">
        <v>12606.3</v>
      </c>
      <c r="H1223">
        <v>9033.5</v>
      </c>
      <c r="I1223" s="6">
        <v>3649.9110000000001</v>
      </c>
      <c r="J1223" s="7">
        <v>14477.786</v>
      </c>
      <c r="K1223" t="s">
        <v>42</v>
      </c>
      <c r="L1223" t="s">
        <v>34</v>
      </c>
      <c r="M1223" t="s">
        <v>31</v>
      </c>
      <c r="N1223" s="5">
        <f xml:space="preserve"> Campaign_Data[[#This Row],[Clicks]]/Campaign_Data[[#This Row],[Impressions]]</f>
        <v>0.2217517726878539</v>
      </c>
      <c r="O1223" s="5">
        <f xml:space="preserve"> Campaign_Data[[#This Row],[Conversions]]/Campaign_Data[[#This Row],[Clicks]]</f>
        <v>0.71658615136876014</v>
      </c>
      <c r="P1223" s="7">
        <f>Campaign_Data[[#This Row],[Total_Spend]]/Campaign_Data[[#This Row],[Clicks]]</f>
        <v>0.28953071083505866</v>
      </c>
      <c r="Q1223" s="6">
        <f>Campaign_Data[[#This Row],[Total_Spend]]/Campaign_Data[[#This Row],[Conversions]]</f>
        <v>0.40404173354735151</v>
      </c>
      <c r="R1223" s="7">
        <f xml:space="preserve"> Campaign_Data[[#This Row],[Revenue_Generated]]/Campaign_Data[[#This Row],[Total_Spend]]</f>
        <v>3.9666134324919153</v>
      </c>
      <c r="S1223" t="str">
        <f xml:space="preserve"> TEXT(Campaign_Data[[#This Row],[Start_Date]], "mmm-yyyy")</f>
        <v>Jan-2023</v>
      </c>
    </row>
    <row r="1224" spans="1:19" x14ac:dyDescent="0.2">
      <c r="A1224" t="s">
        <v>1262</v>
      </c>
      <c r="B1224" t="s">
        <v>39</v>
      </c>
      <c r="C1224" t="s">
        <v>20</v>
      </c>
      <c r="D1224" s="1">
        <v>45114</v>
      </c>
      <c r="E1224" s="1">
        <v>45574</v>
      </c>
      <c r="F1224">
        <v>139362.4</v>
      </c>
      <c r="G1224">
        <v>72375.3</v>
      </c>
      <c r="H1224">
        <v>14836.4</v>
      </c>
      <c r="I1224" s="6">
        <v>13126.995000000001</v>
      </c>
      <c r="J1224" s="7">
        <v>51576.529000000002</v>
      </c>
      <c r="K1224" t="s">
        <v>42</v>
      </c>
      <c r="L1224" t="s">
        <v>22</v>
      </c>
      <c r="M1224" t="s">
        <v>23</v>
      </c>
      <c r="N1224" s="5">
        <f xml:space="preserve"> Campaign_Data[[#This Row],[Clicks]]/Campaign_Data[[#This Row],[Impressions]]</f>
        <v>0.519331613118029</v>
      </c>
      <c r="O1224" s="5">
        <f xml:space="preserve"> Campaign_Data[[#This Row],[Conversions]]/Campaign_Data[[#This Row],[Clicks]]</f>
        <v>0.20499258725007011</v>
      </c>
      <c r="P1224" s="7">
        <f>Campaign_Data[[#This Row],[Total_Spend]]/Campaign_Data[[#This Row],[Clicks]]</f>
        <v>0.1813739632167328</v>
      </c>
      <c r="Q1224" s="6">
        <f>Campaign_Data[[#This Row],[Total_Spend]]/Campaign_Data[[#This Row],[Conversions]]</f>
        <v>0.88478303362001576</v>
      </c>
      <c r="R1224" s="7">
        <f xml:space="preserve"> Campaign_Data[[#This Row],[Revenue_Generated]]/Campaign_Data[[#This Row],[Total_Spend]]</f>
        <v>3.9290430902121924</v>
      </c>
      <c r="S1224" t="str">
        <f xml:space="preserve"> TEXT(Campaign_Data[[#This Row],[Start_Date]], "mmm-yyyy")</f>
        <v>Jul-2023</v>
      </c>
    </row>
    <row r="1225" spans="1:19" x14ac:dyDescent="0.2">
      <c r="A1225" t="s">
        <v>1263</v>
      </c>
      <c r="B1225" t="s">
        <v>27</v>
      </c>
      <c r="C1225" t="s">
        <v>28</v>
      </c>
      <c r="D1225" s="1">
        <v>44886</v>
      </c>
      <c r="E1225" s="1">
        <v>45345</v>
      </c>
      <c r="F1225">
        <v>50857.299999999996</v>
      </c>
      <c r="G1225">
        <v>7189.0999999999995</v>
      </c>
      <c r="H1225">
        <v>6385.8</v>
      </c>
      <c r="I1225" s="6">
        <v>1897.2380000000001</v>
      </c>
      <c r="J1225" s="7">
        <v>3643.27</v>
      </c>
      <c r="K1225" t="s">
        <v>42</v>
      </c>
      <c r="L1225" t="s">
        <v>30</v>
      </c>
      <c r="M1225" t="s">
        <v>31</v>
      </c>
      <c r="N1225" s="5">
        <f xml:space="preserve"> Campaign_Data[[#This Row],[Clicks]]/Campaign_Data[[#This Row],[Impressions]]</f>
        <v>0.14135827108399385</v>
      </c>
      <c r="O1225" s="5">
        <f xml:space="preserve"> Campaign_Data[[#This Row],[Conversions]]/Campaign_Data[[#This Row],[Clicks]]</f>
        <v>0.88826139572408236</v>
      </c>
      <c r="P1225" s="7">
        <f>Campaign_Data[[#This Row],[Total_Spend]]/Campaign_Data[[#This Row],[Clicks]]</f>
        <v>0.2639048003227108</v>
      </c>
      <c r="Q1225" s="6">
        <f>Campaign_Data[[#This Row],[Total_Spend]]/Campaign_Data[[#This Row],[Conversions]]</f>
        <v>0.29710263396911896</v>
      </c>
      <c r="R1225" s="7">
        <f xml:space="preserve"> Campaign_Data[[#This Row],[Revenue_Generated]]/Campaign_Data[[#This Row],[Total_Spend]]</f>
        <v>1.9203020390694261</v>
      </c>
      <c r="S1225" t="str">
        <f xml:space="preserve"> TEXT(Campaign_Data[[#This Row],[Start_Date]], "mmm-yyyy")</f>
        <v>Nov-2022</v>
      </c>
    </row>
    <row r="1226" spans="1:19" x14ac:dyDescent="0.2">
      <c r="A1226" t="s">
        <v>1264</v>
      </c>
      <c r="B1226" t="s">
        <v>19</v>
      </c>
      <c r="C1226" t="s">
        <v>40</v>
      </c>
      <c r="D1226" s="1">
        <v>45051</v>
      </c>
      <c r="E1226" s="1">
        <v>45504</v>
      </c>
      <c r="F1226">
        <v>119549.59999999999</v>
      </c>
      <c r="G1226">
        <v>69057.7</v>
      </c>
      <c r="H1226">
        <v>61387.199999999997</v>
      </c>
      <c r="I1226" s="6">
        <v>11401.64</v>
      </c>
      <c r="J1226" s="7">
        <v>41950.298000000003</v>
      </c>
      <c r="K1226" t="s">
        <v>64</v>
      </c>
      <c r="L1226" t="s">
        <v>49</v>
      </c>
      <c r="M1226" t="s">
        <v>31</v>
      </c>
      <c r="N1226" s="5">
        <f xml:space="preserve"> Campaign_Data[[#This Row],[Clicks]]/Campaign_Data[[#This Row],[Impressions]]</f>
        <v>0.5776489423636717</v>
      </c>
      <c r="O1226" s="5">
        <f xml:space="preserve"> Campaign_Data[[#This Row],[Conversions]]/Campaign_Data[[#This Row],[Clicks]]</f>
        <v>0.88892621677235129</v>
      </c>
      <c r="P1226" s="7">
        <f>Campaign_Data[[#This Row],[Total_Spend]]/Campaign_Data[[#This Row],[Clicks]]</f>
        <v>0.16510309494813757</v>
      </c>
      <c r="Q1226" s="6">
        <f>Campaign_Data[[#This Row],[Total_Spend]]/Campaign_Data[[#This Row],[Conversions]]</f>
        <v>0.18573318216175358</v>
      </c>
      <c r="R1226" s="7">
        <f xml:space="preserve"> Campaign_Data[[#This Row],[Revenue_Generated]]/Campaign_Data[[#This Row],[Total_Spend]]</f>
        <v>3.6793213958693665</v>
      </c>
      <c r="S1226" t="str">
        <f xml:space="preserve"> TEXT(Campaign_Data[[#This Row],[Start_Date]], "mmm-yyyy")</f>
        <v>May-2023</v>
      </c>
    </row>
    <row r="1227" spans="1:19" x14ac:dyDescent="0.2">
      <c r="A1227" t="s">
        <v>1265</v>
      </c>
      <c r="B1227" t="s">
        <v>27</v>
      </c>
      <c r="C1227" t="s">
        <v>28</v>
      </c>
      <c r="D1227" s="1">
        <v>44926</v>
      </c>
      <c r="E1227" s="1">
        <v>45361</v>
      </c>
      <c r="F1227">
        <v>35121.9</v>
      </c>
      <c r="G1227">
        <v>5817.4</v>
      </c>
      <c r="H1227">
        <v>3561.2</v>
      </c>
      <c r="I1227" s="6">
        <v>10133.876</v>
      </c>
      <c r="J1227" s="7">
        <v>38621.387999999999</v>
      </c>
      <c r="K1227" t="s">
        <v>42</v>
      </c>
      <c r="L1227" t="s">
        <v>30</v>
      </c>
      <c r="M1227" t="s">
        <v>31</v>
      </c>
      <c r="N1227" s="5">
        <f xml:space="preserve"> Campaign_Data[[#This Row],[Clicks]]/Campaign_Data[[#This Row],[Impressions]]</f>
        <v>0.16563454710593672</v>
      </c>
      <c r="O1227" s="5">
        <f xml:space="preserve"> Campaign_Data[[#This Row],[Conversions]]/Campaign_Data[[#This Row],[Clicks]]</f>
        <v>0.61216350947158527</v>
      </c>
      <c r="P1227" s="7">
        <f>Campaign_Data[[#This Row],[Total_Spend]]/Campaign_Data[[#This Row],[Clicks]]</f>
        <v>1.7419940179461617</v>
      </c>
      <c r="Q1227" s="6">
        <f>Campaign_Data[[#This Row],[Total_Spend]]/Campaign_Data[[#This Row],[Conversions]]</f>
        <v>2.8456351791530947</v>
      </c>
      <c r="R1227" s="7">
        <f xml:space="preserve"> Campaign_Data[[#This Row],[Revenue_Generated]]/Campaign_Data[[#This Row],[Total_Spend]]</f>
        <v>3.8111170888611623</v>
      </c>
      <c r="S1227" t="str">
        <f xml:space="preserve"> TEXT(Campaign_Data[[#This Row],[Start_Date]], "mmm-yyyy")</f>
        <v>Dec-2022</v>
      </c>
    </row>
    <row r="1228" spans="1:19" x14ac:dyDescent="0.2">
      <c r="A1228" t="s">
        <v>1266</v>
      </c>
      <c r="B1228" t="s">
        <v>27</v>
      </c>
      <c r="C1228" t="s">
        <v>47</v>
      </c>
      <c r="D1228" s="1">
        <v>45086</v>
      </c>
      <c r="E1228" s="1">
        <v>45540</v>
      </c>
      <c r="F1228">
        <v>132399.5</v>
      </c>
      <c r="G1228">
        <v>10521.199999999999</v>
      </c>
      <c r="H1228">
        <v>2984.1</v>
      </c>
      <c r="I1228" s="6">
        <v>13965.762000000001</v>
      </c>
      <c r="J1228" s="7">
        <v>23595.038</v>
      </c>
      <c r="K1228" t="s">
        <v>29</v>
      </c>
      <c r="L1228" t="s">
        <v>34</v>
      </c>
      <c r="M1228" t="s">
        <v>31</v>
      </c>
      <c r="N1228" s="5">
        <f xml:space="preserve"> Campaign_Data[[#This Row],[Clicks]]/Campaign_Data[[#This Row],[Impressions]]</f>
        <v>7.9465556894097025E-2</v>
      </c>
      <c r="O1228" s="5">
        <f xml:space="preserve"> Campaign_Data[[#This Row],[Conversions]]/Campaign_Data[[#This Row],[Clicks]]</f>
        <v>0.28362734288864389</v>
      </c>
      <c r="P1228" s="7">
        <f>Campaign_Data[[#This Row],[Total_Spend]]/Campaign_Data[[#This Row],[Clicks]]</f>
        <v>1.3273925027563398</v>
      </c>
      <c r="Q1228" s="6">
        <f>Campaign_Data[[#This Row],[Total_Spend]]/Campaign_Data[[#This Row],[Conversions]]</f>
        <v>4.6800583090379009</v>
      </c>
      <c r="R1228" s="7">
        <f xml:space="preserve"> Campaign_Data[[#This Row],[Revenue_Generated]]/Campaign_Data[[#This Row],[Total_Spend]]</f>
        <v>1.6894916296010198</v>
      </c>
      <c r="S1228" t="str">
        <f xml:space="preserve"> TEXT(Campaign_Data[[#This Row],[Start_Date]], "mmm-yyyy")</f>
        <v>Jun-2023</v>
      </c>
    </row>
    <row r="1229" spans="1:19" x14ac:dyDescent="0.2">
      <c r="A1229" t="s">
        <v>1267</v>
      </c>
      <c r="B1229" t="s">
        <v>19</v>
      </c>
      <c r="C1229" t="s">
        <v>47</v>
      </c>
      <c r="D1229" s="1">
        <v>44929</v>
      </c>
      <c r="E1229" s="1">
        <v>45371</v>
      </c>
      <c r="F1229">
        <v>48029.799999999996</v>
      </c>
      <c r="G1229">
        <v>24467.3</v>
      </c>
      <c r="H1229">
        <v>2453.4</v>
      </c>
      <c r="I1229" s="6">
        <v>3665.9479999999999</v>
      </c>
      <c r="J1229" s="7">
        <v>4919.9369999999999</v>
      </c>
      <c r="K1229" t="s">
        <v>21</v>
      </c>
      <c r="L1229" t="s">
        <v>34</v>
      </c>
      <c r="M1229" t="s">
        <v>31</v>
      </c>
      <c r="N1229" s="5">
        <f xml:space="preserve"> Campaign_Data[[#This Row],[Clicks]]/Campaign_Data[[#This Row],[Impressions]]</f>
        <v>0.5094191522762952</v>
      </c>
      <c r="O1229" s="5">
        <f xml:space="preserve"> Campaign_Data[[#This Row],[Conversions]]/Campaign_Data[[#This Row],[Clicks]]</f>
        <v>0.10027260874718502</v>
      </c>
      <c r="P1229" s="7">
        <f>Campaign_Data[[#This Row],[Total_Spend]]/Campaign_Data[[#This Row],[Clicks]]</f>
        <v>0.14983050847457627</v>
      </c>
      <c r="Q1229" s="6">
        <f>Campaign_Data[[#This Row],[Total_Spend]]/Campaign_Data[[#This Row],[Conversions]]</f>
        <v>1.4942316784869976</v>
      </c>
      <c r="R1229" s="7">
        <f xml:space="preserve"> Campaign_Data[[#This Row],[Revenue_Generated]]/Campaign_Data[[#This Row],[Total_Spend]]</f>
        <v>1.3420640445527323</v>
      </c>
      <c r="S1229" t="str">
        <f xml:space="preserve"> TEXT(Campaign_Data[[#This Row],[Start_Date]], "mmm-yyyy")</f>
        <v>Jan-2023</v>
      </c>
    </row>
    <row r="1230" spans="1:19" x14ac:dyDescent="0.2">
      <c r="A1230" t="s">
        <v>1268</v>
      </c>
      <c r="B1230" t="s">
        <v>25</v>
      </c>
      <c r="C1230" t="s">
        <v>28</v>
      </c>
      <c r="D1230" s="1">
        <v>45015</v>
      </c>
      <c r="E1230" s="1">
        <v>45454</v>
      </c>
      <c r="F1230">
        <v>119819.3</v>
      </c>
      <c r="G1230">
        <v>89424.4</v>
      </c>
      <c r="H1230">
        <v>9311.9</v>
      </c>
      <c r="I1230" s="6">
        <v>10658.022000000001</v>
      </c>
      <c r="J1230" s="7">
        <v>26760.300999999999</v>
      </c>
      <c r="K1230" t="s">
        <v>37</v>
      </c>
      <c r="L1230" t="s">
        <v>49</v>
      </c>
      <c r="M1230" t="s">
        <v>23</v>
      </c>
      <c r="N1230" s="5">
        <f xml:space="preserve"> Campaign_Data[[#This Row],[Clicks]]/Campaign_Data[[#This Row],[Impressions]]</f>
        <v>0.74632717767504897</v>
      </c>
      <c r="O1230" s="5">
        <f xml:space="preserve"> Campaign_Data[[#This Row],[Conversions]]/Campaign_Data[[#This Row],[Clicks]]</f>
        <v>0.10413153456998314</v>
      </c>
      <c r="P1230" s="7">
        <f>Campaign_Data[[#This Row],[Total_Spend]]/Campaign_Data[[#This Row],[Clicks]]</f>
        <v>0.11918471915942407</v>
      </c>
      <c r="Q1230" s="6">
        <f>Campaign_Data[[#This Row],[Total_Spend]]/Campaign_Data[[#This Row],[Conversions]]</f>
        <v>1.144559327312364</v>
      </c>
      <c r="R1230" s="7">
        <f xml:space="preserve"> Campaign_Data[[#This Row],[Revenue_Generated]]/Campaign_Data[[#This Row],[Total_Spend]]</f>
        <v>2.5108130758221363</v>
      </c>
      <c r="S1230" t="str">
        <f xml:space="preserve"> TEXT(Campaign_Data[[#This Row],[Start_Date]], "mmm-yyyy")</f>
        <v>Mar-2023</v>
      </c>
    </row>
    <row r="1231" spans="1:19" x14ac:dyDescent="0.2">
      <c r="A1231" t="s">
        <v>1269</v>
      </c>
      <c r="B1231" t="s">
        <v>25</v>
      </c>
      <c r="C1231" t="s">
        <v>20</v>
      </c>
      <c r="D1231" s="1">
        <v>45146</v>
      </c>
      <c r="E1231" s="1">
        <v>45591</v>
      </c>
      <c r="F1231">
        <v>10956.199999999999</v>
      </c>
      <c r="G1231">
        <v>10338.5</v>
      </c>
      <c r="H1231">
        <v>1249.8999999999999</v>
      </c>
      <c r="I1231" s="6">
        <v>1377.819</v>
      </c>
      <c r="J1231" s="7">
        <v>2323.2190000000001</v>
      </c>
      <c r="K1231" t="s">
        <v>64</v>
      </c>
      <c r="L1231" t="s">
        <v>22</v>
      </c>
      <c r="M1231" t="s">
        <v>31</v>
      </c>
      <c r="N1231" s="5">
        <f xml:space="preserve"> Campaign_Data[[#This Row],[Clicks]]/Campaign_Data[[#This Row],[Impressions]]</f>
        <v>0.94362096347273694</v>
      </c>
      <c r="O1231" s="5">
        <f xml:space="preserve"> Campaign_Data[[#This Row],[Conversions]]/Campaign_Data[[#This Row],[Clicks]]</f>
        <v>0.12089761570827488</v>
      </c>
      <c r="P1231" s="7">
        <f>Campaign_Data[[#This Row],[Total_Spend]]/Campaign_Data[[#This Row],[Clicks]]</f>
        <v>0.13327068723702665</v>
      </c>
      <c r="Q1231" s="6">
        <f>Campaign_Data[[#This Row],[Total_Spend]]/Campaign_Data[[#This Row],[Conversions]]</f>
        <v>1.1023433874709978</v>
      </c>
      <c r="R1231" s="7">
        <f xml:space="preserve"> Campaign_Data[[#This Row],[Revenue_Generated]]/Campaign_Data[[#This Row],[Total_Spend]]</f>
        <v>1.6861568899833723</v>
      </c>
      <c r="S1231" t="str">
        <f xml:space="preserve"> TEXT(Campaign_Data[[#This Row],[Start_Date]], "mmm-yyyy")</f>
        <v>Aug-2023</v>
      </c>
    </row>
    <row r="1232" spans="1:19" x14ac:dyDescent="0.2">
      <c r="A1232" t="s">
        <v>1270</v>
      </c>
      <c r="B1232" t="s">
        <v>39</v>
      </c>
      <c r="C1232" t="s">
        <v>40</v>
      </c>
      <c r="D1232" s="1">
        <v>44912</v>
      </c>
      <c r="E1232" s="1">
        <v>45352</v>
      </c>
      <c r="F1232">
        <v>59731.299999999996</v>
      </c>
      <c r="G1232">
        <v>40817.5</v>
      </c>
      <c r="H1232">
        <v>5338.9</v>
      </c>
      <c r="I1232" s="6">
        <v>9806.2919999999995</v>
      </c>
      <c r="J1232" s="7">
        <v>34727.732000000004</v>
      </c>
      <c r="K1232" t="s">
        <v>64</v>
      </c>
      <c r="L1232" t="s">
        <v>30</v>
      </c>
      <c r="M1232" t="s">
        <v>31</v>
      </c>
      <c r="N1232" s="5">
        <f xml:space="preserve"> Campaign_Data[[#This Row],[Clicks]]/Campaign_Data[[#This Row],[Impressions]]</f>
        <v>0.68335194445793079</v>
      </c>
      <c r="O1232" s="5">
        <f xml:space="preserve"> Campaign_Data[[#This Row],[Conversions]]/Campaign_Data[[#This Row],[Clicks]]</f>
        <v>0.13079928952042627</v>
      </c>
      <c r="P1232" s="7">
        <f>Campaign_Data[[#This Row],[Total_Spend]]/Campaign_Data[[#This Row],[Clicks]]</f>
        <v>0.24024724689165186</v>
      </c>
      <c r="Q1232" s="6">
        <f>Campaign_Data[[#This Row],[Total_Spend]]/Campaign_Data[[#This Row],[Conversions]]</f>
        <v>1.8367626290059751</v>
      </c>
      <c r="R1232" s="7">
        <f xml:space="preserve"> Campaign_Data[[#This Row],[Revenue_Generated]]/Campaign_Data[[#This Row],[Total_Spend]]</f>
        <v>3.5413724168115741</v>
      </c>
      <c r="S1232" t="str">
        <f xml:space="preserve"> TEXT(Campaign_Data[[#This Row],[Start_Date]], "mmm-yyyy")</f>
        <v>Dec-2022</v>
      </c>
    </row>
    <row r="1233" spans="1:19" x14ac:dyDescent="0.2">
      <c r="A1233" t="s">
        <v>1271</v>
      </c>
      <c r="B1233" t="s">
        <v>33</v>
      </c>
      <c r="C1233" t="s">
        <v>40</v>
      </c>
      <c r="D1233" s="1">
        <v>45099</v>
      </c>
      <c r="E1233" s="1">
        <v>45553</v>
      </c>
      <c r="F1233">
        <v>106302.39999999999</v>
      </c>
      <c r="G1233">
        <v>74390.8</v>
      </c>
      <c r="H1233">
        <v>8091</v>
      </c>
      <c r="I1233" s="6">
        <v>1619.4179999999999</v>
      </c>
      <c r="J1233" s="7">
        <v>2289.0569999999998</v>
      </c>
      <c r="K1233" t="s">
        <v>42</v>
      </c>
      <c r="L1233" t="s">
        <v>49</v>
      </c>
      <c r="M1233" t="s">
        <v>23</v>
      </c>
      <c r="N1233" s="5">
        <f xml:space="preserve"> Campaign_Data[[#This Row],[Clicks]]/Campaign_Data[[#This Row],[Impressions]]</f>
        <v>0.69980357922304681</v>
      </c>
      <c r="O1233" s="5">
        <f xml:space="preserve"> Campaign_Data[[#This Row],[Conversions]]/Campaign_Data[[#This Row],[Clicks]]</f>
        <v>0.10876344924372368</v>
      </c>
      <c r="P1233" s="7">
        <f>Campaign_Data[[#This Row],[Total_Spend]]/Campaign_Data[[#This Row],[Clicks]]</f>
        <v>2.1769062841104005E-2</v>
      </c>
      <c r="Q1233" s="6">
        <f>Campaign_Data[[#This Row],[Total_Spend]]/Campaign_Data[[#This Row],[Conversions]]</f>
        <v>0.2001505376344086</v>
      </c>
      <c r="R1233" s="7">
        <f xml:space="preserve"> Campaign_Data[[#This Row],[Revenue_Generated]]/Campaign_Data[[#This Row],[Total_Spend]]</f>
        <v>1.413505963253465</v>
      </c>
      <c r="S1233" t="str">
        <f xml:space="preserve"> TEXT(Campaign_Data[[#This Row],[Start_Date]], "mmm-yyyy")</f>
        <v>Jun-2023</v>
      </c>
    </row>
    <row r="1234" spans="1:19" x14ac:dyDescent="0.2">
      <c r="A1234" t="s">
        <v>1272</v>
      </c>
      <c r="B1234" t="s">
        <v>39</v>
      </c>
      <c r="C1234" t="s">
        <v>20</v>
      </c>
      <c r="D1234" s="1">
        <v>45028</v>
      </c>
      <c r="E1234" s="1">
        <v>45466</v>
      </c>
      <c r="F1234">
        <v>31676.7</v>
      </c>
      <c r="G1234">
        <v>20668.3</v>
      </c>
      <c r="H1234">
        <v>9970.1999999999989</v>
      </c>
      <c r="I1234" s="6">
        <v>2745.8359999999998</v>
      </c>
      <c r="J1234" s="7">
        <v>4611.8119999999999</v>
      </c>
      <c r="K1234" t="s">
        <v>37</v>
      </c>
      <c r="L1234" t="s">
        <v>22</v>
      </c>
      <c r="M1234" t="s">
        <v>31</v>
      </c>
      <c r="N1234" s="5">
        <f xml:space="preserve"> Campaign_Data[[#This Row],[Clicks]]/Campaign_Data[[#This Row],[Impressions]]</f>
        <v>0.65247642589032318</v>
      </c>
      <c r="O1234" s="5">
        <f xml:space="preserve"> Campaign_Data[[#This Row],[Conversions]]/Campaign_Data[[#This Row],[Clicks]]</f>
        <v>0.48239090781535005</v>
      </c>
      <c r="P1234" s="7">
        <f>Campaign_Data[[#This Row],[Total_Spend]]/Campaign_Data[[#This Row],[Clicks]]</f>
        <v>0.13285253262242178</v>
      </c>
      <c r="Q1234" s="6">
        <f>Campaign_Data[[#This Row],[Total_Spend]]/Campaign_Data[[#This Row],[Conversions]]</f>
        <v>0.27540430482838862</v>
      </c>
      <c r="R1234" s="7">
        <f xml:space="preserve"> Campaign_Data[[#This Row],[Revenue_Generated]]/Campaign_Data[[#This Row],[Total_Spend]]</f>
        <v>1.6795657133200965</v>
      </c>
      <c r="S1234" t="str">
        <f xml:space="preserve"> TEXT(Campaign_Data[[#This Row],[Start_Date]], "mmm-yyyy")</f>
        <v>Apr-2023</v>
      </c>
    </row>
    <row r="1235" spans="1:19" x14ac:dyDescent="0.2">
      <c r="A1235" t="s">
        <v>1273</v>
      </c>
      <c r="B1235" t="s">
        <v>33</v>
      </c>
      <c r="C1235" t="s">
        <v>47</v>
      </c>
      <c r="D1235" s="1">
        <v>45058</v>
      </c>
      <c r="E1235" s="1">
        <v>45497</v>
      </c>
      <c r="F1235">
        <v>44048.1</v>
      </c>
      <c r="G1235">
        <v>43717.5</v>
      </c>
      <c r="H1235">
        <v>32909.199999999997</v>
      </c>
      <c r="I1235" s="6">
        <v>6845.8559999999998</v>
      </c>
      <c r="J1235" s="7">
        <v>22048.41</v>
      </c>
      <c r="K1235" t="s">
        <v>29</v>
      </c>
      <c r="L1235" t="s">
        <v>43</v>
      </c>
      <c r="M1235" t="s">
        <v>31</v>
      </c>
      <c r="N1235" s="5">
        <f xml:space="preserve"> Campaign_Data[[#This Row],[Clicks]]/Campaign_Data[[#This Row],[Impressions]]</f>
        <v>0.99249456843768524</v>
      </c>
      <c r="O1235" s="5">
        <f xml:space="preserve"> Campaign_Data[[#This Row],[Conversions]]/Campaign_Data[[#This Row],[Clicks]]</f>
        <v>0.75276948590381421</v>
      </c>
      <c r="P1235" s="7">
        <f>Campaign_Data[[#This Row],[Total_Spend]]/Campaign_Data[[#This Row],[Clicks]]</f>
        <v>0.15659303482587064</v>
      </c>
      <c r="Q1235" s="6">
        <f>Campaign_Data[[#This Row],[Total_Spend]]/Campaign_Data[[#This Row],[Conversions]]</f>
        <v>0.20802255904124076</v>
      </c>
      <c r="R1235" s="7">
        <f xml:space="preserve"> Campaign_Data[[#This Row],[Revenue_Generated]]/Campaign_Data[[#This Row],[Total_Spend]]</f>
        <v>3.2206943879625864</v>
      </c>
      <c r="S1235" t="str">
        <f xml:space="preserve"> TEXT(Campaign_Data[[#This Row],[Start_Date]], "mmm-yyyy")</f>
        <v>May-2023</v>
      </c>
    </row>
    <row r="1236" spans="1:19" x14ac:dyDescent="0.2">
      <c r="A1236" t="s">
        <v>1274</v>
      </c>
      <c r="B1236" t="s">
        <v>46</v>
      </c>
      <c r="C1236" t="s">
        <v>40</v>
      </c>
      <c r="D1236" s="1">
        <v>44967</v>
      </c>
      <c r="E1236" s="1">
        <v>45423</v>
      </c>
      <c r="F1236">
        <v>132605.4</v>
      </c>
      <c r="G1236">
        <v>102868.8</v>
      </c>
      <c r="H1236">
        <v>98136</v>
      </c>
      <c r="I1236" s="6">
        <v>10487.009</v>
      </c>
      <c r="J1236" s="7">
        <v>13769.432000000001</v>
      </c>
      <c r="K1236" t="s">
        <v>64</v>
      </c>
      <c r="L1236" t="s">
        <v>30</v>
      </c>
      <c r="M1236" t="s">
        <v>31</v>
      </c>
      <c r="N1236" s="5">
        <f xml:space="preserve"> Campaign_Data[[#This Row],[Clicks]]/Campaign_Data[[#This Row],[Impressions]]</f>
        <v>0.77575121375147627</v>
      </c>
      <c r="O1236" s="5">
        <f xml:space="preserve"> Campaign_Data[[#This Row],[Conversions]]/Campaign_Data[[#This Row],[Clicks]]</f>
        <v>0.95399188092016241</v>
      </c>
      <c r="P1236" s="7">
        <f>Campaign_Data[[#This Row],[Total_Spend]]/Campaign_Data[[#This Row],[Clicks]]</f>
        <v>0.10194547812359044</v>
      </c>
      <c r="Q1236" s="6">
        <f>Campaign_Data[[#This Row],[Total_Spend]]/Campaign_Data[[#This Row],[Conversions]]</f>
        <v>0.10686199763593381</v>
      </c>
      <c r="R1236" s="7">
        <f xml:space="preserve"> Campaign_Data[[#This Row],[Revenue_Generated]]/Campaign_Data[[#This Row],[Total_Spend]]</f>
        <v>1.3129989685333541</v>
      </c>
      <c r="S1236" t="str">
        <f xml:space="preserve"> TEXT(Campaign_Data[[#This Row],[Start_Date]], "mmm-yyyy")</f>
        <v>Feb-2023</v>
      </c>
    </row>
    <row r="1237" spans="1:19" x14ac:dyDescent="0.2">
      <c r="A1237" t="s">
        <v>1275</v>
      </c>
      <c r="B1237" t="s">
        <v>19</v>
      </c>
      <c r="C1237" t="s">
        <v>40</v>
      </c>
      <c r="D1237" s="1">
        <v>45101</v>
      </c>
      <c r="E1237" s="1">
        <v>45557</v>
      </c>
      <c r="F1237">
        <v>106891.09999999999</v>
      </c>
      <c r="G1237">
        <v>8352</v>
      </c>
      <c r="H1237">
        <v>8294</v>
      </c>
      <c r="I1237" s="6">
        <v>4759.799</v>
      </c>
      <c r="J1237" s="7">
        <v>15672.353999999999</v>
      </c>
      <c r="K1237" t="s">
        <v>29</v>
      </c>
      <c r="L1237" t="s">
        <v>43</v>
      </c>
      <c r="M1237" t="s">
        <v>31</v>
      </c>
      <c r="N1237" s="5">
        <f xml:space="preserve"> Campaign_Data[[#This Row],[Clicks]]/Campaign_Data[[#This Row],[Impressions]]</f>
        <v>7.8135597818714569E-2</v>
      </c>
      <c r="O1237" s="5">
        <f xml:space="preserve"> Campaign_Data[[#This Row],[Conversions]]/Campaign_Data[[#This Row],[Clicks]]</f>
        <v>0.99305555555555558</v>
      </c>
      <c r="P1237" s="7">
        <f>Campaign_Data[[#This Row],[Total_Spend]]/Campaign_Data[[#This Row],[Clicks]]</f>
        <v>0.56989930555555557</v>
      </c>
      <c r="Q1237" s="6">
        <f>Campaign_Data[[#This Row],[Total_Spend]]/Campaign_Data[[#This Row],[Conversions]]</f>
        <v>0.57388461538461544</v>
      </c>
      <c r="R1237" s="7">
        <f xml:space="preserve"> Campaign_Data[[#This Row],[Revenue_Generated]]/Campaign_Data[[#This Row],[Total_Spend]]</f>
        <v>3.2926503829258333</v>
      </c>
      <c r="S1237" t="str">
        <f xml:space="preserve"> TEXT(Campaign_Data[[#This Row],[Start_Date]], "mmm-yyyy")</f>
        <v>Jun-2023</v>
      </c>
    </row>
    <row r="1238" spans="1:19" x14ac:dyDescent="0.2">
      <c r="A1238" t="s">
        <v>1276</v>
      </c>
      <c r="B1238" t="s">
        <v>25</v>
      </c>
      <c r="C1238" t="s">
        <v>20</v>
      </c>
      <c r="D1238" s="1">
        <v>45095</v>
      </c>
      <c r="E1238" s="1">
        <v>45535</v>
      </c>
      <c r="F1238">
        <v>130076.59999999999</v>
      </c>
      <c r="G1238">
        <v>33744.400000000001</v>
      </c>
      <c r="H1238">
        <v>11031.6</v>
      </c>
      <c r="I1238" s="6">
        <v>8957.607</v>
      </c>
      <c r="J1238" s="7">
        <v>26622.492999999999</v>
      </c>
      <c r="K1238" t="s">
        <v>42</v>
      </c>
      <c r="L1238" t="s">
        <v>30</v>
      </c>
      <c r="M1238" t="s">
        <v>31</v>
      </c>
      <c r="N1238" s="5">
        <f xml:space="preserve"> Campaign_Data[[#This Row],[Clicks]]/Campaign_Data[[#This Row],[Impressions]]</f>
        <v>0.25941944977036613</v>
      </c>
      <c r="O1238" s="5">
        <f xml:space="preserve"> Campaign_Data[[#This Row],[Conversions]]/Campaign_Data[[#This Row],[Clicks]]</f>
        <v>0.32691646613956687</v>
      </c>
      <c r="P1238" s="7">
        <f>Campaign_Data[[#This Row],[Total_Spend]]/Campaign_Data[[#This Row],[Clicks]]</f>
        <v>0.2654546235819869</v>
      </c>
      <c r="Q1238" s="6">
        <f>Campaign_Data[[#This Row],[Total_Spend]]/Campaign_Data[[#This Row],[Conversions]]</f>
        <v>0.81199526813880119</v>
      </c>
      <c r="R1238" s="7">
        <f xml:space="preserve"> Campaign_Data[[#This Row],[Revenue_Generated]]/Campaign_Data[[#This Row],[Total_Spend]]</f>
        <v>2.972054143478275</v>
      </c>
      <c r="S1238" t="str">
        <f xml:space="preserve"> TEXT(Campaign_Data[[#This Row],[Start_Date]], "mmm-yyyy")</f>
        <v>Jun-2023</v>
      </c>
    </row>
    <row r="1239" spans="1:19" x14ac:dyDescent="0.2">
      <c r="A1239" t="s">
        <v>1277</v>
      </c>
      <c r="B1239" t="s">
        <v>19</v>
      </c>
      <c r="C1239" t="s">
        <v>20</v>
      </c>
      <c r="D1239" s="1">
        <v>45101</v>
      </c>
      <c r="E1239" s="1">
        <v>45545</v>
      </c>
      <c r="F1239">
        <v>54201</v>
      </c>
      <c r="G1239">
        <v>28886.899999999998</v>
      </c>
      <c r="H1239">
        <v>18014.8</v>
      </c>
      <c r="I1239" s="6">
        <v>11576.742</v>
      </c>
      <c r="J1239" s="7">
        <v>30183.924999999999</v>
      </c>
      <c r="K1239" t="s">
        <v>64</v>
      </c>
      <c r="L1239" t="s">
        <v>43</v>
      </c>
      <c r="M1239" t="s">
        <v>31</v>
      </c>
      <c r="N1239" s="5">
        <f xml:space="preserve"> Campaign_Data[[#This Row],[Clicks]]/Campaign_Data[[#This Row],[Impressions]]</f>
        <v>0.53295880149812735</v>
      </c>
      <c r="O1239" s="5">
        <f xml:space="preserve"> Campaign_Data[[#This Row],[Conversions]]/Campaign_Data[[#This Row],[Clicks]]</f>
        <v>0.62363216544523647</v>
      </c>
      <c r="P1239" s="7">
        <f>Campaign_Data[[#This Row],[Total_Spend]]/Campaign_Data[[#This Row],[Clicks]]</f>
        <v>0.40076096777431991</v>
      </c>
      <c r="Q1239" s="6">
        <f>Campaign_Data[[#This Row],[Total_Spend]]/Campaign_Data[[#This Row],[Conversions]]</f>
        <v>0.64262395363811975</v>
      </c>
      <c r="R1239" s="7">
        <f xml:space="preserve"> Campaign_Data[[#This Row],[Revenue_Generated]]/Campaign_Data[[#This Row],[Total_Spend]]</f>
        <v>2.6072901166839513</v>
      </c>
      <c r="S1239" t="str">
        <f xml:space="preserve"> TEXT(Campaign_Data[[#This Row],[Start_Date]], "mmm-yyyy")</f>
        <v>Jun-2023</v>
      </c>
    </row>
    <row r="1240" spans="1:19" x14ac:dyDescent="0.2">
      <c r="A1240" t="s">
        <v>1278</v>
      </c>
      <c r="B1240" t="s">
        <v>33</v>
      </c>
      <c r="C1240" t="s">
        <v>40</v>
      </c>
      <c r="D1240" s="1">
        <v>44876</v>
      </c>
      <c r="E1240" s="1">
        <v>45320</v>
      </c>
      <c r="F1240">
        <v>12629.5</v>
      </c>
      <c r="G1240">
        <v>5982.7</v>
      </c>
      <c r="H1240">
        <v>316.09999999999997</v>
      </c>
      <c r="I1240" s="6">
        <v>5838.57</v>
      </c>
      <c r="J1240" s="7">
        <v>20776.412</v>
      </c>
      <c r="K1240" t="s">
        <v>37</v>
      </c>
      <c r="L1240" t="s">
        <v>30</v>
      </c>
      <c r="M1240" t="s">
        <v>23</v>
      </c>
      <c r="N1240" s="5">
        <f xml:space="preserve"> Campaign_Data[[#This Row],[Clicks]]/Campaign_Data[[#This Row],[Impressions]]</f>
        <v>0.47370838117106773</v>
      </c>
      <c r="O1240" s="5">
        <f xml:space="preserve"> Campaign_Data[[#This Row],[Conversions]]/Campaign_Data[[#This Row],[Clicks]]</f>
        <v>5.2835676199709157E-2</v>
      </c>
      <c r="P1240" s="7">
        <f>Campaign_Data[[#This Row],[Total_Spend]]/Campaign_Data[[#This Row],[Clicks]]</f>
        <v>0.97590887057682985</v>
      </c>
      <c r="Q1240" s="6">
        <f>Campaign_Data[[#This Row],[Total_Spend]]/Campaign_Data[[#This Row],[Conversions]]</f>
        <v>18.470642201834863</v>
      </c>
      <c r="R1240" s="7">
        <f xml:space="preserve"> Campaign_Data[[#This Row],[Revenue_Generated]]/Campaign_Data[[#This Row],[Total_Spend]]</f>
        <v>3.5584761337108231</v>
      </c>
      <c r="S1240" t="str">
        <f xml:space="preserve"> TEXT(Campaign_Data[[#This Row],[Start_Date]], "mmm-yyyy")</f>
        <v>Nov-2022</v>
      </c>
    </row>
    <row r="1241" spans="1:19" x14ac:dyDescent="0.2">
      <c r="A1241" t="s">
        <v>1279</v>
      </c>
      <c r="B1241" t="s">
        <v>39</v>
      </c>
      <c r="C1241" t="s">
        <v>28</v>
      </c>
      <c r="D1241" s="1">
        <v>44881</v>
      </c>
      <c r="E1241" s="1">
        <v>45332</v>
      </c>
      <c r="F1241">
        <v>2934.7999999999997</v>
      </c>
      <c r="G1241">
        <v>336.4</v>
      </c>
      <c r="H1241">
        <v>316.09999999999997</v>
      </c>
      <c r="I1241" s="6">
        <v>12474.523999999999</v>
      </c>
      <c r="J1241" s="7">
        <v>24733.607</v>
      </c>
      <c r="K1241" t="s">
        <v>37</v>
      </c>
      <c r="L1241" t="s">
        <v>34</v>
      </c>
      <c r="M1241" t="s">
        <v>23</v>
      </c>
      <c r="N1241" s="5">
        <f xml:space="preserve"> Campaign_Data[[#This Row],[Clicks]]/Campaign_Data[[#This Row],[Impressions]]</f>
        <v>0.11462450592885376</v>
      </c>
      <c r="O1241" s="5">
        <f xml:space="preserve"> Campaign_Data[[#This Row],[Conversions]]/Campaign_Data[[#This Row],[Clicks]]</f>
        <v>0.93965517241379304</v>
      </c>
      <c r="P1241" s="7">
        <f>Campaign_Data[[#This Row],[Total_Spend]]/Campaign_Data[[#This Row],[Clicks]]</f>
        <v>37.082413793103449</v>
      </c>
      <c r="Q1241" s="6">
        <f>Campaign_Data[[#This Row],[Total_Spend]]/Campaign_Data[[#This Row],[Conversions]]</f>
        <v>39.46385321100918</v>
      </c>
      <c r="R1241" s="7">
        <f xml:space="preserve"> Campaign_Data[[#This Row],[Revenue_Generated]]/Campaign_Data[[#This Row],[Total_Spend]]</f>
        <v>1.9827295213829403</v>
      </c>
      <c r="S1241" t="str">
        <f xml:space="preserve"> TEXT(Campaign_Data[[#This Row],[Start_Date]], "mmm-yyyy")</f>
        <v>Nov-2022</v>
      </c>
    </row>
    <row r="1242" spans="1:19" x14ac:dyDescent="0.2">
      <c r="A1242" t="s">
        <v>1280</v>
      </c>
      <c r="B1242" t="s">
        <v>19</v>
      </c>
      <c r="C1242" t="s">
        <v>40</v>
      </c>
      <c r="D1242" s="1">
        <v>44992</v>
      </c>
      <c r="E1242" s="1">
        <v>45452</v>
      </c>
      <c r="F1242">
        <v>47101.799999999996</v>
      </c>
      <c r="G1242">
        <v>30418.1</v>
      </c>
      <c r="H1242">
        <v>1899.5</v>
      </c>
      <c r="I1242" s="6">
        <v>5794.2579999999998</v>
      </c>
      <c r="J1242" s="7">
        <v>10377.012000000001</v>
      </c>
      <c r="K1242" t="s">
        <v>42</v>
      </c>
      <c r="L1242" t="s">
        <v>43</v>
      </c>
      <c r="M1242" t="s">
        <v>23</v>
      </c>
      <c r="N1242" s="5">
        <f xml:space="preserve"> Campaign_Data[[#This Row],[Clicks]]/Campaign_Data[[#This Row],[Impressions]]</f>
        <v>0.6457948528506342</v>
      </c>
      <c r="O1242" s="5">
        <f xml:space="preserve"> Campaign_Data[[#This Row],[Conversions]]/Campaign_Data[[#This Row],[Clicks]]</f>
        <v>6.2446372390122989E-2</v>
      </c>
      <c r="P1242" s="7">
        <f>Campaign_Data[[#This Row],[Total_Spend]]/Campaign_Data[[#This Row],[Clicks]]</f>
        <v>0.19048717704261608</v>
      </c>
      <c r="Q1242" s="6">
        <f>Campaign_Data[[#This Row],[Total_Spend]]/Campaign_Data[[#This Row],[Conversions]]</f>
        <v>3.0504122137404579</v>
      </c>
      <c r="R1242" s="7">
        <f xml:space="preserve"> Campaign_Data[[#This Row],[Revenue_Generated]]/Campaign_Data[[#This Row],[Total_Spend]]</f>
        <v>1.7909130038738352</v>
      </c>
      <c r="S1242" t="str">
        <f xml:space="preserve"> TEXT(Campaign_Data[[#This Row],[Start_Date]], "mmm-yyyy")</f>
        <v>Mar-2023</v>
      </c>
    </row>
    <row r="1243" spans="1:19" x14ac:dyDescent="0.2">
      <c r="A1243" t="s">
        <v>1281</v>
      </c>
      <c r="B1243" t="s">
        <v>46</v>
      </c>
      <c r="C1243" t="s">
        <v>40</v>
      </c>
      <c r="D1243" s="1">
        <v>44912</v>
      </c>
      <c r="E1243" s="1">
        <v>45351</v>
      </c>
      <c r="F1243">
        <v>52896</v>
      </c>
      <c r="G1243">
        <v>7426.9</v>
      </c>
      <c r="H1243">
        <v>5611.5</v>
      </c>
      <c r="I1243" s="6">
        <v>1934.6479999999999</v>
      </c>
      <c r="J1243" s="7">
        <v>6197.4740000000002</v>
      </c>
      <c r="K1243" t="s">
        <v>29</v>
      </c>
      <c r="L1243" t="s">
        <v>49</v>
      </c>
      <c r="M1243" t="s">
        <v>23</v>
      </c>
      <c r="N1243" s="5">
        <f xml:space="preserve"> Campaign_Data[[#This Row],[Clicks]]/Campaign_Data[[#This Row],[Impressions]]</f>
        <v>0.14040570175438596</v>
      </c>
      <c r="O1243" s="5">
        <f xml:space="preserve"> Campaign_Data[[#This Row],[Conversions]]/Campaign_Data[[#This Row],[Clicks]]</f>
        <v>0.75556423272159312</v>
      </c>
      <c r="P1243" s="7">
        <f>Campaign_Data[[#This Row],[Total_Spend]]/Campaign_Data[[#This Row],[Clicks]]</f>
        <v>0.26049199531433032</v>
      </c>
      <c r="Q1243" s="6">
        <f>Campaign_Data[[#This Row],[Total_Spend]]/Campaign_Data[[#This Row],[Conversions]]</f>
        <v>0.34476485788113692</v>
      </c>
      <c r="R1243" s="7">
        <f xml:space="preserve"> Campaign_Data[[#This Row],[Revenue_Generated]]/Campaign_Data[[#This Row],[Total_Spend]]</f>
        <v>3.2034116800575609</v>
      </c>
      <c r="S1243" t="str">
        <f xml:space="preserve"> TEXT(Campaign_Data[[#This Row],[Start_Date]], "mmm-yyyy")</f>
        <v>Dec-2022</v>
      </c>
    </row>
    <row r="1244" spans="1:19" x14ac:dyDescent="0.2">
      <c r="A1244" t="s">
        <v>1282</v>
      </c>
      <c r="B1244" t="s">
        <v>19</v>
      </c>
      <c r="C1244" t="s">
        <v>20</v>
      </c>
      <c r="D1244" s="1">
        <v>45037</v>
      </c>
      <c r="E1244" s="1">
        <v>45474</v>
      </c>
      <c r="F1244">
        <v>18429.5</v>
      </c>
      <c r="G1244">
        <v>12942.699999999999</v>
      </c>
      <c r="H1244">
        <v>6936.8</v>
      </c>
      <c r="I1244" s="6">
        <v>5450.1149999999998</v>
      </c>
      <c r="J1244" s="7">
        <v>13936.82</v>
      </c>
      <c r="K1244" t="s">
        <v>29</v>
      </c>
      <c r="L1244" t="s">
        <v>30</v>
      </c>
      <c r="M1244" t="s">
        <v>23</v>
      </c>
      <c r="N1244" s="5">
        <f xml:space="preserve"> Campaign_Data[[#This Row],[Clicks]]/Campaign_Data[[#This Row],[Impressions]]</f>
        <v>0.70228166797797009</v>
      </c>
      <c r="O1244" s="5">
        <f xml:space="preserve"> Campaign_Data[[#This Row],[Conversions]]/Campaign_Data[[#This Row],[Clicks]]</f>
        <v>0.53596235715886176</v>
      </c>
      <c r="P1244" s="7">
        <f>Campaign_Data[[#This Row],[Total_Spend]]/Campaign_Data[[#This Row],[Clicks]]</f>
        <v>0.42109567555455973</v>
      </c>
      <c r="Q1244" s="6">
        <f>Campaign_Data[[#This Row],[Total_Spend]]/Campaign_Data[[#This Row],[Conversions]]</f>
        <v>0.78568143812709024</v>
      </c>
      <c r="R1244" s="7">
        <f xml:space="preserve"> Campaign_Data[[#This Row],[Revenue_Generated]]/Campaign_Data[[#This Row],[Total_Spend]]</f>
        <v>2.5571607204618618</v>
      </c>
      <c r="S1244" t="str">
        <f xml:space="preserve"> TEXT(Campaign_Data[[#This Row],[Start_Date]], "mmm-yyyy")</f>
        <v>Apr-2023</v>
      </c>
    </row>
    <row r="1245" spans="1:19" x14ac:dyDescent="0.2">
      <c r="A1245" t="s">
        <v>1283</v>
      </c>
      <c r="B1245" t="s">
        <v>27</v>
      </c>
      <c r="C1245" t="s">
        <v>47</v>
      </c>
      <c r="D1245" s="1">
        <v>45155</v>
      </c>
      <c r="E1245" s="1">
        <v>45592</v>
      </c>
      <c r="F1245">
        <v>12873.1</v>
      </c>
      <c r="G1245">
        <v>9129.1999999999989</v>
      </c>
      <c r="H1245">
        <v>2247.5</v>
      </c>
      <c r="I1245" s="6">
        <v>9279.7389999999996</v>
      </c>
      <c r="J1245" s="7">
        <v>11475.126</v>
      </c>
      <c r="K1245" t="s">
        <v>29</v>
      </c>
      <c r="L1245" t="s">
        <v>49</v>
      </c>
      <c r="M1245" t="s">
        <v>31</v>
      </c>
      <c r="N1245" s="5">
        <f xml:space="preserve"> Campaign_Data[[#This Row],[Clicks]]/Campaign_Data[[#This Row],[Impressions]]</f>
        <v>0.70916873169632788</v>
      </c>
      <c r="O1245" s="5">
        <f xml:space="preserve"> Campaign_Data[[#This Row],[Conversions]]/Campaign_Data[[#This Row],[Clicks]]</f>
        <v>0.24618805590851336</v>
      </c>
      <c r="P1245" s="7">
        <f>Campaign_Data[[#This Row],[Total_Spend]]/Campaign_Data[[#This Row],[Clicks]]</f>
        <v>1.0164898348157561</v>
      </c>
      <c r="Q1245" s="6">
        <f>Campaign_Data[[#This Row],[Total_Spend]]/Campaign_Data[[#This Row],[Conversions]]</f>
        <v>4.128916129032258</v>
      </c>
      <c r="R1245" s="7">
        <f xml:space="preserve"> Campaign_Data[[#This Row],[Revenue_Generated]]/Campaign_Data[[#This Row],[Total_Spend]]</f>
        <v>1.2365785287711217</v>
      </c>
      <c r="S1245" t="str">
        <f xml:space="preserve"> TEXT(Campaign_Data[[#This Row],[Start_Date]], "mmm-yyyy")</f>
        <v>Aug-2023</v>
      </c>
    </row>
    <row r="1246" spans="1:19" x14ac:dyDescent="0.2">
      <c r="A1246" t="s">
        <v>1284</v>
      </c>
      <c r="B1246" t="s">
        <v>46</v>
      </c>
      <c r="C1246" t="s">
        <v>47</v>
      </c>
      <c r="D1246" s="1">
        <v>45122</v>
      </c>
      <c r="E1246" s="1">
        <v>45574</v>
      </c>
      <c r="F1246">
        <v>86933.3</v>
      </c>
      <c r="G1246">
        <v>66874</v>
      </c>
      <c r="H1246">
        <v>57614.299999999996</v>
      </c>
      <c r="I1246" s="6">
        <v>7702.7479999999996</v>
      </c>
      <c r="J1246" s="7">
        <v>14064.797</v>
      </c>
      <c r="K1246" t="s">
        <v>29</v>
      </c>
      <c r="L1246" t="s">
        <v>49</v>
      </c>
      <c r="M1246" t="s">
        <v>31</v>
      </c>
      <c r="N1246" s="5">
        <f xml:space="preserve"> Campaign_Data[[#This Row],[Clicks]]/Campaign_Data[[#This Row],[Impressions]]</f>
        <v>0.76925642992961263</v>
      </c>
      <c r="O1246" s="5">
        <f xml:space="preserve"> Campaign_Data[[#This Row],[Conversions]]/Campaign_Data[[#This Row],[Clicks]]</f>
        <v>0.8615351257588898</v>
      </c>
      <c r="P1246" s="7">
        <f>Campaign_Data[[#This Row],[Total_Spend]]/Campaign_Data[[#This Row],[Clicks]]</f>
        <v>0.11518300086730268</v>
      </c>
      <c r="Q1246" s="6">
        <f>Campaign_Data[[#This Row],[Total_Spend]]/Campaign_Data[[#This Row],[Conversions]]</f>
        <v>0.1336950722303317</v>
      </c>
      <c r="R1246" s="7">
        <f xml:space="preserve"> Campaign_Data[[#This Row],[Revenue_Generated]]/Campaign_Data[[#This Row],[Total_Spend]]</f>
        <v>1.8259453639142811</v>
      </c>
      <c r="S1246" t="str">
        <f xml:space="preserve"> TEXT(Campaign_Data[[#This Row],[Start_Date]], "mmm-yyyy")</f>
        <v>Jul-2023</v>
      </c>
    </row>
    <row r="1247" spans="1:19" x14ac:dyDescent="0.2">
      <c r="A1247" t="s">
        <v>1285</v>
      </c>
      <c r="B1247" t="s">
        <v>46</v>
      </c>
      <c r="C1247" t="s">
        <v>47</v>
      </c>
      <c r="D1247" s="1">
        <v>45064</v>
      </c>
      <c r="E1247" s="1">
        <v>45527</v>
      </c>
      <c r="F1247">
        <v>99823.8</v>
      </c>
      <c r="G1247">
        <v>66911.7</v>
      </c>
      <c r="H1247">
        <v>3926.6</v>
      </c>
      <c r="I1247" s="6">
        <v>1119.5160000000001</v>
      </c>
      <c r="J1247" s="7">
        <v>3965.982</v>
      </c>
      <c r="K1247" t="s">
        <v>37</v>
      </c>
      <c r="L1247" t="s">
        <v>22</v>
      </c>
      <c r="M1247" t="s">
        <v>31</v>
      </c>
      <c r="N1247" s="5">
        <f xml:space="preserve"> Campaign_Data[[#This Row],[Clicks]]/Campaign_Data[[#This Row],[Impressions]]</f>
        <v>0.67029806519086621</v>
      </c>
      <c r="O1247" s="5">
        <f xml:space="preserve"> Campaign_Data[[#This Row],[Conversions]]/Campaign_Data[[#This Row],[Clicks]]</f>
        <v>5.8683309495947647E-2</v>
      </c>
      <c r="P1247" s="7">
        <f>Campaign_Data[[#This Row],[Total_Spend]]/Campaign_Data[[#This Row],[Clicks]]</f>
        <v>1.6731244311532962E-2</v>
      </c>
      <c r="Q1247" s="6">
        <f>Campaign_Data[[#This Row],[Total_Spend]]/Campaign_Data[[#This Row],[Conversions]]</f>
        <v>0.2851107828655835</v>
      </c>
      <c r="R1247" s="7">
        <f xml:space="preserve"> Campaign_Data[[#This Row],[Revenue_Generated]]/Campaign_Data[[#This Row],[Total_Spend]]</f>
        <v>3.5425862604911407</v>
      </c>
      <c r="S1247" t="str">
        <f xml:space="preserve"> TEXT(Campaign_Data[[#This Row],[Start_Date]], "mmm-yyyy")</f>
        <v>May-2023</v>
      </c>
    </row>
    <row r="1248" spans="1:19" x14ac:dyDescent="0.2">
      <c r="A1248" t="s">
        <v>1286</v>
      </c>
      <c r="B1248" t="s">
        <v>27</v>
      </c>
      <c r="C1248" t="s">
        <v>40</v>
      </c>
      <c r="D1248" s="1">
        <v>45032</v>
      </c>
      <c r="E1248" s="1">
        <v>45493</v>
      </c>
      <c r="F1248">
        <v>13369</v>
      </c>
      <c r="G1248">
        <v>12571.5</v>
      </c>
      <c r="H1248">
        <v>7261.5999999999995</v>
      </c>
      <c r="I1248" s="6">
        <v>1958.6890000000001</v>
      </c>
      <c r="J1248" s="7">
        <v>7419.7370000000001</v>
      </c>
      <c r="K1248" t="s">
        <v>21</v>
      </c>
      <c r="L1248" t="s">
        <v>34</v>
      </c>
      <c r="M1248" t="s">
        <v>23</v>
      </c>
      <c r="N1248" s="5">
        <f xml:space="preserve"> Campaign_Data[[#This Row],[Clicks]]/Campaign_Data[[#This Row],[Impressions]]</f>
        <v>0.94034707158351405</v>
      </c>
      <c r="O1248" s="5">
        <f xml:space="preserve"> Campaign_Data[[#This Row],[Conversions]]/Campaign_Data[[#This Row],[Clicks]]</f>
        <v>0.57762399077277971</v>
      </c>
      <c r="P1248" s="7">
        <f>Campaign_Data[[#This Row],[Total_Spend]]/Campaign_Data[[#This Row],[Clicks]]</f>
        <v>0.15580392156862746</v>
      </c>
      <c r="Q1248" s="6">
        <f>Campaign_Data[[#This Row],[Total_Spend]]/Campaign_Data[[#This Row],[Conversions]]</f>
        <v>0.26973242811501602</v>
      </c>
      <c r="R1248" s="7">
        <f xml:space="preserve"> Campaign_Data[[#This Row],[Revenue_Generated]]/Campaign_Data[[#This Row],[Total_Spend]]</f>
        <v>3.7881138863801245</v>
      </c>
      <c r="S1248" t="str">
        <f xml:space="preserve"> TEXT(Campaign_Data[[#This Row],[Start_Date]], "mmm-yyyy")</f>
        <v>Apr-2023</v>
      </c>
    </row>
    <row r="1249" spans="1:19" x14ac:dyDescent="0.2">
      <c r="A1249" t="s">
        <v>1287</v>
      </c>
      <c r="B1249" t="s">
        <v>19</v>
      </c>
      <c r="C1249" t="s">
        <v>20</v>
      </c>
      <c r="D1249" s="1">
        <v>45041</v>
      </c>
      <c r="E1249" s="1">
        <v>45483</v>
      </c>
      <c r="F1249">
        <v>37079.4</v>
      </c>
      <c r="G1249">
        <v>18113.399999999998</v>
      </c>
      <c r="H1249">
        <v>5443.3</v>
      </c>
      <c r="I1249" s="6">
        <v>9118.2090000000007</v>
      </c>
      <c r="J1249" s="7">
        <v>14207.68</v>
      </c>
      <c r="K1249" t="s">
        <v>64</v>
      </c>
      <c r="L1249" t="s">
        <v>30</v>
      </c>
      <c r="M1249" t="s">
        <v>23</v>
      </c>
      <c r="N1249" s="5">
        <f xml:space="preserve"> Campaign_Data[[#This Row],[Clicks]]/Campaign_Data[[#This Row],[Impressions]]</f>
        <v>0.48850305021116841</v>
      </c>
      <c r="O1249" s="5">
        <f xml:space="preserve"> Campaign_Data[[#This Row],[Conversions]]/Campaign_Data[[#This Row],[Clicks]]</f>
        <v>0.30051232788984955</v>
      </c>
      <c r="P1249" s="7">
        <f>Campaign_Data[[#This Row],[Total_Spend]]/Campaign_Data[[#This Row],[Clicks]]</f>
        <v>0.50339577329490881</v>
      </c>
      <c r="Q1249" s="6">
        <f>Campaign_Data[[#This Row],[Total_Spend]]/Campaign_Data[[#This Row],[Conversions]]</f>
        <v>1.6751251997868941</v>
      </c>
      <c r="R1249" s="7">
        <f xml:space="preserve"> Campaign_Data[[#This Row],[Revenue_Generated]]/Campaign_Data[[#This Row],[Total_Spend]]</f>
        <v>1.5581656441522671</v>
      </c>
      <c r="S1249" t="str">
        <f xml:space="preserve"> TEXT(Campaign_Data[[#This Row],[Start_Date]], "mmm-yyyy")</f>
        <v>Apr-2023</v>
      </c>
    </row>
    <row r="1250" spans="1:19" x14ac:dyDescent="0.2">
      <c r="A1250" t="s">
        <v>1288</v>
      </c>
      <c r="B1250" t="s">
        <v>39</v>
      </c>
      <c r="C1250" t="s">
        <v>47</v>
      </c>
      <c r="D1250" s="1">
        <v>45078</v>
      </c>
      <c r="E1250" s="1">
        <v>45512</v>
      </c>
      <c r="F1250">
        <v>32648.2</v>
      </c>
      <c r="G1250">
        <v>11292.6</v>
      </c>
      <c r="H1250">
        <v>10753.199999999999</v>
      </c>
      <c r="I1250" s="6">
        <v>6257.0690000000004</v>
      </c>
      <c r="J1250" s="7">
        <v>19663.595000000001</v>
      </c>
      <c r="K1250" t="s">
        <v>29</v>
      </c>
      <c r="L1250" t="s">
        <v>34</v>
      </c>
      <c r="M1250" t="s">
        <v>31</v>
      </c>
      <c r="N1250" s="5">
        <f xml:space="preserve"> Campaign_Data[[#This Row],[Clicks]]/Campaign_Data[[#This Row],[Impressions]]</f>
        <v>0.34588736898205719</v>
      </c>
      <c r="O1250" s="5">
        <f xml:space="preserve"> Campaign_Data[[#This Row],[Conversions]]/Campaign_Data[[#This Row],[Clicks]]</f>
        <v>0.95223420647149448</v>
      </c>
      <c r="P1250" s="7">
        <f>Campaign_Data[[#This Row],[Total_Spend]]/Campaign_Data[[#This Row],[Clicks]]</f>
        <v>0.55408577298407813</v>
      </c>
      <c r="Q1250" s="6">
        <f>Campaign_Data[[#This Row],[Total_Spend]]/Campaign_Data[[#This Row],[Conversions]]</f>
        <v>0.58187971952535067</v>
      </c>
      <c r="R1250" s="7">
        <f xml:space="preserve"> Campaign_Data[[#This Row],[Revenue_Generated]]/Campaign_Data[[#This Row],[Total_Spend]]</f>
        <v>3.1426207702040685</v>
      </c>
      <c r="S1250" t="str">
        <f xml:space="preserve"> TEXT(Campaign_Data[[#This Row],[Start_Date]], "mmm-yyyy")</f>
        <v>Jun-2023</v>
      </c>
    </row>
    <row r="1251" spans="1:19" x14ac:dyDescent="0.2">
      <c r="A1251" t="s">
        <v>1289</v>
      </c>
      <c r="B1251" t="s">
        <v>46</v>
      </c>
      <c r="C1251" t="s">
        <v>28</v>
      </c>
      <c r="D1251" s="1">
        <v>44966</v>
      </c>
      <c r="E1251" s="1">
        <v>45400</v>
      </c>
      <c r="F1251">
        <v>34130.1</v>
      </c>
      <c r="G1251">
        <v>14328.9</v>
      </c>
      <c r="H1251">
        <v>12983.3</v>
      </c>
      <c r="I1251" s="6">
        <v>7113.0910000000003</v>
      </c>
      <c r="J1251" s="7">
        <v>19792.268</v>
      </c>
      <c r="K1251" t="s">
        <v>42</v>
      </c>
      <c r="L1251" t="s">
        <v>49</v>
      </c>
      <c r="M1251" t="s">
        <v>23</v>
      </c>
      <c r="N1251" s="5">
        <f xml:space="preserve"> Campaign_Data[[#This Row],[Clicks]]/Campaign_Data[[#This Row],[Impressions]]</f>
        <v>0.41983176140708645</v>
      </c>
      <c r="O1251" s="5">
        <f xml:space="preserve"> Campaign_Data[[#This Row],[Conversions]]/Campaign_Data[[#This Row],[Clicks]]</f>
        <v>0.9060918842339607</v>
      </c>
      <c r="P1251" s="7">
        <f>Campaign_Data[[#This Row],[Total_Spend]]/Campaign_Data[[#This Row],[Clicks]]</f>
        <v>0.49641570532280921</v>
      </c>
      <c r="Q1251" s="6">
        <f>Campaign_Data[[#This Row],[Total_Spend]]/Campaign_Data[[#This Row],[Conversions]]</f>
        <v>0.54786464150100522</v>
      </c>
      <c r="R1251" s="7">
        <f xml:space="preserve"> Campaign_Data[[#This Row],[Revenue_Generated]]/Campaign_Data[[#This Row],[Total_Spend]]</f>
        <v>2.7825129750202828</v>
      </c>
      <c r="S1251" t="str">
        <f xml:space="preserve"> TEXT(Campaign_Data[[#This Row],[Start_Date]], "mmm-yyyy")</f>
        <v>Feb-2023</v>
      </c>
    </row>
    <row r="1252" spans="1:19" x14ac:dyDescent="0.2">
      <c r="A1252" t="s">
        <v>1290</v>
      </c>
      <c r="B1252" t="s">
        <v>25</v>
      </c>
      <c r="C1252" t="s">
        <v>40</v>
      </c>
      <c r="D1252" s="1">
        <v>45079</v>
      </c>
      <c r="E1252" s="1">
        <v>45539</v>
      </c>
      <c r="F1252">
        <v>32277</v>
      </c>
      <c r="G1252">
        <v>31459.200000000001</v>
      </c>
      <c r="H1252">
        <v>11350.6</v>
      </c>
      <c r="I1252" s="6">
        <v>14153.594999999999</v>
      </c>
      <c r="J1252" s="7">
        <v>40729.224000000002</v>
      </c>
      <c r="K1252" t="s">
        <v>64</v>
      </c>
      <c r="L1252" t="s">
        <v>34</v>
      </c>
      <c r="M1252" t="s">
        <v>31</v>
      </c>
      <c r="N1252" s="5">
        <f xml:space="preserve"> Campaign_Data[[#This Row],[Clicks]]/Campaign_Data[[#This Row],[Impressions]]</f>
        <v>0.97466307277628039</v>
      </c>
      <c r="O1252" s="5">
        <f xml:space="preserve"> Campaign_Data[[#This Row],[Conversions]]/Campaign_Data[[#This Row],[Clicks]]</f>
        <v>0.36080383480825962</v>
      </c>
      <c r="P1252" s="7">
        <f>Campaign_Data[[#This Row],[Total_Spend]]/Campaign_Data[[#This Row],[Clicks]]</f>
        <v>0.44990320796460176</v>
      </c>
      <c r="Q1252" s="6">
        <f>Campaign_Data[[#This Row],[Total_Spend]]/Campaign_Data[[#This Row],[Conversions]]</f>
        <v>1.2469468574348492</v>
      </c>
      <c r="R1252" s="7">
        <f xml:space="preserve"> Campaign_Data[[#This Row],[Revenue_Generated]]/Campaign_Data[[#This Row],[Total_Spend]]</f>
        <v>2.8776592802040755</v>
      </c>
      <c r="S1252" t="str">
        <f xml:space="preserve"> TEXT(Campaign_Data[[#This Row],[Start_Date]], "mmm-yyyy")</f>
        <v>Jun-2023</v>
      </c>
    </row>
    <row r="1253" spans="1:19" x14ac:dyDescent="0.2">
      <c r="A1253" t="s">
        <v>1291</v>
      </c>
      <c r="B1253" t="s">
        <v>33</v>
      </c>
      <c r="C1253" t="s">
        <v>28</v>
      </c>
      <c r="D1253" s="1">
        <v>45146</v>
      </c>
      <c r="E1253" s="1">
        <v>45604</v>
      </c>
      <c r="F1253">
        <v>27915.399999999998</v>
      </c>
      <c r="G1253">
        <v>17202.8</v>
      </c>
      <c r="H1253">
        <v>14845.1</v>
      </c>
      <c r="I1253" s="6">
        <v>6111.2280000000001</v>
      </c>
      <c r="J1253" s="7">
        <v>14244.103999999999</v>
      </c>
      <c r="K1253" t="s">
        <v>64</v>
      </c>
      <c r="L1253" t="s">
        <v>49</v>
      </c>
      <c r="M1253" t="s">
        <v>23</v>
      </c>
      <c r="N1253" s="5">
        <f xml:space="preserve"> Campaign_Data[[#This Row],[Clicks]]/Campaign_Data[[#This Row],[Impressions]]</f>
        <v>0.61624766258051111</v>
      </c>
      <c r="O1253" s="5">
        <f xml:space="preserve"> Campaign_Data[[#This Row],[Conversions]]/Campaign_Data[[#This Row],[Clicks]]</f>
        <v>0.86294672960215779</v>
      </c>
      <c r="P1253" s="7">
        <f>Campaign_Data[[#This Row],[Total_Spend]]/Campaign_Data[[#This Row],[Clicks]]</f>
        <v>0.35524612272420769</v>
      </c>
      <c r="Q1253" s="6">
        <f>Campaign_Data[[#This Row],[Total_Spend]]/Campaign_Data[[#This Row],[Conversions]]</f>
        <v>0.41166634108224259</v>
      </c>
      <c r="R1253" s="7">
        <f xml:space="preserve"> Campaign_Data[[#This Row],[Revenue_Generated]]/Campaign_Data[[#This Row],[Total_Spend]]</f>
        <v>2.3308087998025928</v>
      </c>
      <c r="S1253" t="str">
        <f xml:space="preserve"> TEXT(Campaign_Data[[#This Row],[Start_Date]], "mmm-yyyy")</f>
        <v>Aug-2023</v>
      </c>
    </row>
    <row r="1254" spans="1:19" x14ac:dyDescent="0.2">
      <c r="A1254" t="s">
        <v>1292</v>
      </c>
      <c r="B1254" t="s">
        <v>33</v>
      </c>
      <c r="C1254" t="s">
        <v>40</v>
      </c>
      <c r="D1254" s="1">
        <v>45085</v>
      </c>
      <c r="E1254" s="1">
        <v>45546</v>
      </c>
      <c r="F1254">
        <v>71180.5</v>
      </c>
      <c r="G1254">
        <v>2557.7999999999997</v>
      </c>
      <c r="H1254">
        <v>1238.3</v>
      </c>
      <c r="I1254" s="6">
        <v>882.49900000000002</v>
      </c>
      <c r="J1254" s="7">
        <v>1235.893</v>
      </c>
      <c r="K1254" t="s">
        <v>64</v>
      </c>
      <c r="L1254" t="s">
        <v>49</v>
      </c>
      <c r="M1254" t="s">
        <v>31</v>
      </c>
      <c r="N1254" s="5">
        <f xml:space="preserve"> Campaign_Data[[#This Row],[Clicks]]/Campaign_Data[[#This Row],[Impressions]]</f>
        <v>3.593399877775514E-2</v>
      </c>
      <c r="O1254" s="5">
        <f xml:space="preserve"> Campaign_Data[[#This Row],[Conversions]]/Campaign_Data[[#This Row],[Clicks]]</f>
        <v>0.48412698412698418</v>
      </c>
      <c r="P1254" s="7">
        <f>Campaign_Data[[#This Row],[Total_Spend]]/Campaign_Data[[#This Row],[Clicks]]</f>
        <v>0.34502267573696149</v>
      </c>
      <c r="Q1254" s="6">
        <f>Campaign_Data[[#This Row],[Total_Spend]]/Campaign_Data[[#This Row],[Conversions]]</f>
        <v>0.71266978922716628</v>
      </c>
      <c r="R1254" s="7">
        <f xml:space="preserve"> Campaign_Data[[#This Row],[Revenue_Generated]]/Campaign_Data[[#This Row],[Total_Spend]]</f>
        <v>1.4004469126877197</v>
      </c>
      <c r="S1254" t="str">
        <f xml:space="preserve"> TEXT(Campaign_Data[[#This Row],[Start_Date]], "mmm-yyyy")</f>
        <v>Jun-2023</v>
      </c>
    </row>
    <row r="1255" spans="1:19" x14ac:dyDescent="0.2">
      <c r="A1255" t="s">
        <v>1293</v>
      </c>
      <c r="B1255" t="s">
        <v>39</v>
      </c>
      <c r="C1255" t="s">
        <v>28</v>
      </c>
      <c r="D1255" s="1">
        <v>45081</v>
      </c>
      <c r="E1255" s="1">
        <v>45528</v>
      </c>
      <c r="F1255">
        <v>67625.099999999991</v>
      </c>
      <c r="G1255">
        <v>17759.599999999999</v>
      </c>
      <c r="H1255">
        <v>14279.6</v>
      </c>
      <c r="I1255" s="6">
        <v>5362.5929999999998</v>
      </c>
      <c r="J1255" s="7">
        <v>6798.8760000000002</v>
      </c>
      <c r="K1255" t="s">
        <v>29</v>
      </c>
      <c r="L1255" t="s">
        <v>49</v>
      </c>
      <c r="M1255" t="s">
        <v>23</v>
      </c>
      <c r="N1255" s="5">
        <f xml:space="preserve"> Campaign_Data[[#This Row],[Clicks]]/Campaign_Data[[#This Row],[Impressions]]</f>
        <v>0.26261846562888636</v>
      </c>
      <c r="O1255" s="5">
        <f xml:space="preserve"> Campaign_Data[[#This Row],[Conversions]]/Campaign_Data[[#This Row],[Clicks]]</f>
        <v>0.80404964075767482</v>
      </c>
      <c r="P1255" s="7">
        <f>Campaign_Data[[#This Row],[Total_Spend]]/Campaign_Data[[#This Row],[Clicks]]</f>
        <v>0.30195460483344222</v>
      </c>
      <c r="Q1255" s="6">
        <f>Campaign_Data[[#This Row],[Total_Spend]]/Campaign_Data[[#This Row],[Conversions]]</f>
        <v>0.37554224207961007</v>
      </c>
      <c r="R1255" s="7">
        <f xml:space="preserve"> Campaign_Data[[#This Row],[Revenue_Generated]]/Campaign_Data[[#This Row],[Total_Spend]]</f>
        <v>1.2678336767306413</v>
      </c>
      <c r="S1255" t="str">
        <f xml:space="preserve"> TEXT(Campaign_Data[[#This Row],[Start_Date]], "mmm-yyyy")</f>
        <v>Jun-2023</v>
      </c>
    </row>
    <row r="1256" spans="1:19" x14ac:dyDescent="0.2">
      <c r="A1256" t="s">
        <v>1294</v>
      </c>
      <c r="B1256" t="s">
        <v>46</v>
      </c>
      <c r="C1256" t="s">
        <v>20</v>
      </c>
      <c r="D1256" s="1">
        <v>45115</v>
      </c>
      <c r="E1256" s="1">
        <v>45561</v>
      </c>
      <c r="F1256">
        <v>16071.8</v>
      </c>
      <c r="G1256">
        <v>423.4</v>
      </c>
      <c r="H1256">
        <v>133.4</v>
      </c>
      <c r="I1256" s="6">
        <v>1841.703</v>
      </c>
      <c r="J1256" s="7">
        <v>5646.7349999999997</v>
      </c>
      <c r="K1256" t="s">
        <v>29</v>
      </c>
      <c r="L1256" t="s">
        <v>30</v>
      </c>
      <c r="M1256" t="s">
        <v>31</v>
      </c>
      <c r="N1256" s="5">
        <f xml:space="preserve"> Campaign_Data[[#This Row],[Clicks]]/Campaign_Data[[#This Row],[Impressions]]</f>
        <v>2.6344280043305666E-2</v>
      </c>
      <c r="O1256" s="5">
        <f xml:space="preserve"> Campaign_Data[[#This Row],[Conversions]]/Campaign_Data[[#This Row],[Clicks]]</f>
        <v>0.31506849315068497</v>
      </c>
      <c r="P1256" s="7">
        <f>Campaign_Data[[#This Row],[Total_Spend]]/Campaign_Data[[#This Row],[Clicks]]</f>
        <v>4.3497945205479454</v>
      </c>
      <c r="Q1256" s="6">
        <f>Campaign_Data[[#This Row],[Total_Spend]]/Campaign_Data[[#This Row],[Conversions]]</f>
        <v>13.805869565217391</v>
      </c>
      <c r="R1256" s="7">
        <f xml:space="preserve"> Campaign_Data[[#This Row],[Revenue_Generated]]/Campaign_Data[[#This Row],[Total_Spend]]</f>
        <v>3.0660399640984459</v>
      </c>
      <c r="S1256" t="str">
        <f xml:space="preserve"> TEXT(Campaign_Data[[#This Row],[Start_Date]], "mmm-yyyy")</f>
        <v>Jul-2023</v>
      </c>
    </row>
    <row r="1257" spans="1:19" x14ac:dyDescent="0.2">
      <c r="A1257" t="s">
        <v>1295</v>
      </c>
      <c r="B1257" t="s">
        <v>25</v>
      </c>
      <c r="C1257" t="s">
        <v>28</v>
      </c>
      <c r="D1257" s="1">
        <v>44918</v>
      </c>
      <c r="E1257" s="1">
        <v>45358</v>
      </c>
      <c r="F1257">
        <v>60253.299999999996</v>
      </c>
      <c r="G1257">
        <v>24348.399999999998</v>
      </c>
      <c r="H1257">
        <v>19247.3</v>
      </c>
      <c r="I1257" s="6">
        <v>14411.811</v>
      </c>
      <c r="J1257" s="7">
        <v>26568.175999999999</v>
      </c>
      <c r="K1257" t="s">
        <v>37</v>
      </c>
      <c r="L1257" t="s">
        <v>43</v>
      </c>
      <c r="M1257" t="s">
        <v>23</v>
      </c>
      <c r="N1257" s="5">
        <f xml:space="preserve"> Campaign_Data[[#This Row],[Clicks]]/Campaign_Data[[#This Row],[Impressions]]</f>
        <v>0.40410068826105788</v>
      </c>
      <c r="O1257" s="5">
        <f xml:space="preserve"> Campaign_Data[[#This Row],[Conversions]]/Campaign_Data[[#This Row],[Clicks]]</f>
        <v>0.79049547403525489</v>
      </c>
      <c r="P1257" s="7">
        <f>Campaign_Data[[#This Row],[Total_Spend]]/Campaign_Data[[#This Row],[Clicks]]</f>
        <v>0.59189971414959508</v>
      </c>
      <c r="Q1257" s="6">
        <f>Campaign_Data[[#This Row],[Total_Spend]]/Campaign_Data[[#This Row],[Conversions]]</f>
        <v>0.74877052885339768</v>
      </c>
      <c r="R1257" s="7">
        <f xml:space="preserve"> Campaign_Data[[#This Row],[Revenue_Generated]]/Campaign_Data[[#This Row],[Total_Spend]]</f>
        <v>1.8435001680219092</v>
      </c>
      <c r="S1257" t="str">
        <f xml:space="preserve"> TEXT(Campaign_Data[[#This Row],[Start_Date]], "mmm-yyyy")</f>
        <v>Dec-2022</v>
      </c>
    </row>
    <row r="1258" spans="1:19" x14ac:dyDescent="0.2">
      <c r="A1258" t="s">
        <v>1296</v>
      </c>
      <c r="B1258" t="s">
        <v>33</v>
      </c>
      <c r="C1258" t="s">
        <v>20</v>
      </c>
      <c r="D1258" s="1">
        <v>45002</v>
      </c>
      <c r="E1258" s="1">
        <v>45460</v>
      </c>
      <c r="F1258">
        <v>32010.2</v>
      </c>
      <c r="G1258">
        <v>12971.699999999999</v>
      </c>
      <c r="H1258">
        <v>11205.6</v>
      </c>
      <c r="I1258" s="6">
        <v>1774.684</v>
      </c>
      <c r="J1258" s="7">
        <v>4442.3360000000002</v>
      </c>
      <c r="K1258" t="s">
        <v>64</v>
      </c>
      <c r="L1258" t="s">
        <v>30</v>
      </c>
      <c r="M1258" t="s">
        <v>31</v>
      </c>
      <c r="N1258" s="5">
        <f xml:space="preserve"> Campaign_Data[[#This Row],[Clicks]]/Campaign_Data[[#This Row],[Impressions]]</f>
        <v>0.40523645587968832</v>
      </c>
      <c r="O1258" s="5">
        <f xml:space="preserve"> Campaign_Data[[#This Row],[Conversions]]/Campaign_Data[[#This Row],[Clicks]]</f>
        <v>0.86384976525821611</v>
      </c>
      <c r="P1258" s="7">
        <f>Campaign_Data[[#This Row],[Total_Spend]]/Campaign_Data[[#This Row],[Clicks]]</f>
        <v>0.13681198300916611</v>
      </c>
      <c r="Q1258" s="6">
        <f>Campaign_Data[[#This Row],[Total_Spend]]/Campaign_Data[[#This Row],[Conversions]]</f>
        <v>0.15837474120082815</v>
      </c>
      <c r="R1258" s="7">
        <f xml:space="preserve"> Campaign_Data[[#This Row],[Revenue_Generated]]/Campaign_Data[[#This Row],[Total_Spend]]</f>
        <v>2.5031701418393362</v>
      </c>
      <c r="S1258" t="str">
        <f xml:space="preserve"> TEXT(Campaign_Data[[#This Row],[Start_Date]], "mmm-yyyy")</f>
        <v>Mar-2023</v>
      </c>
    </row>
    <row r="1259" spans="1:19" x14ac:dyDescent="0.2">
      <c r="A1259" t="s">
        <v>1297</v>
      </c>
      <c r="B1259" t="s">
        <v>46</v>
      </c>
      <c r="C1259" t="s">
        <v>47</v>
      </c>
      <c r="D1259" s="1">
        <v>45115</v>
      </c>
      <c r="E1259" s="1">
        <v>45555</v>
      </c>
      <c r="F1259">
        <v>93670</v>
      </c>
      <c r="G1259">
        <v>2438.9</v>
      </c>
      <c r="H1259">
        <v>2427.2999999999997</v>
      </c>
      <c r="I1259" s="6">
        <v>2223.1979999999999</v>
      </c>
      <c r="J1259" s="7">
        <v>5981.83</v>
      </c>
      <c r="K1259" t="s">
        <v>29</v>
      </c>
      <c r="L1259" t="s">
        <v>22</v>
      </c>
      <c r="M1259" t="s">
        <v>31</v>
      </c>
      <c r="N1259" s="5">
        <f xml:space="preserve"> Campaign_Data[[#This Row],[Clicks]]/Campaign_Data[[#This Row],[Impressions]]</f>
        <v>2.6037151702786379E-2</v>
      </c>
      <c r="O1259" s="5">
        <f xml:space="preserve"> Campaign_Data[[#This Row],[Conversions]]/Campaign_Data[[#This Row],[Clicks]]</f>
        <v>0.99524375743162885</v>
      </c>
      <c r="P1259" s="7">
        <f>Campaign_Data[[#This Row],[Total_Spend]]/Campaign_Data[[#This Row],[Clicks]]</f>
        <v>0.91155766944114136</v>
      </c>
      <c r="Q1259" s="6">
        <f>Campaign_Data[[#This Row],[Total_Spend]]/Campaign_Data[[#This Row],[Conversions]]</f>
        <v>0.91591397849462375</v>
      </c>
      <c r="R1259" s="7">
        <f xml:space="preserve"> Campaign_Data[[#This Row],[Revenue_Generated]]/Campaign_Data[[#This Row],[Total_Spend]]</f>
        <v>2.69064203908064</v>
      </c>
      <c r="S1259" t="str">
        <f xml:space="preserve"> TEXT(Campaign_Data[[#This Row],[Start_Date]], "mmm-yyyy")</f>
        <v>Jul-2023</v>
      </c>
    </row>
    <row r="1260" spans="1:19" x14ac:dyDescent="0.2">
      <c r="A1260" t="s">
        <v>1298</v>
      </c>
      <c r="B1260" t="s">
        <v>27</v>
      </c>
      <c r="C1260" t="s">
        <v>20</v>
      </c>
      <c r="D1260" s="1">
        <v>45034</v>
      </c>
      <c r="E1260" s="1">
        <v>45486</v>
      </c>
      <c r="F1260">
        <v>39718.400000000001</v>
      </c>
      <c r="G1260">
        <v>25308.3</v>
      </c>
      <c r="H1260">
        <v>25131.399999999998</v>
      </c>
      <c r="I1260" s="6">
        <v>8814.5499999999993</v>
      </c>
      <c r="J1260" s="7">
        <v>17056.379000000001</v>
      </c>
      <c r="K1260" t="s">
        <v>64</v>
      </c>
      <c r="L1260" t="s">
        <v>43</v>
      </c>
      <c r="M1260" t="s">
        <v>31</v>
      </c>
      <c r="N1260" s="5">
        <f xml:space="preserve"> Campaign_Data[[#This Row],[Clicks]]/Campaign_Data[[#This Row],[Impressions]]</f>
        <v>0.63719334112149528</v>
      </c>
      <c r="O1260" s="5">
        <f xml:space="preserve"> Campaign_Data[[#This Row],[Conversions]]/Campaign_Data[[#This Row],[Clicks]]</f>
        <v>0.99301019823536152</v>
      </c>
      <c r="P1260" s="7">
        <f>Campaign_Data[[#This Row],[Total_Spend]]/Campaign_Data[[#This Row],[Clicks]]</f>
        <v>0.34828692563309266</v>
      </c>
      <c r="Q1260" s="6">
        <f>Campaign_Data[[#This Row],[Total_Spend]]/Campaign_Data[[#This Row],[Conversions]]</f>
        <v>0.3507385183475652</v>
      </c>
      <c r="R1260" s="7">
        <f xml:space="preserve"> Campaign_Data[[#This Row],[Revenue_Generated]]/Campaign_Data[[#This Row],[Total_Spend]]</f>
        <v>1.9350254976147394</v>
      </c>
      <c r="S1260" t="str">
        <f xml:space="preserve"> TEXT(Campaign_Data[[#This Row],[Start_Date]], "mmm-yyyy")</f>
        <v>Apr-2023</v>
      </c>
    </row>
    <row r="1261" spans="1:19" x14ac:dyDescent="0.2">
      <c r="A1261" t="s">
        <v>1299</v>
      </c>
      <c r="B1261" t="s">
        <v>39</v>
      </c>
      <c r="C1261" t="s">
        <v>28</v>
      </c>
      <c r="D1261" s="1">
        <v>45047</v>
      </c>
      <c r="E1261" s="1">
        <v>45485</v>
      </c>
      <c r="F1261">
        <v>102857.2</v>
      </c>
      <c r="G1261">
        <v>78711.8</v>
      </c>
      <c r="H1261">
        <v>18968.899999999998</v>
      </c>
      <c r="I1261" s="6">
        <v>10850.727000000001</v>
      </c>
      <c r="J1261" s="7">
        <v>19925.697</v>
      </c>
      <c r="K1261" t="s">
        <v>29</v>
      </c>
      <c r="L1261" t="s">
        <v>30</v>
      </c>
      <c r="M1261" t="s">
        <v>23</v>
      </c>
      <c r="N1261" s="5">
        <f xml:space="preserve"> Campaign_Data[[#This Row],[Clicks]]/Campaign_Data[[#This Row],[Impressions]]</f>
        <v>0.76525318597045233</v>
      </c>
      <c r="O1261" s="5">
        <f xml:space="preserve"> Campaign_Data[[#This Row],[Conversions]]/Campaign_Data[[#This Row],[Clicks]]</f>
        <v>0.24099182079434084</v>
      </c>
      <c r="P1261" s="7">
        <f>Campaign_Data[[#This Row],[Total_Spend]]/Campaign_Data[[#This Row],[Clicks]]</f>
        <v>0.13785387959619777</v>
      </c>
      <c r="Q1261" s="6">
        <f>Campaign_Data[[#This Row],[Total_Spend]]/Campaign_Data[[#This Row],[Conversions]]</f>
        <v>0.57202721296437864</v>
      </c>
      <c r="R1261" s="7">
        <f xml:space="preserve"> Campaign_Data[[#This Row],[Revenue_Generated]]/Campaign_Data[[#This Row],[Total_Spend]]</f>
        <v>1.8363467258921913</v>
      </c>
      <c r="S1261" t="str">
        <f xml:space="preserve"> TEXT(Campaign_Data[[#This Row],[Start_Date]], "mmm-yyyy")</f>
        <v>May-2023</v>
      </c>
    </row>
    <row r="1262" spans="1:19" x14ac:dyDescent="0.2">
      <c r="A1262" t="s">
        <v>1300</v>
      </c>
      <c r="B1262" t="s">
        <v>27</v>
      </c>
      <c r="C1262" t="s">
        <v>47</v>
      </c>
      <c r="D1262" s="1">
        <v>45062</v>
      </c>
      <c r="E1262" s="1">
        <v>45509</v>
      </c>
      <c r="F1262">
        <v>86405.5</v>
      </c>
      <c r="G1262">
        <v>2404.1</v>
      </c>
      <c r="H1262">
        <v>1363</v>
      </c>
      <c r="I1262" s="6">
        <v>9244.2430000000004</v>
      </c>
      <c r="J1262" s="7">
        <v>25951.114000000001</v>
      </c>
      <c r="K1262" t="s">
        <v>64</v>
      </c>
      <c r="L1262" t="s">
        <v>34</v>
      </c>
      <c r="M1262" t="s">
        <v>31</v>
      </c>
      <c r="N1262" s="5">
        <f xml:space="preserve"> Campaign_Data[[#This Row],[Clicks]]/Campaign_Data[[#This Row],[Impressions]]</f>
        <v>2.7823460312132908E-2</v>
      </c>
      <c r="O1262" s="5">
        <f xml:space="preserve"> Campaign_Data[[#This Row],[Conversions]]/Campaign_Data[[#This Row],[Clicks]]</f>
        <v>0.56694813027744273</v>
      </c>
      <c r="P1262" s="7">
        <f>Campaign_Data[[#This Row],[Total_Spend]]/Campaign_Data[[#This Row],[Clicks]]</f>
        <v>3.8451990349819063</v>
      </c>
      <c r="Q1262" s="6">
        <f>Campaign_Data[[#This Row],[Total_Spend]]/Campaign_Data[[#This Row],[Conversions]]</f>
        <v>6.7822765957446816</v>
      </c>
      <c r="R1262" s="7">
        <f xml:space="preserve"> Campaign_Data[[#This Row],[Revenue_Generated]]/Campaign_Data[[#This Row],[Total_Spend]]</f>
        <v>2.8072730238700996</v>
      </c>
      <c r="S1262" t="str">
        <f xml:space="preserve"> TEXT(Campaign_Data[[#This Row],[Start_Date]], "mmm-yyyy")</f>
        <v>May-2023</v>
      </c>
    </row>
    <row r="1263" spans="1:19" x14ac:dyDescent="0.2">
      <c r="A1263" t="s">
        <v>1301</v>
      </c>
      <c r="B1263" t="s">
        <v>19</v>
      </c>
      <c r="C1263" t="s">
        <v>20</v>
      </c>
      <c r="D1263" s="1">
        <v>44927</v>
      </c>
      <c r="E1263" s="1">
        <v>45370</v>
      </c>
      <c r="F1263">
        <v>139809</v>
      </c>
      <c r="G1263">
        <v>75646.5</v>
      </c>
      <c r="H1263">
        <v>10799.6</v>
      </c>
      <c r="I1263" s="6">
        <v>11835.944</v>
      </c>
      <c r="J1263" s="7">
        <v>29806.577000000001</v>
      </c>
      <c r="K1263" t="s">
        <v>42</v>
      </c>
      <c r="L1263" t="s">
        <v>34</v>
      </c>
      <c r="M1263" t="s">
        <v>23</v>
      </c>
      <c r="N1263" s="5">
        <f xml:space="preserve"> Campaign_Data[[#This Row],[Clicks]]/Campaign_Data[[#This Row],[Impressions]]</f>
        <v>0.54107031736154321</v>
      </c>
      <c r="O1263" s="5">
        <f xml:space="preserve"> Campaign_Data[[#This Row],[Conversions]]/Campaign_Data[[#This Row],[Clicks]]</f>
        <v>0.14276404063638107</v>
      </c>
      <c r="P1263" s="7">
        <f>Campaign_Data[[#This Row],[Total_Spend]]/Campaign_Data[[#This Row],[Clicks]]</f>
        <v>0.1564638681234426</v>
      </c>
      <c r="Q1263" s="6">
        <f>Campaign_Data[[#This Row],[Total_Spend]]/Campaign_Data[[#This Row],[Conversions]]</f>
        <v>1.0959613319011814</v>
      </c>
      <c r="R1263" s="7">
        <f xml:space="preserve"> Campaign_Data[[#This Row],[Revenue_Generated]]/Campaign_Data[[#This Row],[Total_Spend]]</f>
        <v>2.5183100731128842</v>
      </c>
      <c r="S1263" t="str">
        <f xml:space="preserve"> TEXT(Campaign_Data[[#This Row],[Start_Date]], "mmm-yyyy")</f>
        <v>Jan-2023</v>
      </c>
    </row>
    <row r="1264" spans="1:19" x14ac:dyDescent="0.2">
      <c r="A1264" t="s">
        <v>1302</v>
      </c>
      <c r="B1264" t="s">
        <v>33</v>
      </c>
      <c r="C1264" t="s">
        <v>28</v>
      </c>
      <c r="D1264" s="1">
        <v>45031</v>
      </c>
      <c r="E1264" s="1">
        <v>45470</v>
      </c>
      <c r="F1264">
        <v>80747.599999999991</v>
      </c>
      <c r="G1264">
        <v>32848.299999999996</v>
      </c>
      <c r="H1264">
        <v>6968.7</v>
      </c>
      <c r="I1264" s="6">
        <v>4742.8919999999998</v>
      </c>
      <c r="J1264" s="7">
        <v>16636.313999999998</v>
      </c>
      <c r="K1264" t="s">
        <v>29</v>
      </c>
      <c r="L1264" t="s">
        <v>30</v>
      </c>
      <c r="M1264" t="s">
        <v>31</v>
      </c>
      <c r="N1264" s="5">
        <f xml:space="preserve"> Campaign_Data[[#This Row],[Clicks]]/Campaign_Data[[#This Row],[Impressions]]</f>
        <v>0.40680218359431114</v>
      </c>
      <c r="O1264" s="5">
        <f xml:space="preserve"> Campaign_Data[[#This Row],[Conversions]]/Campaign_Data[[#This Row],[Clicks]]</f>
        <v>0.21214796503928668</v>
      </c>
      <c r="P1264" s="7">
        <f>Campaign_Data[[#This Row],[Total_Spend]]/Campaign_Data[[#This Row],[Clicks]]</f>
        <v>0.14438774609340516</v>
      </c>
      <c r="Q1264" s="6">
        <f>Campaign_Data[[#This Row],[Total_Spend]]/Campaign_Data[[#This Row],[Conversions]]</f>
        <v>0.68059925093632956</v>
      </c>
      <c r="R1264" s="7">
        <f xml:space="preserve"> Campaign_Data[[#This Row],[Revenue_Generated]]/Campaign_Data[[#This Row],[Total_Spend]]</f>
        <v>3.507630787291804</v>
      </c>
      <c r="S1264" t="str">
        <f xml:space="preserve"> TEXT(Campaign_Data[[#This Row],[Start_Date]], "mmm-yyyy")</f>
        <v>Apr-2023</v>
      </c>
    </row>
    <row r="1265" spans="1:19" x14ac:dyDescent="0.2">
      <c r="A1265" t="s">
        <v>1303</v>
      </c>
      <c r="B1265" t="s">
        <v>33</v>
      </c>
      <c r="C1265" t="s">
        <v>28</v>
      </c>
      <c r="D1265" s="1">
        <v>45120</v>
      </c>
      <c r="E1265" s="1">
        <v>45557</v>
      </c>
      <c r="F1265">
        <v>56834.2</v>
      </c>
      <c r="G1265">
        <v>4338.3999999999996</v>
      </c>
      <c r="H1265">
        <v>2395.4</v>
      </c>
      <c r="I1265" s="6">
        <v>5945.9859999999999</v>
      </c>
      <c r="J1265" s="7">
        <v>11199.191000000001</v>
      </c>
      <c r="K1265" t="s">
        <v>64</v>
      </c>
      <c r="L1265" t="s">
        <v>34</v>
      </c>
      <c r="M1265" t="s">
        <v>31</v>
      </c>
      <c r="N1265" s="5">
        <f xml:space="preserve"> Campaign_Data[[#This Row],[Clicks]]/Campaign_Data[[#This Row],[Impressions]]</f>
        <v>7.6334319828553931E-2</v>
      </c>
      <c r="O1265" s="5">
        <f xml:space="preserve"> Campaign_Data[[#This Row],[Conversions]]/Campaign_Data[[#This Row],[Clicks]]</f>
        <v>0.55213903743315518</v>
      </c>
      <c r="P1265" s="7">
        <f>Campaign_Data[[#This Row],[Total_Spend]]/Campaign_Data[[#This Row],[Clicks]]</f>
        <v>1.370548128342246</v>
      </c>
      <c r="Q1265" s="6">
        <f>Campaign_Data[[#This Row],[Total_Spend]]/Campaign_Data[[#This Row],[Conversions]]</f>
        <v>2.4822518159806295</v>
      </c>
      <c r="R1265" s="7">
        <f xml:space="preserve"> Campaign_Data[[#This Row],[Revenue_Generated]]/Campaign_Data[[#This Row],[Total_Spend]]</f>
        <v>1.8834876166879642</v>
      </c>
      <c r="S1265" t="str">
        <f xml:space="preserve"> TEXT(Campaign_Data[[#This Row],[Start_Date]], "mmm-yyyy")</f>
        <v>Jul-2023</v>
      </c>
    </row>
    <row r="1266" spans="1:19" x14ac:dyDescent="0.2">
      <c r="A1266" t="s">
        <v>1304</v>
      </c>
      <c r="B1266" t="s">
        <v>39</v>
      </c>
      <c r="C1266" t="s">
        <v>28</v>
      </c>
      <c r="D1266" s="1">
        <v>44969</v>
      </c>
      <c r="E1266" s="1">
        <v>45414</v>
      </c>
      <c r="F1266">
        <v>90398.8</v>
      </c>
      <c r="G1266">
        <v>42528.5</v>
      </c>
      <c r="H1266">
        <v>30026.6</v>
      </c>
      <c r="I1266" s="6">
        <v>2714.1680000000001</v>
      </c>
      <c r="J1266" s="7">
        <v>7936.1980000000003</v>
      </c>
      <c r="K1266" t="s">
        <v>64</v>
      </c>
      <c r="L1266" t="s">
        <v>22</v>
      </c>
      <c r="M1266" t="s">
        <v>31</v>
      </c>
      <c r="N1266" s="5">
        <f xml:space="preserve"> Campaign_Data[[#This Row],[Clicks]]/Campaign_Data[[#This Row],[Impressions]]</f>
        <v>0.47045425381752853</v>
      </c>
      <c r="O1266" s="5">
        <f xml:space="preserve"> Campaign_Data[[#This Row],[Conversions]]/Campaign_Data[[#This Row],[Clicks]]</f>
        <v>0.70603477667916803</v>
      </c>
      <c r="P1266" s="7">
        <f>Campaign_Data[[#This Row],[Total_Spend]]/Campaign_Data[[#This Row],[Clicks]]</f>
        <v>6.3819979543129901E-2</v>
      </c>
      <c r="Q1266" s="6">
        <f>Campaign_Data[[#This Row],[Total_Spend]]/Campaign_Data[[#This Row],[Conversions]]</f>
        <v>9.0392118987830797E-2</v>
      </c>
      <c r="R1266" s="7">
        <f xml:space="preserve"> Campaign_Data[[#This Row],[Revenue_Generated]]/Campaign_Data[[#This Row],[Total_Spend]]</f>
        <v>2.9239892298487051</v>
      </c>
      <c r="S1266" t="str">
        <f xml:space="preserve"> TEXT(Campaign_Data[[#This Row],[Start_Date]], "mmm-yyyy")</f>
        <v>Feb-2023</v>
      </c>
    </row>
    <row r="1267" spans="1:19" x14ac:dyDescent="0.2">
      <c r="A1267" t="s">
        <v>1305</v>
      </c>
      <c r="B1267" t="s">
        <v>46</v>
      </c>
      <c r="C1267" t="s">
        <v>47</v>
      </c>
      <c r="D1267" s="1">
        <v>45010</v>
      </c>
      <c r="E1267" s="1">
        <v>45454</v>
      </c>
      <c r="F1267">
        <v>7203.5999999999995</v>
      </c>
      <c r="G1267">
        <v>6243.7</v>
      </c>
      <c r="H1267">
        <v>4996.7</v>
      </c>
      <c r="I1267" s="6">
        <v>5483.3779999999997</v>
      </c>
      <c r="J1267" s="7">
        <v>21525.278999999999</v>
      </c>
      <c r="K1267" t="s">
        <v>21</v>
      </c>
      <c r="L1267" t="s">
        <v>34</v>
      </c>
      <c r="M1267" t="s">
        <v>23</v>
      </c>
      <c r="N1267" s="5">
        <f xml:space="preserve"> Campaign_Data[[#This Row],[Clicks]]/Campaign_Data[[#This Row],[Impressions]]</f>
        <v>0.86674718196457334</v>
      </c>
      <c r="O1267" s="5">
        <f xml:space="preserve"> Campaign_Data[[#This Row],[Conversions]]/Campaign_Data[[#This Row],[Clicks]]</f>
        <v>0.80027868091035759</v>
      </c>
      <c r="P1267" s="7">
        <f>Campaign_Data[[#This Row],[Total_Spend]]/Campaign_Data[[#This Row],[Clicks]]</f>
        <v>0.8782257315373897</v>
      </c>
      <c r="Q1267" s="6">
        <f>Campaign_Data[[#This Row],[Total_Spend]]/Campaign_Data[[#This Row],[Conversions]]</f>
        <v>1.0973998839233894</v>
      </c>
      <c r="R1267" s="7">
        <f xml:space="preserve"> Campaign_Data[[#This Row],[Revenue_Generated]]/Campaign_Data[[#This Row],[Total_Spend]]</f>
        <v>3.9255508192212902</v>
      </c>
      <c r="S1267" t="str">
        <f xml:space="preserve"> TEXT(Campaign_Data[[#This Row],[Start_Date]], "mmm-yyyy")</f>
        <v>Mar-2023</v>
      </c>
    </row>
    <row r="1268" spans="1:19" x14ac:dyDescent="0.2">
      <c r="A1268" t="s">
        <v>1306</v>
      </c>
      <c r="B1268" t="s">
        <v>33</v>
      </c>
      <c r="C1268" t="s">
        <v>47</v>
      </c>
      <c r="D1268" s="1">
        <v>44983</v>
      </c>
      <c r="E1268" s="1">
        <v>45442</v>
      </c>
      <c r="F1268">
        <v>87870</v>
      </c>
      <c r="G1268">
        <v>9938.2999999999993</v>
      </c>
      <c r="H1268">
        <v>5614.4</v>
      </c>
      <c r="I1268" s="6">
        <v>9085.0329999999994</v>
      </c>
      <c r="J1268" s="7">
        <v>12633.066999999999</v>
      </c>
      <c r="K1268" t="s">
        <v>29</v>
      </c>
      <c r="L1268" t="s">
        <v>22</v>
      </c>
      <c r="M1268" t="s">
        <v>31</v>
      </c>
      <c r="N1268" s="5">
        <f xml:space="preserve"> Campaign_Data[[#This Row],[Clicks]]/Campaign_Data[[#This Row],[Impressions]]</f>
        <v>0.11310231023102309</v>
      </c>
      <c r="O1268" s="5">
        <f xml:space="preserve"> Campaign_Data[[#This Row],[Conversions]]/Campaign_Data[[#This Row],[Clicks]]</f>
        <v>0.56492559089582728</v>
      </c>
      <c r="P1268" s="7">
        <f>Campaign_Data[[#This Row],[Total_Spend]]/Campaign_Data[[#This Row],[Clicks]]</f>
        <v>0.9141435658009921</v>
      </c>
      <c r="Q1268" s="6">
        <f>Campaign_Data[[#This Row],[Total_Spend]]/Campaign_Data[[#This Row],[Conversions]]</f>
        <v>1.6181663223140497</v>
      </c>
      <c r="R1268" s="7">
        <f xml:space="preserve"> Campaign_Data[[#This Row],[Revenue_Generated]]/Campaign_Data[[#This Row],[Total_Spend]]</f>
        <v>1.3905361708647619</v>
      </c>
      <c r="S1268" t="str">
        <f xml:space="preserve"> TEXT(Campaign_Data[[#This Row],[Start_Date]], "mmm-yyyy")</f>
        <v>Feb-2023</v>
      </c>
    </row>
    <row r="1269" spans="1:19" x14ac:dyDescent="0.2">
      <c r="A1269" t="s">
        <v>1307</v>
      </c>
      <c r="B1269" t="s">
        <v>27</v>
      </c>
      <c r="C1269" t="s">
        <v>28</v>
      </c>
      <c r="D1269" s="1">
        <v>45078</v>
      </c>
      <c r="E1269" s="1">
        <v>45525</v>
      </c>
      <c r="F1269">
        <v>137726.79999999999</v>
      </c>
      <c r="G1269">
        <v>121518.7</v>
      </c>
      <c r="H1269">
        <v>76925.399999999994</v>
      </c>
      <c r="I1269" s="6">
        <v>2060.5949999999998</v>
      </c>
      <c r="J1269" s="7">
        <v>8002.2309999999998</v>
      </c>
      <c r="K1269" t="s">
        <v>42</v>
      </c>
      <c r="L1269" t="s">
        <v>34</v>
      </c>
      <c r="M1269" t="s">
        <v>31</v>
      </c>
      <c r="N1269" s="5">
        <f xml:space="preserve"> Campaign_Data[[#This Row],[Clicks]]/Campaign_Data[[#This Row],[Impressions]]</f>
        <v>0.88231702181420035</v>
      </c>
      <c r="O1269" s="5">
        <f xml:space="preserve"> Campaign_Data[[#This Row],[Conversions]]/Campaign_Data[[#This Row],[Clicks]]</f>
        <v>0.63303343436030834</v>
      </c>
      <c r="P1269" s="7">
        <f>Campaign_Data[[#This Row],[Total_Spend]]/Campaign_Data[[#This Row],[Clicks]]</f>
        <v>1.6957019783786362E-2</v>
      </c>
      <c r="Q1269" s="6">
        <f>Campaign_Data[[#This Row],[Total_Spend]]/Campaign_Data[[#This Row],[Conversions]]</f>
        <v>2.6786926034833746E-2</v>
      </c>
      <c r="R1269" s="7">
        <f xml:space="preserve"> Campaign_Data[[#This Row],[Revenue_Generated]]/Campaign_Data[[#This Row],[Total_Spend]]</f>
        <v>3.8834564773766802</v>
      </c>
      <c r="S1269" t="str">
        <f xml:space="preserve"> TEXT(Campaign_Data[[#This Row],[Start_Date]], "mmm-yyyy")</f>
        <v>Jun-2023</v>
      </c>
    </row>
    <row r="1270" spans="1:19" x14ac:dyDescent="0.2">
      <c r="A1270" t="s">
        <v>1308</v>
      </c>
      <c r="B1270" t="s">
        <v>25</v>
      </c>
      <c r="C1270" t="s">
        <v>20</v>
      </c>
      <c r="D1270" s="1">
        <v>44992</v>
      </c>
      <c r="E1270" s="1">
        <v>45445</v>
      </c>
      <c r="F1270">
        <v>140679</v>
      </c>
      <c r="G1270">
        <v>15483.1</v>
      </c>
      <c r="H1270">
        <v>4982.2</v>
      </c>
      <c r="I1270" s="6">
        <v>512.98099999999999</v>
      </c>
      <c r="J1270" s="7">
        <v>1122.3579999999999</v>
      </c>
      <c r="K1270" t="s">
        <v>29</v>
      </c>
      <c r="L1270" t="s">
        <v>43</v>
      </c>
      <c r="M1270" t="s">
        <v>31</v>
      </c>
      <c r="N1270" s="5">
        <f xml:space="preserve"> Campaign_Data[[#This Row],[Clicks]]/Campaign_Data[[#This Row],[Impressions]]</f>
        <v>0.11005978148835292</v>
      </c>
      <c r="O1270" s="5">
        <f xml:space="preserve"> Campaign_Data[[#This Row],[Conversions]]/Campaign_Data[[#This Row],[Clicks]]</f>
        <v>0.32178310545045885</v>
      </c>
      <c r="P1270" s="7">
        <f>Campaign_Data[[#This Row],[Total_Spend]]/Campaign_Data[[#This Row],[Clicks]]</f>
        <v>3.3131672597864766E-2</v>
      </c>
      <c r="Q1270" s="6">
        <f>Campaign_Data[[#This Row],[Total_Spend]]/Campaign_Data[[#This Row],[Conversions]]</f>
        <v>0.10296274738067521</v>
      </c>
      <c r="R1270" s="7">
        <f xml:space="preserve"> Campaign_Data[[#This Row],[Revenue_Generated]]/Campaign_Data[[#This Row],[Total_Spend]]</f>
        <v>2.1879133925038157</v>
      </c>
      <c r="S1270" t="str">
        <f xml:space="preserve"> TEXT(Campaign_Data[[#This Row],[Start_Date]], "mmm-yyyy")</f>
        <v>Mar-2023</v>
      </c>
    </row>
    <row r="1271" spans="1:19" x14ac:dyDescent="0.2">
      <c r="A1271" t="s">
        <v>1309</v>
      </c>
      <c r="B1271" t="s">
        <v>39</v>
      </c>
      <c r="C1271" t="s">
        <v>47</v>
      </c>
      <c r="D1271" s="1">
        <v>44996</v>
      </c>
      <c r="E1271" s="1">
        <v>45436</v>
      </c>
      <c r="F1271">
        <v>106676.5</v>
      </c>
      <c r="G1271">
        <v>106424.2</v>
      </c>
      <c r="H1271">
        <v>72424.599999999991</v>
      </c>
      <c r="I1271" s="6">
        <v>8159.15</v>
      </c>
      <c r="J1271" s="7">
        <v>30521.862000000001</v>
      </c>
      <c r="K1271" t="s">
        <v>64</v>
      </c>
      <c r="L1271" t="s">
        <v>34</v>
      </c>
      <c r="M1271" t="s">
        <v>31</v>
      </c>
      <c r="N1271" s="5">
        <f xml:space="preserve"> Campaign_Data[[#This Row],[Clicks]]/Campaign_Data[[#This Row],[Impressions]]</f>
        <v>0.99763490553214618</v>
      </c>
      <c r="O1271" s="5">
        <f xml:space="preserve"> Campaign_Data[[#This Row],[Conversions]]/Campaign_Data[[#This Row],[Clicks]]</f>
        <v>0.68052754918524161</v>
      </c>
      <c r="P1271" s="7">
        <f>Campaign_Data[[#This Row],[Total_Spend]]/Campaign_Data[[#This Row],[Clicks]]</f>
        <v>7.6666303340781519E-2</v>
      </c>
      <c r="Q1271" s="6">
        <f>Campaign_Data[[#This Row],[Total_Spend]]/Campaign_Data[[#This Row],[Conversions]]</f>
        <v>0.112657163449988</v>
      </c>
      <c r="R1271" s="7">
        <f xml:space="preserve"> Campaign_Data[[#This Row],[Revenue_Generated]]/Campaign_Data[[#This Row],[Total_Spend]]</f>
        <v>3.740813932823885</v>
      </c>
      <c r="S1271" t="str">
        <f xml:space="preserve"> TEXT(Campaign_Data[[#This Row],[Start_Date]], "mmm-yyyy")</f>
        <v>Mar-2023</v>
      </c>
    </row>
    <row r="1272" spans="1:19" x14ac:dyDescent="0.2">
      <c r="A1272" t="s">
        <v>1310</v>
      </c>
      <c r="B1272" t="s">
        <v>27</v>
      </c>
      <c r="C1272" t="s">
        <v>47</v>
      </c>
      <c r="D1272" s="1">
        <v>45123</v>
      </c>
      <c r="E1272" s="1">
        <v>45567</v>
      </c>
      <c r="F1272">
        <v>34202.6</v>
      </c>
      <c r="G1272">
        <v>3656.9</v>
      </c>
      <c r="H1272">
        <v>127.6</v>
      </c>
      <c r="I1272" s="6">
        <v>3037.2860000000001</v>
      </c>
      <c r="J1272" s="7">
        <v>4839.7520000000004</v>
      </c>
      <c r="K1272" t="s">
        <v>37</v>
      </c>
      <c r="L1272" t="s">
        <v>34</v>
      </c>
      <c r="M1272" t="s">
        <v>23</v>
      </c>
      <c r="N1272" s="5">
        <f xml:space="preserve"> Campaign_Data[[#This Row],[Clicks]]/Campaign_Data[[#This Row],[Impressions]]</f>
        <v>0.10691877225707988</v>
      </c>
      <c r="O1272" s="5">
        <f xml:space="preserve"> Campaign_Data[[#This Row],[Conversions]]/Campaign_Data[[#This Row],[Clicks]]</f>
        <v>3.4892942109436956E-2</v>
      </c>
      <c r="P1272" s="7">
        <f>Campaign_Data[[#This Row],[Total_Spend]]/Campaign_Data[[#This Row],[Clicks]]</f>
        <v>0.83056304520222046</v>
      </c>
      <c r="Q1272" s="6">
        <f>Campaign_Data[[#This Row],[Total_Spend]]/Campaign_Data[[#This Row],[Conversions]]</f>
        <v>23.80318181818182</v>
      </c>
      <c r="R1272" s="7">
        <f xml:space="preserve"> Campaign_Data[[#This Row],[Revenue_Generated]]/Campaign_Data[[#This Row],[Total_Spend]]</f>
        <v>1.593446254320469</v>
      </c>
      <c r="S1272" t="str">
        <f xml:space="preserve"> TEXT(Campaign_Data[[#This Row],[Start_Date]], "mmm-yyyy")</f>
        <v>Jul-2023</v>
      </c>
    </row>
    <row r="1273" spans="1:19" x14ac:dyDescent="0.2">
      <c r="A1273" t="s">
        <v>1311</v>
      </c>
      <c r="B1273" t="s">
        <v>46</v>
      </c>
      <c r="C1273" t="s">
        <v>40</v>
      </c>
      <c r="D1273" s="1">
        <v>44963</v>
      </c>
      <c r="E1273" s="1">
        <v>45416</v>
      </c>
      <c r="F1273">
        <v>39344.299999999996</v>
      </c>
      <c r="G1273">
        <v>26674.2</v>
      </c>
      <c r="H1273">
        <v>13284.9</v>
      </c>
      <c r="I1273" s="6">
        <v>732.279</v>
      </c>
      <c r="J1273" s="7">
        <v>2260.7530000000002</v>
      </c>
      <c r="K1273" t="s">
        <v>29</v>
      </c>
      <c r="L1273" t="s">
        <v>49</v>
      </c>
      <c r="M1273" t="s">
        <v>31</v>
      </c>
      <c r="N1273" s="5">
        <f xml:space="preserve"> Campaign_Data[[#This Row],[Clicks]]/Campaign_Data[[#This Row],[Impressions]]</f>
        <v>0.67796860028009154</v>
      </c>
      <c r="O1273" s="5">
        <f xml:space="preserve"> Campaign_Data[[#This Row],[Conversions]]/Campaign_Data[[#This Row],[Clicks]]</f>
        <v>0.49804305283757339</v>
      </c>
      <c r="P1273" s="7">
        <f>Campaign_Data[[#This Row],[Total_Spend]]/Campaign_Data[[#This Row],[Clicks]]</f>
        <v>2.7452707110241358E-2</v>
      </c>
      <c r="Q1273" s="6">
        <f>Campaign_Data[[#This Row],[Total_Spend]]/Campaign_Data[[#This Row],[Conversions]]</f>
        <v>5.5121152586771451E-2</v>
      </c>
      <c r="R1273" s="7">
        <f xml:space="preserve"> Campaign_Data[[#This Row],[Revenue_Generated]]/Campaign_Data[[#This Row],[Total_Spend]]</f>
        <v>3.0872836719337848</v>
      </c>
      <c r="S1273" t="str">
        <f xml:space="preserve"> TEXT(Campaign_Data[[#This Row],[Start_Date]], "mmm-yyyy")</f>
        <v>Feb-2023</v>
      </c>
    </row>
    <row r="1274" spans="1:19" x14ac:dyDescent="0.2">
      <c r="A1274" t="s">
        <v>1312</v>
      </c>
      <c r="B1274" t="s">
        <v>39</v>
      </c>
      <c r="C1274" t="s">
        <v>40</v>
      </c>
      <c r="D1274" s="1">
        <v>45050</v>
      </c>
      <c r="E1274" s="1">
        <v>45496</v>
      </c>
      <c r="F1274">
        <v>129444.4</v>
      </c>
      <c r="G1274">
        <v>126092</v>
      </c>
      <c r="H1274">
        <v>37395.5</v>
      </c>
      <c r="I1274" s="6">
        <v>12985.764999999999</v>
      </c>
      <c r="J1274" s="7">
        <v>47598.802000000003</v>
      </c>
      <c r="K1274" t="s">
        <v>21</v>
      </c>
      <c r="L1274" t="s">
        <v>22</v>
      </c>
      <c r="M1274" t="s">
        <v>23</v>
      </c>
      <c r="N1274" s="5">
        <f xml:space="preserve"> Campaign_Data[[#This Row],[Clicks]]/Campaign_Data[[#This Row],[Impressions]]</f>
        <v>0.97410162200914063</v>
      </c>
      <c r="O1274" s="5">
        <f xml:space="preserve"> Campaign_Data[[#This Row],[Conversions]]/Campaign_Data[[#This Row],[Clicks]]</f>
        <v>0.29657313707451705</v>
      </c>
      <c r="P1274" s="7">
        <f>Campaign_Data[[#This Row],[Total_Spend]]/Campaign_Data[[#This Row],[Clicks]]</f>
        <v>0.10298643054277828</v>
      </c>
      <c r="Q1274" s="6">
        <f>Campaign_Data[[#This Row],[Total_Spend]]/Campaign_Data[[#This Row],[Conversions]]</f>
        <v>0.34725474990306321</v>
      </c>
      <c r="R1274" s="7">
        <f xml:space="preserve"> Campaign_Data[[#This Row],[Revenue_Generated]]/Campaign_Data[[#This Row],[Total_Spend]]</f>
        <v>3.6654599863773916</v>
      </c>
      <c r="S1274" t="str">
        <f xml:space="preserve"> TEXT(Campaign_Data[[#This Row],[Start_Date]], "mmm-yyyy")</f>
        <v>May-2023</v>
      </c>
    </row>
    <row r="1275" spans="1:19" x14ac:dyDescent="0.2">
      <c r="A1275" t="s">
        <v>1313</v>
      </c>
      <c r="B1275" t="s">
        <v>19</v>
      </c>
      <c r="C1275" t="s">
        <v>20</v>
      </c>
      <c r="D1275" s="1">
        <v>44951</v>
      </c>
      <c r="E1275" s="1">
        <v>45403</v>
      </c>
      <c r="F1275">
        <v>95618.8</v>
      </c>
      <c r="G1275">
        <v>10080.4</v>
      </c>
      <c r="H1275">
        <v>4979.3</v>
      </c>
      <c r="I1275" s="6">
        <v>423.60300000000001</v>
      </c>
      <c r="J1275" s="7">
        <v>1294.9369999999999</v>
      </c>
      <c r="K1275" t="s">
        <v>64</v>
      </c>
      <c r="L1275" t="s">
        <v>22</v>
      </c>
      <c r="M1275" t="s">
        <v>31</v>
      </c>
      <c r="N1275" s="5">
        <f xml:space="preserve"> Campaign_Data[[#This Row],[Clicks]]/Campaign_Data[[#This Row],[Impressions]]</f>
        <v>0.10542278296736625</v>
      </c>
      <c r="O1275" s="5">
        <f xml:space="preserve"> Campaign_Data[[#This Row],[Conversions]]/Campaign_Data[[#This Row],[Clicks]]</f>
        <v>0.49395857307249713</v>
      </c>
      <c r="P1275" s="7">
        <f>Campaign_Data[[#This Row],[Total_Spend]]/Campaign_Data[[#This Row],[Clicks]]</f>
        <v>4.202243958573073E-2</v>
      </c>
      <c r="Q1275" s="6">
        <f>Campaign_Data[[#This Row],[Total_Spend]]/Campaign_Data[[#This Row],[Conversions]]</f>
        <v>8.5072801397786835E-2</v>
      </c>
      <c r="R1275" s="7">
        <f xml:space="preserve"> Campaign_Data[[#This Row],[Revenue_Generated]]/Campaign_Data[[#This Row],[Total_Spend]]</f>
        <v>3.0569589922639828</v>
      </c>
      <c r="S1275" t="str">
        <f xml:space="preserve"> TEXT(Campaign_Data[[#This Row],[Start_Date]], "mmm-yyyy")</f>
        <v>Jan-2023</v>
      </c>
    </row>
    <row r="1276" spans="1:19" x14ac:dyDescent="0.2">
      <c r="A1276" t="s">
        <v>1314</v>
      </c>
      <c r="B1276" t="s">
        <v>25</v>
      </c>
      <c r="C1276" t="s">
        <v>40</v>
      </c>
      <c r="D1276" s="1">
        <v>44902</v>
      </c>
      <c r="E1276" s="1">
        <v>45348</v>
      </c>
      <c r="F1276">
        <v>112198.09999999999</v>
      </c>
      <c r="G1276">
        <v>102378.7</v>
      </c>
      <c r="H1276">
        <v>39092</v>
      </c>
      <c r="I1276" s="6">
        <v>9285.51</v>
      </c>
      <c r="J1276" s="7">
        <v>29216.659</v>
      </c>
      <c r="K1276" t="s">
        <v>21</v>
      </c>
      <c r="L1276" t="s">
        <v>22</v>
      </c>
      <c r="M1276" t="s">
        <v>23</v>
      </c>
      <c r="N1276" s="5">
        <f xml:space="preserve"> Campaign_Data[[#This Row],[Clicks]]/Campaign_Data[[#This Row],[Impressions]]</f>
        <v>0.91248158391274015</v>
      </c>
      <c r="O1276" s="5">
        <f xml:space="preserve"> Campaign_Data[[#This Row],[Conversions]]/Campaign_Data[[#This Row],[Clicks]]</f>
        <v>0.38183723762853017</v>
      </c>
      <c r="P1276" s="7">
        <f>Campaign_Data[[#This Row],[Total_Spend]]/Campaign_Data[[#This Row],[Clicks]]</f>
        <v>9.0697674418604657E-2</v>
      </c>
      <c r="Q1276" s="6">
        <f>Campaign_Data[[#This Row],[Total_Spend]]/Campaign_Data[[#This Row],[Conversions]]</f>
        <v>0.23752967359050445</v>
      </c>
      <c r="R1276" s="7">
        <f xml:space="preserve"> Campaign_Data[[#This Row],[Revenue_Generated]]/Campaign_Data[[#This Row],[Total_Spend]]</f>
        <v>3.1464786532996034</v>
      </c>
      <c r="S1276" t="str">
        <f xml:space="preserve"> TEXT(Campaign_Data[[#This Row],[Start_Date]], "mmm-yyyy")</f>
        <v>Dec-2022</v>
      </c>
    </row>
    <row r="1277" spans="1:19" x14ac:dyDescent="0.2">
      <c r="A1277" t="s">
        <v>1315</v>
      </c>
      <c r="B1277" t="s">
        <v>25</v>
      </c>
      <c r="C1277" t="s">
        <v>40</v>
      </c>
      <c r="D1277" s="1">
        <v>44959</v>
      </c>
      <c r="E1277" s="1">
        <v>45416</v>
      </c>
      <c r="F1277">
        <v>107181.09999999999</v>
      </c>
      <c r="G1277">
        <v>8030.0999999999995</v>
      </c>
      <c r="H1277">
        <v>4451.5</v>
      </c>
      <c r="I1277" s="6">
        <v>6305.6729999999998</v>
      </c>
      <c r="J1277" s="7">
        <v>15005.209000000001</v>
      </c>
      <c r="K1277" t="s">
        <v>29</v>
      </c>
      <c r="L1277" t="s">
        <v>34</v>
      </c>
      <c r="M1277" t="s">
        <v>31</v>
      </c>
      <c r="N1277" s="5">
        <f xml:space="preserve"> Campaign_Data[[#This Row],[Clicks]]/Campaign_Data[[#This Row],[Impressions]]</f>
        <v>7.4920858248329225E-2</v>
      </c>
      <c r="O1277" s="5">
        <f xml:space="preserve"> Campaign_Data[[#This Row],[Conversions]]/Campaign_Data[[#This Row],[Clicks]]</f>
        <v>0.55435175153485017</v>
      </c>
      <c r="P1277" s="7">
        <f>Campaign_Data[[#This Row],[Total_Spend]]/Campaign_Data[[#This Row],[Clicks]]</f>
        <v>0.78525460455037921</v>
      </c>
      <c r="Q1277" s="6">
        <f>Campaign_Data[[#This Row],[Total_Spend]]/Campaign_Data[[#This Row],[Conversions]]</f>
        <v>1.416527687296417</v>
      </c>
      <c r="R1277" s="7">
        <f xml:space="preserve"> Campaign_Data[[#This Row],[Revenue_Generated]]/Campaign_Data[[#This Row],[Total_Spend]]</f>
        <v>2.3796364004286299</v>
      </c>
      <c r="S1277" t="str">
        <f xml:space="preserve"> TEXT(Campaign_Data[[#This Row],[Start_Date]], "mmm-yyyy")</f>
        <v>Feb-2023</v>
      </c>
    </row>
    <row r="1278" spans="1:19" x14ac:dyDescent="0.2">
      <c r="A1278" t="s">
        <v>1316</v>
      </c>
      <c r="B1278" t="s">
        <v>27</v>
      </c>
      <c r="C1278" t="s">
        <v>47</v>
      </c>
      <c r="D1278" s="1">
        <v>45025</v>
      </c>
      <c r="E1278" s="1">
        <v>45483</v>
      </c>
      <c r="F1278">
        <v>35411.9</v>
      </c>
      <c r="G1278">
        <v>17513.099999999999</v>
      </c>
      <c r="H1278">
        <v>8352</v>
      </c>
      <c r="I1278" s="6">
        <v>11096.763000000001</v>
      </c>
      <c r="J1278" s="7">
        <v>29199.578000000001</v>
      </c>
      <c r="K1278" t="s">
        <v>42</v>
      </c>
      <c r="L1278" t="s">
        <v>22</v>
      </c>
      <c r="M1278" t="s">
        <v>31</v>
      </c>
      <c r="N1278" s="5">
        <f xml:space="preserve"> Campaign_Data[[#This Row],[Clicks]]/Campaign_Data[[#This Row],[Impressions]]</f>
        <v>0.49455409057407251</v>
      </c>
      <c r="O1278" s="5">
        <f xml:space="preserve"> Campaign_Data[[#This Row],[Conversions]]/Campaign_Data[[#This Row],[Clicks]]</f>
        <v>0.47690014903129663</v>
      </c>
      <c r="P1278" s="7">
        <f>Campaign_Data[[#This Row],[Total_Spend]]/Campaign_Data[[#This Row],[Clicks]]</f>
        <v>0.63362642821659221</v>
      </c>
      <c r="Q1278" s="6">
        <f>Campaign_Data[[#This Row],[Total_Spend]]/Campaign_Data[[#This Row],[Conversions]]</f>
        <v>1.3286354166666667</v>
      </c>
      <c r="R1278" s="7">
        <f xml:space="preserve"> Campaign_Data[[#This Row],[Revenue_Generated]]/Campaign_Data[[#This Row],[Total_Spend]]</f>
        <v>2.6313599740753224</v>
      </c>
      <c r="S1278" t="str">
        <f xml:space="preserve"> TEXT(Campaign_Data[[#This Row],[Start_Date]], "mmm-yyyy")</f>
        <v>Apr-2023</v>
      </c>
    </row>
    <row r="1279" spans="1:19" x14ac:dyDescent="0.2">
      <c r="A1279" t="s">
        <v>1317</v>
      </c>
      <c r="B1279" t="s">
        <v>27</v>
      </c>
      <c r="C1279" t="s">
        <v>28</v>
      </c>
      <c r="D1279" s="1">
        <v>44960</v>
      </c>
      <c r="E1279" s="1">
        <v>45396</v>
      </c>
      <c r="F1279">
        <v>126686.5</v>
      </c>
      <c r="G1279">
        <v>14024.4</v>
      </c>
      <c r="H1279">
        <v>2856.5</v>
      </c>
      <c r="I1279" s="6">
        <v>1762.3879999999999</v>
      </c>
      <c r="J1279" s="7">
        <v>4660.2420000000002</v>
      </c>
      <c r="K1279" t="s">
        <v>42</v>
      </c>
      <c r="L1279" t="s">
        <v>34</v>
      </c>
      <c r="M1279" t="s">
        <v>31</v>
      </c>
      <c r="N1279" s="5">
        <f xml:space="preserve"> Campaign_Data[[#This Row],[Clicks]]/Campaign_Data[[#This Row],[Impressions]]</f>
        <v>0.11070161382625615</v>
      </c>
      <c r="O1279" s="5">
        <f xml:space="preserve"> Campaign_Data[[#This Row],[Conversions]]/Campaign_Data[[#This Row],[Clicks]]</f>
        <v>0.20368072787427627</v>
      </c>
      <c r="P1279" s="7">
        <f>Campaign_Data[[#This Row],[Total_Spend]]/Campaign_Data[[#This Row],[Clicks]]</f>
        <v>0.12566583953680727</v>
      </c>
      <c r="Q1279" s="6">
        <f>Campaign_Data[[#This Row],[Total_Spend]]/Campaign_Data[[#This Row],[Conversions]]</f>
        <v>0.61697461928934005</v>
      </c>
      <c r="R1279" s="7">
        <f xml:space="preserve"> Campaign_Data[[#This Row],[Revenue_Generated]]/Campaign_Data[[#This Row],[Total_Spend]]</f>
        <v>2.6442769696570791</v>
      </c>
      <c r="S1279" t="str">
        <f xml:space="preserve"> TEXT(Campaign_Data[[#This Row],[Start_Date]], "mmm-yyyy")</f>
        <v>Feb-2023</v>
      </c>
    </row>
    <row r="1280" spans="1:19" x14ac:dyDescent="0.2">
      <c r="A1280" t="s">
        <v>1318</v>
      </c>
      <c r="B1280" t="s">
        <v>27</v>
      </c>
      <c r="C1280" t="s">
        <v>20</v>
      </c>
      <c r="D1280" s="1">
        <v>44878</v>
      </c>
      <c r="E1280" s="1">
        <v>45333</v>
      </c>
      <c r="F1280">
        <v>76345.399999999994</v>
      </c>
      <c r="G1280">
        <v>42841.7</v>
      </c>
      <c r="H1280">
        <v>7447.2</v>
      </c>
      <c r="I1280" s="6">
        <v>2542.0819999999999</v>
      </c>
      <c r="J1280" s="7">
        <v>10022.893</v>
      </c>
      <c r="K1280" t="s">
        <v>42</v>
      </c>
      <c r="L1280" t="s">
        <v>30</v>
      </c>
      <c r="M1280" t="s">
        <v>31</v>
      </c>
      <c r="N1280" s="5">
        <f xml:space="preserve"> Campaign_Data[[#This Row],[Clicks]]/Campaign_Data[[#This Row],[Impressions]]</f>
        <v>0.56115627136670976</v>
      </c>
      <c r="O1280" s="5">
        <f xml:space="preserve"> Campaign_Data[[#This Row],[Conversions]]/Campaign_Data[[#This Row],[Clicks]]</f>
        <v>0.17383063697285589</v>
      </c>
      <c r="P1280" s="7">
        <f>Campaign_Data[[#This Row],[Total_Spend]]/Campaign_Data[[#This Row],[Clicks]]</f>
        <v>5.9336627631489884E-2</v>
      </c>
      <c r="Q1280" s="6">
        <f>Campaign_Data[[#This Row],[Total_Spend]]/Campaign_Data[[#This Row],[Conversions]]</f>
        <v>0.34134735202492211</v>
      </c>
      <c r="R1280" s="7">
        <f xml:space="preserve"> Campaign_Data[[#This Row],[Revenue_Generated]]/Campaign_Data[[#This Row],[Total_Spend]]</f>
        <v>3.9427890209678527</v>
      </c>
      <c r="S1280" t="str">
        <f xml:space="preserve"> TEXT(Campaign_Data[[#This Row],[Start_Date]], "mmm-yyyy")</f>
        <v>Nov-2022</v>
      </c>
    </row>
    <row r="1281" spans="1:19" x14ac:dyDescent="0.2">
      <c r="A1281" t="s">
        <v>1319</v>
      </c>
      <c r="B1281" t="s">
        <v>19</v>
      </c>
      <c r="C1281" t="s">
        <v>28</v>
      </c>
      <c r="D1281" s="1">
        <v>44965</v>
      </c>
      <c r="E1281" s="1">
        <v>45400</v>
      </c>
      <c r="F1281">
        <v>119865.7</v>
      </c>
      <c r="G1281">
        <v>81803.199999999997</v>
      </c>
      <c r="H1281">
        <v>15100.3</v>
      </c>
      <c r="I1281" s="6">
        <v>7493.6</v>
      </c>
      <c r="J1281" s="7">
        <v>22214.377</v>
      </c>
      <c r="K1281" t="s">
        <v>21</v>
      </c>
      <c r="L1281" t="s">
        <v>49</v>
      </c>
      <c r="M1281" t="s">
        <v>31</v>
      </c>
      <c r="N1281" s="5">
        <f xml:space="preserve"> Campaign_Data[[#This Row],[Clicks]]/Campaign_Data[[#This Row],[Impressions]]</f>
        <v>0.68245711658964991</v>
      </c>
      <c r="O1281" s="5">
        <f xml:space="preserve"> Campaign_Data[[#This Row],[Conversions]]/Campaign_Data[[#This Row],[Clicks]]</f>
        <v>0.18459302325581395</v>
      </c>
      <c r="P1281" s="7">
        <f>Campaign_Data[[#This Row],[Total_Spend]]/Campaign_Data[[#This Row],[Clicks]]</f>
        <v>9.1605218377765182E-2</v>
      </c>
      <c r="Q1281" s="6">
        <f>Campaign_Data[[#This Row],[Total_Spend]]/Campaign_Data[[#This Row],[Conversions]]</f>
        <v>0.49625504129057041</v>
      </c>
      <c r="R1281" s="7">
        <f xml:space="preserve"> Campaign_Data[[#This Row],[Revenue_Generated]]/Campaign_Data[[#This Row],[Total_Spend]]</f>
        <v>2.9644465944272445</v>
      </c>
      <c r="S1281" t="str">
        <f xml:space="preserve"> TEXT(Campaign_Data[[#This Row],[Start_Date]], "mmm-yyyy")</f>
        <v>Feb-2023</v>
      </c>
    </row>
    <row r="1282" spans="1:19" x14ac:dyDescent="0.2">
      <c r="A1282" t="s">
        <v>1320</v>
      </c>
      <c r="B1282" t="s">
        <v>33</v>
      </c>
      <c r="C1282" t="s">
        <v>47</v>
      </c>
      <c r="D1282" s="1">
        <v>44958</v>
      </c>
      <c r="E1282" s="1">
        <v>45401</v>
      </c>
      <c r="F1282">
        <v>143399.19999999998</v>
      </c>
      <c r="G1282">
        <v>88258.599999999991</v>
      </c>
      <c r="H1282">
        <v>50628.2</v>
      </c>
      <c r="I1282" s="6">
        <v>3288.4839999999999</v>
      </c>
      <c r="J1282" s="7">
        <v>5826.6509999999998</v>
      </c>
      <c r="K1282" t="s">
        <v>29</v>
      </c>
      <c r="L1282" t="s">
        <v>43</v>
      </c>
      <c r="M1282" t="s">
        <v>31</v>
      </c>
      <c r="N1282" s="5">
        <f xml:space="preserve"> Campaign_Data[[#This Row],[Clicks]]/Campaign_Data[[#This Row],[Impressions]]</f>
        <v>0.61547484225853422</v>
      </c>
      <c r="O1282" s="5">
        <f xml:space="preserve"> Campaign_Data[[#This Row],[Conversions]]/Campaign_Data[[#This Row],[Clicks]]</f>
        <v>0.57363475060787283</v>
      </c>
      <c r="P1282" s="7">
        <f>Campaign_Data[[#This Row],[Total_Spend]]/Campaign_Data[[#This Row],[Clicks]]</f>
        <v>3.7259643819412505E-2</v>
      </c>
      <c r="Q1282" s="6">
        <f>Campaign_Data[[#This Row],[Total_Spend]]/Campaign_Data[[#This Row],[Conversions]]</f>
        <v>6.4953602932752888E-2</v>
      </c>
      <c r="R1282" s="7">
        <f xml:space="preserve"> Campaign_Data[[#This Row],[Revenue_Generated]]/Campaign_Data[[#This Row],[Total_Spend]]</f>
        <v>1.7718349853610356</v>
      </c>
      <c r="S1282" t="str">
        <f xml:space="preserve"> TEXT(Campaign_Data[[#This Row],[Start_Date]], "mmm-yyyy")</f>
        <v>Feb-2023</v>
      </c>
    </row>
    <row r="1283" spans="1:19" x14ac:dyDescent="0.2">
      <c r="A1283" t="s">
        <v>1321</v>
      </c>
      <c r="B1283" t="s">
        <v>33</v>
      </c>
      <c r="C1283" t="s">
        <v>47</v>
      </c>
      <c r="D1283" s="1">
        <v>45139</v>
      </c>
      <c r="E1283" s="1">
        <v>45574</v>
      </c>
      <c r="F1283">
        <v>27871.899999999998</v>
      </c>
      <c r="G1283">
        <v>6194.4</v>
      </c>
      <c r="H1283">
        <v>1099.0999999999999</v>
      </c>
      <c r="I1283" s="6">
        <v>14005.173000000001</v>
      </c>
      <c r="J1283" s="7">
        <v>34888.101999999999</v>
      </c>
      <c r="K1283" t="s">
        <v>64</v>
      </c>
      <c r="L1283" t="s">
        <v>43</v>
      </c>
      <c r="M1283" t="s">
        <v>31</v>
      </c>
      <c r="N1283" s="5">
        <f xml:space="preserve"> Campaign_Data[[#This Row],[Clicks]]/Campaign_Data[[#This Row],[Impressions]]</f>
        <v>0.22224534387680783</v>
      </c>
      <c r="O1283" s="5">
        <f xml:space="preserve"> Campaign_Data[[#This Row],[Conversions]]/Campaign_Data[[#This Row],[Clicks]]</f>
        <v>0.17743445692883894</v>
      </c>
      <c r="P1283" s="7">
        <f>Campaign_Data[[#This Row],[Total_Spend]]/Campaign_Data[[#This Row],[Clicks]]</f>
        <v>2.2609410112359551</v>
      </c>
      <c r="Q1283" s="6">
        <f>Campaign_Data[[#This Row],[Total_Spend]]/Campaign_Data[[#This Row],[Conversions]]</f>
        <v>12.742401055408973</v>
      </c>
      <c r="R1283" s="7">
        <f xml:space="preserve"> Campaign_Data[[#This Row],[Revenue_Generated]]/Campaign_Data[[#This Row],[Total_Spend]]</f>
        <v>2.4910868291309218</v>
      </c>
      <c r="S1283" t="str">
        <f xml:space="preserve"> TEXT(Campaign_Data[[#This Row],[Start_Date]], "mmm-yyyy")</f>
        <v>Aug-2023</v>
      </c>
    </row>
    <row r="1284" spans="1:19" x14ac:dyDescent="0.2">
      <c r="A1284" t="s">
        <v>1322</v>
      </c>
      <c r="B1284" t="s">
        <v>27</v>
      </c>
      <c r="C1284" t="s">
        <v>20</v>
      </c>
      <c r="D1284" s="1">
        <v>45152</v>
      </c>
      <c r="E1284" s="1">
        <v>45607</v>
      </c>
      <c r="F1284">
        <v>35762.799999999996</v>
      </c>
      <c r="G1284">
        <v>14207.1</v>
      </c>
      <c r="H1284">
        <v>7473.3</v>
      </c>
      <c r="I1284" s="6">
        <v>4689.4160000000002</v>
      </c>
      <c r="J1284" s="7">
        <v>15900.352000000001</v>
      </c>
      <c r="K1284" t="s">
        <v>64</v>
      </c>
      <c r="L1284" t="s">
        <v>30</v>
      </c>
      <c r="M1284" t="s">
        <v>31</v>
      </c>
      <c r="N1284" s="5">
        <f xml:space="preserve"> Campaign_Data[[#This Row],[Clicks]]/Campaign_Data[[#This Row],[Impressions]]</f>
        <v>0.39725916315277332</v>
      </c>
      <c r="O1284" s="5">
        <f xml:space="preserve"> Campaign_Data[[#This Row],[Conversions]]/Campaign_Data[[#This Row],[Clicks]]</f>
        <v>0.52602571953459887</v>
      </c>
      <c r="P1284" s="7">
        <f>Campaign_Data[[#This Row],[Total_Spend]]/Campaign_Data[[#This Row],[Clicks]]</f>
        <v>0.33007552561747294</v>
      </c>
      <c r="Q1284" s="6">
        <f>Campaign_Data[[#This Row],[Total_Spend]]/Campaign_Data[[#This Row],[Conversions]]</f>
        <v>0.62748932867675589</v>
      </c>
      <c r="R1284" s="7">
        <f xml:space="preserve"> Campaign_Data[[#This Row],[Revenue_Generated]]/Campaign_Data[[#This Row],[Total_Spend]]</f>
        <v>3.3906891604413003</v>
      </c>
      <c r="S1284" t="str">
        <f xml:space="preserve"> TEXT(Campaign_Data[[#This Row],[Start_Date]], "mmm-yyyy")</f>
        <v>Aug-2023</v>
      </c>
    </row>
    <row r="1285" spans="1:19" x14ac:dyDescent="0.2">
      <c r="A1285" t="s">
        <v>1323</v>
      </c>
      <c r="B1285" t="s">
        <v>27</v>
      </c>
      <c r="C1285" t="s">
        <v>28</v>
      </c>
      <c r="D1285" s="1">
        <v>44938</v>
      </c>
      <c r="E1285" s="1">
        <v>45393</v>
      </c>
      <c r="F1285">
        <v>129168.9</v>
      </c>
      <c r="G1285">
        <v>120689.3</v>
      </c>
      <c r="H1285">
        <v>89949.3</v>
      </c>
      <c r="I1285" s="6">
        <v>5269.2420000000002</v>
      </c>
      <c r="J1285" s="7">
        <v>9092.6020000000008</v>
      </c>
      <c r="K1285" t="s">
        <v>29</v>
      </c>
      <c r="L1285" t="s">
        <v>34</v>
      </c>
      <c r="M1285" t="s">
        <v>23</v>
      </c>
      <c r="N1285" s="5">
        <f xml:space="preserve"> Campaign_Data[[#This Row],[Clicks]]/Campaign_Data[[#This Row],[Impressions]]</f>
        <v>0.93435261893536303</v>
      </c>
      <c r="O1285" s="5">
        <f xml:space="preserve"> Campaign_Data[[#This Row],[Conversions]]/Campaign_Data[[#This Row],[Clicks]]</f>
        <v>0.74529639330081454</v>
      </c>
      <c r="P1285" s="7">
        <f>Campaign_Data[[#This Row],[Total_Spend]]/Campaign_Data[[#This Row],[Clicks]]</f>
        <v>4.3659562198140184E-2</v>
      </c>
      <c r="Q1285" s="6">
        <f>Campaign_Data[[#This Row],[Total_Spend]]/Campaign_Data[[#This Row],[Conversions]]</f>
        <v>5.8580133475191025E-2</v>
      </c>
      <c r="R1285" s="7">
        <f xml:space="preserve"> Campaign_Data[[#This Row],[Revenue_Generated]]/Campaign_Data[[#This Row],[Total_Spend]]</f>
        <v>1.7255996213497122</v>
      </c>
      <c r="S1285" t="str">
        <f xml:space="preserve"> TEXT(Campaign_Data[[#This Row],[Start_Date]], "mmm-yyyy")</f>
        <v>Jan-2023</v>
      </c>
    </row>
    <row r="1286" spans="1:19" x14ac:dyDescent="0.2">
      <c r="A1286" t="s">
        <v>1324</v>
      </c>
      <c r="B1286" t="s">
        <v>46</v>
      </c>
      <c r="C1286" t="s">
        <v>20</v>
      </c>
      <c r="D1286" s="1">
        <v>45130</v>
      </c>
      <c r="E1286" s="1">
        <v>45567</v>
      </c>
      <c r="F1286">
        <v>82273</v>
      </c>
      <c r="G1286">
        <v>38828.1</v>
      </c>
      <c r="H1286">
        <v>19467.7</v>
      </c>
      <c r="I1286" s="6">
        <v>1749.251</v>
      </c>
      <c r="J1286" s="7">
        <v>3864.337</v>
      </c>
      <c r="K1286" t="s">
        <v>37</v>
      </c>
      <c r="L1286" t="s">
        <v>49</v>
      </c>
      <c r="M1286" t="s">
        <v>23</v>
      </c>
      <c r="N1286" s="5">
        <f xml:space="preserve"> Campaign_Data[[#This Row],[Clicks]]/Campaign_Data[[#This Row],[Impressions]]</f>
        <v>0.47194219245682056</v>
      </c>
      <c r="O1286" s="5">
        <f xml:space="preserve"> Campaign_Data[[#This Row],[Conversions]]/Campaign_Data[[#This Row],[Clicks]]</f>
        <v>0.50138173127193963</v>
      </c>
      <c r="P1286" s="7">
        <f>Campaign_Data[[#This Row],[Total_Spend]]/Campaign_Data[[#This Row],[Clicks]]</f>
        <v>4.5051161401150196E-2</v>
      </c>
      <c r="Q1286" s="6">
        <f>Campaign_Data[[#This Row],[Total_Spend]]/Campaign_Data[[#This Row],[Conversions]]</f>
        <v>8.9854014598540144E-2</v>
      </c>
      <c r="R1286" s="7">
        <f xml:space="preserve"> Campaign_Data[[#This Row],[Revenue_Generated]]/Campaign_Data[[#This Row],[Total_Spend]]</f>
        <v>2.2091380825278932</v>
      </c>
      <c r="S1286" t="str">
        <f xml:space="preserve"> TEXT(Campaign_Data[[#This Row],[Start_Date]], "mmm-yyyy")</f>
        <v>Jul-2023</v>
      </c>
    </row>
    <row r="1287" spans="1:19" x14ac:dyDescent="0.2">
      <c r="A1287" t="s">
        <v>1325</v>
      </c>
      <c r="B1287" t="s">
        <v>46</v>
      </c>
      <c r="C1287" t="s">
        <v>20</v>
      </c>
      <c r="D1287" s="1">
        <v>44963</v>
      </c>
      <c r="E1287" s="1">
        <v>45400</v>
      </c>
      <c r="F1287">
        <v>21636.899999999998</v>
      </c>
      <c r="G1287">
        <v>18809.399999999998</v>
      </c>
      <c r="H1287">
        <v>7650.2</v>
      </c>
      <c r="I1287" s="6">
        <v>2080.576</v>
      </c>
      <c r="J1287" s="7">
        <v>3473.9969999999998</v>
      </c>
      <c r="K1287" t="s">
        <v>42</v>
      </c>
      <c r="L1287" t="s">
        <v>43</v>
      </c>
      <c r="M1287" t="s">
        <v>31</v>
      </c>
      <c r="N1287" s="5">
        <f xml:space="preserve"> Campaign_Data[[#This Row],[Clicks]]/Campaign_Data[[#This Row],[Impressions]]</f>
        <v>0.86932046642541216</v>
      </c>
      <c r="O1287" s="5">
        <f xml:space="preserve"> Campaign_Data[[#This Row],[Conversions]]/Campaign_Data[[#This Row],[Clicks]]</f>
        <v>0.40672217082947892</v>
      </c>
      <c r="P1287" s="7">
        <f>Campaign_Data[[#This Row],[Total_Spend]]/Campaign_Data[[#This Row],[Clicks]]</f>
        <v>0.11061362935553501</v>
      </c>
      <c r="Q1287" s="6">
        <f>Campaign_Data[[#This Row],[Total_Spend]]/Campaign_Data[[#This Row],[Conversions]]</f>
        <v>0.27196360879454134</v>
      </c>
      <c r="R1287" s="7">
        <f xml:space="preserve"> Campaign_Data[[#This Row],[Revenue_Generated]]/Campaign_Data[[#This Row],[Total_Spend]]</f>
        <v>1.6697284790365743</v>
      </c>
      <c r="S1287" t="str">
        <f xml:space="preserve"> TEXT(Campaign_Data[[#This Row],[Start_Date]], "mmm-yyyy")</f>
        <v>Feb-2023</v>
      </c>
    </row>
    <row r="1288" spans="1:19" x14ac:dyDescent="0.2">
      <c r="A1288" t="s">
        <v>1326</v>
      </c>
      <c r="B1288" t="s">
        <v>39</v>
      </c>
      <c r="C1288" t="s">
        <v>28</v>
      </c>
      <c r="D1288" s="1">
        <v>44942</v>
      </c>
      <c r="E1288" s="1">
        <v>45394</v>
      </c>
      <c r="F1288">
        <v>144443.19999999998</v>
      </c>
      <c r="G1288">
        <v>58150.799999999996</v>
      </c>
      <c r="H1288">
        <v>6922.3</v>
      </c>
      <c r="I1288" s="6">
        <v>1046.7840000000001</v>
      </c>
      <c r="J1288" s="7">
        <v>3866.1060000000002</v>
      </c>
      <c r="K1288" t="s">
        <v>64</v>
      </c>
      <c r="L1288" t="s">
        <v>30</v>
      </c>
      <c r="M1288" t="s">
        <v>31</v>
      </c>
      <c r="N1288" s="5">
        <f xml:space="preserve"> Campaign_Data[[#This Row],[Clicks]]/Campaign_Data[[#This Row],[Impressions]]</f>
        <v>0.402585929971089</v>
      </c>
      <c r="O1288" s="5">
        <f xml:space="preserve"> Campaign_Data[[#This Row],[Conversions]]/Campaign_Data[[#This Row],[Clicks]]</f>
        <v>0.11904049471374428</v>
      </c>
      <c r="P1288" s="7">
        <f>Campaign_Data[[#This Row],[Total_Spend]]/Campaign_Data[[#This Row],[Clicks]]</f>
        <v>1.8001196888090966E-2</v>
      </c>
      <c r="Q1288" s="6">
        <f>Campaign_Data[[#This Row],[Total_Spend]]/Campaign_Data[[#This Row],[Conversions]]</f>
        <v>0.15121910347716799</v>
      </c>
      <c r="R1288" s="7">
        <f xml:space="preserve"> Campaign_Data[[#This Row],[Revenue_Generated]]/Campaign_Data[[#This Row],[Total_Spend]]</f>
        <v>3.6933178191489362</v>
      </c>
      <c r="S1288" t="str">
        <f xml:space="preserve"> TEXT(Campaign_Data[[#This Row],[Start_Date]], "mmm-yyyy")</f>
        <v>Jan-2023</v>
      </c>
    </row>
    <row r="1289" spans="1:19" x14ac:dyDescent="0.2">
      <c r="A1289" t="s">
        <v>1327</v>
      </c>
      <c r="B1289" t="s">
        <v>39</v>
      </c>
      <c r="C1289" t="s">
        <v>20</v>
      </c>
      <c r="D1289" s="1">
        <v>44916</v>
      </c>
      <c r="E1289" s="1">
        <v>45375</v>
      </c>
      <c r="F1289">
        <v>60479.5</v>
      </c>
      <c r="G1289">
        <v>15567.199999999999</v>
      </c>
      <c r="H1289">
        <v>8731.9</v>
      </c>
      <c r="I1289" s="6">
        <v>1236.7629999999999</v>
      </c>
      <c r="J1289" s="7">
        <v>1837.846</v>
      </c>
      <c r="K1289" t="s">
        <v>64</v>
      </c>
      <c r="L1289" t="s">
        <v>43</v>
      </c>
      <c r="M1289" t="s">
        <v>31</v>
      </c>
      <c r="N1289" s="5">
        <f xml:space="preserve"> Campaign_Data[[#This Row],[Clicks]]/Campaign_Data[[#This Row],[Impressions]]</f>
        <v>0.25739630783984652</v>
      </c>
      <c r="O1289" s="5">
        <f xml:space="preserve"> Campaign_Data[[#This Row],[Conversions]]/Campaign_Data[[#This Row],[Clicks]]</f>
        <v>0.56091654247391953</v>
      </c>
      <c r="P1289" s="7">
        <f>Campaign_Data[[#This Row],[Total_Spend]]/Campaign_Data[[#This Row],[Clicks]]</f>
        <v>7.9446721311475413E-2</v>
      </c>
      <c r="Q1289" s="6">
        <f>Campaign_Data[[#This Row],[Total_Spend]]/Campaign_Data[[#This Row],[Conversions]]</f>
        <v>0.14163732979076718</v>
      </c>
      <c r="R1289" s="7">
        <f xml:space="preserve"> Campaign_Data[[#This Row],[Revenue_Generated]]/Campaign_Data[[#This Row],[Total_Spend]]</f>
        <v>1.4860130841559782</v>
      </c>
      <c r="S1289" t="str">
        <f xml:space="preserve"> TEXT(Campaign_Data[[#This Row],[Start_Date]], "mmm-yyyy")</f>
        <v>Dec-2022</v>
      </c>
    </row>
    <row r="1290" spans="1:19" x14ac:dyDescent="0.2">
      <c r="A1290" t="s">
        <v>1328</v>
      </c>
      <c r="B1290" t="s">
        <v>39</v>
      </c>
      <c r="C1290" t="s">
        <v>47</v>
      </c>
      <c r="D1290" s="1">
        <v>44876</v>
      </c>
      <c r="E1290" s="1">
        <v>45315</v>
      </c>
      <c r="F1290">
        <v>12296</v>
      </c>
      <c r="G1290">
        <v>11469.5</v>
      </c>
      <c r="H1290">
        <v>6783.0999999999995</v>
      </c>
      <c r="I1290" s="6">
        <v>8133.8329999999996</v>
      </c>
      <c r="J1290" s="7">
        <v>15504.212</v>
      </c>
      <c r="K1290" t="s">
        <v>64</v>
      </c>
      <c r="L1290" t="s">
        <v>34</v>
      </c>
      <c r="M1290" t="s">
        <v>23</v>
      </c>
      <c r="N1290" s="5">
        <f xml:space="preserve"> Campaign_Data[[#This Row],[Clicks]]/Campaign_Data[[#This Row],[Impressions]]</f>
        <v>0.93278301886792447</v>
      </c>
      <c r="O1290" s="5">
        <f xml:space="preserve"> Campaign_Data[[#This Row],[Conversions]]/Campaign_Data[[#This Row],[Clicks]]</f>
        <v>0.59140328697850819</v>
      </c>
      <c r="P1290" s="7">
        <f>Campaign_Data[[#This Row],[Total_Spend]]/Campaign_Data[[#This Row],[Clicks]]</f>
        <v>0.70917067003792666</v>
      </c>
      <c r="Q1290" s="6">
        <f>Campaign_Data[[#This Row],[Total_Spend]]/Campaign_Data[[#This Row],[Conversions]]</f>
        <v>1.1991321077383497</v>
      </c>
      <c r="R1290" s="7">
        <f xml:space="preserve"> Campaign_Data[[#This Row],[Revenue_Generated]]/Campaign_Data[[#This Row],[Total_Spend]]</f>
        <v>1.9061384712471967</v>
      </c>
      <c r="S1290" t="str">
        <f xml:space="preserve"> TEXT(Campaign_Data[[#This Row],[Start_Date]], "mmm-yyyy")</f>
        <v>Nov-2022</v>
      </c>
    </row>
    <row r="1291" spans="1:19" x14ac:dyDescent="0.2">
      <c r="A1291" t="s">
        <v>1329</v>
      </c>
      <c r="B1291" t="s">
        <v>27</v>
      </c>
      <c r="C1291" t="s">
        <v>20</v>
      </c>
      <c r="D1291" s="1">
        <v>44914</v>
      </c>
      <c r="E1291" s="1">
        <v>45356</v>
      </c>
      <c r="F1291">
        <v>72961.099999999991</v>
      </c>
      <c r="G1291">
        <v>58165.299999999996</v>
      </c>
      <c r="H1291">
        <v>13673.5</v>
      </c>
      <c r="I1291" s="6">
        <v>8837.1409999999996</v>
      </c>
      <c r="J1291" s="7">
        <v>24003.386999999999</v>
      </c>
      <c r="K1291" t="s">
        <v>21</v>
      </c>
      <c r="L1291" t="s">
        <v>30</v>
      </c>
      <c r="M1291" t="s">
        <v>31</v>
      </c>
      <c r="N1291" s="5">
        <f xml:space="preserve"> Campaign_Data[[#This Row],[Clicks]]/Campaign_Data[[#This Row],[Impressions]]</f>
        <v>0.79720974601534245</v>
      </c>
      <c r="O1291" s="5">
        <f xml:space="preserve"> Campaign_Data[[#This Row],[Conversions]]/Campaign_Data[[#This Row],[Clicks]]</f>
        <v>0.23508002193747821</v>
      </c>
      <c r="P1291" s="7">
        <f>Campaign_Data[[#This Row],[Total_Spend]]/Campaign_Data[[#This Row],[Clicks]]</f>
        <v>0.15193149523857008</v>
      </c>
      <c r="Q1291" s="6">
        <f>Campaign_Data[[#This Row],[Total_Spend]]/Campaign_Data[[#This Row],[Conversions]]</f>
        <v>0.64629692470837752</v>
      </c>
      <c r="R1291" s="7">
        <f xml:space="preserve"> Campaign_Data[[#This Row],[Revenue_Generated]]/Campaign_Data[[#This Row],[Total_Spend]]</f>
        <v>2.7161937327920875</v>
      </c>
      <c r="S1291" t="str">
        <f xml:space="preserve"> TEXT(Campaign_Data[[#This Row],[Start_Date]], "mmm-yyyy")</f>
        <v>Dec-2022</v>
      </c>
    </row>
    <row r="1292" spans="1:19" x14ac:dyDescent="0.2">
      <c r="A1292" t="s">
        <v>1330</v>
      </c>
      <c r="B1292" t="s">
        <v>25</v>
      </c>
      <c r="C1292" t="s">
        <v>40</v>
      </c>
      <c r="D1292" s="1">
        <v>45062</v>
      </c>
      <c r="E1292" s="1">
        <v>45498</v>
      </c>
      <c r="F1292">
        <v>49949.599999999999</v>
      </c>
      <c r="G1292">
        <v>32569.899999999998</v>
      </c>
      <c r="H1292">
        <v>30102</v>
      </c>
      <c r="I1292" s="6">
        <v>13245.634</v>
      </c>
      <c r="J1292" s="7">
        <v>38724.396000000001</v>
      </c>
      <c r="K1292" t="s">
        <v>21</v>
      </c>
      <c r="L1292" t="s">
        <v>30</v>
      </c>
      <c r="M1292" t="s">
        <v>31</v>
      </c>
      <c r="N1292" s="5">
        <f xml:space="preserve"> Campaign_Data[[#This Row],[Clicks]]/Campaign_Data[[#This Row],[Impressions]]</f>
        <v>0.65205527171388755</v>
      </c>
      <c r="O1292" s="5">
        <f xml:space="preserve"> Campaign_Data[[#This Row],[Conversions]]/Campaign_Data[[#This Row],[Clicks]]</f>
        <v>0.92422758436470487</v>
      </c>
      <c r="P1292" s="7">
        <f>Campaign_Data[[#This Row],[Total_Spend]]/Campaign_Data[[#This Row],[Clicks]]</f>
        <v>0.40668328732971243</v>
      </c>
      <c r="Q1292" s="6">
        <f>Campaign_Data[[#This Row],[Total_Spend]]/Campaign_Data[[#This Row],[Conversions]]</f>
        <v>0.44002504816955684</v>
      </c>
      <c r="R1292" s="7">
        <f xml:space="preserve"> Campaign_Data[[#This Row],[Revenue_Generated]]/Campaign_Data[[#This Row],[Total_Spend]]</f>
        <v>2.9235592648868298</v>
      </c>
      <c r="S1292" t="str">
        <f xml:space="preserve"> TEXT(Campaign_Data[[#This Row],[Start_Date]], "mmm-yyyy")</f>
        <v>May-2023</v>
      </c>
    </row>
    <row r="1293" spans="1:19" x14ac:dyDescent="0.2">
      <c r="A1293" t="s">
        <v>1331</v>
      </c>
      <c r="B1293" t="s">
        <v>33</v>
      </c>
      <c r="C1293" t="s">
        <v>47</v>
      </c>
      <c r="D1293" s="1">
        <v>44945</v>
      </c>
      <c r="E1293" s="1">
        <v>45383</v>
      </c>
      <c r="F1293">
        <v>77276.3</v>
      </c>
      <c r="G1293">
        <v>333.5</v>
      </c>
      <c r="H1293">
        <v>292.89999999999998</v>
      </c>
      <c r="I1293" s="6">
        <v>4253.5749999999998</v>
      </c>
      <c r="J1293" s="7">
        <v>8797.9330000000009</v>
      </c>
      <c r="K1293" t="s">
        <v>21</v>
      </c>
      <c r="L1293" t="s">
        <v>30</v>
      </c>
      <c r="M1293" t="s">
        <v>31</v>
      </c>
      <c r="N1293" s="5">
        <f xml:space="preserve"> Campaign_Data[[#This Row],[Clicks]]/Campaign_Data[[#This Row],[Impressions]]</f>
        <v>4.3156828160768566E-3</v>
      </c>
      <c r="O1293" s="5">
        <f xml:space="preserve"> Campaign_Data[[#This Row],[Conversions]]/Campaign_Data[[#This Row],[Clicks]]</f>
        <v>0.87826086956521732</v>
      </c>
      <c r="P1293" s="7">
        <f>Campaign_Data[[#This Row],[Total_Spend]]/Campaign_Data[[#This Row],[Clicks]]</f>
        <v>12.754347826086956</v>
      </c>
      <c r="Q1293" s="6">
        <f>Campaign_Data[[#This Row],[Total_Spend]]/Campaign_Data[[#This Row],[Conversions]]</f>
        <v>14.522277227722773</v>
      </c>
      <c r="R1293" s="7">
        <f xml:space="preserve"> Campaign_Data[[#This Row],[Revenue_Generated]]/Campaign_Data[[#This Row],[Total_Spend]]</f>
        <v>2.0683620248849501</v>
      </c>
      <c r="S1293" t="str">
        <f xml:space="preserve"> TEXT(Campaign_Data[[#This Row],[Start_Date]], "mmm-yyyy")</f>
        <v>Jan-2023</v>
      </c>
    </row>
    <row r="1294" spans="1:19" x14ac:dyDescent="0.2">
      <c r="A1294" t="s">
        <v>1332</v>
      </c>
      <c r="B1294" t="s">
        <v>46</v>
      </c>
      <c r="C1294" t="s">
        <v>47</v>
      </c>
      <c r="D1294" s="1">
        <v>44981</v>
      </c>
      <c r="E1294" s="1">
        <v>45418</v>
      </c>
      <c r="F1294">
        <v>44900.7</v>
      </c>
      <c r="G1294">
        <v>39834.400000000001</v>
      </c>
      <c r="H1294">
        <v>37584</v>
      </c>
      <c r="I1294" s="6">
        <v>3825.1869999999999</v>
      </c>
      <c r="J1294" s="7">
        <v>10779.358</v>
      </c>
      <c r="K1294" t="s">
        <v>21</v>
      </c>
      <c r="L1294" t="s">
        <v>30</v>
      </c>
      <c r="M1294" t="s">
        <v>23</v>
      </c>
      <c r="N1294" s="5">
        <f xml:space="preserve"> Campaign_Data[[#This Row],[Clicks]]/Campaign_Data[[#This Row],[Impressions]]</f>
        <v>0.88716656978621722</v>
      </c>
      <c r="O1294" s="5">
        <f xml:space="preserve"> Campaign_Data[[#This Row],[Conversions]]/Campaign_Data[[#This Row],[Clicks]]</f>
        <v>0.94350611531741402</v>
      </c>
      <c r="P1294" s="7">
        <f>Campaign_Data[[#This Row],[Total_Spend]]/Campaign_Data[[#This Row],[Clicks]]</f>
        <v>9.6027227722772265E-2</v>
      </c>
      <c r="Q1294" s="6">
        <f>Campaign_Data[[#This Row],[Total_Spend]]/Campaign_Data[[#This Row],[Conversions]]</f>
        <v>0.10177700617283951</v>
      </c>
      <c r="R1294" s="7">
        <f xml:space="preserve"> Campaign_Data[[#This Row],[Revenue_Generated]]/Campaign_Data[[#This Row],[Total_Spend]]</f>
        <v>2.8179950418110278</v>
      </c>
      <c r="S1294" t="str">
        <f xml:space="preserve"> TEXT(Campaign_Data[[#This Row],[Start_Date]], "mmm-yyyy")</f>
        <v>Feb-2023</v>
      </c>
    </row>
    <row r="1295" spans="1:19" x14ac:dyDescent="0.2">
      <c r="A1295" t="s">
        <v>1333</v>
      </c>
      <c r="B1295" t="s">
        <v>27</v>
      </c>
      <c r="C1295" t="s">
        <v>20</v>
      </c>
      <c r="D1295" s="1">
        <v>44928</v>
      </c>
      <c r="E1295" s="1">
        <v>45382</v>
      </c>
      <c r="F1295">
        <v>42876.5</v>
      </c>
      <c r="G1295">
        <v>35356.799999999996</v>
      </c>
      <c r="H1295">
        <v>26207.3</v>
      </c>
      <c r="I1295" s="6">
        <v>6842.0860000000002</v>
      </c>
      <c r="J1295" s="7">
        <v>13226.842000000001</v>
      </c>
      <c r="K1295" t="s">
        <v>42</v>
      </c>
      <c r="L1295" t="s">
        <v>22</v>
      </c>
      <c r="M1295" t="s">
        <v>31</v>
      </c>
      <c r="N1295" s="5">
        <f xml:space="preserve"> Campaign_Data[[#This Row],[Clicks]]/Campaign_Data[[#This Row],[Impressions]]</f>
        <v>0.82461954683801142</v>
      </c>
      <c r="O1295" s="5">
        <f xml:space="preserve"> Campaign_Data[[#This Row],[Conversions]]/Campaign_Data[[#This Row],[Clicks]]</f>
        <v>0.74122375328084</v>
      </c>
      <c r="P1295" s="7">
        <f>Campaign_Data[[#This Row],[Total_Spend]]/Campaign_Data[[#This Row],[Clicks]]</f>
        <v>0.1935154199475066</v>
      </c>
      <c r="Q1295" s="6">
        <f>Campaign_Data[[#This Row],[Total_Spend]]/Campaign_Data[[#This Row],[Conversions]]</f>
        <v>0.26107557817859911</v>
      </c>
      <c r="R1295" s="7">
        <f xml:space="preserve"> Campaign_Data[[#This Row],[Revenue_Generated]]/Campaign_Data[[#This Row],[Total_Spend]]</f>
        <v>1.933159273356108</v>
      </c>
      <c r="S1295" t="str">
        <f xml:space="preserve"> TEXT(Campaign_Data[[#This Row],[Start_Date]], "mmm-yyyy")</f>
        <v>Jan-2023</v>
      </c>
    </row>
    <row r="1296" spans="1:19" x14ac:dyDescent="0.2">
      <c r="A1296" t="s">
        <v>1334</v>
      </c>
      <c r="B1296" t="s">
        <v>46</v>
      </c>
      <c r="C1296" t="s">
        <v>28</v>
      </c>
      <c r="D1296" s="1">
        <v>45012</v>
      </c>
      <c r="E1296" s="1">
        <v>45472</v>
      </c>
      <c r="F1296">
        <v>51637.4</v>
      </c>
      <c r="G1296">
        <v>16486.5</v>
      </c>
      <c r="H1296">
        <v>6391.5999999999995</v>
      </c>
      <c r="I1296" s="6">
        <v>13696.671</v>
      </c>
      <c r="J1296" s="7">
        <v>44772.375</v>
      </c>
      <c r="K1296" t="s">
        <v>21</v>
      </c>
      <c r="L1296" t="s">
        <v>30</v>
      </c>
      <c r="M1296" t="s">
        <v>23</v>
      </c>
      <c r="N1296" s="5">
        <f xml:space="preserve"> Campaign_Data[[#This Row],[Clicks]]/Campaign_Data[[#This Row],[Impressions]]</f>
        <v>0.31927440188700434</v>
      </c>
      <c r="O1296" s="5">
        <f xml:space="preserve"> Campaign_Data[[#This Row],[Conversions]]/Campaign_Data[[#This Row],[Clicks]]</f>
        <v>0.38768689533861034</v>
      </c>
      <c r="P1296" s="7">
        <f>Campaign_Data[[#This Row],[Total_Spend]]/Campaign_Data[[#This Row],[Clicks]]</f>
        <v>0.83078100263852239</v>
      </c>
      <c r="Q1296" s="6">
        <f>Campaign_Data[[#This Row],[Total_Spend]]/Campaign_Data[[#This Row],[Conversions]]</f>
        <v>2.1429174228675136</v>
      </c>
      <c r="R1296" s="7">
        <f xml:space="preserve"> Campaign_Data[[#This Row],[Revenue_Generated]]/Campaign_Data[[#This Row],[Total_Spend]]</f>
        <v>3.268850876245768</v>
      </c>
      <c r="S1296" t="str">
        <f xml:space="preserve"> TEXT(Campaign_Data[[#This Row],[Start_Date]], "mmm-yyyy")</f>
        <v>Mar-2023</v>
      </c>
    </row>
    <row r="1297" spans="1:19" x14ac:dyDescent="0.2">
      <c r="A1297" t="s">
        <v>1335</v>
      </c>
      <c r="B1297" t="s">
        <v>39</v>
      </c>
      <c r="C1297" t="s">
        <v>28</v>
      </c>
      <c r="D1297" s="1">
        <v>44891</v>
      </c>
      <c r="E1297" s="1">
        <v>45342</v>
      </c>
      <c r="F1297">
        <v>63228.7</v>
      </c>
      <c r="G1297">
        <v>21706.5</v>
      </c>
      <c r="H1297">
        <v>2847.7999999999997</v>
      </c>
      <c r="I1297" s="6">
        <v>11168.799000000001</v>
      </c>
      <c r="J1297" s="7">
        <v>31493.043000000001</v>
      </c>
      <c r="K1297" t="s">
        <v>42</v>
      </c>
      <c r="L1297" t="s">
        <v>30</v>
      </c>
      <c r="M1297" t="s">
        <v>23</v>
      </c>
      <c r="N1297" s="5">
        <f xml:space="preserve"> Campaign_Data[[#This Row],[Clicks]]/Campaign_Data[[#This Row],[Impressions]]</f>
        <v>0.34330138054396186</v>
      </c>
      <c r="O1297" s="5">
        <f xml:space="preserve"> Campaign_Data[[#This Row],[Conversions]]/Campaign_Data[[#This Row],[Clicks]]</f>
        <v>0.13119572478289912</v>
      </c>
      <c r="P1297" s="7">
        <f>Campaign_Data[[#This Row],[Total_Spend]]/Campaign_Data[[#This Row],[Clicks]]</f>
        <v>0.51453707414829664</v>
      </c>
      <c r="Q1297" s="6">
        <f>Campaign_Data[[#This Row],[Total_Spend]]/Campaign_Data[[#This Row],[Conversions]]</f>
        <v>3.9219042769857442</v>
      </c>
      <c r="R1297" s="7">
        <f xml:space="preserve"> Campaign_Data[[#This Row],[Revenue_Generated]]/Campaign_Data[[#This Row],[Total_Spend]]</f>
        <v>2.8197340645131135</v>
      </c>
      <c r="S1297" t="str">
        <f xml:space="preserve"> TEXT(Campaign_Data[[#This Row],[Start_Date]], "mmm-yyyy")</f>
        <v>Nov-2022</v>
      </c>
    </row>
    <row r="1298" spans="1:19" x14ac:dyDescent="0.2">
      <c r="A1298" t="s">
        <v>1336</v>
      </c>
      <c r="B1298" t="s">
        <v>25</v>
      </c>
      <c r="C1298" t="s">
        <v>40</v>
      </c>
      <c r="D1298" s="1">
        <v>44988</v>
      </c>
      <c r="E1298" s="1">
        <v>45423</v>
      </c>
      <c r="F1298">
        <v>49128.9</v>
      </c>
      <c r="G1298">
        <v>9135</v>
      </c>
      <c r="H1298">
        <v>2952.2</v>
      </c>
      <c r="I1298" s="6">
        <v>11055.902</v>
      </c>
      <c r="J1298" s="7">
        <v>36260.817000000003</v>
      </c>
      <c r="K1298" t="s">
        <v>29</v>
      </c>
      <c r="L1298" t="s">
        <v>43</v>
      </c>
      <c r="M1298" t="s">
        <v>31</v>
      </c>
      <c r="N1298" s="5">
        <f xml:space="preserve"> Campaign_Data[[#This Row],[Clicks]]/Campaign_Data[[#This Row],[Impressions]]</f>
        <v>0.18593943686913406</v>
      </c>
      <c r="O1298" s="5">
        <f xml:space="preserve"> Campaign_Data[[#This Row],[Conversions]]/Campaign_Data[[#This Row],[Clicks]]</f>
        <v>0.32317460317460317</v>
      </c>
      <c r="P1298" s="7">
        <f>Campaign_Data[[#This Row],[Total_Spend]]/Campaign_Data[[#This Row],[Clicks]]</f>
        <v>1.2102793650793651</v>
      </c>
      <c r="Q1298" s="6">
        <f>Campaign_Data[[#This Row],[Total_Spend]]/Campaign_Data[[#This Row],[Conversions]]</f>
        <v>3.7449705304518668</v>
      </c>
      <c r="R1298" s="7">
        <f xml:space="preserve"> Campaign_Data[[#This Row],[Revenue_Generated]]/Campaign_Data[[#This Row],[Total_Spend]]</f>
        <v>3.2797701173545137</v>
      </c>
      <c r="S1298" t="str">
        <f xml:space="preserve"> TEXT(Campaign_Data[[#This Row],[Start_Date]], "mmm-yyyy")</f>
        <v>Mar-2023</v>
      </c>
    </row>
    <row r="1299" spans="1:19" x14ac:dyDescent="0.2">
      <c r="A1299" t="s">
        <v>1337</v>
      </c>
      <c r="B1299" t="s">
        <v>33</v>
      </c>
      <c r="C1299" t="s">
        <v>40</v>
      </c>
      <c r="D1299" s="1">
        <v>44993</v>
      </c>
      <c r="E1299" s="1">
        <v>45442</v>
      </c>
      <c r="F1299">
        <v>21976.2</v>
      </c>
      <c r="G1299">
        <v>4152.8</v>
      </c>
      <c r="H1299">
        <v>928</v>
      </c>
      <c r="I1299" s="6">
        <v>6787.4790000000003</v>
      </c>
      <c r="J1299" s="7">
        <v>27089.48</v>
      </c>
      <c r="K1299" t="s">
        <v>42</v>
      </c>
      <c r="L1299" t="s">
        <v>49</v>
      </c>
      <c r="M1299" t="s">
        <v>23</v>
      </c>
      <c r="N1299" s="5">
        <f xml:space="preserve"> Campaign_Data[[#This Row],[Clicks]]/Campaign_Data[[#This Row],[Impressions]]</f>
        <v>0.18896806545262604</v>
      </c>
      <c r="O1299" s="5">
        <f xml:space="preserve"> Campaign_Data[[#This Row],[Conversions]]/Campaign_Data[[#This Row],[Clicks]]</f>
        <v>0.22346368715083798</v>
      </c>
      <c r="P1299" s="7">
        <f>Campaign_Data[[#This Row],[Total_Spend]]/Campaign_Data[[#This Row],[Clicks]]</f>
        <v>1.6344343575418994</v>
      </c>
      <c r="Q1299" s="6">
        <f>Campaign_Data[[#This Row],[Total_Spend]]/Campaign_Data[[#This Row],[Conversions]]</f>
        <v>7.3140937500000005</v>
      </c>
      <c r="R1299" s="7">
        <f xml:space="preserve"> Campaign_Data[[#This Row],[Revenue_Generated]]/Campaign_Data[[#This Row],[Total_Spend]]</f>
        <v>3.9910959577186165</v>
      </c>
      <c r="S1299" t="str">
        <f xml:space="preserve"> TEXT(Campaign_Data[[#This Row],[Start_Date]], "mmm-yyyy")</f>
        <v>Mar-2023</v>
      </c>
    </row>
    <row r="1300" spans="1:19" x14ac:dyDescent="0.2">
      <c r="A1300" t="s">
        <v>1338</v>
      </c>
      <c r="B1300" t="s">
        <v>25</v>
      </c>
      <c r="C1300" t="s">
        <v>47</v>
      </c>
      <c r="D1300" s="1">
        <v>45097</v>
      </c>
      <c r="E1300" s="1">
        <v>45550</v>
      </c>
      <c r="F1300">
        <v>61735.199999999997</v>
      </c>
      <c r="G1300">
        <v>1600.8</v>
      </c>
      <c r="H1300">
        <v>400.2</v>
      </c>
      <c r="I1300" s="6">
        <v>7375.4539999999997</v>
      </c>
      <c r="J1300" s="7">
        <v>14986.33</v>
      </c>
      <c r="K1300" t="s">
        <v>37</v>
      </c>
      <c r="L1300" t="s">
        <v>49</v>
      </c>
      <c r="M1300" t="s">
        <v>23</v>
      </c>
      <c r="N1300" s="5">
        <f xml:space="preserve"> Campaign_Data[[#This Row],[Clicks]]/Campaign_Data[[#This Row],[Impressions]]</f>
        <v>2.5930101465614429E-2</v>
      </c>
      <c r="O1300" s="5">
        <f xml:space="preserve"> Campaign_Data[[#This Row],[Conversions]]/Campaign_Data[[#This Row],[Clicks]]</f>
        <v>0.25</v>
      </c>
      <c r="P1300" s="7">
        <f>Campaign_Data[[#This Row],[Total_Spend]]/Campaign_Data[[#This Row],[Clicks]]</f>
        <v>4.6073550724637684</v>
      </c>
      <c r="Q1300" s="6">
        <f>Campaign_Data[[#This Row],[Total_Spend]]/Campaign_Data[[#This Row],[Conversions]]</f>
        <v>18.429420289855074</v>
      </c>
      <c r="R1300" s="7">
        <f xml:space="preserve"> Campaign_Data[[#This Row],[Revenue_Generated]]/Campaign_Data[[#This Row],[Total_Spend]]</f>
        <v>2.0319196621658815</v>
      </c>
      <c r="S1300" t="str">
        <f xml:space="preserve"> TEXT(Campaign_Data[[#This Row],[Start_Date]], "mmm-yyyy")</f>
        <v>Jun-2023</v>
      </c>
    </row>
    <row r="1301" spans="1:19" x14ac:dyDescent="0.2">
      <c r="A1301" t="s">
        <v>1339</v>
      </c>
      <c r="B1301" t="s">
        <v>39</v>
      </c>
      <c r="C1301" t="s">
        <v>28</v>
      </c>
      <c r="D1301" s="1">
        <v>45016</v>
      </c>
      <c r="E1301" s="1">
        <v>45455</v>
      </c>
      <c r="F1301">
        <v>23420.399999999998</v>
      </c>
      <c r="G1301">
        <v>18171.399999999998</v>
      </c>
      <c r="H1301">
        <v>12243.8</v>
      </c>
      <c r="I1301" s="6">
        <v>13311.754000000001</v>
      </c>
      <c r="J1301" s="7">
        <v>50156.196000000004</v>
      </c>
      <c r="K1301" t="s">
        <v>42</v>
      </c>
      <c r="L1301" t="s">
        <v>30</v>
      </c>
      <c r="M1301" t="s">
        <v>31</v>
      </c>
      <c r="N1301" s="5">
        <f xml:space="preserve"> Campaign_Data[[#This Row],[Clicks]]/Campaign_Data[[#This Row],[Impressions]]</f>
        <v>0.77587914809311542</v>
      </c>
      <c r="O1301" s="5">
        <f xml:space="preserve"> Campaign_Data[[#This Row],[Conversions]]/Campaign_Data[[#This Row],[Clicks]]</f>
        <v>0.67379508458346637</v>
      </c>
      <c r="P1301" s="7">
        <f>Campaign_Data[[#This Row],[Total_Spend]]/Campaign_Data[[#This Row],[Clicks]]</f>
        <v>0.73256623045004798</v>
      </c>
      <c r="Q1301" s="6">
        <f>Campaign_Data[[#This Row],[Total_Spend]]/Campaign_Data[[#This Row],[Conversions]]</f>
        <v>1.0872240644244435</v>
      </c>
      <c r="R1301" s="7">
        <f xml:space="preserve"> Campaign_Data[[#This Row],[Revenue_Generated]]/Campaign_Data[[#This Row],[Total_Spend]]</f>
        <v>3.7678127164910049</v>
      </c>
      <c r="S1301" t="str">
        <f xml:space="preserve"> TEXT(Campaign_Data[[#This Row],[Start_Date]], "mmm-yyyy")</f>
        <v>Mar-2023</v>
      </c>
    </row>
    <row r="1302" spans="1:19" x14ac:dyDescent="0.2">
      <c r="A1302" t="s">
        <v>1340</v>
      </c>
      <c r="B1302" t="s">
        <v>33</v>
      </c>
      <c r="C1302" t="s">
        <v>40</v>
      </c>
      <c r="D1302" s="1">
        <v>44890</v>
      </c>
      <c r="E1302" s="1">
        <v>45348</v>
      </c>
      <c r="F1302">
        <v>87472.7</v>
      </c>
      <c r="G1302">
        <v>28962.3</v>
      </c>
      <c r="H1302">
        <v>20485.599999999999</v>
      </c>
      <c r="I1302" s="6">
        <v>3548.0340000000001</v>
      </c>
      <c r="J1302" s="7">
        <v>6625.6880000000001</v>
      </c>
      <c r="K1302" t="s">
        <v>64</v>
      </c>
      <c r="L1302" t="s">
        <v>43</v>
      </c>
      <c r="M1302" t="s">
        <v>31</v>
      </c>
      <c r="N1302" s="5">
        <f xml:space="preserve"> Campaign_Data[[#This Row],[Clicks]]/Campaign_Data[[#This Row],[Impressions]]</f>
        <v>0.33110101780326889</v>
      </c>
      <c r="O1302" s="5">
        <f xml:space="preserve"> Campaign_Data[[#This Row],[Conversions]]/Campaign_Data[[#This Row],[Clicks]]</f>
        <v>0.70731951536998094</v>
      </c>
      <c r="P1302" s="7">
        <f>Campaign_Data[[#This Row],[Total_Spend]]/Campaign_Data[[#This Row],[Clicks]]</f>
        <v>0.12250525683388405</v>
      </c>
      <c r="Q1302" s="6">
        <f>Campaign_Data[[#This Row],[Total_Spend]]/Campaign_Data[[#This Row],[Conversions]]</f>
        <v>0.17319648924122313</v>
      </c>
      <c r="R1302" s="7">
        <f xml:space="preserve"> Campaign_Data[[#This Row],[Revenue_Generated]]/Campaign_Data[[#This Row],[Total_Spend]]</f>
        <v>1.8674251712356758</v>
      </c>
      <c r="S1302" t="str">
        <f xml:space="preserve"> TEXT(Campaign_Data[[#This Row],[Start_Date]], "mmm-yyyy")</f>
        <v>Nov-2022</v>
      </c>
    </row>
    <row r="1303" spans="1:19" x14ac:dyDescent="0.2">
      <c r="A1303" t="s">
        <v>1341</v>
      </c>
      <c r="B1303" t="s">
        <v>19</v>
      </c>
      <c r="C1303" t="s">
        <v>47</v>
      </c>
      <c r="D1303" s="1">
        <v>45107</v>
      </c>
      <c r="E1303" s="1">
        <v>45560</v>
      </c>
      <c r="F1303">
        <v>135287.9</v>
      </c>
      <c r="G1303">
        <v>55662.6</v>
      </c>
      <c r="H1303">
        <v>7238.4</v>
      </c>
      <c r="I1303" s="6">
        <v>6970.4690000000001</v>
      </c>
      <c r="J1303" s="7">
        <v>23273.920999999998</v>
      </c>
      <c r="K1303" t="s">
        <v>37</v>
      </c>
      <c r="L1303" t="s">
        <v>30</v>
      </c>
      <c r="M1303" t="s">
        <v>31</v>
      </c>
      <c r="N1303" s="5">
        <f xml:space="preserve"> Campaign_Data[[#This Row],[Clicks]]/Campaign_Data[[#This Row],[Impressions]]</f>
        <v>0.41143812565647037</v>
      </c>
      <c r="O1303" s="5">
        <f xml:space="preserve"> Campaign_Data[[#This Row],[Conversions]]/Campaign_Data[[#This Row],[Clicks]]</f>
        <v>0.13004063769928101</v>
      </c>
      <c r="P1303" s="7">
        <f>Campaign_Data[[#This Row],[Total_Spend]]/Campaign_Data[[#This Row],[Clicks]]</f>
        <v>0.12522715431905804</v>
      </c>
      <c r="Q1303" s="6">
        <f>Campaign_Data[[#This Row],[Total_Spend]]/Campaign_Data[[#This Row],[Conversions]]</f>
        <v>0.96298477564102569</v>
      </c>
      <c r="R1303" s="7">
        <f xml:space="preserve"> Campaign_Data[[#This Row],[Revenue_Generated]]/Campaign_Data[[#This Row],[Total_Spend]]</f>
        <v>3.3389318566655986</v>
      </c>
      <c r="S1303" t="str">
        <f xml:space="preserve"> TEXT(Campaign_Data[[#This Row],[Start_Date]], "mmm-yyyy")</f>
        <v>Jun-2023</v>
      </c>
    </row>
    <row r="1304" spans="1:19" x14ac:dyDescent="0.2">
      <c r="A1304" t="s">
        <v>1342</v>
      </c>
      <c r="B1304" t="s">
        <v>39</v>
      </c>
      <c r="C1304" t="s">
        <v>47</v>
      </c>
      <c r="D1304" s="1">
        <v>44992</v>
      </c>
      <c r="E1304" s="1">
        <v>45434</v>
      </c>
      <c r="F1304">
        <v>68376.2</v>
      </c>
      <c r="G1304">
        <v>30438.399999999998</v>
      </c>
      <c r="H1304">
        <v>8273.6999999999989</v>
      </c>
      <c r="I1304" s="6">
        <v>13717.406000000001</v>
      </c>
      <c r="J1304" s="7">
        <v>25651.312000000002</v>
      </c>
      <c r="K1304" t="s">
        <v>21</v>
      </c>
      <c r="L1304" t="s">
        <v>30</v>
      </c>
      <c r="M1304" t="s">
        <v>31</v>
      </c>
      <c r="N1304" s="5">
        <f xml:space="preserve"> Campaign_Data[[#This Row],[Clicks]]/Campaign_Data[[#This Row],[Impressions]]</f>
        <v>0.44516074306556958</v>
      </c>
      <c r="O1304" s="5">
        <f xml:space="preserve"> Campaign_Data[[#This Row],[Conversions]]/Campaign_Data[[#This Row],[Clicks]]</f>
        <v>0.27181783536585363</v>
      </c>
      <c r="P1304" s="7">
        <f>Campaign_Data[[#This Row],[Total_Spend]]/Campaign_Data[[#This Row],[Clicks]]</f>
        <v>0.45066120426829276</v>
      </c>
      <c r="Q1304" s="6">
        <f>Campaign_Data[[#This Row],[Total_Spend]]/Campaign_Data[[#This Row],[Conversions]]</f>
        <v>1.6579530318962499</v>
      </c>
      <c r="R1304" s="7">
        <f xml:space="preserve"> Campaign_Data[[#This Row],[Revenue_Generated]]/Campaign_Data[[#This Row],[Total_Spend]]</f>
        <v>1.8699827066429324</v>
      </c>
      <c r="S1304" t="str">
        <f xml:space="preserve"> TEXT(Campaign_Data[[#This Row],[Start_Date]], "mmm-yyyy")</f>
        <v>Mar-2023</v>
      </c>
    </row>
    <row r="1305" spans="1:19" x14ac:dyDescent="0.2">
      <c r="A1305" t="s">
        <v>1343</v>
      </c>
      <c r="B1305" t="s">
        <v>25</v>
      </c>
      <c r="C1305" t="s">
        <v>28</v>
      </c>
      <c r="D1305" s="1">
        <v>44906</v>
      </c>
      <c r="E1305" s="1">
        <v>45344</v>
      </c>
      <c r="F1305">
        <v>87652.5</v>
      </c>
      <c r="G1305">
        <v>35809.199999999997</v>
      </c>
      <c r="H1305">
        <v>8265</v>
      </c>
      <c r="I1305" s="6">
        <v>9538.1</v>
      </c>
      <c r="J1305" s="7">
        <v>16999.481</v>
      </c>
      <c r="K1305" t="s">
        <v>37</v>
      </c>
      <c r="L1305" t="s">
        <v>34</v>
      </c>
      <c r="M1305" t="s">
        <v>31</v>
      </c>
      <c r="N1305" s="5">
        <f xml:space="preserve"> Campaign_Data[[#This Row],[Clicks]]/Campaign_Data[[#This Row],[Impressions]]</f>
        <v>0.40853598014888332</v>
      </c>
      <c r="O1305" s="5">
        <f xml:space="preserve"> Campaign_Data[[#This Row],[Conversions]]/Campaign_Data[[#This Row],[Clicks]]</f>
        <v>0.23080660835762878</v>
      </c>
      <c r="P1305" s="7">
        <f>Campaign_Data[[#This Row],[Total_Spend]]/Campaign_Data[[#This Row],[Clicks]]</f>
        <v>0.26635892452218984</v>
      </c>
      <c r="Q1305" s="6">
        <f>Campaign_Data[[#This Row],[Total_Spend]]/Campaign_Data[[#This Row],[Conversions]]</f>
        <v>1.1540350877192982</v>
      </c>
      <c r="R1305" s="7">
        <f xml:space="preserve"> Campaign_Data[[#This Row],[Revenue_Generated]]/Campaign_Data[[#This Row],[Total_Spend]]</f>
        <v>1.7822712070538156</v>
      </c>
      <c r="S1305" t="str">
        <f xml:space="preserve"> TEXT(Campaign_Data[[#This Row],[Start_Date]], "mmm-yyyy")</f>
        <v>Dec-2022</v>
      </c>
    </row>
    <row r="1306" spans="1:19" x14ac:dyDescent="0.2">
      <c r="A1306" t="s">
        <v>1344</v>
      </c>
      <c r="B1306" t="s">
        <v>46</v>
      </c>
      <c r="C1306" t="s">
        <v>40</v>
      </c>
      <c r="D1306" s="1">
        <v>45104</v>
      </c>
      <c r="E1306" s="1">
        <v>45538</v>
      </c>
      <c r="F1306">
        <v>26047.8</v>
      </c>
      <c r="G1306">
        <v>24664.5</v>
      </c>
      <c r="H1306">
        <v>19296.599999999999</v>
      </c>
      <c r="I1306" s="6">
        <v>3281.1469999999999</v>
      </c>
      <c r="J1306" s="7">
        <v>8887.5139999999992</v>
      </c>
      <c r="K1306" t="s">
        <v>29</v>
      </c>
      <c r="L1306" t="s">
        <v>49</v>
      </c>
      <c r="M1306" t="s">
        <v>23</v>
      </c>
      <c r="N1306" s="5">
        <f xml:space="preserve"> Campaign_Data[[#This Row],[Clicks]]/Campaign_Data[[#This Row],[Impressions]]</f>
        <v>0.9468937875751503</v>
      </c>
      <c r="O1306" s="5">
        <f xml:space="preserve"> Campaign_Data[[#This Row],[Conversions]]/Campaign_Data[[#This Row],[Clicks]]</f>
        <v>0.78236331569664896</v>
      </c>
      <c r="P1306" s="7">
        <f>Campaign_Data[[#This Row],[Total_Spend]]/Campaign_Data[[#This Row],[Clicks]]</f>
        <v>0.13303115814226926</v>
      </c>
      <c r="Q1306" s="6">
        <f>Campaign_Data[[#This Row],[Total_Spend]]/Campaign_Data[[#This Row],[Conversions]]</f>
        <v>0.17003757138563272</v>
      </c>
      <c r="R1306" s="7">
        <f xml:space="preserve"> Campaign_Data[[#This Row],[Revenue_Generated]]/Campaign_Data[[#This Row],[Total_Spend]]</f>
        <v>2.7086607213879779</v>
      </c>
      <c r="S1306" t="str">
        <f xml:space="preserve"> TEXT(Campaign_Data[[#This Row],[Start_Date]], "mmm-yyyy")</f>
        <v>Jun-2023</v>
      </c>
    </row>
    <row r="1307" spans="1:19" x14ac:dyDescent="0.2">
      <c r="A1307" t="s">
        <v>1345</v>
      </c>
      <c r="B1307" t="s">
        <v>19</v>
      </c>
      <c r="C1307" t="s">
        <v>20</v>
      </c>
      <c r="D1307" s="1">
        <v>45105</v>
      </c>
      <c r="E1307" s="1">
        <v>45548</v>
      </c>
      <c r="F1307">
        <v>73799.199999999997</v>
      </c>
      <c r="G1307">
        <v>6994.8</v>
      </c>
      <c r="H1307">
        <v>3364</v>
      </c>
      <c r="I1307" s="6">
        <v>1824.3030000000001</v>
      </c>
      <c r="J1307" s="7">
        <v>3844.7040000000002</v>
      </c>
      <c r="K1307" t="s">
        <v>21</v>
      </c>
      <c r="L1307" t="s">
        <v>30</v>
      </c>
      <c r="M1307" t="s">
        <v>31</v>
      </c>
      <c r="N1307" s="5">
        <f xml:space="preserve"> Campaign_Data[[#This Row],[Clicks]]/Campaign_Data[[#This Row],[Impressions]]</f>
        <v>9.4781515246777748E-2</v>
      </c>
      <c r="O1307" s="5">
        <f xml:space="preserve"> Campaign_Data[[#This Row],[Conversions]]/Campaign_Data[[#This Row],[Clicks]]</f>
        <v>0.48092868988391374</v>
      </c>
      <c r="P1307" s="7">
        <f>Campaign_Data[[#This Row],[Total_Spend]]/Campaign_Data[[#This Row],[Clicks]]</f>
        <v>0.26080845771144279</v>
      </c>
      <c r="Q1307" s="6">
        <f>Campaign_Data[[#This Row],[Total_Spend]]/Campaign_Data[[#This Row],[Conversions]]</f>
        <v>0.5423017241379311</v>
      </c>
      <c r="R1307" s="7">
        <f xml:space="preserve"> Campaign_Data[[#This Row],[Revenue_Generated]]/Campaign_Data[[#This Row],[Total_Spend]]</f>
        <v>2.1074920120177403</v>
      </c>
      <c r="S1307" t="str">
        <f xml:space="preserve"> TEXT(Campaign_Data[[#This Row],[Start_Date]], "mmm-yyyy")</f>
        <v>Jun-2023</v>
      </c>
    </row>
    <row r="1308" spans="1:19" x14ac:dyDescent="0.2">
      <c r="A1308" t="s">
        <v>1346</v>
      </c>
      <c r="B1308" t="s">
        <v>39</v>
      </c>
      <c r="C1308" t="s">
        <v>47</v>
      </c>
      <c r="D1308" s="1">
        <v>44922</v>
      </c>
      <c r="E1308" s="1">
        <v>45359</v>
      </c>
      <c r="F1308">
        <v>65937.3</v>
      </c>
      <c r="G1308">
        <v>58084.1</v>
      </c>
      <c r="H1308">
        <v>33118</v>
      </c>
      <c r="I1308" s="6">
        <v>3372.0619999999999</v>
      </c>
      <c r="J1308" s="7">
        <v>9202.1350000000002</v>
      </c>
      <c r="K1308" t="s">
        <v>37</v>
      </c>
      <c r="L1308" t="s">
        <v>34</v>
      </c>
      <c r="M1308" t="s">
        <v>23</v>
      </c>
      <c r="N1308" s="5">
        <f xml:space="preserve"> Campaign_Data[[#This Row],[Clicks]]/Campaign_Data[[#This Row],[Impressions]]</f>
        <v>0.88089897523859784</v>
      </c>
      <c r="O1308" s="5">
        <f xml:space="preserve"> Campaign_Data[[#This Row],[Conversions]]/Campaign_Data[[#This Row],[Clicks]]</f>
        <v>0.57017324878925557</v>
      </c>
      <c r="P1308" s="7">
        <f>Campaign_Data[[#This Row],[Total_Spend]]/Campaign_Data[[#This Row],[Clicks]]</f>
        <v>5.8054820510260126E-2</v>
      </c>
      <c r="Q1308" s="6">
        <f>Campaign_Data[[#This Row],[Total_Spend]]/Campaign_Data[[#This Row],[Conversions]]</f>
        <v>0.10181961471103328</v>
      </c>
      <c r="R1308" s="7">
        <f xml:space="preserve"> Campaign_Data[[#This Row],[Revenue_Generated]]/Campaign_Data[[#This Row],[Total_Spend]]</f>
        <v>2.7289341061937771</v>
      </c>
      <c r="S1308" t="str">
        <f xml:space="preserve"> TEXT(Campaign_Data[[#This Row],[Start_Date]], "mmm-yyyy")</f>
        <v>Dec-2022</v>
      </c>
    </row>
    <row r="1309" spans="1:19" x14ac:dyDescent="0.2">
      <c r="A1309" t="s">
        <v>1347</v>
      </c>
      <c r="B1309" t="s">
        <v>39</v>
      </c>
      <c r="C1309" t="s">
        <v>47</v>
      </c>
      <c r="D1309" s="1">
        <v>44975</v>
      </c>
      <c r="E1309" s="1">
        <v>45438</v>
      </c>
      <c r="F1309">
        <v>91596.5</v>
      </c>
      <c r="G1309">
        <v>79390.399999999994</v>
      </c>
      <c r="H1309">
        <v>47980.5</v>
      </c>
      <c r="I1309" s="6">
        <v>11875.007</v>
      </c>
      <c r="J1309" s="7">
        <v>16729.810000000001</v>
      </c>
      <c r="K1309" t="s">
        <v>42</v>
      </c>
      <c r="L1309" t="s">
        <v>49</v>
      </c>
      <c r="M1309" t="s">
        <v>31</v>
      </c>
      <c r="N1309" s="5">
        <f xml:space="preserve"> Campaign_Data[[#This Row],[Clicks]]/Campaign_Data[[#This Row],[Impressions]]</f>
        <v>0.86674054139623236</v>
      </c>
      <c r="O1309" s="5">
        <f xml:space="preserve"> Campaign_Data[[#This Row],[Conversions]]/Campaign_Data[[#This Row],[Clicks]]</f>
        <v>0.60436148451198135</v>
      </c>
      <c r="P1309" s="7">
        <f>Campaign_Data[[#This Row],[Total_Spend]]/Campaign_Data[[#This Row],[Clicks]]</f>
        <v>0.14957736703682059</v>
      </c>
      <c r="Q1309" s="6">
        <f>Campaign_Data[[#This Row],[Total_Spend]]/Campaign_Data[[#This Row],[Conversions]]</f>
        <v>0.24749652462979752</v>
      </c>
      <c r="R1309" s="7">
        <f xml:space="preserve"> Campaign_Data[[#This Row],[Revenue_Generated]]/Campaign_Data[[#This Row],[Total_Spend]]</f>
        <v>1.408825274797733</v>
      </c>
      <c r="S1309" t="str">
        <f xml:space="preserve"> TEXT(Campaign_Data[[#This Row],[Start_Date]], "mmm-yyyy")</f>
        <v>Feb-2023</v>
      </c>
    </row>
    <row r="1310" spans="1:19" x14ac:dyDescent="0.2">
      <c r="A1310" t="s">
        <v>1348</v>
      </c>
      <c r="B1310" t="s">
        <v>39</v>
      </c>
      <c r="C1310" t="s">
        <v>40</v>
      </c>
      <c r="D1310" s="1">
        <v>44961</v>
      </c>
      <c r="E1310" s="1">
        <v>45422</v>
      </c>
      <c r="F1310">
        <v>118346.09999999999</v>
      </c>
      <c r="G1310">
        <v>14987.199999999999</v>
      </c>
      <c r="H1310">
        <v>8392.6</v>
      </c>
      <c r="I1310" s="6">
        <v>13974.52</v>
      </c>
      <c r="J1310" s="7">
        <v>31391.63</v>
      </c>
      <c r="K1310" t="s">
        <v>29</v>
      </c>
      <c r="L1310" t="s">
        <v>34</v>
      </c>
      <c r="M1310" t="s">
        <v>31</v>
      </c>
      <c r="N1310" s="5">
        <f xml:space="preserve"> Campaign_Data[[#This Row],[Clicks]]/Campaign_Data[[#This Row],[Impressions]]</f>
        <v>0.12663873165233158</v>
      </c>
      <c r="O1310" s="5">
        <f xml:space="preserve"> Campaign_Data[[#This Row],[Conversions]]/Campaign_Data[[#This Row],[Clicks]]</f>
        <v>0.55998452012383904</v>
      </c>
      <c r="P1310" s="7">
        <f>Campaign_Data[[#This Row],[Total_Spend]]/Campaign_Data[[#This Row],[Clicks]]</f>
        <v>0.93243034055727569</v>
      </c>
      <c r="Q1310" s="6">
        <f>Campaign_Data[[#This Row],[Total_Spend]]/Campaign_Data[[#This Row],[Conversions]]</f>
        <v>1.665100207325501</v>
      </c>
      <c r="R1310" s="7">
        <f xml:space="preserve"> Campaign_Data[[#This Row],[Revenue_Generated]]/Campaign_Data[[#This Row],[Total_Spend]]</f>
        <v>2.2463476384162031</v>
      </c>
      <c r="S1310" t="str">
        <f xml:space="preserve"> TEXT(Campaign_Data[[#This Row],[Start_Date]], "mmm-yyyy")</f>
        <v>Feb-2023</v>
      </c>
    </row>
    <row r="1311" spans="1:19" x14ac:dyDescent="0.2">
      <c r="A1311" t="s">
        <v>1349</v>
      </c>
      <c r="B1311" t="s">
        <v>19</v>
      </c>
      <c r="C1311" t="s">
        <v>40</v>
      </c>
      <c r="D1311" s="1">
        <v>44978</v>
      </c>
      <c r="E1311" s="1">
        <v>45435</v>
      </c>
      <c r="F1311">
        <v>20050.599999999999</v>
      </c>
      <c r="G1311">
        <v>2682.5</v>
      </c>
      <c r="H1311">
        <v>113.1</v>
      </c>
      <c r="I1311" s="6">
        <v>3237.7629999999999</v>
      </c>
      <c r="J1311" s="7">
        <v>7660.8429999999998</v>
      </c>
      <c r="K1311" t="s">
        <v>64</v>
      </c>
      <c r="L1311" t="s">
        <v>43</v>
      </c>
      <c r="M1311" t="s">
        <v>31</v>
      </c>
      <c r="N1311" s="5">
        <f xml:space="preserve"> Campaign_Data[[#This Row],[Clicks]]/Campaign_Data[[#This Row],[Impressions]]</f>
        <v>0.13378652010413655</v>
      </c>
      <c r="O1311" s="5">
        <f xml:space="preserve"> Campaign_Data[[#This Row],[Conversions]]/Campaign_Data[[#This Row],[Clicks]]</f>
        <v>4.2162162162162162E-2</v>
      </c>
      <c r="P1311" s="7">
        <f>Campaign_Data[[#This Row],[Total_Spend]]/Campaign_Data[[#This Row],[Clicks]]</f>
        <v>1.2069945945945946</v>
      </c>
      <c r="Q1311" s="6">
        <f>Campaign_Data[[#This Row],[Total_Spend]]/Campaign_Data[[#This Row],[Conversions]]</f>
        <v>28.627435897435898</v>
      </c>
      <c r="R1311" s="7">
        <f xml:space="preserve"> Campaign_Data[[#This Row],[Revenue_Generated]]/Campaign_Data[[#This Row],[Total_Spend]]</f>
        <v>2.3660913414601379</v>
      </c>
      <c r="S1311" t="str">
        <f xml:space="preserve"> TEXT(Campaign_Data[[#This Row],[Start_Date]], "mmm-yyyy")</f>
        <v>Feb-2023</v>
      </c>
    </row>
    <row r="1312" spans="1:19" x14ac:dyDescent="0.2">
      <c r="A1312" t="s">
        <v>1350</v>
      </c>
      <c r="B1312" t="s">
        <v>39</v>
      </c>
      <c r="C1312" t="s">
        <v>28</v>
      </c>
      <c r="D1312" s="1">
        <v>44885</v>
      </c>
      <c r="E1312" s="1">
        <v>45344</v>
      </c>
      <c r="F1312">
        <v>95821.8</v>
      </c>
      <c r="G1312">
        <v>84224.7</v>
      </c>
      <c r="H1312">
        <v>80214</v>
      </c>
      <c r="I1312" s="6">
        <v>9287.0470000000005</v>
      </c>
      <c r="J1312" s="7">
        <v>31229.288</v>
      </c>
      <c r="K1312" t="s">
        <v>21</v>
      </c>
      <c r="L1312" t="s">
        <v>43</v>
      </c>
      <c r="M1312" t="s">
        <v>23</v>
      </c>
      <c r="N1312" s="5">
        <f xml:space="preserve"> Campaign_Data[[#This Row],[Clicks]]/Campaign_Data[[#This Row],[Impressions]]</f>
        <v>0.87897221717813689</v>
      </c>
      <c r="O1312" s="5">
        <f xml:space="preserve"> Campaign_Data[[#This Row],[Conversions]]/Campaign_Data[[#This Row],[Clicks]]</f>
        <v>0.95238095238095244</v>
      </c>
      <c r="P1312" s="7">
        <f>Campaign_Data[[#This Row],[Total_Spend]]/Campaign_Data[[#This Row],[Clicks]]</f>
        <v>0.11026512412629551</v>
      </c>
      <c r="Q1312" s="6">
        <f>Campaign_Data[[#This Row],[Total_Spend]]/Campaign_Data[[#This Row],[Conversions]]</f>
        <v>0.11577838033261027</v>
      </c>
      <c r="R1312" s="7">
        <f xml:space="preserve"> Campaign_Data[[#This Row],[Revenue_Generated]]/Campaign_Data[[#This Row],[Total_Spend]]</f>
        <v>3.3626714713514425</v>
      </c>
      <c r="S1312" t="str">
        <f xml:space="preserve"> TEXT(Campaign_Data[[#This Row],[Start_Date]], "mmm-yyyy")</f>
        <v>Nov-2022</v>
      </c>
    </row>
    <row r="1313" spans="1:19" x14ac:dyDescent="0.2">
      <c r="A1313" t="s">
        <v>1351</v>
      </c>
      <c r="B1313" t="s">
        <v>33</v>
      </c>
      <c r="C1313" t="s">
        <v>20</v>
      </c>
      <c r="D1313" s="1">
        <v>45124</v>
      </c>
      <c r="E1313" s="1">
        <v>45568</v>
      </c>
      <c r="F1313">
        <v>135960.69999999998</v>
      </c>
      <c r="G1313">
        <v>131143.79999999999</v>
      </c>
      <c r="H1313">
        <v>27355.7</v>
      </c>
      <c r="I1313" s="6">
        <v>12993.682000000001</v>
      </c>
      <c r="J1313" s="7">
        <v>49237.156999999999</v>
      </c>
      <c r="K1313" t="s">
        <v>42</v>
      </c>
      <c r="L1313" t="s">
        <v>22</v>
      </c>
      <c r="M1313" t="s">
        <v>31</v>
      </c>
      <c r="N1313" s="5">
        <f xml:space="preserve"> Campaign_Data[[#This Row],[Clicks]]/Campaign_Data[[#This Row],[Impressions]]</f>
        <v>0.96457137981784447</v>
      </c>
      <c r="O1313" s="5">
        <f xml:space="preserve"> Campaign_Data[[#This Row],[Conversions]]/Campaign_Data[[#This Row],[Clicks]]</f>
        <v>0.20859316261996375</v>
      </c>
      <c r="P1313" s="7">
        <f>Campaign_Data[[#This Row],[Total_Spend]]/Campaign_Data[[#This Row],[Clicks]]</f>
        <v>9.9079651497058968E-2</v>
      </c>
      <c r="Q1313" s="6">
        <f>Campaign_Data[[#This Row],[Total_Spend]]/Campaign_Data[[#This Row],[Conversions]]</f>
        <v>0.47498992897275522</v>
      </c>
      <c r="R1313" s="7">
        <f xml:space="preserve"> Campaign_Data[[#This Row],[Revenue_Generated]]/Campaign_Data[[#This Row],[Total_Spend]]</f>
        <v>3.7893152225827902</v>
      </c>
      <c r="S1313" t="str">
        <f xml:space="preserve"> TEXT(Campaign_Data[[#This Row],[Start_Date]], "mmm-yyyy")</f>
        <v>Jul-2023</v>
      </c>
    </row>
    <row r="1314" spans="1:19" x14ac:dyDescent="0.2">
      <c r="A1314" t="s">
        <v>1352</v>
      </c>
      <c r="B1314" t="s">
        <v>25</v>
      </c>
      <c r="C1314" t="s">
        <v>20</v>
      </c>
      <c r="D1314" s="1">
        <v>45149</v>
      </c>
      <c r="E1314" s="1">
        <v>45603</v>
      </c>
      <c r="F1314">
        <v>55662.6</v>
      </c>
      <c r="G1314">
        <v>27848.7</v>
      </c>
      <c r="H1314">
        <v>15790.5</v>
      </c>
      <c r="I1314" s="6">
        <v>11430.147000000001</v>
      </c>
      <c r="J1314" s="7">
        <v>33838.476000000002</v>
      </c>
      <c r="K1314" t="s">
        <v>29</v>
      </c>
      <c r="L1314" t="s">
        <v>34</v>
      </c>
      <c r="M1314" t="s">
        <v>23</v>
      </c>
      <c r="N1314" s="5">
        <f xml:space="preserve"> Campaign_Data[[#This Row],[Clicks]]/Campaign_Data[[#This Row],[Impressions]]</f>
        <v>0.50031259768677716</v>
      </c>
      <c r="O1314" s="5">
        <f xml:space="preserve"> Campaign_Data[[#This Row],[Conversions]]/Campaign_Data[[#This Row],[Clicks]]</f>
        <v>0.5670103092783505</v>
      </c>
      <c r="P1314" s="7">
        <f>Campaign_Data[[#This Row],[Total_Spend]]/Campaign_Data[[#This Row],[Clicks]]</f>
        <v>0.4104373633239613</v>
      </c>
      <c r="Q1314" s="6">
        <f>Campaign_Data[[#This Row],[Total_Spend]]/Campaign_Data[[#This Row],[Conversions]]</f>
        <v>0.72386225895316814</v>
      </c>
      <c r="R1314" s="7">
        <f xml:space="preserve"> Campaign_Data[[#This Row],[Revenue_Generated]]/Campaign_Data[[#This Row],[Total_Spend]]</f>
        <v>2.9604585137881427</v>
      </c>
      <c r="S1314" t="str">
        <f xml:space="preserve"> TEXT(Campaign_Data[[#This Row],[Start_Date]], "mmm-yyyy")</f>
        <v>Aug-2023</v>
      </c>
    </row>
    <row r="1315" spans="1:19" x14ac:dyDescent="0.2">
      <c r="A1315" t="s">
        <v>1353</v>
      </c>
      <c r="B1315" t="s">
        <v>27</v>
      </c>
      <c r="C1315" t="s">
        <v>47</v>
      </c>
      <c r="D1315" s="1">
        <v>44944</v>
      </c>
      <c r="E1315" s="1">
        <v>45388</v>
      </c>
      <c r="F1315">
        <v>30110.7</v>
      </c>
      <c r="G1315">
        <v>15080</v>
      </c>
      <c r="H1315">
        <v>12438.1</v>
      </c>
      <c r="I1315" s="6">
        <v>7192.0870000000004</v>
      </c>
      <c r="J1315" s="7">
        <v>24884.638999999999</v>
      </c>
      <c r="K1315" t="s">
        <v>64</v>
      </c>
      <c r="L1315" t="s">
        <v>30</v>
      </c>
      <c r="M1315" t="s">
        <v>23</v>
      </c>
      <c r="N1315" s="5">
        <f xml:space="preserve"> Campaign_Data[[#This Row],[Clicks]]/Campaign_Data[[#This Row],[Impressions]]</f>
        <v>0.50081864586343061</v>
      </c>
      <c r="O1315" s="5">
        <f xml:space="preserve"> Campaign_Data[[#This Row],[Conversions]]/Campaign_Data[[#This Row],[Clicks]]</f>
        <v>0.82480769230769235</v>
      </c>
      <c r="P1315" s="7">
        <f>Campaign_Data[[#This Row],[Total_Spend]]/Campaign_Data[[#This Row],[Clicks]]</f>
        <v>0.47692884615384618</v>
      </c>
      <c r="Q1315" s="6">
        <f>Campaign_Data[[#This Row],[Total_Spend]]/Campaign_Data[[#This Row],[Conversions]]</f>
        <v>0.57823035672650969</v>
      </c>
      <c r="R1315" s="7">
        <f xml:space="preserve"> Campaign_Data[[#This Row],[Revenue_Generated]]/Campaign_Data[[#This Row],[Total_Spend]]</f>
        <v>3.4600024999697583</v>
      </c>
      <c r="S1315" t="str">
        <f xml:space="preserve"> TEXT(Campaign_Data[[#This Row],[Start_Date]], "mmm-yyyy")</f>
        <v>Jan-2023</v>
      </c>
    </row>
    <row r="1316" spans="1:19" x14ac:dyDescent="0.2">
      <c r="A1316" t="s">
        <v>1354</v>
      </c>
      <c r="B1316" t="s">
        <v>33</v>
      </c>
      <c r="C1316" t="s">
        <v>40</v>
      </c>
      <c r="D1316" s="1">
        <v>44957</v>
      </c>
      <c r="E1316" s="1">
        <v>45393</v>
      </c>
      <c r="F1316">
        <v>121446.2</v>
      </c>
      <c r="G1316">
        <v>70220.599999999991</v>
      </c>
      <c r="H1316">
        <v>46855.299999999996</v>
      </c>
      <c r="I1316" s="6">
        <v>11769.736999999999</v>
      </c>
      <c r="J1316" s="7">
        <v>25790.309000000001</v>
      </c>
      <c r="K1316" t="s">
        <v>21</v>
      </c>
      <c r="L1316" t="s">
        <v>49</v>
      </c>
      <c r="M1316" t="s">
        <v>31</v>
      </c>
      <c r="N1316" s="5">
        <f xml:space="preserve"> Campaign_Data[[#This Row],[Clicks]]/Campaign_Data[[#This Row],[Impressions]]</f>
        <v>0.57820335259563493</v>
      </c>
      <c r="O1316" s="5">
        <f xml:space="preserve"> Campaign_Data[[#This Row],[Conversions]]/Campaign_Data[[#This Row],[Clicks]]</f>
        <v>0.66725861072107051</v>
      </c>
      <c r="P1316" s="7">
        <f>Campaign_Data[[#This Row],[Total_Spend]]/Campaign_Data[[#This Row],[Clicks]]</f>
        <v>0.16761088626414472</v>
      </c>
      <c r="Q1316" s="6">
        <f>Campaign_Data[[#This Row],[Total_Spend]]/Campaign_Data[[#This Row],[Conversions]]</f>
        <v>0.2511932908336944</v>
      </c>
      <c r="R1316" s="7">
        <f xml:space="preserve"> Campaign_Data[[#This Row],[Revenue_Generated]]/Campaign_Data[[#This Row],[Total_Spend]]</f>
        <v>2.1912391925155168</v>
      </c>
      <c r="S1316" t="str">
        <f xml:space="preserve"> TEXT(Campaign_Data[[#This Row],[Start_Date]], "mmm-yyyy")</f>
        <v>Jan-2023</v>
      </c>
    </row>
    <row r="1317" spans="1:19" x14ac:dyDescent="0.2">
      <c r="A1317" t="s">
        <v>1355</v>
      </c>
      <c r="B1317" t="s">
        <v>39</v>
      </c>
      <c r="C1317" t="s">
        <v>40</v>
      </c>
      <c r="D1317" s="1">
        <v>45122</v>
      </c>
      <c r="E1317" s="1">
        <v>45574</v>
      </c>
      <c r="F1317">
        <v>49517.5</v>
      </c>
      <c r="G1317">
        <v>24548.5</v>
      </c>
      <c r="H1317">
        <v>846.8</v>
      </c>
      <c r="I1317" s="6">
        <v>13990.035</v>
      </c>
      <c r="J1317" s="7">
        <v>54616.686000000002</v>
      </c>
      <c r="K1317" t="s">
        <v>37</v>
      </c>
      <c r="L1317" t="s">
        <v>30</v>
      </c>
      <c r="M1317" t="s">
        <v>23</v>
      </c>
      <c r="N1317" s="5">
        <f xml:space="preserve"> Campaign_Data[[#This Row],[Clicks]]/Campaign_Data[[#This Row],[Impressions]]</f>
        <v>0.4957540263543192</v>
      </c>
      <c r="O1317" s="5">
        <f xml:space="preserve"> Campaign_Data[[#This Row],[Conversions]]/Campaign_Data[[#This Row],[Clicks]]</f>
        <v>3.44949793266391E-2</v>
      </c>
      <c r="P1317" s="7">
        <f>Campaign_Data[[#This Row],[Total_Spend]]/Campaign_Data[[#This Row],[Clicks]]</f>
        <v>0.5698936798582398</v>
      </c>
      <c r="Q1317" s="6">
        <f>Campaign_Data[[#This Row],[Total_Spend]]/Campaign_Data[[#This Row],[Conversions]]</f>
        <v>16.521061643835615</v>
      </c>
      <c r="R1317" s="7">
        <f xml:space="preserve"> Campaign_Data[[#This Row],[Revenue_Generated]]/Campaign_Data[[#This Row],[Total_Spend]]</f>
        <v>3.9039706476788658</v>
      </c>
      <c r="S1317" t="str">
        <f xml:space="preserve"> TEXT(Campaign_Data[[#This Row],[Start_Date]], "mmm-yyyy")</f>
        <v>Jul-2023</v>
      </c>
    </row>
    <row r="1318" spans="1:19" x14ac:dyDescent="0.2">
      <c r="A1318" t="s">
        <v>1356</v>
      </c>
      <c r="B1318" t="s">
        <v>25</v>
      </c>
      <c r="C1318" t="s">
        <v>20</v>
      </c>
      <c r="D1318" s="1">
        <v>45072</v>
      </c>
      <c r="E1318" s="1">
        <v>45532</v>
      </c>
      <c r="F1318">
        <v>20213</v>
      </c>
      <c r="G1318">
        <v>1490.6</v>
      </c>
      <c r="H1318">
        <v>435</v>
      </c>
      <c r="I1318" s="6">
        <v>3350.0509999999999</v>
      </c>
      <c r="J1318" s="7">
        <v>8962.3340000000007</v>
      </c>
      <c r="K1318" t="s">
        <v>37</v>
      </c>
      <c r="L1318" t="s">
        <v>34</v>
      </c>
      <c r="M1318" t="s">
        <v>31</v>
      </c>
      <c r="N1318" s="5">
        <f xml:space="preserve"> Campaign_Data[[#This Row],[Clicks]]/Campaign_Data[[#This Row],[Impressions]]</f>
        <v>7.3744619799139169E-2</v>
      </c>
      <c r="O1318" s="5">
        <f xml:space="preserve"> Campaign_Data[[#This Row],[Conversions]]/Campaign_Data[[#This Row],[Clicks]]</f>
        <v>0.29182879377431908</v>
      </c>
      <c r="P1318" s="7">
        <f>Campaign_Data[[#This Row],[Total_Spend]]/Campaign_Data[[#This Row],[Clicks]]</f>
        <v>2.2474513618677046</v>
      </c>
      <c r="Q1318" s="6">
        <f>Campaign_Data[[#This Row],[Total_Spend]]/Campaign_Data[[#This Row],[Conversions]]</f>
        <v>7.7012666666666663</v>
      </c>
      <c r="R1318" s="7">
        <f xml:space="preserve"> Campaign_Data[[#This Row],[Revenue_Generated]]/Campaign_Data[[#This Row],[Total_Spend]]</f>
        <v>2.6752828539028215</v>
      </c>
      <c r="S1318" t="str">
        <f xml:space="preserve"> TEXT(Campaign_Data[[#This Row],[Start_Date]], "mmm-yyyy")</f>
        <v>May-2023</v>
      </c>
    </row>
    <row r="1319" spans="1:19" x14ac:dyDescent="0.2">
      <c r="A1319" t="s">
        <v>1357</v>
      </c>
      <c r="B1319" t="s">
        <v>27</v>
      </c>
      <c r="C1319" t="s">
        <v>28</v>
      </c>
      <c r="D1319" s="1">
        <v>45107</v>
      </c>
      <c r="E1319" s="1">
        <v>45564</v>
      </c>
      <c r="F1319">
        <v>68428.399999999994</v>
      </c>
      <c r="G1319">
        <v>48174.799999999996</v>
      </c>
      <c r="H1319">
        <v>21100.399999999998</v>
      </c>
      <c r="I1319" s="6">
        <v>8715.4570000000003</v>
      </c>
      <c r="J1319" s="7">
        <v>32674.677</v>
      </c>
      <c r="K1319" t="s">
        <v>64</v>
      </c>
      <c r="L1319" t="s">
        <v>22</v>
      </c>
      <c r="M1319" t="s">
        <v>31</v>
      </c>
      <c r="N1319" s="5">
        <f xml:space="preserve"> Campaign_Data[[#This Row],[Clicks]]/Campaign_Data[[#This Row],[Impressions]]</f>
        <v>0.70401763010679774</v>
      </c>
      <c r="O1319" s="5">
        <f xml:space="preserve"> Campaign_Data[[#This Row],[Conversions]]/Campaign_Data[[#This Row],[Clicks]]</f>
        <v>0.43799662894293279</v>
      </c>
      <c r="P1319" s="7">
        <f>Campaign_Data[[#This Row],[Total_Spend]]/Campaign_Data[[#This Row],[Clicks]]</f>
        <v>0.18091319528052013</v>
      </c>
      <c r="Q1319" s="6">
        <f>Campaign_Data[[#This Row],[Total_Spend]]/Campaign_Data[[#This Row],[Conversions]]</f>
        <v>0.41304700384826831</v>
      </c>
      <c r="R1319" s="7">
        <f xml:space="preserve"> Campaign_Data[[#This Row],[Revenue_Generated]]/Campaign_Data[[#This Row],[Total_Spend]]</f>
        <v>3.7490491892737237</v>
      </c>
      <c r="S1319" t="str">
        <f xml:space="preserve"> TEXT(Campaign_Data[[#This Row],[Start_Date]], "mmm-yyyy")</f>
        <v>Jun-2023</v>
      </c>
    </row>
    <row r="1320" spans="1:19" x14ac:dyDescent="0.2">
      <c r="A1320" t="s">
        <v>1358</v>
      </c>
      <c r="B1320" t="s">
        <v>46</v>
      </c>
      <c r="C1320" t="s">
        <v>20</v>
      </c>
      <c r="D1320" s="1">
        <v>44896</v>
      </c>
      <c r="E1320" s="1">
        <v>45352</v>
      </c>
      <c r="F1320">
        <v>59980.7</v>
      </c>
      <c r="G1320">
        <v>13748.9</v>
      </c>
      <c r="H1320">
        <v>417.59999999999997</v>
      </c>
      <c r="I1320" s="6">
        <v>6784.84</v>
      </c>
      <c r="J1320" s="7">
        <v>12445.553</v>
      </c>
      <c r="K1320" t="s">
        <v>37</v>
      </c>
      <c r="L1320" t="s">
        <v>43</v>
      </c>
      <c r="M1320" t="s">
        <v>31</v>
      </c>
      <c r="N1320" s="5">
        <f xml:space="preserve"> Campaign_Data[[#This Row],[Clicks]]/Campaign_Data[[#This Row],[Impressions]]</f>
        <v>0.22922206643136875</v>
      </c>
      <c r="O1320" s="5">
        <f xml:space="preserve"> Campaign_Data[[#This Row],[Conversions]]/Campaign_Data[[#This Row],[Clicks]]</f>
        <v>3.0373338958025731E-2</v>
      </c>
      <c r="P1320" s="7">
        <f>Campaign_Data[[#This Row],[Total_Spend]]/Campaign_Data[[#This Row],[Clicks]]</f>
        <v>0.49348238768192365</v>
      </c>
      <c r="Q1320" s="6">
        <f>Campaign_Data[[#This Row],[Total_Spend]]/Campaign_Data[[#This Row],[Conversions]]</f>
        <v>16.247222222222224</v>
      </c>
      <c r="R1320" s="7">
        <f xml:space="preserve"> Campaign_Data[[#This Row],[Revenue_Generated]]/Campaign_Data[[#This Row],[Total_Spend]]</f>
        <v>1.8343178321080527</v>
      </c>
      <c r="S1320" t="str">
        <f xml:space="preserve"> TEXT(Campaign_Data[[#This Row],[Start_Date]], "mmm-yyyy")</f>
        <v>Dec-2022</v>
      </c>
    </row>
    <row r="1321" spans="1:19" x14ac:dyDescent="0.2">
      <c r="A1321" t="s">
        <v>1359</v>
      </c>
      <c r="B1321" t="s">
        <v>46</v>
      </c>
      <c r="C1321" t="s">
        <v>47</v>
      </c>
      <c r="D1321" s="1">
        <v>44962</v>
      </c>
      <c r="E1321" s="1">
        <v>45399</v>
      </c>
      <c r="F1321">
        <v>27213.599999999999</v>
      </c>
      <c r="G1321">
        <v>17301.399999999998</v>
      </c>
      <c r="H1321">
        <v>16498.099999999999</v>
      </c>
      <c r="I1321" s="6">
        <v>8079.3130000000001</v>
      </c>
      <c r="J1321" s="7">
        <v>21072.530999999999</v>
      </c>
      <c r="K1321" t="s">
        <v>29</v>
      </c>
      <c r="L1321" t="s">
        <v>30</v>
      </c>
      <c r="M1321" t="s">
        <v>31</v>
      </c>
      <c r="N1321" s="5">
        <f xml:space="preserve"> Campaign_Data[[#This Row],[Clicks]]/Campaign_Data[[#This Row],[Impressions]]</f>
        <v>0.63576300085251491</v>
      </c>
      <c r="O1321" s="5">
        <f xml:space="preserve"> Campaign_Data[[#This Row],[Conversions]]/Campaign_Data[[#This Row],[Clicks]]</f>
        <v>0.95357023131076102</v>
      </c>
      <c r="P1321" s="7">
        <f>Campaign_Data[[#This Row],[Total_Spend]]/Campaign_Data[[#This Row],[Clicks]]</f>
        <v>0.46697452229299369</v>
      </c>
      <c r="Q1321" s="6">
        <f>Campaign_Data[[#This Row],[Total_Spend]]/Campaign_Data[[#This Row],[Conversions]]</f>
        <v>0.48971172438038324</v>
      </c>
      <c r="R1321" s="7">
        <f xml:space="preserve"> Campaign_Data[[#This Row],[Revenue_Generated]]/Campaign_Data[[#This Row],[Total_Spend]]</f>
        <v>2.6082082721637345</v>
      </c>
      <c r="S1321" t="str">
        <f xml:space="preserve"> TEXT(Campaign_Data[[#This Row],[Start_Date]], "mmm-yyyy")</f>
        <v>Feb-2023</v>
      </c>
    </row>
    <row r="1322" spans="1:19" x14ac:dyDescent="0.2">
      <c r="A1322" t="s">
        <v>1360</v>
      </c>
      <c r="B1322" t="s">
        <v>33</v>
      </c>
      <c r="C1322" t="s">
        <v>28</v>
      </c>
      <c r="D1322" s="1">
        <v>45149</v>
      </c>
      <c r="E1322" s="1">
        <v>45607</v>
      </c>
      <c r="F1322">
        <v>74930.2</v>
      </c>
      <c r="G1322">
        <v>13380.6</v>
      </c>
      <c r="H1322">
        <v>3248</v>
      </c>
      <c r="I1322" s="6">
        <v>11352.688</v>
      </c>
      <c r="J1322" s="7">
        <v>24355.911</v>
      </c>
      <c r="K1322" t="s">
        <v>64</v>
      </c>
      <c r="L1322" t="s">
        <v>43</v>
      </c>
      <c r="M1322" t="s">
        <v>31</v>
      </c>
      <c r="N1322" s="5">
        <f xml:space="preserve"> Campaign_Data[[#This Row],[Clicks]]/Campaign_Data[[#This Row],[Impressions]]</f>
        <v>0.1785741930489976</v>
      </c>
      <c r="O1322" s="5">
        <f xml:space="preserve"> Campaign_Data[[#This Row],[Conversions]]/Campaign_Data[[#This Row],[Clicks]]</f>
        <v>0.24273948851322064</v>
      </c>
      <c r="P1322" s="7">
        <f>Campaign_Data[[#This Row],[Total_Spend]]/Campaign_Data[[#This Row],[Clicks]]</f>
        <v>0.8484438664932813</v>
      </c>
      <c r="Q1322" s="6">
        <f>Campaign_Data[[#This Row],[Total_Spend]]/Campaign_Data[[#This Row],[Conversions]]</f>
        <v>3.4952857142857141</v>
      </c>
      <c r="R1322" s="7">
        <f xml:space="preserve"> Campaign_Data[[#This Row],[Revenue_Generated]]/Campaign_Data[[#This Row],[Total_Spend]]</f>
        <v>2.1453871541259657</v>
      </c>
      <c r="S1322" t="str">
        <f xml:space="preserve"> TEXT(Campaign_Data[[#This Row],[Start_Date]], "mmm-yyyy")</f>
        <v>Aug-2023</v>
      </c>
    </row>
    <row r="1323" spans="1:19" x14ac:dyDescent="0.2">
      <c r="A1323" t="s">
        <v>1361</v>
      </c>
      <c r="B1323" t="s">
        <v>39</v>
      </c>
      <c r="C1323" t="s">
        <v>28</v>
      </c>
      <c r="D1323" s="1">
        <v>45007</v>
      </c>
      <c r="E1323" s="1">
        <v>45464</v>
      </c>
      <c r="F1323">
        <v>104922</v>
      </c>
      <c r="G1323">
        <v>95874</v>
      </c>
      <c r="H1323">
        <v>49291.299999999996</v>
      </c>
      <c r="I1323" s="6">
        <v>12278.107</v>
      </c>
      <c r="J1323" s="7">
        <v>20708.697</v>
      </c>
      <c r="K1323" t="s">
        <v>64</v>
      </c>
      <c r="L1323" t="s">
        <v>49</v>
      </c>
      <c r="M1323" t="s">
        <v>31</v>
      </c>
      <c r="N1323" s="5">
        <f xml:space="preserve"> Campaign_Data[[#This Row],[Clicks]]/Campaign_Data[[#This Row],[Impressions]]</f>
        <v>0.9137645107794361</v>
      </c>
      <c r="O1323" s="5">
        <f xml:space="preserve"> Campaign_Data[[#This Row],[Conversions]]/Campaign_Data[[#This Row],[Clicks]]</f>
        <v>0.51412583182093163</v>
      </c>
      <c r="P1323" s="7">
        <f>Campaign_Data[[#This Row],[Total_Spend]]/Campaign_Data[[#This Row],[Clicks]]</f>
        <v>0.12806503327283728</v>
      </c>
      <c r="Q1323" s="6">
        <f>Campaign_Data[[#This Row],[Total_Spend]]/Campaign_Data[[#This Row],[Conversions]]</f>
        <v>0.24909278107901398</v>
      </c>
      <c r="R1323" s="7">
        <f xml:space="preserve"> Campaign_Data[[#This Row],[Revenue_Generated]]/Campaign_Data[[#This Row],[Total_Spend]]</f>
        <v>1.686635977353838</v>
      </c>
      <c r="S1323" t="str">
        <f xml:space="preserve"> TEXT(Campaign_Data[[#This Row],[Start_Date]], "mmm-yyyy")</f>
        <v>Mar-2023</v>
      </c>
    </row>
    <row r="1324" spans="1:19" x14ac:dyDescent="0.2">
      <c r="A1324" t="s">
        <v>1362</v>
      </c>
      <c r="B1324" t="s">
        <v>27</v>
      </c>
      <c r="C1324" t="s">
        <v>40</v>
      </c>
      <c r="D1324" s="1">
        <v>45069</v>
      </c>
      <c r="E1324" s="1">
        <v>45510</v>
      </c>
      <c r="F1324">
        <v>141372.1</v>
      </c>
      <c r="G1324">
        <v>34608.6</v>
      </c>
      <c r="H1324">
        <v>5550.5999999999995</v>
      </c>
      <c r="I1324" s="6">
        <v>8867.5910000000003</v>
      </c>
      <c r="J1324" s="7">
        <v>22428.571</v>
      </c>
      <c r="K1324" t="s">
        <v>29</v>
      </c>
      <c r="L1324" t="s">
        <v>22</v>
      </c>
      <c r="M1324" t="s">
        <v>23</v>
      </c>
      <c r="N1324" s="5">
        <f xml:space="preserve"> Campaign_Data[[#This Row],[Clicks]]/Campaign_Data[[#This Row],[Impressions]]</f>
        <v>0.24480502164146956</v>
      </c>
      <c r="O1324" s="5">
        <f xml:space="preserve"> Campaign_Data[[#This Row],[Conversions]]/Campaign_Data[[#This Row],[Clicks]]</f>
        <v>0.16038210155857213</v>
      </c>
      <c r="P1324" s="7">
        <f>Campaign_Data[[#This Row],[Total_Spend]]/Campaign_Data[[#This Row],[Clicks]]</f>
        <v>0.25622507122507127</v>
      </c>
      <c r="Q1324" s="6">
        <f>Campaign_Data[[#This Row],[Total_Spend]]/Campaign_Data[[#This Row],[Conversions]]</f>
        <v>1.597591431556949</v>
      </c>
      <c r="R1324" s="7">
        <f xml:space="preserve"> Campaign_Data[[#This Row],[Revenue_Generated]]/Campaign_Data[[#This Row],[Total_Spend]]</f>
        <v>2.5292744106037364</v>
      </c>
      <c r="S1324" t="str">
        <f xml:space="preserve"> TEXT(Campaign_Data[[#This Row],[Start_Date]], "mmm-yyyy")</f>
        <v>May-2023</v>
      </c>
    </row>
    <row r="1325" spans="1:19" x14ac:dyDescent="0.2">
      <c r="A1325" t="s">
        <v>1363</v>
      </c>
      <c r="B1325" t="s">
        <v>46</v>
      </c>
      <c r="C1325" t="s">
        <v>28</v>
      </c>
      <c r="D1325" s="1">
        <v>45013</v>
      </c>
      <c r="E1325" s="1">
        <v>45453</v>
      </c>
      <c r="F1325">
        <v>99345.3</v>
      </c>
      <c r="G1325">
        <v>33004.9</v>
      </c>
      <c r="H1325">
        <v>17437.7</v>
      </c>
      <c r="I1325" s="6">
        <v>14140.022999999999</v>
      </c>
      <c r="J1325" s="7">
        <v>42976.608</v>
      </c>
      <c r="K1325" t="s">
        <v>42</v>
      </c>
      <c r="L1325" t="s">
        <v>43</v>
      </c>
      <c r="M1325" t="s">
        <v>23</v>
      </c>
      <c r="N1325" s="5">
        <f xml:space="preserve"> Campaign_Data[[#This Row],[Clicks]]/Campaign_Data[[#This Row],[Impressions]]</f>
        <v>0.33222407099278978</v>
      </c>
      <c r="O1325" s="5">
        <f xml:space="preserve"> Campaign_Data[[#This Row],[Conversions]]/Campaign_Data[[#This Row],[Clicks]]</f>
        <v>0.52833670152007728</v>
      </c>
      <c r="P1325" s="7">
        <f>Campaign_Data[[#This Row],[Total_Spend]]/Campaign_Data[[#This Row],[Clicks]]</f>
        <v>0.42842193128899037</v>
      </c>
      <c r="Q1325" s="6">
        <f>Campaign_Data[[#This Row],[Total_Spend]]/Campaign_Data[[#This Row],[Conversions]]</f>
        <v>0.81088807583568923</v>
      </c>
      <c r="R1325" s="7">
        <f xml:space="preserve"> Campaign_Data[[#This Row],[Revenue_Generated]]/Campaign_Data[[#This Row],[Total_Spend]]</f>
        <v>3.0393591297553053</v>
      </c>
      <c r="S1325" t="str">
        <f xml:space="preserve"> TEXT(Campaign_Data[[#This Row],[Start_Date]], "mmm-yyyy")</f>
        <v>Mar-2023</v>
      </c>
    </row>
    <row r="1326" spans="1:19" x14ac:dyDescent="0.2">
      <c r="A1326" t="s">
        <v>1364</v>
      </c>
      <c r="B1326" t="s">
        <v>25</v>
      </c>
      <c r="C1326" t="s">
        <v>47</v>
      </c>
      <c r="D1326" s="1">
        <v>44981</v>
      </c>
      <c r="E1326" s="1">
        <v>45433</v>
      </c>
      <c r="F1326">
        <v>110855.4</v>
      </c>
      <c r="G1326">
        <v>7629.9</v>
      </c>
      <c r="H1326">
        <v>4477.5999999999995</v>
      </c>
      <c r="I1326" s="6">
        <v>10303.032999999999</v>
      </c>
      <c r="J1326" s="7">
        <v>23408.249</v>
      </c>
      <c r="K1326" t="s">
        <v>29</v>
      </c>
      <c r="L1326" t="s">
        <v>34</v>
      </c>
      <c r="M1326" t="s">
        <v>23</v>
      </c>
      <c r="N1326" s="5">
        <f xml:space="preserve"> Campaign_Data[[#This Row],[Clicks]]/Campaign_Data[[#This Row],[Impressions]]</f>
        <v>6.8827499607596918E-2</v>
      </c>
      <c r="O1326" s="5">
        <f xml:space="preserve"> Campaign_Data[[#This Row],[Conversions]]/Campaign_Data[[#This Row],[Clicks]]</f>
        <v>0.58684910680349678</v>
      </c>
      <c r="P1326" s="7">
        <f>Campaign_Data[[#This Row],[Total_Spend]]/Campaign_Data[[#This Row],[Clicks]]</f>
        <v>1.3503496769289243</v>
      </c>
      <c r="Q1326" s="6">
        <f>Campaign_Data[[#This Row],[Total_Spend]]/Campaign_Data[[#This Row],[Conversions]]</f>
        <v>2.3010168393782386</v>
      </c>
      <c r="R1326" s="7">
        <f xml:space="preserve"> Campaign_Data[[#This Row],[Revenue_Generated]]/Campaign_Data[[#This Row],[Total_Spend]]</f>
        <v>2.2719765141002655</v>
      </c>
      <c r="S1326" t="str">
        <f xml:space="preserve"> TEXT(Campaign_Data[[#This Row],[Start_Date]], "mmm-yyyy")</f>
        <v>Feb-2023</v>
      </c>
    </row>
    <row r="1327" spans="1:19" x14ac:dyDescent="0.2">
      <c r="A1327" t="s">
        <v>1365</v>
      </c>
      <c r="B1327" t="s">
        <v>25</v>
      </c>
      <c r="C1327" t="s">
        <v>47</v>
      </c>
      <c r="D1327" s="1">
        <v>44952</v>
      </c>
      <c r="E1327" s="1">
        <v>45406</v>
      </c>
      <c r="F1327">
        <v>31723.1</v>
      </c>
      <c r="G1327">
        <v>3477.1</v>
      </c>
      <c r="H1327">
        <v>1058.5</v>
      </c>
      <c r="I1327" s="6">
        <v>7180.1970000000001</v>
      </c>
      <c r="J1327" s="7">
        <v>12147.781000000001</v>
      </c>
      <c r="K1327" t="s">
        <v>42</v>
      </c>
      <c r="L1327" t="s">
        <v>49</v>
      </c>
      <c r="M1327" t="s">
        <v>31</v>
      </c>
      <c r="N1327" s="5">
        <f xml:space="preserve"> Campaign_Data[[#This Row],[Clicks]]/Campaign_Data[[#This Row],[Impressions]]</f>
        <v>0.10960782521254228</v>
      </c>
      <c r="O1327" s="5">
        <f xml:space="preserve"> Campaign_Data[[#This Row],[Conversions]]/Campaign_Data[[#This Row],[Clicks]]</f>
        <v>0.30442035029190995</v>
      </c>
      <c r="P1327" s="7">
        <f>Campaign_Data[[#This Row],[Total_Spend]]/Campaign_Data[[#This Row],[Clicks]]</f>
        <v>2.0649958298582152</v>
      </c>
      <c r="Q1327" s="6">
        <f>Campaign_Data[[#This Row],[Total_Spend]]/Campaign_Data[[#This Row],[Conversions]]</f>
        <v>6.7833698630136992</v>
      </c>
      <c r="R1327" s="7">
        <f xml:space="preserve"> Campaign_Data[[#This Row],[Revenue_Generated]]/Campaign_Data[[#This Row],[Total_Spend]]</f>
        <v>1.6918450844733091</v>
      </c>
      <c r="S1327" t="str">
        <f xml:space="preserve"> TEXT(Campaign_Data[[#This Row],[Start_Date]], "mmm-yyyy")</f>
        <v>Jan-2023</v>
      </c>
    </row>
    <row r="1328" spans="1:19" x14ac:dyDescent="0.2">
      <c r="A1328" t="s">
        <v>1366</v>
      </c>
      <c r="B1328" t="s">
        <v>25</v>
      </c>
      <c r="C1328" t="s">
        <v>28</v>
      </c>
      <c r="D1328" s="1">
        <v>45006</v>
      </c>
      <c r="E1328" s="1">
        <v>45461</v>
      </c>
      <c r="F1328">
        <v>34492.6</v>
      </c>
      <c r="G1328">
        <v>21132.3</v>
      </c>
      <c r="H1328">
        <v>7998.2</v>
      </c>
      <c r="I1328" s="6">
        <v>13470.21</v>
      </c>
      <c r="J1328" s="7">
        <v>26266.373</v>
      </c>
      <c r="K1328" t="s">
        <v>42</v>
      </c>
      <c r="L1328" t="s">
        <v>43</v>
      </c>
      <c r="M1328" t="s">
        <v>31</v>
      </c>
      <c r="N1328" s="5">
        <f xml:space="preserve"> Campaign_Data[[#This Row],[Clicks]]/Campaign_Data[[#This Row],[Impressions]]</f>
        <v>0.6126618463090634</v>
      </c>
      <c r="O1328" s="5">
        <f xml:space="preserve"> Campaign_Data[[#This Row],[Conversions]]/Campaign_Data[[#This Row],[Clicks]]</f>
        <v>0.37848222862632086</v>
      </c>
      <c r="P1328" s="7">
        <f>Campaign_Data[[#This Row],[Total_Spend]]/Campaign_Data[[#This Row],[Clicks]]</f>
        <v>0.63742280773981064</v>
      </c>
      <c r="Q1328" s="6">
        <f>Campaign_Data[[#This Row],[Total_Spend]]/Campaign_Data[[#This Row],[Conversions]]</f>
        <v>1.6841551849166061</v>
      </c>
      <c r="R1328" s="7">
        <f xml:space="preserve"> Campaign_Data[[#This Row],[Revenue_Generated]]/Campaign_Data[[#This Row],[Total_Spend]]</f>
        <v>1.9499601713707508</v>
      </c>
      <c r="S1328" t="str">
        <f xml:space="preserve"> TEXT(Campaign_Data[[#This Row],[Start_Date]], "mmm-yyyy")</f>
        <v>Mar-2023</v>
      </c>
    </row>
    <row r="1329" spans="1:19" x14ac:dyDescent="0.2">
      <c r="A1329" t="s">
        <v>1367</v>
      </c>
      <c r="B1329" t="s">
        <v>46</v>
      </c>
      <c r="C1329" t="s">
        <v>40</v>
      </c>
      <c r="D1329" s="1">
        <v>45009</v>
      </c>
      <c r="E1329" s="1">
        <v>45461</v>
      </c>
      <c r="F1329">
        <v>18412.099999999999</v>
      </c>
      <c r="G1329">
        <v>1943</v>
      </c>
      <c r="H1329">
        <v>1197.7</v>
      </c>
      <c r="I1329" s="6">
        <v>593.34</v>
      </c>
      <c r="J1329" s="7">
        <v>2079.59</v>
      </c>
      <c r="K1329" t="s">
        <v>21</v>
      </c>
      <c r="L1329" t="s">
        <v>30</v>
      </c>
      <c r="M1329" t="s">
        <v>31</v>
      </c>
      <c r="N1329" s="5">
        <f xml:space="preserve"> Campaign_Data[[#This Row],[Clicks]]/Campaign_Data[[#This Row],[Impressions]]</f>
        <v>0.10552842967396442</v>
      </c>
      <c r="O1329" s="5">
        <f xml:space="preserve"> Campaign_Data[[#This Row],[Conversions]]/Campaign_Data[[#This Row],[Clicks]]</f>
        <v>0.61641791044776117</v>
      </c>
      <c r="P1329" s="7">
        <f>Campaign_Data[[#This Row],[Total_Spend]]/Campaign_Data[[#This Row],[Clicks]]</f>
        <v>0.30537313432835822</v>
      </c>
      <c r="Q1329" s="6">
        <f>Campaign_Data[[#This Row],[Total_Spend]]/Campaign_Data[[#This Row],[Conversions]]</f>
        <v>0.49539951573849877</v>
      </c>
      <c r="R1329" s="7">
        <f xml:space="preserve"> Campaign_Data[[#This Row],[Revenue_Generated]]/Campaign_Data[[#This Row],[Total_Spend]]</f>
        <v>3.5048875855327468</v>
      </c>
      <c r="S1329" t="str">
        <f xml:space="preserve"> TEXT(Campaign_Data[[#This Row],[Start_Date]], "mmm-yyyy")</f>
        <v>Mar-2023</v>
      </c>
    </row>
    <row r="1330" spans="1:19" x14ac:dyDescent="0.2">
      <c r="A1330" t="s">
        <v>1368</v>
      </c>
      <c r="B1330" t="s">
        <v>27</v>
      </c>
      <c r="C1330" t="s">
        <v>20</v>
      </c>
      <c r="D1330" s="1">
        <v>45138</v>
      </c>
      <c r="E1330" s="1">
        <v>45588</v>
      </c>
      <c r="F1330">
        <v>55665.5</v>
      </c>
      <c r="G1330">
        <v>45344.4</v>
      </c>
      <c r="H1330">
        <v>41696.199999999997</v>
      </c>
      <c r="I1330" s="6">
        <v>11949.362999999999</v>
      </c>
      <c r="J1330" s="7">
        <v>22138.512999999999</v>
      </c>
      <c r="K1330" t="s">
        <v>21</v>
      </c>
      <c r="L1330" t="s">
        <v>34</v>
      </c>
      <c r="M1330" t="s">
        <v>31</v>
      </c>
      <c r="N1330" s="5">
        <f xml:space="preserve"> Campaign_Data[[#This Row],[Clicks]]/Campaign_Data[[#This Row],[Impressions]]</f>
        <v>0.81458713206564215</v>
      </c>
      <c r="O1330" s="5">
        <f xml:space="preserve"> Campaign_Data[[#This Row],[Conversions]]/Campaign_Data[[#This Row],[Clicks]]</f>
        <v>0.91954464057303653</v>
      </c>
      <c r="P1330" s="7">
        <f>Campaign_Data[[#This Row],[Total_Spend]]/Campaign_Data[[#This Row],[Clicks]]</f>
        <v>0.26352455871066766</v>
      </c>
      <c r="Q1330" s="6">
        <f>Campaign_Data[[#This Row],[Total_Spend]]/Campaign_Data[[#This Row],[Conversions]]</f>
        <v>0.28658158297398806</v>
      </c>
      <c r="R1330" s="7">
        <f xml:space="preserve"> Campaign_Data[[#This Row],[Revenue_Generated]]/Campaign_Data[[#This Row],[Total_Spend]]</f>
        <v>1.8526939887925407</v>
      </c>
      <c r="S1330" t="str">
        <f xml:space="preserve"> TEXT(Campaign_Data[[#This Row],[Start_Date]], "mmm-yyyy")</f>
        <v>Jul-2023</v>
      </c>
    </row>
    <row r="1331" spans="1:19" x14ac:dyDescent="0.2">
      <c r="A1331" t="s">
        <v>1369</v>
      </c>
      <c r="B1331" t="s">
        <v>19</v>
      </c>
      <c r="C1331" t="s">
        <v>20</v>
      </c>
      <c r="D1331" s="1">
        <v>45005</v>
      </c>
      <c r="E1331" s="1">
        <v>45461</v>
      </c>
      <c r="F1331">
        <v>26999</v>
      </c>
      <c r="G1331">
        <v>21042.399999999998</v>
      </c>
      <c r="H1331">
        <v>4126.7</v>
      </c>
      <c r="I1331" s="6">
        <v>10424.833000000001</v>
      </c>
      <c r="J1331" s="7">
        <v>19206.787</v>
      </c>
      <c r="K1331" t="s">
        <v>21</v>
      </c>
      <c r="L1331" t="s">
        <v>49</v>
      </c>
      <c r="M1331" t="s">
        <v>23</v>
      </c>
      <c r="N1331" s="5">
        <f xml:space="preserve"> Campaign_Data[[#This Row],[Clicks]]/Campaign_Data[[#This Row],[Impressions]]</f>
        <v>0.77937701396348003</v>
      </c>
      <c r="O1331" s="5">
        <f xml:space="preserve"> Campaign_Data[[#This Row],[Conversions]]/Campaign_Data[[#This Row],[Clicks]]</f>
        <v>0.19611356119073872</v>
      </c>
      <c r="P1331" s="7">
        <f>Campaign_Data[[#This Row],[Total_Spend]]/Campaign_Data[[#This Row],[Clicks]]</f>
        <v>0.49542034178610811</v>
      </c>
      <c r="Q1331" s="6">
        <f>Campaign_Data[[#This Row],[Total_Spend]]/Campaign_Data[[#This Row],[Conversions]]</f>
        <v>2.5261911454673229</v>
      </c>
      <c r="R1331" s="7">
        <f xml:space="preserve"> Campaign_Data[[#This Row],[Revenue_Generated]]/Campaign_Data[[#This Row],[Total_Spend]]</f>
        <v>1.8424071637406565</v>
      </c>
      <c r="S1331" t="str">
        <f xml:space="preserve"> TEXT(Campaign_Data[[#This Row],[Start_Date]], "mmm-yyyy")</f>
        <v>Mar-2023</v>
      </c>
    </row>
    <row r="1332" spans="1:19" x14ac:dyDescent="0.2">
      <c r="A1332" t="s">
        <v>1370</v>
      </c>
      <c r="B1332" t="s">
        <v>46</v>
      </c>
      <c r="C1332" t="s">
        <v>20</v>
      </c>
      <c r="D1332" s="1">
        <v>44993</v>
      </c>
      <c r="E1332" s="1">
        <v>45451</v>
      </c>
      <c r="F1332">
        <v>77357.5</v>
      </c>
      <c r="G1332">
        <v>31908.7</v>
      </c>
      <c r="H1332">
        <v>1116.5</v>
      </c>
      <c r="I1332" s="6">
        <v>5701.6319999999996</v>
      </c>
      <c r="J1332" s="7">
        <v>18705.058000000001</v>
      </c>
      <c r="K1332" t="s">
        <v>37</v>
      </c>
      <c r="L1332" t="s">
        <v>22</v>
      </c>
      <c r="M1332" t="s">
        <v>31</v>
      </c>
      <c r="N1332" s="5">
        <f xml:space="preserve"> Campaign_Data[[#This Row],[Clicks]]/Campaign_Data[[#This Row],[Impressions]]</f>
        <v>0.41248359887535146</v>
      </c>
      <c r="O1332" s="5">
        <f xml:space="preserve"> Campaign_Data[[#This Row],[Conversions]]/Campaign_Data[[#This Row],[Clicks]]</f>
        <v>3.4990457148050533E-2</v>
      </c>
      <c r="P1332" s="7">
        <f>Campaign_Data[[#This Row],[Total_Spend]]/Campaign_Data[[#This Row],[Clicks]]</f>
        <v>0.17868581296010178</v>
      </c>
      <c r="Q1332" s="6">
        <f>Campaign_Data[[#This Row],[Total_Spend]]/Campaign_Data[[#This Row],[Conversions]]</f>
        <v>5.1067012987012985</v>
      </c>
      <c r="R1332" s="7">
        <f xml:space="preserve"> Campaign_Data[[#This Row],[Revenue_Generated]]/Campaign_Data[[#This Row],[Total_Spend]]</f>
        <v>3.280649820963542</v>
      </c>
      <c r="S1332" t="str">
        <f xml:space="preserve"> TEXT(Campaign_Data[[#This Row],[Start_Date]], "mmm-yyyy")</f>
        <v>Mar-2023</v>
      </c>
    </row>
    <row r="1333" spans="1:19" x14ac:dyDescent="0.2">
      <c r="A1333" t="s">
        <v>1371</v>
      </c>
      <c r="B1333" t="s">
        <v>39</v>
      </c>
      <c r="C1333" t="s">
        <v>28</v>
      </c>
      <c r="D1333" s="1">
        <v>44871</v>
      </c>
      <c r="E1333" s="1">
        <v>45314</v>
      </c>
      <c r="F1333">
        <v>29681.5</v>
      </c>
      <c r="G1333">
        <v>28066.2</v>
      </c>
      <c r="H1333">
        <v>21593.399999999998</v>
      </c>
      <c r="I1333" s="6">
        <v>11401.437</v>
      </c>
      <c r="J1333" s="7">
        <v>15084.089</v>
      </c>
      <c r="K1333" t="s">
        <v>42</v>
      </c>
      <c r="L1333" t="s">
        <v>34</v>
      </c>
      <c r="M1333" t="s">
        <v>31</v>
      </c>
      <c r="N1333" s="5">
        <f xml:space="preserve"> Campaign_Data[[#This Row],[Clicks]]/Campaign_Data[[#This Row],[Impressions]]</f>
        <v>0.94557889594528577</v>
      </c>
      <c r="O1333" s="5">
        <f xml:space="preserve"> Campaign_Data[[#This Row],[Conversions]]/Campaign_Data[[#This Row],[Clicks]]</f>
        <v>0.76937383756974576</v>
      </c>
      <c r="P1333" s="7">
        <f>Campaign_Data[[#This Row],[Total_Spend]]/Campaign_Data[[#This Row],[Clicks]]</f>
        <v>0.40623372597644142</v>
      </c>
      <c r="Q1333" s="6">
        <f>Campaign_Data[[#This Row],[Total_Spend]]/Campaign_Data[[#This Row],[Conversions]]</f>
        <v>0.5280056406124094</v>
      </c>
      <c r="R1333" s="7">
        <f xml:space="preserve"> Campaign_Data[[#This Row],[Revenue_Generated]]/Campaign_Data[[#This Row],[Total_Spend]]</f>
        <v>1.3229989342571467</v>
      </c>
      <c r="S1333" t="str">
        <f xml:space="preserve"> TEXT(Campaign_Data[[#This Row],[Start_Date]], "mmm-yyyy")</f>
        <v>Nov-2022</v>
      </c>
    </row>
    <row r="1334" spans="1:19" x14ac:dyDescent="0.2">
      <c r="A1334" t="s">
        <v>1372</v>
      </c>
      <c r="B1334" t="s">
        <v>33</v>
      </c>
      <c r="C1334" t="s">
        <v>28</v>
      </c>
      <c r="D1334" s="1">
        <v>44988</v>
      </c>
      <c r="E1334" s="1">
        <v>45427</v>
      </c>
      <c r="F1334">
        <v>115744.8</v>
      </c>
      <c r="G1334">
        <v>86959.4</v>
      </c>
      <c r="H1334">
        <v>46785.7</v>
      </c>
      <c r="I1334" s="6">
        <v>4603.17</v>
      </c>
      <c r="J1334" s="7">
        <v>15141.857</v>
      </c>
      <c r="K1334" t="s">
        <v>64</v>
      </c>
      <c r="L1334" t="s">
        <v>30</v>
      </c>
      <c r="M1334" t="s">
        <v>31</v>
      </c>
      <c r="N1334" s="5">
        <f xml:space="preserve"> Campaign_Data[[#This Row],[Clicks]]/Campaign_Data[[#This Row],[Impressions]]</f>
        <v>0.75130286630587284</v>
      </c>
      <c r="O1334" s="5">
        <f xml:space="preserve"> Campaign_Data[[#This Row],[Conversions]]/Campaign_Data[[#This Row],[Clicks]]</f>
        <v>0.53801774161275262</v>
      </c>
      <c r="P1334" s="7">
        <f>Campaign_Data[[#This Row],[Total_Spend]]/Campaign_Data[[#This Row],[Clicks]]</f>
        <v>5.2934702861335295E-2</v>
      </c>
      <c r="Q1334" s="6">
        <f>Campaign_Data[[#This Row],[Total_Spend]]/Campaign_Data[[#This Row],[Conversions]]</f>
        <v>9.8388396454472213E-2</v>
      </c>
      <c r="R1334" s="7">
        <f xml:space="preserve"> Campaign_Data[[#This Row],[Revenue_Generated]]/Campaign_Data[[#This Row],[Total_Spend]]</f>
        <v>3.2894411894411895</v>
      </c>
      <c r="S1334" t="str">
        <f xml:space="preserve"> TEXT(Campaign_Data[[#This Row],[Start_Date]], "mmm-yyyy")</f>
        <v>Mar-2023</v>
      </c>
    </row>
    <row r="1335" spans="1:19" x14ac:dyDescent="0.2">
      <c r="A1335" t="s">
        <v>1373</v>
      </c>
      <c r="B1335" t="s">
        <v>33</v>
      </c>
      <c r="C1335" t="s">
        <v>20</v>
      </c>
      <c r="D1335" s="1">
        <v>45017</v>
      </c>
      <c r="E1335" s="1">
        <v>45467</v>
      </c>
      <c r="F1335">
        <v>55680</v>
      </c>
      <c r="G1335">
        <v>26410.3</v>
      </c>
      <c r="H1335">
        <v>20996</v>
      </c>
      <c r="I1335" s="6">
        <v>8219.7309999999998</v>
      </c>
      <c r="J1335" s="7">
        <v>15909.69</v>
      </c>
      <c r="K1335" t="s">
        <v>42</v>
      </c>
      <c r="L1335" t="s">
        <v>22</v>
      </c>
      <c r="M1335" t="s">
        <v>31</v>
      </c>
      <c r="N1335" s="5">
        <f xml:space="preserve"> Campaign_Data[[#This Row],[Clicks]]/Campaign_Data[[#This Row],[Impressions]]</f>
        <v>0.47432291666666665</v>
      </c>
      <c r="O1335" s="5">
        <f xml:space="preserve"> Campaign_Data[[#This Row],[Conversions]]/Campaign_Data[[#This Row],[Clicks]]</f>
        <v>0.7949928626331394</v>
      </c>
      <c r="P1335" s="7">
        <f>Campaign_Data[[#This Row],[Total_Spend]]/Campaign_Data[[#This Row],[Clicks]]</f>
        <v>0.31123201932579336</v>
      </c>
      <c r="Q1335" s="6">
        <f>Campaign_Data[[#This Row],[Total_Spend]]/Campaign_Data[[#This Row],[Conversions]]</f>
        <v>0.3914903314917127</v>
      </c>
      <c r="R1335" s="7">
        <f xml:space="preserve"> Campaign_Data[[#This Row],[Revenue_Generated]]/Campaign_Data[[#This Row],[Total_Spend]]</f>
        <v>1.9355487424101836</v>
      </c>
      <c r="S1335" t="str">
        <f xml:space="preserve"> TEXT(Campaign_Data[[#This Row],[Start_Date]], "mmm-yyyy")</f>
        <v>Apr-2023</v>
      </c>
    </row>
    <row r="1336" spans="1:19" x14ac:dyDescent="0.2">
      <c r="A1336" t="s">
        <v>1374</v>
      </c>
      <c r="B1336" t="s">
        <v>39</v>
      </c>
      <c r="C1336" t="s">
        <v>20</v>
      </c>
      <c r="D1336" s="1">
        <v>44947</v>
      </c>
      <c r="E1336" s="1">
        <v>45406</v>
      </c>
      <c r="F1336">
        <v>43137.5</v>
      </c>
      <c r="G1336">
        <v>20050.599999999999</v>
      </c>
      <c r="H1336">
        <v>7879.3</v>
      </c>
      <c r="I1336" s="6">
        <v>6178.5659999999998</v>
      </c>
      <c r="J1336" s="7">
        <v>10215.018</v>
      </c>
      <c r="K1336" t="s">
        <v>42</v>
      </c>
      <c r="L1336" t="s">
        <v>43</v>
      </c>
      <c r="M1336" t="s">
        <v>31</v>
      </c>
      <c r="N1336" s="5">
        <f xml:space="preserve"> Campaign_Data[[#This Row],[Clicks]]/Campaign_Data[[#This Row],[Impressions]]</f>
        <v>0.46480672268907558</v>
      </c>
      <c r="O1336" s="5">
        <f xml:space="preserve"> Campaign_Data[[#This Row],[Conversions]]/Campaign_Data[[#This Row],[Clicks]]</f>
        <v>0.39297078391669082</v>
      </c>
      <c r="P1336" s="7">
        <f>Campaign_Data[[#This Row],[Total_Spend]]/Campaign_Data[[#This Row],[Clicks]]</f>
        <v>0.30814868382991034</v>
      </c>
      <c r="Q1336" s="6">
        <f>Campaign_Data[[#This Row],[Total_Spend]]/Campaign_Data[[#This Row],[Conversions]]</f>
        <v>0.78415163783584829</v>
      </c>
      <c r="R1336" s="7">
        <f xml:space="preserve"> Campaign_Data[[#This Row],[Revenue_Generated]]/Campaign_Data[[#This Row],[Total_Spend]]</f>
        <v>1.6532991635923289</v>
      </c>
      <c r="S1336" t="str">
        <f xml:space="preserve"> TEXT(Campaign_Data[[#This Row],[Start_Date]], "mmm-yyyy")</f>
        <v>Jan-2023</v>
      </c>
    </row>
    <row r="1337" spans="1:19" x14ac:dyDescent="0.2">
      <c r="A1337" t="s">
        <v>1375</v>
      </c>
      <c r="B1337" t="s">
        <v>19</v>
      </c>
      <c r="C1337" t="s">
        <v>20</v>
      </c>
      <c r="D1337" s="1">
        <v>44981</v>
      </c>
      <c r="E1337" s="1">
        <v>45418</v>
      </c>
      <c r="F1337">
        <v>103219.7</v>
      </c>
      <c r="G1337">
        <v>44979</v>
      </c>
      <c r="H1337">
        <v>29356.7</v>
      </c>
      <c r="I1337" s="6">
        <v>13334.49</v>
      </c>
      <c r="J1337" s="7">
        <v>44857.228999999999</v>
      </c>
      <c r="K1337" t="s">
        <v>29</v>
      </c>
      <c r="L1337" t="s">
        <v>22</v>
      </c>
      <c r="M1337" t="s">
        <v>31</v>
      </c>
      <c r="N1337" s="5">
        <f xml:space="preserve"> Campaign_Data[[#This Row],[Clicks]]/Campaign_Data[[#This Row],[Impressions]]</f>
        <v>0.43575984041805976</v>
      </c>
      <c r="O1337" s="5">
        <f xml:space="preserve"> Campaign_Data[[#This Row],[Conversions]]/Campaign_Data[[#This Row],[Clicks]]</f>
        <v>0.65267569310122509</v>
      </c>
      <c r="P1337" s="7">
        <f>Campaign_Data[[#This Row],[Total_Spend]]/Campaign_Data[[#This Row],[Clicks]]</f>
        <v>0.2964603481624758</v>
      </c>
      <c r="Q1337" s="6">
        <f>Campaign_Data[[#This Row],[Total_Spend]]/Campaign_Data[[#This Row],[Conversions]]</f>
        <v>0.4542230564062037</v>
      </c>
      <c r="R1337" s="7">
        <f xml:space="preserve"> Campaign_Data[[#This Row],[Revenue_Generated]]/Campaign_Data[[#This Row],[Total_Spend]]</f>
        <v>3.3640003479698137</v>
      </c>
      <c r="S1337" t="str">
        <f xml:space="preserve"> TEXT(Campaign_Data[[#This Row],[Start_Date]], "mmm-yyyy")</f>
        <v>Feb-2023</v>
      </c>
    </row>
    <row r="1338" spans="1:19" x14ac:dyDescent="0.2">
      <c r="A1338" t="s">
        <v>1376</v>
      </c>
      <c r="B1338" t="s">
        <v>46</v>
      </c>
      <c r="C1338" t="s">
        <v>40</v>
      </c>
      <c r="D1338" s="1">
        <v>45063</v>
      </c>
      <c r="E1338" s="1">
        <v>45501</v>
      </c>
      <c r="F1338">
        <v>14389.8</v>
      </c>
      <c r="G1338">
        <v>571.29999999999995</v>
      </c>
      <c r="H1338">
        <v>31.9</v>
      </c>
      <c r="I1338" s="6">
        <v>4011.9760000000001</v>
      </c>
      <c r="J1338" s="7">
        <v>6760.451</v>
      </c>
      <c r="K1338" t="s">
        <v>64</v>
      </c>
      <c r="L1338" t="s">
        <v>30</v>
      </c>
      <c r="M1338" t="s">
        <v>23</v>
      </c>
      <c r="N1338" s="5">
        <f xml:space="preserve"> Campaign_Data[[#This Row],[Clicks]]/Campaign_Data[[#This Row],[Impressions]]</f>
        <v>3.9701733172108018E-2</v>
      </c>
      <c r="O1338" s="5">
        <f xml:space="preserve"> Campaign_Data[[#This Row],[Conversions]]/Campaign_Data[[#This Row],[Clicks]]</f>
        <v>5.5837563451776651E-2</v>
      </c>
      <c r="P1338" s="7">
        <f>Campaign_Data[[#This Row],[Total_Spend]]/Campaign_Data[[#This Row],[Clicks]]</f>
        <v>7.0225380710659904</v>
      </c>
      <c r="Q1338" s="6">
        <f>Campaign_Data[[#This Row],[Total_Spend]]/Campaign_Data[[#This Row],[Conversions]]</f>
        <v>125.76727272727274</v>
      </c>
      <c r="R1338" s="7">
        <f xml:space="preserve"> Campaign_Data[[#This Row],[Revenue_Generated]]/Campaign_Data[[#This Row],[Total_Spend]]</f>
        <v>1.6850676574336436</v>
      </c>
      <c r="S1338" t="str">
        <f xml:space="preserve"> TEXT(Campaign_Data[[#This Row],[Start_Date]], "mmm-yyyy")</f>
        <v>May-2023</v>
      </c>
    </row>
    <row r="1339" spans="1:19" x14ac:dyDescent="0.2">
      <c r="A1339" t="s">
        <v>1377</v>
      </c>
      <c r="B1339" t="s">
        <v>46</v>
      </c>
      <c r="C1339" t="s">
        <v>20</v>
      </c>
      <c r="D1339" s="1">
        <v>44955</v>
      </c>
      <c r="E1339" s="1">
        <v>45389</v>
      </c>
      <c r="F1339">
        <v>17600.099999999999</v>
      </c>
      <c r="G1339">
        <v>4161.5</v>
      </c>
      <c r="H1339">
        <v>2082.1999999999998</v>
      </c>
      <c r="I1339" s="6">
        <v>637.04300000000001</v>
      </c>
      <c r="J1339" s="7">
        <v>1728.864</v>
      </c>
      <c r="K1339" t="s">
        <v>29</v>
      </c>
      <c r="L1339" t="s">
        <v>49</v>
      </c>
      <c r="M1339" t="s">
        <v>23</v>
      </c>
      <c r="N1339" s="5">
        <f xml:space="preserve"> Campaign_Data[[#This Row],[Clicks]]/Campaign_Data[[#This Row],[Impressions]]</f>
        <v>0.23644752018454443</v>
      </c>
      <c r="O1339" s="5">
        <f xml:space="preserve"> Campaign_Data[[#This Row],[Conversions]]/Campaign_Data[[#This Row],[Clicks]]</f>
        <v>0.50034843205574908</v>
      </c>
      <c r="P1339" s="7">
        <f>Campaign_Data[[#This Row],[Total_Spend]]/Campaign_Data[[#This Row],[Clicks]]</f>
        <v>0.1530801393728223</v>
      </c>
      <c r="Q1339" s="6">
        <f>Campaign_Data[[#This Row],[Total_Spend]]/Campaign_Data[[#This Row],[Conversions]]</f>
        <v>0.30594707520891368</v>
      </c>
      <c r="R1339" s="7">
        <f xml:space="preserve"> Campaign_Data[[#This Row],[Revenue_Generated]]/Campaign_Data[[#This Row],[Total_Spend]]</f>
        <v>2.7138890153411936</v>
      </c>
      <c r="S1339" t="str">
        <f xml:space="preserve"> TEXT(Campaign_Data[[#This Row],[Start_Date]], "mmm-yyyy")</f>
        <v>Jan-2023</v>
      </c>
    </row>
    <row r="1340" spans="1:19" x14ac:dyDescent="0.2">
      <c r="A1340" t="s">
        <v>1378</v>
      </c>
      <c r="B1340" t="s">
        <v>27</v>
      </c>
      <c r="C1340" t="s">
        <v>47</v>
      </c>
      <c r="D1340" s="1">
        <v>45003</v>
      </c>
      <c r="E1340" s="1">
        <v>45466</v>
      </c>
      <c r="F1340">
        <v>108532.5</v>
      </c>
      <c r="G1340">
        <v>74002.2</v>
      </c>
      <c r="H1340">
        <v>61047.9</v>
      </c>
      <c r="I1340" s="6">
        <v>13634.002</v>
      </c>
      <c r="J1340" s="7">
        <v>40461.582999999999</v>
      </c>
      <c r="K1340" t="s">
        <v>29</v>
      </c>
      <c r="L1340" t="s">
        <v>34</v>
      </c>
      <c r="M1340" t="s">
        <v>31</v>
      </c>
      <c r="N1340" s="5">
        <f xml:space="preserve"> Campaign_Data[[#This Row],[Clicks]]/Campaign_Data[[#This Row],[Impressions]]</f>
        <v>0.68184368737474943</v>
      </c>
      <c r="O1340" s="5">
        <f xml:space="preserve"> Campaign_Data[[#This Row],[Conversions]]/Campaign_Data[[#This Row],[Clicks]]</f>
        <v>0.82494709616741124</v>
      </c>
      <c r="P1340" s="7">
        <f>Campaign_Data[[#This Row],[Total_Spend]]/Campaign_Data[[#This Row],[Clicks]]</f>
        <v>0.18423779293048045</v>
      </c>
      <c r="Q1340" s="6">
        <f>Campaign_Data[[#This Row],[Total_Spend]]/Campaign_Data[[#This Row],[Conversions]]</f>
        <v>0.22333285829651797</v>
      </c>
      <c r="R1340" s="7">
        <f xml:space="preserve"> Campaign_Data[[#This Row],[Revenue_Generated]]/Campaign_Data[[#This Row],[Total_Spend]]</f>
        <v>2.9676967188357457</v>
      </c>
      <c r="S1340" t="str">
        <f xml:space="preserve"> TEXT(Campaign_Data[[#This Row],[Start_Date]], "mmm-yyyy")</f>
        <v>Mar-2023</v>
      </c>
    </row>
    <row r="1341" spans="1:19" x14ac:dyDescent="0.2">
      <c r="A1341" t="s">
        <v>1379</v>
      </c>
      <c r="B1341" t="s">
        <v>33</v>
      </c>
      <c r="C1341" t="s">
        <v>40</v>
      </c>
      <c r="D1341" s="1">
        <v>44894</v>
      </c>
      <c r="E1341" s="1">
        <v>45350</v>
      </c>
      <c r="F1341">
        <v>95473.8</v>
      </c>
      <c r="G1341">
        <v>51709.9</v>
      </c>
      <c r="H1341">
        <v>33883.599999999999</v>
      </c>
      <c r="I1341" s="6">
        <v>6671.8270000000002</v>
      </c>
      <c r="J1341" s="7">
        <v>9098.1990000000005</v>
      </c>
      <c r="K1341" t="s">
        <v>42</v>
      </c>
      <c r="L1341" t="s">
        <v>34</v>
      </c>
      <c r="M1341" t="s">
        <v>23</v>
      </c>
      <c r="N1341" s="5">
        <f xml:space="preserve"> Campaign_Data[[#This Row],[Clicks]]/Campaign_Data[[#This Row],[Impressions]]</f>
        <v>0.54161351072231334</v>
      </c>
      <c r="O1341" s="5">
        <f xml:space="preserve"> Campaign_Data[[#This Row],[Conversions]]/Campaign_Data[[#This Row],[Clicks]]</f>
        <v>0.65526330547922151</v>
      </c>
      <c r="P1341" s="7">
        <f>Campaign_Data[[#This Row],[Total_Spend]]/Campaign_Data[[#This Row],[Clicks]]</f>
        <v>0.12902417138691044</v>
      </c>
      <c r="Q1341" s="6">
        <f>Campaign_Data[[#This Row],[Total_Spend]]/Campaign_Data[[#This Row],[Conversions]]</f>
        <v>0.19690431359123589</v>
      </c>
      <c r="R1341" s="7">
        <f xml:space="preserve"> Campaign_Data[[#This Row],[Revenue_Generated]]/Campaign_Data[[#This Row],[Total_Spend]]</f>
        <v>1.363674297909703</v>
      </c>
      <c r="S1341" t="str">
        <f xml:space="preserve"> TEXT(Campaign_Data[[#This Row],[Start_Date]], "mmm-yyyy")</f>
        <v>Nov-2022</v>
      </c>
    </row>
    <row r="1342" spans="1:19" x14ac:dyDescent="0.2">
      <c r="A1342" t="s">
        <v>1380</v>
      </c>
      <c r="B1342" t="s">
        <v>19</v>
      </c>
      <c r="C1342" t="s">
        <v>20</v>
      </c>
      <c r="D1342" s="1">
        <v>44884</v>
      </c>
      <c r="E1342" s="1">
        <v>45327</v>
      </c>
      <c r="F1342">
        <v>32978.799999999996</v>
      </c>
      <c r="G1342">
        <v>16521.3</v>
      </c>
      <c r="H1342">
        <v>8154.8</v>
      </c>
      <c r="I1342" s="6">
        <v>9810.9320000000007</v>
      </c>
      <c r="J1342" s="7">
        <v>20931.417000000001</v>
      </c>
      <c r="K1342" t="s">
        <v>37</v>
      </c>
      <c r="L1342" t="s">
        <v>34</v>
      </c>
      <c r="M1342" t="s">
        <v>23</v>
      </c>
      <c r="N1342" s="5">
        <f xml:space="preserve"> Campaign_Data[[#This Row],[Clicks]]/Campaign_Data[[#This Row],[Impressions]]</f>
        <v>0.50096728807597612</v>
      </c>
      <c r="O1342" s="5">
        <f xml:space="preserve"> Campaign_Data[[#This Row],[Conversions]]/Campaign_Data[[#This Row],[Clicks]]</f>
        <v>0.49359311918553628</v>
      </c>
      <c r="P1342" s="7">
        <f>Campaign_Data[[#This Row],[Total_Spend]]/Campaign_Data[[#This Row],[Clicks]]</f>
        <v>0.59383535193961745</v>
      </c>
      <c r="Q1342" s="6">
        <f>Campaign_Data[[#This Row],[Total_Spend]]/Campaign_Data[[#This Row],[Conversions]]</f>
        <v>1.2030867709815078</v>
      </c>
      <c r="R1342" s="7">
        <f xml:space="preserve"> Campaign_Data[[#This Row],[Revenue_Generated]]/Campaign_Data[[#This Row],[Total_Spend]]</f>
        <v>2.1334789600009461</v>
      </c>
      <c r="S1342" t="str">
        <f xml:space="preserve"> TEXT(Campaign_Data[[#This Row],[Start_Date]], "mmm-yyyy")</f>
        <v>Nov-2022</v>
      </c>
    </row>
    <row r="1343" spans="1:19" x14ac:dyDescent="0.2">
      <c r="A1343" t="s">
        <v>1381</v>
      </c>
      <c r="B1343" t="s">
        <v>33</v>
      </c>
      <c r="C1343" t="s">
        <v>40</v>
      </c>
      <c r="D1343" s="1">
        <v>44949</v>
      </c>
      <c r="E1343" s="1">
        <v>45410</v>
      </c>
      <c r="F1343">
        <v>107172.4</v>
      </c>
      <c r="G1343">
        <v>66598.5</v>
      </c>
      <c r="H1343">
        <v>60540.4</v>
      </c>
      <c r="I1343" s="6">
        <v>9400.3209999999999</v>
      </c>
      <c r="J1343" s="7">
        <v>14891.065000000001</v>
      </c>
      <c r="K1343" t="s">
        <v>42</v>
      </c>
      <c r="L1343" t="s">
        <v>22</v>
      </c>
      <c r="M1343" t="s">
        <v>31</v>
      </c>
      <c r="N1343" s="5">
        <f xml:space="preserve"> Campaign_Data[[#This Row],[Clicks]]/Campaign_Data[[#This Row],[Impressions]]</f>
        <v>0.62141465526572148</v>
      </c>
      <c r="O1343" s="5">
        <f xml:space="preserve"> Campaign_Data[[#This Row],[Conversions]]/Campaign_Data[[#This Row],[Clicks]]</f>
        <v>0.90903548878728502</v>
      </c>
      <c r="P1343" s="7">
        <f>Campaign_Data[[#This Row],[Total_Spend]]/Campaign_Data[[#This Row],[Clicks]]</f>
        <v>0.14114913999564555</v>
      </c>
      <c r="Q1343" s="6">
        <f>Campaign_Data[[#This Row],[Total_Spend]]/Campaign_Data[[#This Row],[Conversions]]</f>
        <v>0.15527351983138532</v>
      </c>
      <c r="R1343" s="7">
        <f xml:space="preserve"> Campaign_Data[[#This Row],[Revenue_Generated]]/Campaign_Data[[#This Row],[Total_Spend]]</f>
        <v>1.5841017556740882</v>
      </c>
      <c r="S1343" t="str">
        <f xml:space="preserve"> TEXT(Campaign_Data[[#This Row],[Start_Date]], "mmm-yyyy")</f>
        <v>Jan-2023</v>
      </c>
    </row>
    <row r="1344" spans="1:19" x14ac:dyDescent="0.2">
      <c r="A1344" t="s">
        <v>1382</v>
      </c>
      <c r="B1344" t="s">
        <v>46</v>
      </c>
      <c r="C1344" t="s">
        <v>40</v>
      </c>
      <c r="D1344" s="1">
        <v>44973</v>
      </c>
      <c r="E1344" s="1">
        <v>45436</v>
      </c>
      <c r="F1344">
        <v>9239.4</v>
      </c>
      <c r="G1344">
        <v>2264.9</v>
      </c>
      <c r="H1344">
        <v>330.59999999999997</v>
      </c>
      <c r="I1344" s="6">
        <v>2280.328</v>
      </c>
      <c r="J1344" s="7">
        <v>6215.8019999999997</v>
      </c>
      <c r="K1344" t="s">
        <v>21</v>
      </c>
      <c r="L1344" t="s">
        <v>22</v>
      </c>
      <c r="M1344" t="s">
        <v>31</v>
      </c>
      <c r="N1344" s="5">
        <f xml:space="preserve"> Campaign_Data[[#This Row],[Clicks]]/Campaign_Data[[#This Row],[Impressions]]</f>
        <v>0.24513496547394856</v>
      </c>
      <c r="O1344" s="5">
        <f xml:space="preserve"> Campaign_Data[[#This Row],[Conversions]]/Campaign_Data[[#This Row],[Clicks]]</f>
        <v>0.14596670934699102</v>
      </c>
      <c r="P1344" s="7">
        <f>Campaign_Data[[#This Row],[Total_Spend]]/Campaign_Data[[#This Row],[Clicks]]</f>
        <v>1.0068117797695262</v>
      </c>
      <c r="Q1344" s="6">
        <f>Campaign_Data[[#This Row],[Total_Spend]]/Campaign_Data[[#This Row],[Conversions]]</f>
        <v>6.8975438596491232</v>
      </c>
      <c r="R1344" s="7">
        <f xml:space="preserve"> Campaign_Data[[#This Row],[Revenue_Generated]]/Campaign_Data[[#This Row],[Total_Spend]]</f>
        <v>2.7258368094414487</v>
      </c>
      <c r="S1344" t="str">
        <f xml:space="preserve"> TEXT(Campaign_Data[[#This Row],[Start_Date]], "mmm-yyyy")</f>
        <v>Feb-2023</v>
      </c>
    </row>
    <row r="1345" spans="1:19" x14ac:dyDescent="0.2">
      <c r="A1345" t="s">
        <v>1383</v>
      </c>
      <c r="B1345" t="s">
        <v>46</v>
      </c>
      <c r="C1345" t="s">
        <v>20</v>
      </c>
      <c r="D1345" s="1">
        <v>44890</v>
      </c>
      <c r="E1345" s="1">
        <v>45333</v>
      </c>
      <c r="F1345">
        <v>104133.2</v>
      </c>
      <c r="G1345">
        <v>42937.4</v>
      </c>
      <c r="H1345">
        <v>35794.699999999997</v>
      </c>
      <c r="I1345" s="6">
        <v>2061.5520000000001</v>
      </c>
      <c r="J1345" s="7">
        <v>6544.9229999999998</v>
      </c>
      <c r="K1345" t="s">
        <v>42</v>
      </c>
      <c r="L1345" t="s">
        <v>30</v>
      </c>
      <c r="M1345" t="s">
        <v>31</v>
      </c>
      <c r="N1345" s="5">
        <f xml:space="preserve"> Campaign_Data[[#This Row],[Clicks]]/Campaign_Data[[#This Row],[Impressions]]</f>
        <v>0.41233151386877581</v>
      </c>
      <c r="O1345" s="5">
        <f xml:space="preserve"> Campaign_Data[[#This Row],[Conversions]]/Campaign_Data[[#This Row],[Clicks]]</f>
        <v>0.83364852086991748</v>
      </c>
      <c r="P1345" s="7">
        <f>Campaign_Data[[#This Row],[Total_Spend]]/Campaign_Data[[#This Row],[Clicks]]</f>
        <v>4.8012967715790895E-2</v>
      </c>
      <c r="Q1345" s="6">
        <f>Campaign_Data[[#This Row],[Total_Spend]]/Campaign_Data[[#This Row],[Conversions]]</f>
        <v>5.7593777849793415E-2</v>
      </c>
      <c r="R1345" s="7">
        <f xml:space="preserve"> Campaign_Data[[#This Row],[Revenue_Generated]]/Campaign_Data[[#This Row],[Total_Spend]]</f>
        <v>3.1747552329507087</v>
      </c>
      <c r="S1345" t="str">
        <f xml:space="preserve"> TEXT(Campaign_Data[[#This Row],[Start_Date]], "mmm-yyyy")</f>
        <v>Nov-2022</v>
      </c>
    </row>
    <row r="1346" spans="1:19" x14ac:dyDescent="0.2">
      <c r="A1346" t="s">
        <v>1384</v>
      </c>
      <c r="B1346" t="s">
        <v>25</v>
      </c>
      <c r="C1346" t="s">
        <v>20</v>
      </c>
      <c r="D1346" s="1">
        <v>44919</v>
      </c>
      <c r="E1346" s="1">
        <v>45370</v>
      </c>
      <c r="F1346">
        <v>17864</v>
      </c>
      <c r="G1346">
        <v>3062.4</v>
      </c>
      <c r="H1346">
        <v>2485.2999999999997</v>
      </c>
      <c r="I1346" s="6">
        <v>12295.825999999999</v>
      </c>
      <c r="J1346" s="7">
        <v>24307.249</v>
      </c>
      <c r="K1346" t="s">
        <v>37</v>
      </c>
      <c r="L1346" t="s">
        <v>43</v>
      </c>
      <c r="M1346" t="s">
        <v>31</v>
      </c>
      <c r="N1346" s="5">
        <f xml:space="preserve"> Campaign_Data[[#This Row],[Clicks]]/Campaign_Data[[#This Row],[Impressions]]</f>
        <v>0.17142857142857143</v>
      </c>
      <c r="O1346" s="5">
        <f xml:space="preserve"> Campaign_Data[[#This Row],[Conversions]]/Campaign_Data[[#This Row],[Clicks]]</f>
        <v>0.81155303030303017</v>
      </c>
      <c r="P1346" s="7">
        <f>Campaign_Data[[#This Row],[Total_Spend]]/Campaign_Data[[#This Row],[Clicks]]</f>
        <v>4.0150946969696966</v>
      </c>
      <c r="Q1346" s="6">
        <f>Campaign_Data[[#This Row],[Total_Spend]]/Campaign_Data[[#This Row],[Conversions]]</f>
        <v>4.9474212368728123</v>
      </c>
      <c r="R1346" s="7">
        <f xml:space="preserve"> Campaign_Data[[#This Row],[Revenue_Generated]]/Campaign_Data[[#This Row],[Total_Spend]]</f>
        <v>1.9768699557069205</v>
      </c>
      <c r="S1346" t="str">
        <f xml:space="preserve"> TEXT(Campaign_Data[[#This Row],[Start_Date]], "mmm-yyyy")</f>
        <v>Dec-2022</v>
      </c>
    </row>
    <row r="1347" spans="1:19" x14ac:dyDescent="0.2">
      <c r="A1347" t="s">
        <v>1385</v>
      </c>
      <c r="B1347" t="s">
        <v>39</v>
      </c>
      <c r="C1347" t="s">
        <v>47</v>
      </c>
      <c r="D1347" s="1">
        <v>45094</v>
      </c>
      <c r="E1347" s="1">
        <v>45530</v>
      </c>
      <c r="F1347">
        <v>79141</v>
      </c>
      <c r="G1347">
        <v>74448.800000000003</v>
      </c>
      <c r="H1347">
        <v>12870.199999999999</v>
      </c>
      <c r="I1347" s="6">
        <v>10675.364</v>
      </c>
      <c r="J1347" s="7">
        <v>17616.63</v>
      </c>
      <c r="K1347" t="s">
        <v>37</v>
      </c>
      <c r="L1347" t="s">
        <v>22</v>
      </c>
      <c r="M1347" t="s">
        <v>23</v>
      </c>
      <c r="N1347" s="5">
        <f xml:space="preserve"> Campaign_Data[[#This Row],[Clicks]]/Campaign_Data[[#This Row],[Impressions]]</f>
        <v>0.94071088310736539</v>
      </c>
      <c r="O1347" s="5">
        <f xml:space="preserve"> Campaign_Data[[#This Row],[Conversions]]/Campaign_Data[[#This Row],[Clicks]]</f>
        <v>0.17287316921159238</v>
      </c>
      <c r="P1347" s="7">
        <f>Campaign_Data[[#This Row],[Total_Spend]]/Campaign_Data[[#This Row],[Clicks]]</f>
        <v>0.14339202243689622</v>
      </c>
      <c r="Q1347" s="6">
        <f>Campaign_Data[[#This Row],[Total_Spend]]/Campaign_Data[[#This Row],[Conversions]]</f>
        <v>0.82946372239747634</v>
      </c>
      <c r="R1347" s="7">
        <f xml:space="preserve"> Campaign_Data[[#This Row],[Revenue_Generated]]/Campaign_Data[[#This Row],[Total_Spend]]</f>
        <v>1.6502135196514145</v>
      </c>
      <c r="S1347" t="str">
        <f xml:space="preserve"> TEXT(Campaign_Data[[#This Row],[Start_Date]], "mmm-yyyy")</f>
        <v>Jun-2023</v>
      </c>
    </row>
    <row r="1348" spans="1:19" x14ac:dyDescent="0.2">
      <c r="A1348" t="s">
        <v>1386</v>
      </c>
      <c r="B1348" t="s">
        <v>19</v>
      </c>
      <c r="C1348" t="s">
        <v>40</v>
      </c>
      <c r="D1348" s="1">
        <v>45080</v>
      </c>
      <c r="E1348" s="1">
        <v>45523</v>
      </c>
      <c r="F1348">
        <v>120680.59999999999</v>
      </c>
      <c r="G1348">
        <v>25952.1</v>
      </c>
      <c r="H1348">
        <v>13087.699999999999</v>
      </c>
      <c r="I1348" s="6">
        <v>12343.009</v>
      </c>
      <c r="J1348" s="7">
        <v>39128.974999999999</v>
      </c>
      <c r="K1348" t="s">
        <v>29</v>
      </c>
      <c r="L1348" t="s">
        <v>49</v>
      </c>
      <c r="M1348" t="s">
        <v>31</v>
      </c>
      <c r="N1348" s="5">
        <f xml:space="preserve"> Campaign_Data[[#This Row],[Clicks]]/Campaign_Data[[#This Row],[Impressions]]</f>
        <v>0.21504782044504253</v>
      </c>
      <c r="O1348" s="5">
        <f xml:space="preserve"> Campaign_Data[[#This Row],[Conversions]]/Campaign_Data[[#This Row],[Clicks]]</f>
        <v>0.50430215666554923</v>
      </c>
      <c r="P1348" s="7">
        <f>Campaign_Data[[#This Row],[Total_Spend]]/Campaign_Data[[#This Row],[Clicks]]</f>
        <v>0.47560733042798081</v>
      </c>
      <c r="Q1348" s="6">
        <f>Campaign_Data[[#This Row],[Total_Spend]]/Campaign_Data[[#This Row],[Conversions]]</f>
        <v>0.94309993352537125</v>
      </c>
      <c r="R1348" s="7">
        <f xml:space="preserve"> Campaign_Data[[#This Row],[Revenue_Generated]]/Campaign_Data[[#This Row],[Total_Spend]]</f>
        <v>3.1701325827438023</v>
      </c>
      <c r="S1348" t="str">
        <f xml:space="preserve"> TEXT(Campaign_Data[[#This Row],[Start_Date]], "mmm-yyyy")</f>
        <v>Jun-2023</v>
      </c>
    </row>
    <row r="1349" spans="1:19" x14ac:dyDescent="0.2">
      <c r="A1349" t="s">
        <v>1387</v>
      </c>
      <c r="B1349" t="s">
        <v>46</v>
      </c>
      <c r="C1349" t="s">
        <v>28</v>
      </c>
      <c r="D1349" s="1">
        <v>45035</v>
      </c>
      <c r="E1349" s="1">
        <v>45493</v>
      </c>
      <c r="F1349">
        <v>135067.5</v>
      </c>
      <c r="G1349">
        <v>130439.09999999999</v>
      </c>
      <c r="H1349">
        <v>85764.599999999991</v>
      </c>
      <c r="I1349" s="6">
        <v>14319.446</v>
      </c>
      <c r="J1349" s="7">
        <v>54699.887000000002</v>
      </c>
      <c r="K1349" t="s">
        <v>42</v>
      </c>
      <c r="L1349" t="s">
        <v>43</v>
      </c>
      <c r="M1349" t="s">
        <v>23</v>
      </c>
      <c r="N1349" s="5">
        <f xml:space="preserve"> Campaign_Data[[#This Row],[Clicks]]/Campaign_Data[[#This Row],[Impressions]]</f>
        <v>0.96573268921095001</v>
      </c>
      <c r="O1349" s="5">
        <f xml:space="preserve"> Campaign_Data[[#This Row],[Conversions]]/Campaign_Data[[#This Row],[Clicks]]</f>
        <v>0.657506836523711</v>
      </c>
      <c r="P1349" s="7">
        <f>Campaign_Data[[#This Row],[Total_Spend]]/Campaign_Data[[#This Row],[Clicks]]</f>
        <v>0.10977878565552814</v>
      </c>
      <c r="Q1349" s="6">
        <f>Campaign_Data[[#This Row],[Total_Spend]]/Campaign_Data[[#This Row],[Conversions]]</f>
        <v>0.16696219652397379</v>
      </c>
      <c r="R1349" s="7">
        <f xml:space="preserve"> Campaign_Data[[#This Row],[Revenue_Generated]]/Campaign_Data[[#This Row],[Total_Spend]]</f>
        <v>3.8199722950175587</v>
      </c>
      <c r="S1349" t="str">
        <f xml:space="preserve"> TEXT(Campaign_Data[[#This Row],[Start_Date]], "mmm-yyyy")</f>
        <v>Apr-2023</v>
      </c>
    </row>
    <row r="1350" spans="1:19" x14ac:dyDescent="0.2">
      <c r="A1350" t="s">
        <v>1388</v>
      </c>
      <c r="B1350" t="s">
        <v>27</v>
      </c>
      <c r="C1350" t="s">
        <v>20</v>
      </c>
      <c r="D1350" s="1">
        <v>45022</v>
      </c>
      <c r="E1350" s="1">
        <v>45461</v>
      </c>
      <c r="F1350">
        <v>19508.3</v>
      </c>
      <c r="G1350">
        <v>2815.9</v>
      </c>
      <c r="H1350">
        <v>391.5</v>
      </c>
      <c r="I1350" s="6">
        <v>3489.6860000000001</v>
      </c>
      <c r="J1350" s="7">
        <v>5111.3950000000004</v>
      </c>
      <c r="K1350" t="s">
        <v>42</v>
      </c>
      <c r="L1350" t="s">
        <v>30</v>
      </c>
      <c r="M1350" t="s">
        <v>31</v>
      </c>
      <c r="N1350" s="5">
        <f xml:space="preserve"> Campaign_Data[[#This Row],[Clicks]]/Campaign_Data[[#This Row],[Impressions]]</f>
        <v>0.14434368960903821</v>
      </c>
      <c r="O1350" s="5">
        <f xml:space="preserve"> Campaign_Data[[#This Row],[Conversions]]/Campaign_Data[[#This Row],[Clicks]]</f>
        <v>0.13903192584963955</v>
      </c>
      <c r="P1350" s="7">
        <f>Campaign_Data[[#This Row],[Total_Spend]]/Campaign_Data[[#This Row],[Clicks]]</f>
        <v>1.2392790937178166</v>
      </c>
      <c r="Q1350" s="6">
        <f>Campaign_Data[[#This Row],[Total_Spend]]/Campaign_Data[[#This Row],[Conversions]]</f>
        <v>8.9136296296296305</v>
      </c>
      <c r="R1350" s="7">
        <f xml:space="preserve"> Campaign_Data[[#This Row],[Revenue_Generated]]/Campaign_Data[[#This Row],[Total_Spend]]</f>
        <v>1.4647148769258898</v>
      </c>
      <c r="S1350" t="str">
        <f xml:space="preserve"> TEXT(Campaign_Data[[#This Row],[Start_Date]], "mmm-yyyy")</f>
        <v>Apr-2023</v>
      </c>
    </row>
    <row r="1351" spans="1:19" x14ac:dyDescent="0.2">
      <c r="A1351" t="s">
        <v>1389</v>
      </c>
      <c r="B1351" t="s">
        <v>39</v>
      </c>
      <c r="C1351" t="s">
        <v>40</v>
      </c>
      <c r="D1351" s="1">
        <v>44932</v>
      </c>
      <c r="E1351" s="1">
        <v>45394</v>
      </c>
      <c r="F1351">
        <v>118438.9</v>
      </c>
      <c r="G1351">
        <v>103211</v>
      </c>
      <c r="H1351">
        <v>36664.699999999997</v>
      </c>
      <c r="I1351" s="6">
        <v>6391.6</v>
      </c>
      <c r="J1351" s="7">
        <v>25241.02</v>
      </c>
      <c r="K1351" t="s">
        <v>29</v>
      </c>
      <c r="L1351" t="s">
        <v>49</v>
      </c>
      <c r="M1351" t="s">
        <v>31</v>
      </c>
      <c r="N1351" s="5">
        <f xml:space="preserve"> Campaign_Data[[#This Row],[Clicks]]/Campaign_Data[[#This Row],[Impressions]]</f>
        <v>0.87142822164001865</v>
      </c>
      <c r="O1351" s="5">
        <f xml:space="preserve"> Campaign_Data[[#This Row],[Conversions]]/Campaign_Data[[#This Row],[Clicks]]</f>
        <v>0.35524023602135429</v>
      </c>
      <c r="P1351" s="7">
        <f>Campaign_Data[[#This Row],[Total_Spend]]/Campaign_Data[[#This Row],[Clicks]]</f>
        <v>6.1927507726889576E-2</v>
      </c>
      <c r="Q1351" s="6">
        <f>Campaign_Data[[#This Row],[Total_Spend]]/Campaign_Data[[#This Row],[Conversions]]</f>
        <v>0.17432571383374201</v>
      </c>
      <c r="R1351" s="7">
        <f xml:space="preserve"> Campaign_Data[[#This Row],[Revenue_Generated]]/Campaign_Data[[#This Row],[Total_Spend]]</f>
        <v>3.9490925589836658</v>
      </c>
      <c r="S1351" t="str">
        <f xml:space="preserve"> TEXT(Campaign_Data[[#This Row],[Start_Date]], "mmm-yyyy")</f>
        <v>Jan-2023</v>
      </c>
    </row>
    <row r="1352" spans="1:19" x14ac:dyDescent="0.2">
      <c r="A1352" t="s">
        <v>1390</v>
      </c>
      <c r="B1352" t="s">
        <v>46</v>
      </c>
      <c r="C1352" t="s">
        <v>20</v>
      </c>
      <c r="D1352" s="1">
        <v>44886</v>
      </c>
      <c r="E1352" s="1">
        <v>45336</v>
      </c>
      <c r="F1352">
        <v>122759.9</v>
      </c>
      <c r="G1352">
        <v>25580.899999999998</v>
      </c>
      <c r="H1352">
        <v>5423</v>
      </c>
      <c r="I1352" s="6">
        <v>13208.485000000001</v>
      </c>
      <c r="J1352" s="7">
        <v>48989.642</v>
      </c>
      <c r="K1352" t="s">
        <v>37</v>
      </c>
      <c r="L1352" t="s">
        <v>43</v>
      </c>
      <c r="M1352" t="s">
        <v>31</v>
      </c>
      <c r="N1352" s="5">
        <f xml:space="preserve"> Campaign_Data[[#This Row],[Clicks]]/Campaign_Data[[#This Row],[Impressions]]</f>
        <v>0.20838156433819185</v>
      </c>
      <c r="O1352" s="5">
        <f xml:space="preserve"> Campaign_Data[[#This Row],[Conversions]]/Campaign_Data[[#This Row],[Clicks]]</f>
        <v>0.21199410497676002</v>
      </c>
      <c r="P1352" s="7">
        <f>Campaign_Data[[#This Row],[Total_Spend]]/Campaign_Data[[#This Row],[Clicks]]</f>
        <v>0.51634168461625674</v>
      </c>
      <c r="Q1352" s="6">
        <f>Campaign_Data[[#This Row],[Total_Spend]]/Campaign_Data[[#This Row],[Conversions]]</f>
        <v>2.4356417112299464</v>
      </c>
      <c r="R1352" s="7">
        <f xml:space="preserve"> Campaign_Data[[#This Row],[Revenue_Generated]]/Campaign_Data[[#This Row],[Total_Spend]]</f>
        <v>3.7089523893164129</v>
      </c>
      <c r="S1352" t="str">
        <f xml:space="preserve"> TEXT(Campaign_Data[[#This Row],[Start_Date]], "mmm-yyyy")</f>
        <v>Nov-2022</v>
      </c>
    </row>
    <row r="1353" spans="1:19" x14ac:dyDescent="0.2">
      <c r="A1353" t="s">
        <v>1391</v>
      </c>
      <c r="B1353" t="s">
        <v>25</v>
      </c>
      <c r="C1353" t="s">
        <v>28</v>
      </c>
      <c r="D1353" s="1">
        <v>45000</v>
      </c>
      <c r="E1353" s="1">
        <v>45448</v>
      </c>
      <c r="F1353">
        <v>60488.2</v>
      </c>
      <c r="G1353">
        <v>52324.7</v>
      </c>
      <c r="H1353">
        <v>27280.3</v>
      </c>
      <c r="I1353" s="6">
        <v>2086.7820000000002</v>
      </c>
      <c r="J1353" s="7">
        <v>7221.8410000000003</v>
      </c>
      <c r="K1353" t="s">
        <v>21</v>
      </c>
      <c r="L1353" t="s">
        <v>30</v>
      </c>
      <c r="M1353" t="s">
        <v>23</v>
      </c>
      <c r="N1353" s="5">
        <f xml:space="preserve"> Campaign_Data[[#This Row],[Clicks]]/Campaign_Data[[#This Row],[Impressions]]</f>
        <v>0.86503979288522392</v>
      </c>
      <c r="O1353" s="5">
        <f xml:space="preserve"> Campaign_Data[[#This Row],[Conversions]]/Campaign_Data[[#This Row],[Clicks]]</f>
        <v>0.52136562655877627</v>
      </c>
      <c r="P1353" s="7">
        <f>Campaign_Data[[#This Row],[Total_Spend]]/Campaign_Data[[#This Row],[Clicks]]</f>
        <v>3.9881394446599792E-2</v>
      </c>
      <c r="Q1353" s="6">
        <f>Campaign_Data[[#This Row],[Total_Spend]]/Campaign_Data[[#This Row],[Conversions]]</f>
        <v>7.6494100138194965E-2</v>
      </c>
      <c r="R1353" s="7">
        <f xml:space="preserve"> Campaign_Data[[#This Row],[Revenue_Generated]]/Campaign_Data[[#This Row],[Total_Spend]]</f>
        <v>3.4607548847939076</v>
      </c>
      <c r="S1353" t="str">
        <f xml:space="preserve"> TEXT(Campaign_Data[[#This Row],[Start_Date]], "mmm-yyyy")</f>
        <v>Mar-2023</v>
      </c>
    </row>
    <row r="1354" spans="1:19" x14ac:dyDescent="0.2">
      <c r="A1354" t="s">
        <v>1392</v>
      </c>
      <c r="B1354" t="s">
        <v>33</v>
      </c>
      <c r="C1354" t="s">
        <v>20</v>
      </c>
      <c r="D1354" s="1">
        <v>45044</v>
      </c>
      <c r="E1354" s="1">
        <v>45500</v>
      </c>
      <c r="F1354">
        <v>139835.1</v>
      </c>
      <c r="G1354">
        <v>125097.3</v>
      </c>
      <c r="H1354">
        <v>102051</v>
      </c>
      <c r="I1354" s="6">
        <v>8897.6640000000007</v>
      </c>
      <c r="J1354" s="7">
        <v>34239.285000000003</v>
      </c>
      <c r="K1354" t="s">
        <v>21</v>
      </c>
      <c r="L1354" t="s">
        <v>49</v>
      </c>
      <c r="M1354" t="s">
        <v>31</v>
      </c>
      <c r="N1354" s="5">
        <f xml:space="preserve"> Campaign_Data[[#This Row],[Clicks]]/Campaign_Data[[#This Row],[Impressions]]</f>
        <v>0.89460586076028115</v>
      </c>
      <c r="O1354" s="5">
        <f xml:space="preserve"> Campaign_Data[[#This Row],[Conversions]]/Campaign_Data[[#This Row],[Clicks]]</f>
        <v>0.81577300229501359</v>
      </c>
      <c r="P1354" s="7">
        <f>Campaign_Data[[#This Row],[Total_Spend]]/Campaign_Data[[#This Row],[Clicks]]</f>
        <v>7.1125947562417413E-2</v>
      </c>
      <c r="Q1354" s="6">
        <f>Campaign_Data[[#This Row],[Total_Spend]]/Campaign_Data[[#This Row],[Conversions]]</f>
        <v>8.7188405797101451E-2</v>
      </c>
      <c r="R1354" s="7">
        <f xml:space="preserve"> Campaign_Data[[#This Row],[Revenue_Generated]]/Campaign_Data[[#This Row],[Total_Spend]]</f>
        <v>3.8481206977471842</v>
      </c>
      <c r="S1354" t="str">
        <f xml:space="preserve"> TEXT(Campaign_Data[[#This Row],[Start_Date]], "mmm-yyyy")</f>
        <v>Apr-2023</v>
      </c>
    </row>
    <row r="1355" spans="1:19" x14ac:dyDescent="0.2">
      <c r="A1355" t="s">
        <v>1393</v>
      </c>
      <c r="B1355" t="s">
        <v>25</v>
      </c>
      <c r="C1355" t="s">
        <v>28</v>
      </c>
      <c r="D1355" s="1">
        <v>45064</v>
      </c>
      <c r="E1355" s="1">
        <v>45524</v>
      </c>
      <c r="F1355">
        <v>138709.9</v>
      </c>
      <c r="G1355">
        <v>65310.9</v>
      </c>
      <c r="H1355">
        <v>16677.899999999998</v>
      </c>
      <c r="I1355" s="6">
        <v>2458.62</v>
      </c>
      <c r="J1355" s="7">
        <v>8248.0349999999999</v>
      </c>
      <c r="K1355" t="s">
        <v>29</v>
      </c>
      <c r="L1355" t="s">
        <v>22</v>
      </c>
      <c r="M1355" t="s">
        <v>31</v>
      </c>
      <c r="N1355" s="5">
        <f xml:space="preserve"> Campaign_Data[[#This Row],[Clicks]]/Campaign_Data[[#This Row],[Impressions]]</f>
        <v>0.47084526771340768</v>
      </c>
      <c r="O1355" s="5">
        <f xml:space="preserve"> Campaign_Data[[#This Row],[Conversions]]/Campaign_Data[[#This Row],[Clicks]]</f>
        <v>0.25536166244838149</v>
      </c>
      <c r="P1355" s="7">
        <f>Campaign_Data[[#This Row],[Total_Spend]]/Campaign_Data[[#This Row],[Clicks]]</f>
        <v>3.7644864792859993E-2</v>
      </c>
      <c r="Q1355" s="6">
        <f>Campaign_Data[[#This Row],[Total_Spend]]/Campaign_Data[[#This Row],[Conversions]]</f>
        <v>0.14741784037558686</v>
      </c>
      <c r="R1355" s="7">
        <f xml:space="preserve"> Campaign_Data[[#This Row],[Revenue_Generated]]/Campaign_Data[[#This Row],[Total_Spend]]</f>
        <v>3.354741684359519</v>
      </c>
      <c r="S1355" t="str">
        <f xml:space="preserve"> TEXT(Campaign_Data[[#This Row],[Start_Date]], "mmm-yyyy")</f>
        <v>May-2023</v>
      </c>
    </row>
    <row r="1356" spans="1:19" x14ac:dyDescent="0.2">
      <c r="A1356" t="s">
        <v>1394</v>
      </c>
      <c r="B1356" t="s">
        <v>39</v>
      </c>
      <c r="C1356" t="s">
        <v>40</v>
      </c>
      <c r="D1356" s="1">
        <v>45096</v>
      </c>
      <c r="E1356" s="1">
        <v>45544</v>
      </c>
      <c r="F1356">
        <v>27175.899999999998</v>
      </c>
      <c r="G1356">
        <v>11347.699999999999</v>
      </c>
      <c r="H1356">
        <v>2598.4</v>
      </c>
      <c r="I1356" s="6">
        <v>13120.209000000001</v>
      </c>
      <c r="J1356" s="7">
        <v>39301.612000000001</v>
      </c>
      <c r="K1356" t="s">
        <v>29</v>
      </c>
      <c r="L1356" t="s">
        <v>43</v>
      </c>
      <c r="M1356" t="s">
        <v>31</v>
      </c>
      <c r="N1356" s="5">
        <f xml:space="preserve"> Campaign_Data[[#This Row],[Clicks]]/Campaign_Data[[#This Row],[Impressions]]</f>
        <v>0.41756482765980152</v>
      </c>
      <c r="O1356" s="5">
        <f xml:space="preserve"> Campaign_Data[[#This Row],[Conversions]]/Campaign_Data[[#This Row],[Clicks]]</f>
        <v>0.22898032200357785</v>
      </c>
      <c r="P1356" s="7">
        <f>Campaign_Data[[#This Row],[Total_Spend]]/Campaign_Data[[#This Row],[Clicks]]</f>
        <v>1.1561998466649632</v>
      </c>
      <c r="Q1356" s="6">
        <f>Campaign_Data[[#This Row],[Total_Spend]]/Campaign_Data[[#This Row],[Conversions]]</f>
        <v>5.049341517857143</v>
      </c>
      <c r="R1356" s="7">
        <f xml:space="preserve"> Campaign_Data[[#This Row],[Revenue_Generated]]/Campaign_Data[[#This Row],[Total_Spend]]</f>
        <v>2.9955019771407603</v>
      </c>
      <c r="S1356" t="str">
        <f xml:space="preserve"> TEXT(Campaign_Data[[#This Row],[Start_Date]], "mmm-yyyy")</f>
        <v>Jun-2023</v>
      </c>
    </row>
    <row r="1357" spans="1:19" x14ac:dyDescent="0.2">
      <c r="A1357" t="s">
        <v>1395</v>
      </c>
      <c r="B1357" t="s">
        <v>46</v>
      </c>
      <c r="C1357" t="s">
        <v>40</v>
      </c>
      <c r="D1357" s="1">
        <v>44897</v>
      </c>
      <c r="E1357" s="1">
        <v>45358</v>
      </c>
      <c r="F1357">
        <v>94397.9</v>
      </c>
      <c r="G1357">
        <v>91877.8</v>
      </c>
      <c r="H1357">
        <v>73312</v>
      </c>
      <c r="I1357" s="6">
        <v>5162.87</v>
      </c>
      <c r="J1357" s="7">
        <v>6364.7169999999996</v>
      </c>
      <c r="K1357" t="s">
        <v>37</v>
      </c>
      <c r="L1357" t="s">
        <v>43</v>
      </c>
      <c r="M1357" t="s">
        <v>31</v>
      </c>
      <c r="N1357" s="5">
        <f xml:space="preserve"> Campaign_Data[[#This Row],[Clicks]]/Campaign_Data[[#This Row],[Impressions]]</f>
        <v>0.97330343153820165</v>
      </c>
      <c r="O1357" s="5">
        <f xml:space="preserve"> Campaign_Data[[#This Row],[Conversions]]/Campaign_Data[[#This Row],[Clicks]]</f>
        <v>0.79792942364749697</v>
      </c>
      <c r="P1357" s="7">
        <f>Campaign_Data[[#This Row],[Total_Spend]]/Campaign_Data[[#This Row],[Clicks]]</f>
        <v>5.6192790859162928E-2</v>
      </c>
      <c r="Q1357" s="6">
        <f>Campaign_Data[[#This Row],[Total_Spend]]/Campaign_Data[[#This Row],[Conversions]]</f>
        <v>7.0423259493670884E-2</v>
      </c>
      <c r="R1357" s="7">
        <f xml:space="preserve"> Campaign_Data[[#This Row],[Revenue_Generated]]/Campaign_Data[[#This Row],[Total_Spend]]</f>
        <v>1.2327866089984834</v>
      </c>
      <c r="S1357" t="str">
        <f xml:space="preserve"> TEXT(Campaign_Data[[#This Row],[Start_Date]], "mmm-yyyy")</f>
        <v>Dec-2022</v>
      </c>
    </row>
    <row r="1358" spans="1:19" x14ac:dyDescent="0.2">
      <c r="A1358" t="s">
        <v>1396</v>
      </c>
      <c r="B1358" t="s">
        <v>25</v>
      </c>
      <c r="C1358" t="s">
        <v>40</v>
      </c>
      <c r="D1358" s="1">
        <v>44918</v>
      </c>
      <c r="E1358" s="1">
        <v>45364</v>
      </c>
      <c r="F1358">
        <v>139664</v>
      </c>
      <c r="G1358">
        <v>30073</v>
      </c>
      <c r="H1358">
        <v>9842.6</v>
      </c>
      <c r="I1358" s="6">
        <v>2421.703</v>
      </c>
      <c r="J1358" s="7">
        <v>7873.5</v>
      </c>
      <c r="K1358" t="s">
        <v>21</v>
      </c>
      <c r="L1358" t="s">
        <v>22</v>
      </c>
      <c r="M1358" t="s">
        <v>31</v>
      </c>
      <c r="N1358" s="5">
        <f xml:space="preserve"> Campaign_Data[[#This Row],[Clicks]]/Campaign_Data[[#This Row],[Impressions]]</f>
        <v>0.21532392026578073</v>
      </c>
      <c r="O1358" s="5">
        <f xml:space="preserve"> Campaign_Data[[#This Row],[Conversions]]/Campaign_Data[[#This Row],[Clicks]]</f>
        <v>0.32729026036644165</v>
      </c>
      <c r="P1358" s="7">
        <f>Campaign_Data[[#This Row],[Total_Spend]]/Campaign_Data[[#This Row],[Clicks]]</f>
        <v>8.0527483124397295E-2</v>
      </c>
      <c r="Q1358" s="6">
        <f>Campaign_Data[[#This Row],[Total_Spend]]/Campaign_Data[[#This Row],[Conversions]]</f>
        <v>0.24604301708898055</v>
      </c>
      <c r="R1358" s="7">
        <f xml:space="preserve"> Campaign_Data[[#This Row],[Revenue_Generated]]/Campaign_Data[[#This Row],[Total_Spend]]</f>
        <v>3.2512244482498471</v>
      </c>
      <c r="S1358" t="str">
        <f xml:space="preserve"> TEXT(Campaign_Data[[#This Row],[Start_Date]], "mmm-yyyy")</f>
        <v>Dec-2022</v>
      </c>
    </row>
    <row r="1359" spans="1:19" x14ac:dyDescent="0.2">
      <c r="A1359" t="s">
        <v>1397</v>
      </c>
      <c r="B1359" t="s">
        <v>39</v>
      </c>
      <c r="C1359" t="s">
        <v>28</v>
      </c>
      <c r="D1359" s="1">
        <v>45105</v>
      </c>
      <c r="E1359" s="1">
        <v>45559</v>
      </c>
      <c r="F1359">
        <v>117615.3</v>
      </c>
      <c r="G1359">
        <v>11834.9</v>
      </c>
      <c r="H1359">
        <v>1713.8999999999999</v>
      </c>
      <c r="I1359" s="6">
        <v>8463.2440000000006</v>
      </c>
      <c r="J1359" s="7">
        <v>31008.453000000001</v>
      </c>
      <c r="K1359" t="s">
        <v>64</v>
      </c>
      <c r="L1359" t="s">
        <v>34</v>
      </c>
      <c r="M1359" t="s">
        <v>23</v>
      </c>
      <c r="N1359" s="5">
        <f xml:space="preserve"> Campaign_Data[[#This Row],[Clicks]]/Campaign_Data[[#This Row],[Impressions]]</f>
        <v>0.1006238133984269</v>
      </c>
      <c r="O1359" s="5">
        <f xml:space="preserve"> Campaign_Data[[#This Row],[Conversions]]/Campaign_Data[[#This Row],[Clicks]]</f>
        <v>0.14481744670423916</v>
      </c>
      <c r="P1359" s="7">
        <f>Campaign_Data[[#This Row],[Total_Spend]]/Campaign_Data[[#This Row],[Clicks]]</f>
        <v>0.71510904190149482</v>
      </c>
      <c r="Q1359" s="6">
        <f>Campaign_Data[[#This Row],[Total_Spend]]/Campaign_Data[[#This Row],[Conversions]]</f>
        <v>4.9380033840947553</v>
      </c>
      <c r="R1359" s="7">
        <f xml:space="preserve"> Campaign_Data[[#This Row],[Revenue_Generated]]/Campaign_Data[[#This Row],[Total_Spend]]</f>
        <v>3.6638968461738783</v>
      </c>
      <c r="S1359" t="str">
        <f xml:space="preserve"> TEXT(Campaign_Data[[#This Row],[Start_Date]], "mmm-yyyy")</f>
        <v>Jun-2023</v>
      </c>
    </row>
    <row r="1360" spans="1:19" x14ac:dyDescent="0.2">
      <c r="A1360" t="s">
        <v>1398</v>
      </c>
      <c r="B1360" t="s">
        <v>46</v>
      </c>
      <c r="C1360" t="s">
        <v>28</v>
      </c>
      <c r="D1360" s="1">
        <v>44911</v>
      </c>
      <c r="E1360" s="1">
        <v>45366</v>
      </c>
      <c r="F1360">
        <v>3935.2999999999997</v>
      </c>
      <c r="G1360">
        <v>629.29999999999995</v>
      </c>
      <c r="H1360">
        <v>429.2</v>
      </c>
      <c r="I1360" s="6">
        <v>14056.909</v>
      </c>
      <c r="J1360" s="7">
        <v>41515.472000000002</v>
      </c>
      <c r="K1360" t="s">
        <v>42</v>
      </c>
      <c r="L1360" t="s">
        <v>49</v>
      </c>
      <c r="M1360" t="s">
        <v>31</v>
      </c>
      <c r="N1360" s="5">
        <f xml:space="preserve"> Campaign_Data[[#This Row],[Clicks]]/Campaign_Data[[#This Row],[Impressions]]</f>
        <v>0.15991156963890935</v>
      </c>
      <c r="O1360" s="5">
        <f xml:space="preserve"> Campaign_Data[[#This Row],[Conversions]]/Campaign_Data[[#This Row],[Clicks]]</f>
        <v>0.6820276497695853</v>
      </c>
      <c r="P1360" s="7">
        <f>Campaign_Data[[#This Row],[Total_Spend]]/Campaign_Data[[#This Row],[Clicks]]</f>
        <v>22.337373271889401</v>
      </c>
      <c r="Q1360" s="6">
        <f>Campaign_Data[[#This Row],[Total_Spend]]/Campaign_Data[[#This Row],[Conversions]]</f>
        <v>32.751418918918922</v>
      </c>
      <c r="R1360" s="7">
        <f xml:space="preserve"> Campaign_Data[[#This Row],[Revenue_Generated]]/Campaign_Data[[#This Row],[Total_Spend]]</f>
        <v>2.9533855558145823</v>
      </c>
      <c r="S1360" t="str">
        <f xml:space="preserve"> TEXT(Campaign_Data[[#This Row],[Start_Date]], "mmm-yyyy")</f>
        <v>Dec-2022</v>
      </c>
    </row>
    <row r="1361" spans="1:19" x14ac:dyDescent="0.2">
      <c r="A1361" t="s">
        <v>1399</v>
      </c>
      <c r="B1361" t="s">
        <v>19</v>
      </c>
      <c r="C1361" t="s">
        <v>28</v>
      </c>
      <c r="D1361" s="1">
        <v>45115</v>
      </c>
      <c r="E1361" s="1">
        <v>45552</v>
      </c>
      <c r="F1361">
        <v>78630.599999999991</v>
      </c>
      <c r="G1361">
        <v>49801.7</v>
      </c>
      <c r="H1361">
        <v>12104.6</v>
      </c>
      <c r="I1361" s="6">
        <v>2041.136</v>
      </c>
      <c r="J1361" s="7">
        <v>7770.55</v>
      </c>
      <c r="K1361" t="s">
        <v>21</v>
      </c>
      <c r="L1361" t="s">
        <v>22</v>
      </c>
      <c r="M1361" t="s">
        <v>31</v>
      </c>
      <c r="N1361" s="5">
        <f xml:space="preserve"> Campaign_Data[[#This Row],[Clicks]]/Campaign_Data[[#This Row],[Impressions]]</f>
        <v>0.63336283838607366</v>
      </c>
      <c r="O1361" s="5">
        <f xml:space="preserve"> Campaign_Data[[#This Row],[Conversions]]/Campaign_Data[[#This Row],[Clicks]]</f>
        <v>0.2430559599371106</v>
      </c>
      <c r="P1361" s="7">
        <f>Campaign_Data[[#This Row],[Total_Spend]]/Campaign_Data[[#This Row],[Clicks]]</f>
        <v>4.0985267571187332E-2</v>
      </c>
      <c r="Q1361" s="6">
        <f>Campaign_Data[[#This Row],[Total_Spend]]/Campaign_Data[[#This Row],[Conversions]]</f>
        <v>0.1686248203162434</v>
      </c>
      <c r="R1361" s="7">
        <f xml:space="preserve"> Campaign_Data[[#This Row],[Revenue_Generated]]/Campaign_Data[[#This Row],[Total_Spend]]</f>
        <v>3.8069731757217551</v>
      </c>
      <c r="S1361" t="str">
        <f xml:space="preserve"> TEXT(Campaign_Data[[#This Row],[Start_Date]], "mmm-yyyy")</f>
        <v>Jul-2023</v>
      </c>
    </row>
    <row r="1362" spans="1:19" x14ac:dyDescent="0.2">
      <c r="A1362" t="s">
        <v>1400</v>
      </c>
      <c r="B1362" t="s">
        <v>46</v>
      </c>
      <c r="C1362" t="s">
        <v>40</v>
      </c>
      <c r="D1362" s="1">
        <v>45121</v>
      </c>
      <c r="E1362" s="1">
        <v>45570</v>
      </c>
      <c r="F1362">
        <v>48879.5</v>
      </c>
      <c r="G1362">
        <v>7647.3</v>
      </c>
      <c r="H1362">
        <v>3552.5</v>
      </c>
      <c r="I1362" s="6">
        <v>1186.97</v>
      </c>
      <c r="J1362" s="7">
        <v>2954.172</v>
      </c>
      <c r="K1362" t="s">
        <v>42</v>
      </c>
      <c r="L1362" t="s">
        <v>49</v>
      </c>
      <c r="M1362" t="s">
        <v>23</v>
      </c>
      <c r="N1362" s="5">
        <f xml:space="preserve"> Campaign_Data[[#This Row],[Clicks]]/Campaign_Data[[#This Row],[Impressions]]</f>
        <v>0.15645209136754673</v>
      </c>
      <c r="O1362" s="5">
        <f xml:space="preserve"> Campaign_Data[[#This Row],[Conversions]]/Campaign_Data[[#This Row],[Clicks]]</f>
        <v>0.46454304133485019</v>
      </c>
      <c r="P1362" s="7">
        <f>Campaign_Data[[#This Row],[Total_Spend]]/Campaign_Data[[#This Row],[Clicks]]</f>
        <v>0.1552142586272279</v>
      </c>
      <c r="Q1362" s="6">
        <f>Campaign_Data[[#This Row],[Total_Spend]]/Campaign_Data[[#This Row],[Conversions]]</f>
        <v>0.33412244897959187</v>
      </c>
      <c r="R1362" s="7">
        <f xml:space="preserve"> Campaign_Data[[#This Row],[Revenue_Generated]]/Campaign_Data[[#This Row],[Total_Spend]]</f>
        <v>2.4888345956511118</v>
      </c>
      <c r="S1362" t="str">
        <f xml:space="preserve"> TEXT(Campaign_Data[[#This Row],[Start_Date]], "mmm-yyyy")</f>
        <v>Jul-2023</v>
      </c>
    </row>
    <row r="1363" spans="1:19" x14ac:dyDescent="0.2">
      <c r="A1363" t="s">
        <v>1401</v>
      </c>
      <c r="B1363" t="s">
        <v>19</v>
      </c>
      <c r="C1363" t="s">
        <v>28</v>
      </c>
      <c r="D1363" s="1">
        <v>45143</v>
      </c>
      <c r="E1363" s="1">
        <v>45582</v>
      </c>
      <c r="F1363">
        <v>13867.8</v>
      </c>
      <c r="G1363">
        <v>1299.2</v>
      </c>
      <c r="H1363">
        <v>403.09999999999997</v>
      </c>
      <c r="I1363" s="6">
        <v>8969.41</v>
      </c>
      <c r="J1363" s="7">
        <v>25882.992999999999</v>
      </c>
      <c r="K1363" t="s">
        <v>29</v>
      </c>
      <c r="L1363" t="s">
        <v>43</v>
      </c>
      <c r="M1363" t="s">
        <v>31</v>
      </c>
      <c r="N1363" s="5">
        <f xml:space="preserve"> Campaign_Data[[#This Row],[Clicks]]/Campaign_Data[[#This Row],[Impressions]]</f>
        <v>9.3684650773734848E-2</v>
      </c>
      <c r="O1363" s="5">
        <f xml:space="preserve"> Campaign_Data[[#This Row],[Conversions]]/Campaign_Data[[#This Row],[Clicks]]</f>
        <v>0.3102678571428571</v>
      </c>
      <c r="P1363" s="7">
        <f>Campaign_Data[[#This Row],[Total_Spend]]/Campaign_Data[[#This Row],[Clicks]]</f>
        <v>6.9037946428571422</v>
      </c>
      <c r="Q1363" s="6">
        <f>Campaign_Data[[#This Row],[Total_Spend]]/Campaign_Data[[#This Row],[Conversions]]</f>
        <v>22.251079136690649</v>
      </c>
      <c r="R1363" s="7">
        <f xml:space="preserve"> Campaign_Data[[#This Row],[Revenue_Generated]]/Campaign_Data[[#This Row],[Total_Spend]]</f>
        <v>2.8856962721070838</v>
      </c>
      <c r="S1363" t="str">
        <f xml:space="preserve"> TEXT(Campaign_Data[[#This Row],[Start_Date]], "mmm-yyyy")</f>
        <v>Aug-2023</v>
      </c>
    </row>
    <row r="1364" spans="1:19" x14ac:dyDescent="0.2">
      <c r="A1364" t="s">
        <v>1402</v>
      </c>
      <c r="B1364" t="s">
        <v>19</v>
      </c>
      <c r="C1364" t="s">
        <v>28</v>
      </c>
      <c r="D1364" s="1">
        <v>44933</v>
      </c>
      <c r="E1364" s="1">
        <v>45375</v>
      </c>
      <c r="F1364">
        <v>35684.5</v>
      </c>
      <c r="G1364">
        <v>23188.399999999998</v>
      </c>
      <c r="H1364">
        <v>17823.399999999998</v>
      </c>
      <c r="I1364" s="6">
        <v>14024.081</v>
      </c>
      <c r="J1364" s="7">
        <v>30511.102999999999</v>
      </c>
      <c r="K1364" t="s">
        <v>64</v>
      </c>
      <c r="L1364" t="s">
        <v>34</v>
      </c>
      <c r="M1364" t="s">
        <v>23</v>
      </c>
      <c r="N1364" s="5">
        <f xml:space="preserve"> Campaign_Data[[#This Row],[Clicks]]/Campaign_Data[[#This Row],[Impressions]]</f>
        <v>0.64981714750101582</v>
      </c>
      <c r="O1364" s="5">
        <f xml:space="preserve"> Campaign_Data[[#This Row],[Conversions]]/Campaign_Data[[#This Row],[Clicks]]</f>
        <v>0.76863431715857922</v>
      </c>
      <c r="P1364" s="7">
        <f>Campaign_Data[[#This Row],[Total_Spend]]/Campaign_Data[[#This Row],[Clicks]]</f>
        <v>0.60478864432216117</v>
      </c>
      <c r="Q1364" s="6">
        <f>Campaign_Data[[#This Row],[Total_Spend]]/Campaign_Data[[#This Row],[Conversions]]</f>
        <v>0.78683534005857481</v>
      </c>
      <c r="R1364" s="7">
        <f xml:space="preserve"> Campaign_Data[[#This Row],[Revenue_Generated]]/Campaign_Data[[#This Row],[Total_Spend]]</f>
        <v>2.1756222742866358</v>
      </c>
      <c r="S1364" t="str">
        <f xml:space="preserve"> TEXT(Campaign_Data[[#This Row],[Start_Date]], "mmm-yyyy")</f>
        <v>Jan-2023</v>
      </c>
    </row>
    <row r="1365" spans="1:19" x14ac:dyDescent="0.2">
      <c r="A1365" t="s">
        <v>1403</v>
      </c>
      <c r="B1365" t="s">
        <v>25</v>
      </c>
      <c r="C1365" t="s">
        <v>20</v>
      </c>
      <c r="D1365" s="1">
        <v>45052</v>
      </c>
      <c r="E1365" s="1">
        <v>45510</v>
      </c>
      <c r="F1365">
        <v>61105.9</v>
      </c>
      <c r="G1365">
        <v>21338.2</v>
      </c>
      <c r="H1365">
        <v>2505.6</v>
      </c>
      <c r="I1365" s="6">
        <v>3287.0340000000001</v>
      </c>
      <c r="J1365" s="7">
        <v>7001.4989999999998</v>
      </c>
      <c r="K1365" t="s">
        <v>64</v>
      </c>
      <c r="L1365" t="s">
        <v>34</v>
      </c>
      <c r="M1365" t="s">
        <v>31</v>
      </c>
      <c r="N1365" s="5">
        <f xml:space="preserve"> Campaign_Data[[#This Row],[Clicks]]/Campaign_Data[[#This Row],[Impressions]]</f>
        <v>0.34920032271842816</v>
      </c>
      <c r="O1365" s="5">
        <f xml:space="preserve"> Campaign_Data[[#This Row],[Conversions]]/Campaign_Data[[#This Row],[Clicks]]</f>
        <v>0.11742321282957324</v>
      </c>
      <c r="P1365" s="7">
        <f>Campaign_Data[[#This Row],[Total_Spend]]/Campaign_Data[[#This Row],[Clicks]]</f>
        <v>0.15404457733079641</v>
      </c>
      <c r="Q1365" s="6">
        <f>Campaign_Data[[#This Row],[Total_Spend]]/Campaign_Data[[#This Row],[Conversions]]</f>
        <v>1.3118750000000001</v>
      </c>
      <c r="R1365" s="7">
        <f xml:space="preserve"> Campaign_Data[[#This Row],[Revenue_Generated]]/Campaign_Data[[#This Row],[Total_Spend]]</f>
        <v>2.1300354666243182</v>
      </c>
      <c r="S1365" t="str">
        <f xml:space="preserve"> TEXT(Campaign_Data[[#This Row],[Start_Date]], "mmm-yyyy")</f>
        <v>May-2023</v>
      </c>
    </row>
    <row r="1366" spans="1:19" x14ac:dyDescent="0.2">
      <c r="A1366" t="s">
        <v>1404</v>
      </c>
      <c r="B1366" t="s">
        <v>33</v>
      </c>
      <c r="C1366" t="s">
        <v>40</v>
      </c>
      <c r="D1366" s="1">
        <v>44914</v>
      </c>
      <c r="E1366" s="1">
        <v>45362</v>
      </c>
      <c r="F1366">
        <v>135769.29999999999</v>
      </c>
      <c r="G1366">
        <v>78764</v>
      </c>
      <c r="H1366">
        <v>28286.6</v>
      </c>
      <c r="I1366" s="6">
        <v>9946.2170000000006</v>
      </c>
      <c r="J1366" s="7">
        <v>34515.046000000002</v>
      </c>
      <c r="K1366" t="s">
        <v>21</v>
      </c>
      <c r="L1366" t="s">
        <v>30</v>
      </c>
      <c r="M1366" t="s">
        <v>31</v>
      </c>
      <c r="N1366" s="5">
        <f xml:space="preserve"> Campaign_Data[[#This Row],[Clicks]]/Campaign_Data[[#This Row],[Impressions]]</f>
        <v>0.58013114894162376</v>
      </c>
      <c r="O1366" s="5">
        <f xml:space="preserve"> Campaign_Data[[#This Row],[Conversions]]/Campaign_Data[[#This Row],[Clicks]]</f>
        <v>0.35913107511045655</v>
      </c>
      <c r="P1366" s="7">
        <f>Campaign_Data[[#This Row],[Total_Spend]]/Campaign_Data[[#This Row],[Clicks]]</f>
        <v>0.12627871870397644</v>
      </c>
      <c r="Q1366" s="6">
        <f>Campaign_Data[[#This Row],[Total_Spend]]/Campaign_Data[[#This Row],[Conversions]]</f>
        <v>0.35162292392864469</v>
      </c>
      <c r="R1366" s="7">
        <f xml:space="preserve"> Campaign_Data[[#This Row],[Revenue_Generated]]/Campaign_Data[[#This Row],[Total_Spend]]</f>
        <v>3.4701682056605039</v>
      </c>
      <c r="S1366" t="str">
        <f xml:space="preserve"> TEXT(Campaign_Data[[#This Row],[Start_Date]], "mmm-yyyy")</f>
        <v>Dec-2022</v>
      </c>
    </row>
    <row r="1367" spans="1:19" x14ac:dyDescent="0.2">
      <c r="A1367" t="s">
        <v>1405</v>
      </c>
      <c r="B1367" t="s">
        <v>19</v>
      </c>
      <c r="C1367" t="s">
        <v>28</v>
      </c>
      <c r="D1367" s="1">
        <v>45006</v>
      </c>
      <c r="E1367" s="1">
        <v>45446</v>
      </c>
      <c r="F1367">
        <v>44352.6</v>
      </c>
      <c r="G1367">
        <v>19577.899999999998</v>
      </c>
      <c r="H1367">
        <v>18574.5</v>
      </c>
      <c r="I1367" s="6">
        <v>7173.9040000000005</v>
      </c>
      <c r="J1367" s="7">
        <v>14328.784</v>
      </c>
      <c r="K1367" t="s">
        <v>21</v>
      </c>
      <c r="L1367" t="s">
        <v>34</v>
      </c>
      <c r="M1367" t="s">
        <v>31</v>
      </c>
      <c r="N1367" s="5">
        <f xml:space="preserve"> Campaign_Data[[#This Row],[Clicks]]/Campaign_Data[[#This Row],[Impressions]]</f>
        <v>0.44141493396103043</v>
      </c>
      <c r="O1367" s="5">
        <f xml:space="preserve"> Campaign_Data[[#This Row],[Conversions]]/Campaign_Data[[#This Row],[Clicks]]</f>
        <v>0.94874833358021049</v>
      </c>
      <c r="P1367" s="7">
        <f>Campaign_Data[[#This Row],[Total_Spend]]/Campaign_Data[[#This Row],[Clicks]]</f>
        <v>0.3664286772330026</v>
      </c>
      <c r="Q1367" s="6">
        <f>Campaign_Data[[#This Row],[Total_Spend]]/Campaign_Data[[#This Row],[Conversions]]</f>
        <v>0.38622326307572213</v>
      </c>
      <c r="R1367" s="7">
        <f xml:space="preserve"> Campaign_Data[[#This Row],[Revenue_Generated]]/Campaign_Data[[#This Row],[Total_Spend]]</f>
        <v>1.997348166354052</v>
      </c>
      <c r="S1367" t="str">
        <f xml:space="preserve"> TEXT(Campaign_Data[[#This Row],[Start_Date]], "mmm-yyyy")</f>
        <v>Mar-2023</v>
      </c>
    </row>
    <row r="1368" spans="1:19" x14ac:dyDescent="0.2">
      <c r="A1368" t="s">
        <v>1406</v>
      </c>
      <c r="B1368" t="s">
        <v>19</v>
      </c>
      <c r="C1368" t="s">
        <v>28</v>
      </c>
      <c r="D1368" s="1">
        <v>45137</v>
      </c>
      <c r="E1368" s="1">
        <v>45574</v>
      </c>
      <c r="F1368">
        <v>133614.6</v>
      </c>
      <c r="G1368">
        <v>30421</v>
      </c>
      <c r="H1368">
        <v>7888</v>
      </c>
      <c r="I1368" s="6">
        <v>11839.743</v>
      </c>
      <c r="J1368" s="7">
        <v>27261.769</v>
      </c>
      <c r="K1368" t="s">
        <v>42</v>
      </c>
      <c r="L1368" t="s">
        <v>34</v>
      </c>
      <c r="M1368" t="s">
        <v>23</v>
      </c>
      <c r="N1368" s="5">
        <f xml:space="preserve"> Campaign_Data[[#This Row],[Clicks]]/Campaign_Data[[#This Row],[Impressions]]</f>
        <v>0.22767721491513651</v>
      </c>
      <c r="O1368" s="5">
        <f xml:space="preserve"> Campaign_Data[[#This Row],[Conversions]]/Campaign_Data[[#This Row],[Clicks]]</f>
        <v>0.25929456625357483</v>
      </c>
      <c r="P1368" s="7">
        <f>Campaign_Data[[#This Row],[Total_Spend]]/Campaign_Data[[#This Row],[Clicks]]</f>
        <v>0.38919637750238323</v>
      </c>
      <c r="Q1368" s="6">
        <f>Campaign_Data[[#This Row],[Total_Spend]]/Campaign_Data[[#This Row],[Conversions]]</f>
        <v>1.500981617647059</v>
      </c>
      <c r="R1368" s="7">
        <f xml:space="preserve"> Campaign_Data[[#This Row],[Revenue_Generated]]/Campaign_Data[[#This Row],[Total_Spend]]</f>
        <v>2.3025642532950252</v>
      </c>
      <c r="S1368" t="str">
        <f xml:space="preserve"> TEXT(Campaign_Data[[#This Row],[Start_Date]], "mmm-yyyy")</f>
        <v>Jul-2023</v>
      </c>
    </row>
    <row r="1369" spans="1:19" x14ac:dyDescent="0.2">
      <c r="A1369" t="s">
        <v>1407</v>
      </c>
      <c r="B1369" t="s">
        <v>27</v>
      </c>
      <c r="C1369" t="s">
        <v>28</v>
      </c>
      <c r="D1369" s="1">
        <v>44984</v>
      </c>
      <c r="E1369" s="1">
        <v>45436</v>
      </c>
      <c r="F1369">
        <v>74010.899999999994</v>
      </c>
      <c r="G1369">
        <v>51121.2</v>
      </c>
      <c r="H1369">
        <v>23687.200000000001</v>
      </c>
      <c r="I1369" s="6">
        <v>703.01800000000003</v>
      </c>
      <c r="J1369" s="7">
        <v>2307.4720000000002</v>
      </c>
      <c r="K1369" t="s">
        <v>29</v>
      </c>
      <c r="L1369" t="s">
        <v>49</v>
      </c>
      <c r="M1369" t="s">
        <v>31</v>
      </c>
      <c r="N1369" s="5">
        <f xml:space="preserve"> Campaign_Data[[#This Row],[Clicks]]/Campaign_Data[[#This Row],[Impressions]]</f>
        <v>0.69072528505936293</v>
      </c>
      <c r="O1369" s="5">
        <f xml:space="preserve"> Campaign_Data[[#This Row],[Conversions]]/Campaign_Data[[#This Row],[Clicks]]</f>
        <v>0.46335375538915369</v>
      </c>
      <c r="P1369" s="7">
        <f>Campaign_Data[[#This Row],[Total_Spend]]/Campaign_Data[[#This Row],[Clicks]]</f>
        <v>1.3751985477649196E-2</v>
      </c>
      <c r="Q1369" s="6">
        <f>Campaign_Data[[#This Row],[Total_Spend]]/Campaign_Data[[#This Row],[Conversions]]</f>
        <v>2.9679236043095004E-2</v>
      </c>
      <c r="R1369" s="7">
        <f xml:space="preserve"> Campaign_Data[[#This Row],[Revenue_Generated]]/Campaign_Data[[#This Row],[Total_Spend]]</f>
        <v>3.2822374391551854</v>
      </c>
      <c r="S1369" t="str">
        <f xml:space="preserve"> TEXT(Campaign_Data[[#This Row],[Start_Date]], "mmm-yyyy")</f>
        <v>Feb-2023</v>
      </c>
    </row>
    <row r="1370" spans="1:19" x14ac:dyDescent="0.2">
      <c r="A1370" t="s">
        <v>1408</v>
      </c>
      <c r="B1370" t="s">
        <v>33</v>
      </c>
      <c r="C1370" t="s">
        <v>28</v>
      </c>
      <c r="D1370" s="1">
        <v>44888</v>
      </c>
      <c r="E1370" s="1">
        <v>45336</v>
      </c>
      <c r="F1370">
        <v>20949.599999999999</v>
      </c>
      <c r="G1370">
        <v>812</v>
      </c>
      <c r="H1370">
        <v>319</v>
      </c>
      <c r="I1370" s="6">
        <v>1183.374</v>
      </c>
      <c r="J1370" s="7">
        <v>3067.6779999999999</v>
      </c>
      <c r="K1370" t="s">
        <v>37</v>
      </c>
      <c r="L1370" t="s">
        <v>43</v>
      </c>
      <c r="M1370" t="s">
        <v>31</v>
      </c>
      <c r="N1370" s="5">
        <f xml:space="preserve"> Campaign_Data[[#This Row],[Clicks]]/Campaign_Data[[#This Row],[Impressions]]</f>
        <v>3.875968992248062E-2</v>
      </c>
      <c r="O1370" s="5">
        <f xml:space="preserve"> Campaign_Data[[#This Row],[Conversions]]/Campaign_Data[[#This Row],[Clicks]]</f>
        <v>0.39285714285714285</v>
      </c>
      <c r="P1370" s="7">
        <f>Campaign_Data[[#This Row],[Total_Spend]]/Campaign_Data[[#This Row],[Clicks]]</f>
        <v>1.4573571428571428</v>
      </c>
      <c r="Q1370" s="6">
        <f>Campaign_Data[[#This Row],[Total_Spend]]/Campaign_Data[[#This Row],[Conversions]]</f>
        <v>3.7096363636363638</v>
      </c>
      <c r="R1370" s="7">
        <f xml:space="preserve"> Campaign_Data[[#This Row],[Revenue_Generated]]/Campaign_Data[[#This Row],[Total_Spend]]</f>
        <v>2.5923148556584814</v>
      </c>
      <c r="S1370" t="str">
        <f xml:space="preserve"> TEXT(Campaign_Data[[#This Row],[Start_Date]], "mmm-yyyy")</f>
        <v>Nov-2022</v>
      </c>
    </row>
    <row r="1371" spans="1:19" x14ac:dyDescent="0.2">
      <c r="A1371" t="s">
        <v>1409</v>
      </c>
      <c r="B1371" t="s">
        <v>39</v>
      </c>
      <c r="C1371" t="s">
        <v>20</v>
      </c>
      <c r="D1371" s="1">
        <v>44911</v>
      </c>
      <c r="E1371" s="1">
        <v>45362</v>
      </c>
      <c r="F1371">
        <v>100415.4</v>
      </c>
      <c r="G1371">
        <v>23507.399999999998</v>
      </c>
      <c r="H1371">
        <v>22834.6</v>
      </c>
      <c r="I1371" s="6">
        <v>6081.7929999999997</v>
      </c>
      <c r="J1371" s="7">
        <v>20793.203000000001</v>
      </c>
      <c r="K1371" t="s">
        <v>21</v>
      </c>
      <c r="L1371" t="s">
        <v>49</v>
      </c>
      <c r="M1371" t="s">
        <v>23</v>
      </c>
      <c r="N1371" s="5">
        <f xml:space="preserve"> Campaign_Data[[#This Row],[Clicks]]/Campaign_Data[[#This Row],[Impressions]]</f>
        <v>0.23410154219372725</v>
      </c>
      <c r="O1371" s="5">
        <f xml:space="preserve"> Campaign_Data[[#This Row],[Conversions]]/Campaign_Data[[#This Row],[Clicks]]</f>
        <v>0.97137922526523568</v>
      </c>
      <c r="P1371" s="7">
        <f>Campaign_Data[[#This Row],[Total_Spend]]/Campaign_Data[[#This Row],[Clicks]]</f>
        <v>0.25871823340735262</v>
      </c>
      <c r="Q1371" s="6">
        <f>Campaign_Data[[#This Row],[Total_Spend]]/Campaign_Data[[#This Row],[Conversions]]</f>
        <v>0.26634112268224536</v>
      </c>
      <c r="R1371" s="7">
        <f xml:space="preserve"> Campaign_Data[[#This Row],[Revenue_Generated]]/Campaign_Data[[#This Row],[Total_Spend]]</f>
        <v>3.4189264580363066</v>
      </c>
      <c r="S1371" t="str">
        <f xml:space="preserve"> TEXT(Campaign_Data[[#This Row],[Start_Date]], "mmm-yyyy")</f>
        <v>Dec-2022</v>
      </c>
    </row>
    <row r="1372" spans="1:19" x14ac:dyDescent="0.2">
      <c r="A1372" t="s">
        <v>1410</v>
      </c>
      <c r="B1372" t="s">
        <v>25</v>
      </c>
      <c r="C1372" t="s">
        <v>28</v>
      </c>
      <c r="D1372" s="1">
        <v>45139</v>
      </c>
      <c r="E1372" s="1">
        <v>45578</v>
      </c>
      <c r="F1372">
        <v>108990.7</v>
      </c>
      <c r="G1372">
        <v>55729.299999999996</v>
      </c>
      <c r="H1372">
        <v>6232.0999999999995</v>
      </c>
      <c r="I1372" s="6">
        <v>3396.0160000000001</v>
      </c>
      <c r="J1372" s="7">
        <v>11224.798000000001</v>
      </c>
      <c r="K1372" t="s">
        <v>64</v>
      </c>
      <c r="L1372" t="s">
        <v>34</v>
      </c>
      <c r="M1372" t="s">
        <v>23</v>
      </c>
      <c r="N1372" s="5">
        <f xml:space="preserve"> Campaign_Data[[#This Row],[Clicks]]/Campaign_Data[[#This Row],[Impressions]]</f>
        <v>0.51132160817390837</v>
      </c>
      <c r="O1372" s="5">
        <f xml:space="preserve"> Campaign_Data[[#This Row],[Conversions]]/Campaign_Data[[#This Row],[Clicks]]</f>
        <v>0.11182806889733049</v>
      </c>
      <c r="P1372" s="7">
        <f>Campaign_Data[[#This Row],[Total_Spend]]/Campaign_Data[[#This Row],[Clicks]]</f>
        <v>6.0937711401363386E-2</v>
      </c>
      <c r="Q1372" s="6">
        <f>Campaign_Data[[#This Row],[Total_Spend]]/Campaign_Data[[#This Row],[Conversions]]</f>
        <v>0.54492322010237326</v>
      </c>
      <c r="R1372" s="7">
        <f xml:space="preserve"> Campaign_Data[[#This Row],[Revenue_Generated]]/Campaign_Data[[#This Row],[Total_Spend]]</f>
        <v>3.3052841918294851</v>
      </c>
      <c r="S1372" t="str">
        <f xml:space="preserve"> TEXT(Campaign_Data[[#This Row],[Start_Date]], "mmm-yyyy")</f>
        <v>Aug-2023</v>
      </c>
    </row>
    <row r="1373" spans="1:19" x14ac:dyDescent="0.2">
      <c r="A1373" t="s">
        <v>1411</v>
      </c>
      <c r="B1373" t="s">
        <v>39</v>
      </c>
      <c r="C1373" t="s">
        <v>20</v>
      </c>
      <c r="D1373" s="1">
        <v>44870</v>
      </c>
      <c r="E1373" s="1">
        <v>45332</v>
      </c>
      <c r="F1373">
        <v>106963.59999999999</v>
      </c>
      <c r="G1373">
        <v>101604.4</v>
      </c>
      <c r="H1373">
        <v>28112.6</v>
      </c>
      <c r="I1373" s="6">
        <v>8206.768</v>
      </c>
      <c r="J1373" s="7">
        <v>24093.258000000002</v>
      </c>
      <c r="K1373" t="s">
        <v>42</v>
      </c>
      <c r="L1373" t="s">
        <v>43</v>
      </c>
      <c r="M1373" t="s">
        <v>31</v>
      </c>
      <c r="N1373" s="5">
        <f xml:space="preserve"> Campaign_Data[[#This Row],[Clicks]]/Campaign_Data[[#This Row],[Impressions]]</f>
        <v>0.94989697429779851</v>
      </c>
      <c r="O1373" s="5">
        <f xml:space="preserve"> Campaign_Data[[#This Row],[Conversions]]/Campaign_Data[[#This Row],[Clicks]]</f>
        <v>0.27668683639684893</v>
      </c>
      <c r="P1373" s="7">
        <f>Campaign_Data[[#This Row],[Total_Spend]]/Campaign_Data[[#This Row],[Clicks]]</f>
        <v>8.077177760018267E-2</v>
      </c>
      <c r="Q1373" s="6">
        <f>Campaign_Data[[#This Row],[Total_Spend]]/Campaign_Data[[#This Row],[Conversions]]</f>
        <v>0.29192490200123788</v>
      </c>
      <c r="R1373" s="7">
        <f xml:space="preserve"> Campaign_Data[[#This Row],[Revenue_Generated]]/Campaign_Data[[#This Row],[Total_Spend]]</f>
        <v>2.9357791032962064</v>
      </c>
      <c r="S1373" t="str">
        <f xml:space="preserve"> TEXT(Campaign_Data[[#This Row],[Start_Date]], "mmm-yyyy")</f>
        <v>Nov-2022</v>
      </c>
    </row>
    <row r="1374" spans="1:19" x14ac:dyDescent="0.2">
      <c r="A1374" t="s">
        <v>1412</v>
      </c>
      <c r="B1374" t="s">
        <v>39</v>
      </c>
      <c r="C1374" t="s">
        <v>20</v>
      </c>
      <c r="D1374" s="1">
        <v>44864</v>
      </c>
      <c r="E1374" s="1">
        <v>45304</v>
      </c>
      <c r="F1374">
        <v>26755.399999999998</v>
      </c>
      <c r="G1374">
        <v>18162.7</v>
      </c>
      <c r="H1374">
        <v>4506.5999999999995</v>
      </c>
      <c r="I1374" s="6">
        <v>2364.8919999999998</v>
      </c>
      <c r="J1374" s="7">
        <v>9363.6650000000009</v>
      </c>
      <c r="K1374" t="s">
        <v>64</v>
      </c>
      <c r="L1374" t="s">
        <v>34</v>
      </c>
      <c r="M1374" t="s">
        <v>31</v>
      </c>
      <c r="N1374" s="5">
        <f xml:space="preserve"> Campaign_Data[[#This Row],[Clicks]]/Campaign_Data[[#This Row],[Impressions]]</f>
        <v>0.67884240190765233</v>
      </c>
      <c r="O1374" s="5">
        <f xml:space="preserve"> Campaign_Data[[#This Row],[Conversions]]/Campaign_Data[[#This Row],[Clicks]]</f>
        <v>0.24812390228325079</v>
      </c>
      <c r="P1374" s="7">
        <f>Campaign_Data[[#This Row],[Total_Spend]]/Campaign_Data[[#This Row],[Clicks]]</f>
        <v>0.13020597157911543</v>
      </c>
      <c r="Q1374" s="6">
        <f>Campaign_Data[[#This Row],[Total_Spend]]/Campaign_Data[[#This Row],[Conversions]]</f>
        <v>0.52476190476190476</v>
      </c>
      <c r="R1374" s="7">
        <f xml:space="preserve"> Campaign_Data[[#This Row],[Revenue_Generated]]/Campaign_Data[[#This Row],[Total_Spend]]</f>
        <v>3.9594471967430231</v>
      </c>
      <c r="S1374" t="str">
        <f xml:space="preserve"> TEXT(Campaign_Data[[#This Row],[Start_Date]], "mmm-yyyy")</f>
        <v>Oct-2022</v>
      </c>
    </row>
    <row r="1375" spans="1:19" x14ac:dyDescent="0.2">
      <c r="A1375" t="s">
        <v>1413</v>
      </c>
      <c r="B1375" t="s">
        <v>46</v>
      </c>
      <c r="C1375" t="s">
        <v>40</v>
      </c>
      <c r="D1375" s="1">
        <v>45059</v>
      </c>
      <c r="E1375" s="1">
        <v>45496</v>
      </c>
      <c r="F1375">
        <v>83244.5</v>
      </c>
      <c r="G1375">
        <v>24797.899999999998</v>
      </c>
      <c r="H1375">
        <v>1223.8</v>
      </c>
      <c r="I1375" s="6">
        <v>1205.675</v>
      </c>
      <c r="J1375" s="7">
        <v>1996.6210000000001</v>
      </c>
      <c r="K1375" t="s">
        <v>42</v>
      </c>
      <c r="L1375" t="s">
        <v>30</v>
      </c>
      <c r="M1375" t="s">
        <v>31</v>
      </c>
      <c r="N1375" s="5">
        <f xml:space="preserve"> Campaign_Data[[#This Row],[Clicks]]/Campaign_Data[[#This Row],[Impressions]]</f>
        <v>0.29789235324856295</v>
      </c>
      <c r="O1375" s="5">
        <f xml:space="preserve"> Campaign_Data[[#This Row],[Conversions]]/Campaign_Data[[#This Row],[Clicks]]</f>
        <v>4.9350953104900015E-2</v>
      </c>
      <c r="P1375" s="7">
        <f>Campaign_Data[[#This Row],[Total_Spend]]/Campaign_Data[[#This Row],[Clicks]]</f>
        <v>4.8620044439246876E-2</v>
      </c>
      <c r="Q1375" s="6">
        <f>Campaign_Data[[#This Row],[Total_Spend]]/Campaign_Data[[#This Row],[Conversions]]</f>
        <v>0.98518957345971558</v>
      </c>
      <c r="R1375" s="7">
        <f xml:space="preserve"> Campaign_Data[[#This Row],[Revenue_Generated]]/Campaign_Data[[#This Row],[Total_Spend]]</f>
        <v>1.656019242333133</v>
      </c>
      <c r="S1375" t="str">
        <f xml:space="preserve"> TEXT(Campaign_Data[[#This Row],[Start_Date]], "mmm-yyyy")</f>
        <v>May-2023</v>
      </c>
    </row>
    <row r="1376" spans="1:19" x14ac:dyDescent="0.2">
      <c r="A1376" t="s">
        <v>1414</v>
      </c>
      <c r="B1376" t="s">
        <v>39</v>
      </c>
      <c r="C1376" t="s">
        <v>28</v>
      </c>
      <c r="D1376" s="1">
        <v>45069</v>
      </c>
      <c r="E1376" s="1">
        <v>45503</v>
      </c>
      <c r="F1376">
        <v>37882.699999999997</v>
      </c>
      <c r="G1376">
        <v>8694.1999999999989</v>
      </c>
      <c r="H1376">
        <v>5411.4</v>
      </c>
      <c r="I1376" s="6">
        <v>11527.645</v>
      </c>
      <c r="J1376" s="7">
        <v>28034.271000000001</v>
      </c>
      <c r="K1376" t="s">
        <v>42</v>
      </c>
      <c r="L1376" t="s">
        <v>49</v>
      </c>
      <c r="M1376" t="s">
        <v>31</v>
      </c>
      <c r="N1376" s="5">
        <f xml:space="preserve"> Campaign_Data[[#This Row],[Clicks]]/Campaign_Data[[#This Row],[Impressions]]</f>
        <v>0.22950317691188854</v>
      </c>
      <c r="O1376" s="5">
        <f xml:space="preserve"> Campaign_Data[[#This Row],[Conversions]]/Campaign_Data[[#This Row],[Clicks]]</f>
        <v>0.62241494329553038</v>
      </c>
      <c r="P1376" s="7">
        <f>Campaign_Data[[#This Row],[Total_Spend]]/Campaign_Data[[#This Row],[Clicks]]</f>
        <v>1.3259006004002671</v>
      </c>
      <c r="Q1376" s="6">
        <f>Campaign_Data[[#This Row],[Total_Spend]]/Campaign_Data[[#This Row],[Conversions]]</f>
        <v>2.1302518756698823</v>
      </c>
      <c r="R1376" s="7">
        <f xml:space="preserve"> Campaign_Data[[#This Row],[Revenue_Generated]]/Campaign_Data[[#This Row],[Total_Spend]]</f>
        <v>2.4319165796656645</v>
      </c>
      <c r="S1376" t="str">
        <f xml:space="preserve"> TEXT(Campaign_Data[[#This Row],[Start_Date]], "mmm-yyyy")</f>
        <v>May-2023</v>
      </c>
    </row>
    <row r="1377" spans="1:19" x14ac:dyDescent="0.2">
      <c r="A1377" t="s">
        <v>1415</v>
      </c>
      <c r="B1377" t="s">
        <v>19</v>
      </c>
      <c r="C1377" t="s">
        <v>28</v>
      </c>
      <c r="D1377" s="1">
        <v>45033</v>
      </c>
      <c r="E1377" s="1">
        <v>45470</v>
      </c>
      <c r="F1377">
        <v>65586.399999999994</v>
      </c>
      <c r="G1377">
        <v>37850.799999999996</v>
      </c>
      <c r="H1377">
        <v>11933.5</v>
      </c>
      <c r="I1377" s="6">
        <v>1500.634</v>
      </c>
      <c r="J1377" s="7">
        <v>5486.3940000000002</v>
      </c>
      <c r="K1377" t="s">
        <v>37</v>
      </c>
      <c r="L1377" t="s">
        <v>49</v>
      </c>
      <c r="M1377" t="s">
        <v>31</v>
      </c>
      <c r="N1377" s="5">
        <f xml:space="preserve"> Campaign_Data[[#This Row],[Clicks]]/Campaign_Data[[#This Row],[Impressions]]</f>
        <v>0.57711354793066849</v>
      </c>
      <c r="O1377" s="5">
        <f xml:space="preserve"> Campaign_Data[[#This Row],[Conversions]]/Campaign_Data[[#This Row],[Clicks]]</f>
        <v>0.31527735212994179</v>
      </c>
      <c r="P1377" s="7">
        <f>Campaign_Data[[#This Row],[Total_Spend]]/Campaign_Data[[#This Row],[Clicks]]</f>
        <v>3.964603125957708E-2</v>
      </c>
      <c r="Q1377" s="6">
        <f>Campaign_Data[[#This Row],[Total_Spend]]/Campaign_Data[[#This Row],[Conversions]]</f>
        <v>0.12574969623329282</v>
      </c>
      <c r="R1377" s="7">
        <f xml:space="preserve"> Campaign_Data[[#This Row],[Revenue_Generated]]/Campaign_Data[[#This Row],[Total_Spend]]</f>
        <v>3.6560507092335639</v>
      </c>
      <c r="S1377" t="str">
        <f xml:space="preserve"> TEXT(Campaign_Data[[#This Row],[Start_Date]], "mmm-yyyy")</f>
        <v>Apr-2023</v>
      </c>
    </row>
    <row r="1378" spans="1:19" x14ac:dyDescent="0.2">
      <c r="A1378" t="s">
        <v>1416</v>
      </c>
      <c r="B1378" t="s">
        <v>25</v>
      </c>
      <c r="C1378" t="s">
        <v>28</v>
      </c>
      <c r="D1378" s="1">
        <v>45069</v>
      </c>
      <c r="E1378" s="1">
        <v>45521</v>
      </c>
      <c r="F1378">
        <v>30383.3</v>
      </c>
      <c r="G1378">
        <v>8917.5</v>
      </c>
      <c r="H1378">
        <v>7806.8</v>
      </c>
      <c r="I1378" s="6">
        <v>2295.1179999999999</v>
      </c>
      <c r="J1378" s="7">
        <v>5572.8140000000003</v>
      </c>
      <c r="K1378" t="s">
        <v>42</v>
      </c>
      <c r="L1378" t="s">
        <v>30</v>
      </c>
      <c r="M1378" t="s">
        <v>23</v>
      </c>
      <c r="N1378" s="5">
        <f xml:space="preserve"> Campaign_Data[[#This Row],[Clicks]]/Campaign_Data[[#This Row],[Impressions]]</f>
        <v>0.29350004772358501</v>
      </c>
      <c r="O1378" s="5">
        <f xml:space="preserve"> Campaign_Data[[#This Row],[Conversions]]/Campaign_Data[[#This Row],[Clicks]]</f>
        <v>0.87544715447154475</v>
      </c>
      <c r="P1378" s="7">
        <f>Campaign_Data[[#This Row],[Total_Spend]]/Campaign_Data[[#This Row],[Clicks]]</f>
        <v>0.25737235772357725</v>
      </c>
      <c r="Q1378" s="6">
        <f>Campaign_Data[[#This Row],[Total_Spend]]/Campaign_Data[[#This Row],[Conversions]]</f>
        <v>0.29398959881129272</v>
      </c>
      <c r="R1378" s="7">
        <f xml:space="preserve"> Campaign_Data[[#This Row],[Revenue_Generated]]/Campaign_Data[[#This Row],[Total_Spend]]</f>
        <v>2.4281165499987365</v>
      </c>
      <c r="S1378" t="str">
        <f xml:space="preserve"> TEXT(Campaign_Data[[#This Row],[Start_Date]], "mmm-yyyy")</f>
        <v>May-2023</v>
      </c>
    </row>
    <row r="1379" spans="1:19" x14ac:dyDescent="0.2">
      <c r="A1379" t="s">
        <v>1417</v>
      </c>
      <c r="B1379" t="s">
        <v>33</v>
      </c>
      <c r="C1379" t="s">
        <v>20</v>
      </c>
      <c r="D1379" s="1">
        <v>45076</v>
      </c>
      <c r="E1379" s="1">
        <v>45515</v>
      </c>
      <c r="F1379">
        <v>84900.4</v>
      </c>
      <c r="G1379">
        <v>34138.799999999996</v>
      </c>
      <c r="H1379">
        <v>28927.5</v>
      </c>
      <c r="I1379" s="6">
        <v>6044.9049999999997</v>
      </c>
      <c r="J1379" s="7">
        <v>20284.63</v>
      </c>
      <c r="K1379" t="s">
        <v>37</v>
      </c>
      <c r="L1379" t="s">
        <v>43</v>
      </c>
      <c r="M1379" t="s">
        <v>31</v>
      </c>
      <c r="N1379" s="5">
        <f xml:space="preserve"> Campaign_Data[[#This Row],[Clicks]]/Campaign_Data[[#This Row],[Impressions]]</f>
        <v>0.40210411258368628</v>
      </c>
      <c r="O1379" s="5">
        <f xml:space="preserve"> Campaign_Data[[#This Row],[Conversions]]/Campaign_Data[[#This Row],[Clicks]]</f>
        <v>0.84734964322120299</v>
      </c>
      <c r="P1379" s="7">
        <f>Campaign_Data[[#This Row],[Total_Spend]]/Campaign_Data[[#This Row],[Clicks]]</f>
        <v>0.17706846755011893</v>
      </c>
      <c r="Q1379" s="6">
        <f>Campaign_Data[[#This Row],[Total_Spend]]/Campaign_Data[[#This Row],[Conversions]]</f>
        <v>0.20896741854636591</v>
      </c>
      <c r="R1379" s="7">
        <f xml:space="preserve"> Campaign_Data[[#This Row],[Revenue_Generated]]/Campaign_Data[[#This Row],[Total_Spend]]</f>
        <v>3.3556573676509394</v>
      </c>
      <c r="S1379" t="str">
        <f xml:space="preserve"> TEXT(Campaign_Data[[#This Row],[Start_Date]], "mmm-yyyy")</f>
        <v>May-2023</v>
      </c>
    </row>
    <row r="1380" spans="1:19" x14ac:dyDescent="0.2">
      <c r="A1380" t="s">
        <v>1418</v>
      </c>
      <c r="B1380" t="s">
        <v>27</v>
      </c>
      <c r="C1380" t="s">
        <v>47</v>
      </c>
      <c r="D1380" s="1">
        <v>44974</v>
      </c>
      <c r="E1380" s="1">
        <v>45429</v>
      </c>
      <c r="F1380">
        <v>131970.29999999999</v>
      </c>
      <c r="G1380">
        <v>57393.9</v>
      </c>
      <c r="H1380">
        <v>9166.9</v>
      </c>
      <c r="I1380" s="6">
        <v>14105.977000000001</v>
      </c>
      <c r="J1380" s="7">
        <v>50409.714</v>
      </c>
      <c r="K1380" t="s">
        <v>29</v>
      </c>
      <c r="L1380" t="s">
        <v>49</v>
      </c>
      <c r="M1380" t="s">
        <v>23</v>
      </c>
      <c r="N1380" s="5">
        <f xml:space="preserve"> Campaign_Data[[#This Row],[Clicks]]/Campaign_Data[[#This Row],[Impressions]]</f>
        <v>0.43490012525545524</v>
      </c>
      <c r="O1380" s="5">
        <f xml:space="preserve"> Campaign_Data[[#This Row],[Conversions]]/Campaign_Data[[#This Row],[Clicks]]</f>
        <v>0.1597190642211106</v>
      </c>
      <c r="P1380" s="7">
        <f>Campaign_Data[[#This Row],[Total_Spend]]/Campaign_Data[[#This Row],[Clicks]]</f>
        <v>0.2457748471527462</v>
      </c>
      <c r="Q1380" s="6">
        <f>Campaign_Data[[#This Row],[Total_Spend]]/Campaign_Data[[#This Row],[Conversions]]</f>
        <v>1.5387946852261944</v>
      </c>
      <c r="R1380" s="7">
        <f xml:space="preserve"> Campaign_Data[[#This Row],[Revenue_Generated]]/Campaign_Data[[#This Row],[Total_Spend]]</f>
        <v>3.5736421518339352</v>
      </c>
      <c r="S1380" t="str">
        <f xml:space="preserve"> TEXT(Campaign_Data[[#This Row],[Start_Date]], "mmm-yyyy")</f>
        <v>Feb-2023</v>
      </c>
    </row>
    <row r="1381" spans="1:19" x14ac:dyDescent="0.2">
      <c r="A1381" t="s">
        <v>1419</v>
      </c>
      <c r="B1381" t="s">
        <v>27</v>
      </c>
      <c r="C1381" t="s">
        <v>47</v>
      </c>
      <c r="D1381" s="1">
        <v>44880</v>
      </c>
      <c r="E1381" s="1">
        <v>45327</v>
      </c>
      <c r="F1381">
        <v>115234.4</v>
      </c>
      <c r="G1381">
        <v>83328.599999999991</v>
      </c>
      <c r="H1381">
        <v>57904.299999999996</v>
      </c>
      <c r="I1381" s="6">
        <v>2046.559</v>
      </c>
      <c r="J1381" s="7">
        <v>4868.7809999999999</v>
      </c>
      <c r="K1381" t="s">
        <v>29</v>
      </c>
      <c r="L1381" t="s">
        <v>34</v>
      </c>
      <c r="M1381" t="s">
        <v>31</v>
      </c>
      <c r="N1381" s="5">
        <f xml:space="preserve"> Campaign_Data[[#This Row],[Clicks]]/Campaign_Data[[#This Row],[Impressions]]</f>
        <v>0.72312260922085758</v>
      </c>
      <c r="O1381" s="5">
        <f xml:space="preserve"> Campaign_Data[[#This Row],[Conversions]]/Campaign_Data[[#This Row],[Clicks]]</f>
        <v>0.69489106981276538</v>
      </c>
      <c r="P1381" s="7">
        <f>Campaign_Data[[#This Row],[Total_Spend]]/Campaign_Data[[#This Row],[Clicks]]</f>
        <v>2.4560103013851187E-2</v>
      </c>
      <c r="Q1381" s="6">
        <f>Campaign_Data[[#This Row],[Total_Spend]]/Campaign_Data[[#This Row],[Conversions]]</f>
        <v>3.53438172985426E-2</v>
      </c>
      <c r="R1381" s="7">
        <f xml:space="preserve"> Campaign_Data[[#This Row],[Revenue_Generated]]/Campaign_Data[[#This Row],[Total_Spend]]</f>
        <v>2.3790083745447848</v>
      </c>
      <c r="S1381" t="str">
        <f xml:space="preserve"> TEXT(Campaign_Data[[#This Row],[Start_Date]], "mmm-yyyy")</f>
        <v>Nov-2022</v>
      </c>
    </row>
    <row r="1382" spans="1:19" x14ac:dyDescent="0.2">
      <c r="A1382" t="s">
        <v>1420</v>
      </c>
      <c r="B1382" t="s">
        <v>39</v>
      </c>
      <c r="C1382" t="s">
        <v>28</v>
      </c>
      <c r="D1382" s="1">
        <v>45105</v>
      </c>
      <c r="E1382" s="1">
        <v>45546</v>
      </c>
      <c r="F1382">
        <v>84195.7</v>
      </c>
      <c r="G1382">
        <v>81258</v>
      </c>
      <c r="H1382">
        <v>21433.899999999998</v>
      </c>
      <c r="I1382" s="6">
        <v>2413.2060000000001</v>
      </c>
      <c r="J1382" s="7">
        <v>4977.241</v>
      </c>
      <c r="K1382" t="s">
        <v>21</v>
      </c>
      <c r="L1382" t="s">
        <v>22</v>
      </c>
      <c r="M1382" t="s">
        <v>31</v>
      </c>
      <c r="N1382" s="5">
        <f xml:space="preserve"> Campaign_Data[[#This Row],[Clicks]]/Campaign_Data[[#This Row],[Impressions]]</f>
        <v>0.9651086694451142</v>
      </c>
      <c r="O1382" s="5">
        <f xml:space="preserve"> Campaign_Data[[#This Row],[Conversions]]/Campaign_Data[[#This Row],[Clicks]]</f>
        <v>0.26377587437544608</v>
      </c>
      <c r="P1382" s="7">
        <f>Campaign_Data[[#This Row],[Total_Spend]]/Campaign_Data[[#This Row],[Clicks]]</f>
        <v>2.9698072805139187E-2</v>
      </c>
      <c r="Q1382" s="6">
        <f>Campaign_Data[[#This Row],[Total_Spend]]/Campaign_Data[[#This Row],[Conversions]]</f>
        <v>0.11258828304694901</v>
      </c>
      <c r="R1382" s="7">
        <f xml:space="preserve"> Campaign_Data[[#This Row],[Revenue_Generated]]/Campaign_Data[[#This Row],[Total_Spend]]</f>
        <v>2.0625015021510804</v>
      </c>
      <c r="S1382" t="str">
        <f xml:space="preserve"> TEXT(Campaign_Data[[#This Row],[Start_Date]], "mmm-yyyy")</f>
        <v>Jun-2023</v>
      </c>
    </row>
    <row r="1383" spans="1:19" x14ac:dyDescent="0.2">
      <c r="A1383" t="s">
        <v>1421</v>
      </c>
      <c r="B1383" t="s">
        <v>19</v>
      </c>
      <c r="C1383" t="s">
        <v>28</v>
      </c>
      <c r="D1383" s="1">
        <v>44891</v>
      </c>
      <c r="E1383" s="1">
        <v>45326</v>
      </c>
      <c r="F1383">
        <v>105156.9</v>
      </c>
      <c r="G1383">
        <v>17968.399999999998</v>
      </c>
      <c r="H1383">
        <v>1589.2</v>
      </c>
      <c r="I1383" s="6">
        <v>14159.279</v>
      </c>
      <c r="J1383" s="7">
        <v>29545.49</v>
      </c>
      <c r="K1383" t="s">
        <v>42</v>
      </c>
      <c r="L1383" t="s">
        <v>43</v>
      </c>
      <c r="M1383" t="s">
        <v>31</v>
      </c>
      <c r="N1383" s="5">
        <f xml:space="preserve"> Campaign_Data[[#This Row],[Clicks]]/Campaign_Data[[#This Row],[Impressions]]</f>
        <v>0.17087228703014257</v>
      </c>
      <c r="O1383" s="5">
        <f xml:space="preserve"> Campaign_Data[[#This Row],[Conversions]]/Campaign_Data[[#This Row],[Clicks]]</f>
        <v>8.8444157520981295E-2</v>
      </c>
      <c r="P1383" s="7">
        <f>Campaign_Data[[#This Row],[Total_Spend]]/Campaign_Data[[#This Row],[Clicks]]</f>
        <v>0.78801000645577801</v>
      </c>
      <c r="Q1383" s="6">
        <f>Campaign_Data[[#This Row],[Total_Spend]]/Campaign_Data[[#This Row],[Conversions]]</f>
        <v>8.909689781021898</v>
      </c>
      <c r="R1383" s="7">
        <f xml:space="preserve"> Campaign_Data[[#This Row],[Revenue_Generated]]/Campaign_Data[[#This Row],[Total_Spend]]</f>
        <v>2.0866521522741377</v>
      </c>
      <c r="S1383" t="str">
        <f xml:space="preserve"> TEXT(Campaign_Data[[#This Row],[Start_Date]], "mmm-yyyy")</f>
        <v>Nov-2022</v>
      </c>
    </row>
    <row r="1384" spans="1:19" x14ac:dyDescent="0.2">
      <c r="A1384" t="s">
        <v>1422</v>
      </c>
      <c r="B1384" t="s">
        <v>27</v>
      </c>
      <c r="C1384" t="s">
        <v>20</v>
      </c>
      <c r="D1384" s="1">
        <v>45077</v>
      </c>
      <c r="E1384" s="1">
        <v>45535</v>
      </c>
      <c r="F1384">
        <v>86507</v>
      </c>
      <c r="G1384">
        <v>5243.2</v>
      </c>
      <c r="H1384">
        <v>1473.2</v>
      </c>
      <c r="I1384" s="6">
        <v>1590.5340000000001</v>
      </c>
      <c r="J1384" s="7">
        <v>2832.6619999999998</v>
      </c>
      <c r="K1384" t="s">
        <v>21</v>
      </c>
      <c r="L1384" t="s">
        <v>43</v>
      </c>
      <c r="M1384" t="s">
        <v>31</v>
      </c>
      <c r="N1384" s="5">
        <f xml:space="preserve"> Campaign_Data[[#This Row],[Clicks]]/Campaign_Data[[#This Row],[Impressions]]</f>
        <v>6.0610124036205158E-2</v>
      </c>
      <c r="O1384" s="5">
        <f xml:space="preserve"> Campaign_Data[[#This Row],[Conversions]]/Campaign_Data[[#This Row],[Clicks]]</f>
        <v>0.28097345132743362</v>
      </c>
      <c r="P1384" s="7">
        <f>Campaign_Data[[#This Row],[Total_Spend]]/Campaign_Data[[#This Row],[Clicks]]</f>
        <v>0.30335176991150448</v>
      </c>
      <c r="Q1384" s="6">
        <f>Campaign_Data[[#This Row],[Total_Spend]]/Campaign_Data[[#This Row],[Conversions]]</f>
        <v>1.0796456692913385</v>
      </c>
      <c r="R1384" s="7">
        <f xml:space="preserve"> Campaign_Data[[#This Row],[Revenue_Generated]]/Campaign_Data[[#This Row],[Total_Spend]]</f>
        <v>1.7809502971957842</v>
      </c>
      <c r="S1384" t="str">
        <f xml:space="preserve"> TEXT(Campaign_Data[[#This Row],[Start_Date]], "mmm-yyyy")</f>
        <v>May-2023</v>
      </c>
    </row>
    <row r="1385" spans="1:19" x14ac:dyDescent="0.2">
      <c r="A1385" t="s">
        <v>1423</v>
      </c>
      <c r="B1385" t="s">
        <v>27</v>
      </c>
      <c r="C1385" t="s">
        <v>28</v>
      </c>
      <c r="D1385" s="1">
        <v>44881</v>
      </c>
      <c r="E1385" s="1">
        <v>45321</v>
      </c>
      <c r="F1385">
        <v>99313.4</v>
      </c>
      <c r="G1385">
        <v>32074</v>
      </c>
      <c r="H1385">
        <v>945.4</v>
      </c>
      <c r="I1385" s="6">
        <v>11035.37</v>
      </c>
      <c r="J1385" s="7">
        <v>35486.43</v>
      </c>
      <c r="K1385" t="s">
        <v>21</v>
      </c>
      <c r="L1385" t="s">
        <v>30</v>
      </c>
      <c r="M1385" t="s">
        <v>31</v>
      </c>
      <c r="N1385" s="5">
        <f xml:space="preserve"> Campaign_Data[[#This Row],[Clicks]]/Campaign_Data[[#This Row],[Impressions]]</f>
        <v>0.3229574256847515</v>
      </c>
      <c r="O1385" s="5">
        <f xml:space="preserve"> Campaign_Data[[#This Row],[Conversions]]/Campaign_Data[[#This Row],[Clicks]]</f>
        <v>2.9475587703435804E-2</v>
      </c>
      <c r="P1385" s="7">
        <f>Campaign_Data[[#This Row],[Total_Spend]]/Campaign_Data[[#This Row],[Clicks]]</f>
        <v>0.34405967450271252</v>
      </c>
      <c r="Q1385" s="6">
        <f>Campaign_Data[[#This Row],[Total_Spend]]/Campaign_Data[[#This Row],[Conversions]]</f>
        <v>11.672699386503069</v>
      </c>
      <c r="R1385" s="7">
        <f xml:space="preserve"> Campaign_Data[[#This Row],[Revenue_Generated]]/Campaign_Data[[#This Row],[Total_Spend]]</f>
        <v>3.2156991564397024</v>
      </c>
      <c r="S1385" t="str">
        <f xml:space="preserve"> TEXT(Campaign_Data[[#This Row],[Start_Date]], "mmm-yyyy")</f>
        <v>Nov-2022</v>
      </c>
    </row>
    <row r="1386" spans="1:19" x14ac:dyDescent="0.2">
      <c r="A1386" t="s">
        <v>1424</v>
      </c>
      <c r="B1386" t="s">
        <v>46</v>
      </c>
      <c r="C1386" t="s">
        <v>40</v>
      </c>
      <c r="D1386" s="1">
        <v>44864</v>
      </c>
      <c r="E1386" s="1">
        <v>45299</v>
      </c>
      <c r="F1386">
        <v>123856.09999999999</v>
      </c>
      <c r="G1386">
        <v>23379.8</v>
      </c>
      <c r="H1386">
        <v>17852.399999999998</v>
      </c>
      <c r="I1386" s="6">
        <v>4675.6409999999996</v>
      </c>
      <c r="J1386" s="7">
        <v>11200.09</v>
      </c>
      <c r="K1386" t="s">
        <v>21</v>
      </c>
      <c r="L1386" t="s">
        <v>34</v>
      </c>
      <c r="M1386" t="s">
        <v>31</v>
      </c>
      <c r="N1386" s="5">
        <f xml:space="preserve"> Campaign_Data[[#This Row],[Clicks]]/Campaign_Data[[#This Row],[Impressions]]</f>
        <v>0.18876583389917817</v>
      </c>
      <c r="O1386" s="5">
        <f xml:space="preserve"> Campaign_Data[[#This Row],[Conversions]]/Campaign_Data[[#This Row],[Clicks]]</f>
        <v>0.76358223765814925</v>
      </c>
      <c r="P1386" s="7">
        <f>Campaign_Data[[#This Row],[Total_Spend]]/Campaign_Data[[#This Row],[Clicks]]</f>
        <v>0.19998635574299181</v>
      </c>
      <c r="Q1386" s="6">
        <f>Campaign_Data[[#This Row],[Total_Spend]]/Campaign_Data[[#This Row],[Conversions]]</f>
        <v>0.26190545808966864</v>
      </c>
      <c r="R1386" s="7">
        <f xml:space="preserve"> Campaign_Data[[#This Row],[Revenue_Generated]]/Campaign_Data[[#This Row],[Total_Spend]]</f>
        <v>2.3954127359221977</v>
      </c>
      <c r="S1386" t="str">
        <f xml:space="preserve"> TEXT(Campaign_Data[[#This Row],[Start_Date]], "mmm-yyyy")</f>
        <v>Oct-2022</v>
      </c>
    </row>
    <row r="1387" spans="1:19" x14ac:dyDescent="0.2">
      <c r="A1387" t="s">
        <v>1425</v>
      </c>
      <c r="B1387" t="s">
        <v>19</v>
      </c>
      <c r="C1387" t="s">
        <v>20</v>
      </c>
      <c r="D1387" s="1">
        <v>44949</v>
      </c>
      <c r="E1387" s="1">
        <v>45384</v>
      </c>
      <c r="F1387">
        <v>52368.2</v>
      </c>
      <c r="G1387">
        <v>45680.799999999996</v>
      </c>
      <c r="H1387">
        <v>24507.899999999998</v>
      </c>
      <c r="I1387" s="6">
        <v>5544.0169999999998</v>
      </c>
      <c r="J1387" s="7">
        <v>17743.707999999999</v>
      </c>
      <c r="K1387" t="s">
        <v>42</v>
      </c>
      <c r="L1387" t="s">
        <v>30</v>
      </c>
      <c r="M1387" t="s">
        <v>31</v>
      </c>
      <c r="N1387" s="5">
        <f xml:space="preserve"> Campaign_Data[[#This Row],[Clicks]]/Campaign_Data[[#This Row],[Impressions]]</f>
        <v>0.87230036548897993</v>
      </c>
      <c r="O1387" s="5">
        <f xml:space="preserve"> Campaign_Data[[#This Row],[Conversions]]/Campaign_Data[[#This Row],[Clicks]]</f>
        <v>0.53650330116810563</v>
      </c>
      <c r="P1387" s="7">
        <f>Campaign_Data[[#This Row],[Total_Spend]]/Campaign_Data[[#This Row],[Clicks]]</f>
        <v>0.12136427120365668</v>
      </c>
      <c r="Q1387" s="6">
        <f>Campaign_Data[[#This Row],[Total_Spend]]/Campaign_Data[[#This Row],[Conversions]]</f>
        <v>0.22621346586202817</v>
      </c>
      <c r="R1387" s="7">
        <f xml:space="preserve"> Campaign_Data[[#This Row],[Revenue_Generated]]/Campaign_Data[[#This Row],[Total_Spend]]</f>
        <v>3.2005147170364014</v>
      </c>
      <c r="S1387" t="str">
        <f xml:space="preserve"> TEXT(Campaign_Data[[#This Row],[Start_Date]], "mmm-yyyy")</f>
        <v>Jan-2023</v>
      </c>
    </row>
    <row r="1388" spans="1:19" x14ac:dyDescent="0.2">
      <c r="A1388" t="s">
        <v>1426</v>
      </c>
      <c r="B1388" t="s">
        <v>27</v>
      </c>
      <c r="C1388" t="s">
        <v>28</v>
      </c>
      <c r="D1388" s="1">
        <v>45052</v>
      </c>
      <c r="E1388" s="1">
        <v>45506</v>
      </c>
      <c r="F1388">
        <v>85900.9</v>
      </c>
      <c r="G1388">
        <v>43656.6</v>
      </c>
      <c r="H1388">
        <v>32442.3</v>
      </c>
      <c r="I1388" s="6">
        <v>3724.4409999999998</v>
      </c>
      <c r="J1388" s="7">
        <v>5835.5249999999996</v>
      </c>
      <c r="K1388" t="s">
        <v>64</v>
      </c>
      <c r="L1388" t="s">
        <v>30</v>
      </c>
      <c r="M1388" t="s">
        <v>23</v>
      </c>
      <c r="N1388" s="5">
        <f xml:space="preserve"> Campaign_Data[[#This Row],[Clicks]]/Campaign_Data[[#This Row],[Impressions]]</f>
        <v>0.50822051922622469</v>
      </c>
      <c r="O1388" s="5">
        <f xml:space="preserve"> Campaign_Data[[#This Row],[Conversions]]/Campaign_Data[[#This Row],[Clicks]]</f>
        <v>0.74312475089677166</v>
      </c>
      <c r="P1388" s="7">
        <f>Campaign_Data[[#This Row],[Total_Spend]]/Campaign_Data[[#This Row],[Clicks]]</f>
        <v>8.5312209379566892E-2</v>
      </c>
      <c r="Q1388" s="6">
        <f>Campaign_Data[[#This Row],[Total_Spend]]/Campaign_Data[[#This Row],[Conversions]]</f>
        <v>0.11480200232412621</v>
      </c>
      <c r="R1388" s="7">
        <f xml:space="preserve"> Campaign_Data[[#This Row],[Revenue_Generated]]/Campaign_Data[[#This Row],[Total_Spend]]</f>
        <v>1.5668190206261825</v>
      </c>
      <c r="S1388" t="str">
        <f xml:space="preserve"> TEXT(Campaign_Data[[#This Row],[Start_Date]], "mmm-yyyy")</f>
        <v>May-2023</v>
      </c>
    </row>
    <row r="1389" spans="1:19" x14ac:dyDescent="0.2">
      <c r="A1389" t="s">
        <v>1427</v>
      </c>
      <c r="B1389" t="s">
        <v>39</v>
      </c>
      <c r="C1389" t="s">
        <v>47</v>
      </c>
      <c r="D1389" s="1">
        <v>45002</v>
      </c>
      <c r="E1389" s="1">
        <v>45446</v>
      </c>
      <c r="F1389">
        <v>69643.5</v>
      </c>
      <c r="G1389">
        <v>49015.799999999996</v>
      </c>
      <c r="H1389">
        <v>1867.6</v>
      </c>
      <c r="I1389" s="6">
        <v>4666.4480000000003</v>
      </c>
      <c r="J1389" s="7">
        <v>5900.6009999999997</v>
      </c>
      <c r="K1389" t="s">
        <v>21</v>
      </c>
      <c r="L1389" t="s">
        <v>30</v>
      </c>
      <c r="M1389" t="s">
        <v>23</v>
      </c>
      <c r="N1389" s="5">
        <f xml:space="preserve"> Campaign_Data[[#This Row],[Clicks]]/Campaign_Data[[#This Row],[Impressions]]</f>
        <v>0.70381011867582755</v>
      </c>
      <c r="O1389" s="5">
        <f xml:space="preserve"> Campaign_Data[[#This Row],[Conversions]]/Campaign_Data[[#This Row],[Clicks]]</f>
        <v>3.8101999763341617E-2</v>
      </c>
      <c r="P1389" s="7">
        <f>Campaign_Data[[#This Row],[Total_Spend]]/Campaign_Data[[#This Row],[Clicks]]</f>
        <v>9.520293456395694E-2</v>
      </c>
      <c r="Q1389" s="6">
        <f>Campaign_Data[[#This Row],[Total_Spend]]/Campaign_Data[[#This Row],[Conversions]]</f>
        <v>2.4986335403726709</v>
      </c>
      <c r="R1389" s="7">
        <f xml:space="preserve"> Campaign_Data[[#This Row],[Revenue_Generated]]/Campaign_Data[[#This Row],[Total_Spend]]</f>
        <v>1.2644737496271252</v>
      </c>
      <c r="S1389" t="str">
        <f xml:space="preserve"> TEXT(Campaign_Data[[#This Row],[Start_Date]], "mmm-yyyy")</f>
        <v>Mar-2023</v>
      </c>
    </row>
    <row r="1390" spans="1:19" x14ac:dyDescent="0.2">
      <c r="A1390" t="s">
        <v>1428</v>
      </c>
      <c r="B1390" t="s">
        <v>27</v>
      </c>
      <c r="C1390" t="s">
        <v>20</v>
      </c>
      <c r="D1390" s="1">
        <v>45025</v>
      </c>
      <c r="E1390" s="1">
        <v>45473</v>
      </c>
      <c r="F1390">
        <v>122823.7</v>
      </c>
      <c r="G1390">
        <v>7090.5</v>
      </c>
      <c r="H1390">
        <v>5631.8</v>
      </c>
      <c r="I1390" s="6">
        <v>10080.69</v>
      </c>
      <c r="J1390" s="7">
        <v>15568.099</v>
      </c>
      <c r="K1390" t="s">
        <v>37</v>
      </c>
      <c r="L1390" t="s">
        <v>22</v>
      </c>
      <c r="M1390" t="s">
        <v>23</v>
      </c>
      <c r="N1390" s="5">
        <f xml:space="preserve"> Campaign_Data[[#This Row],[Clicks]]/Campaign_Data[[#This Row],[Impressions]]</f>
        <v>5.7729086487379878E-2</v>
      </c>
      <c r="O1390" s="5">
        <f xml:space="preserve"> Campaign_Data[[#This Row],[Conversions]]/Campaign_Data[[#This Row],[Clicks]]</f>
        <v>0.79427402862985685</v>
      </c>
      <c r="P1390" s="7">
        <f>Campaign_Data[[#This Row],[Total_Spend]]/Campaign_Data[[#This Row],[Clicks]]</f>
        <v>1.421717791411043</v>
      </c>
      <c r="Q1390" s="6">
        <f>Campaign_Data[[#This Row],[Total_Spend]]/Campaign_Data[[#This Row],[Conversions]]</f>
        <v>1.7899588053553039</v>
      </c>
      <c r="R1390" s="7">
        <f xml:space="preserve"> Campaign_Data[[#This Row],[Revenue_Generated]]/Campaign_Data[[#This Row],[Total_Spend]]</f>
        <v>1.5443485515376427</v>
      </c>
      <c r="S1390" t="str">
        <f xml:space="preserve"> TEXT(Campaign_Data[[#This Row],[Start_Date]], "mmm-yyyy")</f>
        <v>Apr-2023</v>
      </c>
    </row>
    <row r="1391" spans="1:19" x14ac:dyDescent="0.2">
      <c r="A1391" t="s">
        <v>1429</v>
      </c>
      <c r="B1391" t="s">
        <v>39</v>
      </c>
      <c r="C1391" t="s">
        <v>20</v>
      </c>
      <c r="D1391" s="1">
        <v>44862</v>
      </c>
      <c r="E1391" s="1">
        <v>45311</v>
      </c>
      <c r="F1391">
        <v>139614.69999999998</v>
      </c>
      <c r="G1391">
        <v>79491.899999999994</v>
      </c>
      <c r="H1391">
        <v>22031.3</v>
      </c>
      <c r="I1391" s="6">
        <v>9075.3179999999993</v>
      </c>
      <c r="J1391" s="7">
        <v>25354.815999999999</v>
      </c>
      <c r="K1391" t="s">
        <v>29</v>
      </c>
      <c r="L1391" t="s">
        <v>34</v>
      </c>
      <c r="M1391" t="s">
        <v>31</v>
      </c>
      <c r="N1391" s="5">
        <f xml:space="preserve"> Campaign_Data[[#This Row],[Clicks]]/Campaign_Data[[#This Row],[Impressions]]</f>
        <v>0.56936626300812165</v>
      </c>
      <c r="O1391" s="5">
        <f xml:space="preserve"> Campaign_Data[[#This Row],[Conversions]]/Campaign_Data[[#This Row],[Clicks]]</f>
        <v>0.27715150851847797</v>
      </c>
      <c r="P1391" s="7">
        <f>Campaign_Data[[#This Row],[Total_Spend]]/Campaign_Data[[#This Row],[Clicks]]</f>
        <v>0.11416657546240561</v>
      </c>
      <c r="Q1391" s="6">
        <f>Campaign_Data[[#This Row],[Total_Spend]]/Campaign_Data[[#This Row],[Conversions]]</f>
        <v>0.4119283927866263</v>
      </c>
      <c r="R1391" s="7">
        <f xml:space="preserve"> Campaign_Data[[#This Row],[Revenue_Generated]]/Campaign_Data[[#This Row],[Total_Spend]]</f>
        <v>2.7938212192674681</v>
      </c>
      <c r="S1391" t="str">
        <f xml:space="preserve"> TEXT(Campaign_Data[[#This Row],[Start_Date]], "mmm-yyyy")</f>
        <v>Oct-2022</v>
      </c>
    </row>
    <row r="1392" spans="1:19" x14ac:dyDescent="0.2">
      <c r="A1392" t="s">
        <v>1430</v>
      </c>
      <c r="B1392" t="s">
        <v>25</v>
      </c>
      <c r="C1392" t="s">
        <v>40</v>
      </c>
      <c r="D1392" s="1">
        <v>44963</v>
      </c>
      <c r="E1392" s="1">
        <v>45423</v>
      </c>
      <c r="F1392">
        <v>139081.1</v>
      </c>
      <c r="G1392">
        <v>40953.799999999996</v>
      </c>
      <c r="H1392">
        <v>10321.1</v>
      </c>
      <c r="I1392" s="6">
        <v>5508.0860000000002</v>
      </c>
      <c r="J1392" s="7">
        <v>11910.387000000001</v>
      </c>
      <c r="K1392" t="s">
        <v>42</v>
      </c>
      <c r="L1392" t="s">
        <v>43</v>
      </c>
      <c r="M1392" t="s">
        <v>23</v>
      </c>
      <c r="N1392" s="5">
        <f xml:space="preserve"> Campaign_Data[[#This Row],[Clicks]]/Campaign_Data[[#This Row],[Impressions]]</f>
        <v>0.29445985112283407</v>
      </c>
      <c r="O1392" s="5">
        <f xml:space="preserve"> Campaign_Data[[#This Row],[Conversions]]/Campaign_Data[[#This Row],[Clicks]]</f>
        <v>0.25201812774394566</v>
      </c>
      <c r="P1392" s="7">
        <f>Campaign_Data[[#This Row],[Total_Spend]]/Campaign_Data[[#This Row],[Clicks]]</f>
        <v>0.13449511400651468</v>
      </c>
      <c r="Q1392" s="6">
        <f>Campaign_Data[[#This Row],[Total_Spend]]/Campaign_Data[[#This Row],[Conversions]]</f>
        <v>0.53367237988198934</v>
      </c>
      <c r="R1392" s="7">
        <f xml:space="preserve"> Campaign_Data[[#This Row],[Revenue_Generated]]/Campaign_Data[[#This Row],[Total_Spend]]</f>
        <v>2.1623458675118727</v>
      </c>
      <c r="S1392" t="str">
        <f xml:space="preserve"> TEXT(Campaign_Data[[#This Row],[Start_Date]], "mmm-yyyy")</f>
        <v>Feb-2023</v>
      </c>
    </row>
    <row r="1393" spans="1:19" x14ac:dyDescent="0.2">
      <c r="A1393" t="s">
        <v>1431</v>
      </c>
      <c r="B1393" t="s">
        <v>39</v>
      </c>
      <c r="C1393" t="s">
        <v>47</v>
      </c>
      <c r="D1393" s="1">
        <v>45103</v>
      </c>
      <c r="E1393" s="1">
        <v>45554</v>
      </c>
      <c r="F1393">
        <v>82287.5</v>
      </c>
      <c r="G1393">
        <v>73114.8</v>
      </c>
      <c r="H1393">
        <v>43433.299999999996</v>
      </c>
      <c r="I1393" s="6">
        <v>7506.2730000000001</v>
      </c>
      <c r="J1393" s="7">
        <v>11337.84</v>
      </c>
      <c r="K1393" t="s">
        <v>64</v>
      </c>
      <c r="L1393" t="s">
        <v>49</v>
      </c>
      <c r="M1393" t="s">
        <v>31</v>
      </c>
      <c r="N1393" s="5">
        <f xml:space="preserve"> Campaign_Data[[#This Row],[Clicks]]/Campaign_Data[[#This Row],[Impressions]]</f>
        <v>0.88852863436123353</v>
      </c>
      <c r="O1393" s="5">
        <f xml:space="preserve"> Campaign_Data[[#This Row],[Conversions]]/Campaign_Data[[#This Row],[Clicks]]</f>
        <v>0.59404251943518949</v>
      </c>
      <c r="P1393" s="7">
        <f>Campaign_Data[[#This Row],[Total_Spend]]/Campaign_Data[[#This Row],[Clicks]]</f>
        <v>0.10266420752022846</v>
      </c>
      <c r="Q1393" s="6">
        <f>Campaign_Data[[#This Row],[Total_Spend]]/Campaign_Data[[#This Row],[Conversions]]</f>
        <v>0.17282299525939776</v>
      </c>
      <c r="R1393" s="7">
        <f xml:space="preserve"> Campaign_Data[[#This Row],[Revenue_Generated]]/Campaign_Data[[#This Row],[Total_Spend]]</f>
        <v>1.5104486607401568</v>
      </c>
      <c r="S1393" t="str">
        <f xml:space="preserve"> TEXT(Campaign_Data[[#This Row],[Start_Date]], "mmm-yyyy")</f>
        <v>Jun-2023</v>
      </c>
    </row>
    <row r="1394" spans="1:19" x14ac:dyDescent="0.2">
      <c r="A1394" t="s">
        <v>1432</v>
      </c>
      <c r="B1394" t="s">
        <v>27</v>
      </c>
      <c r="C1394" t="s">
        <v>40</v>
      </c>
      <c r="D1394" s="1">
        <v>44910</v>
      </c>
      <c r="E1394" s="1">
        <v>45371</v>
      </c>
      <c r="F1394">
        <v>139034.69999999998</v>
      </c>
      <c r="G1394">
        <v>102990.59999999999</v>
      </c>
      <c r="H1394">
        <v>37868.199999999997</v>
      </c>
      <c r="I1394" s="6">
        <v>809.274</v>
      </c>
      <c r="J1394" s="7">
        <v>2683.7759999999998</v>
      </c>
      <c r="K1394" t="s">
        <v>42</v>
      </c>
      <c r="L1394" t="s">
        <v>30</v>
      </c>
      <c r="M1394" t="s">
        <v>23</v>
      </c>
      <c r="N1394" s="5">
        <f xml:space="preserve"> Campaign_Data[[#This Row],[Clicks]]/Campaign_Data[[#This Row],[Impressions]]</f>
        <v>0.74075464614229403</v>
      </c>
      <c r="O1394" s="5">
        <f xml:space="preserve"> Campaign_Data[[#This Row],[Conversions]]/Campaign_Data[[#This Row],[Clicks]]</f>
        <v>0.36768598299262262</v>
      </c>
      <c r="P1394" s="7">
        <f>Campaign_Data[[#This Row],[Total_Spend]]/Campaign_Data[[#This Row],[Clicks]]</f>
        <v>7.8577462409190751E-3</v>
      </c>
      <c r="Q1394" s="6">
        <f>Campaign_Data[[#This Row],[Total_Spend]]/Campaign_Data[[#This Row],[Conversions]]</f>
        <v>2.1370807168019607E-2</v>
      </c>
      <c r="R1394" s="7">
        <f xml:space="preserve"> Campaign_Data[[#This Row],[Revenue_Generated]]/Campaign_Data[[#This Row],[Total_Spend]]</f>
        <v>3.3162760696624378</v>
      </c>
      <c r="S1394" t="str">
        <f xml:space="preserve"> TEXT(Campaign_Data[[#This Row],[Start_Date]], "mmm-yyyy")</f>
        <v>Dec-2022</v>
      </c>
    </row>
    <row r="1395" spans="1:19" x14ac:dyDescent="0.2">
      <c r="A1395" t="s">
        <v>1433</v>
      </c>
      <c r="B1395" t="s">
        <v>33</v>
      </c>
      <c r="C1395" t="s">
        <v>28</v>
      </c>
      <c r="D1395" s="1">
        <v>44959</v>
      </c>
      <c r="E1395" s="1">
        <v>45415</v>
      </c>
      <c r="F1395">
        <v>49932.2</v>
      </c>
      <c r="G1395">
        <v>10170.299999999999</v>
      </c>
      <c r="H1395">
        <v>9999.1999999999989</v>
      </c>
      <c r="I1395" s="6">
        <v>555.03099999999995</v>
      </c>
      <c r="J1395" s="7">
        <v>1024.106</v>
      </c>
      <c r="K1395" t="s">
        <v>64</v>
      </c>
      <c r="L1395" t="s">
        <v>34</v>
      </c>
      <c r="M1395" t="s">
        <v>31</v>
      </c>
      <c r="N1395" s="5">
        <f xml:space="preserve"> Campaign_Data[[#This Row],[Clicks]]/Campaign_Data[[#This Row],[Impressions]]</f>
        <v>0.20368219305378094</v>
      </c>
      <c r="O1395" s="5">
        <f xml:space="preserve"> Campaign_Data[[#This Row],[Conversions]]/Campaign_Data[[#This Row],[Clicks]]</f>
        <v>0.9831765041345879</v>
      </c>
      <c r="P1395" s="7">
        <f>Campaign_Data[[#This Row],[Total_Spend]]/Campaign_Data[[#This Row],[Clicks]]</f>
        <v>5.4573709723410323E-2</v>
      </c>
      <c r="Q1395" s="6">
        <f>Campaign_Data[[#This Row],[Total_Spend]]/Campaign_Data[[#This Row],[Conversions]]</f>
        <v>5.5507540603248258E-2</v>
      </c>
      <c r="R1395" s="7">
        <f xml:space="preserve"> Campaign_Data[[#This Row],[Revenue_Generated]]/Campaign_Data[[#This Row],[Total_Spend]]</f>
        <v>1.8451329745545746</v>
      </c>
      <c r="S1395" t="str">
        <f xml:space="preserve"> TEXT(Campaign_Data[[#This Row],[Start_Date]], "mmm-yyyy")</f>
        <v>Feb-2023</v>
      </c>
    </row>
    <row r="1396" spans="1:19" x14ac:dyDescent="0.2">
      <c r="A1396" t="s">
        <v>1434</v>
      </c>
      <c r="B1396" t="s">
        <v>27</v>
      </c>
      <c r="C1396" t="s">
        <v>40</v>
      </c>
      <c r="D1396" s="1">
        <v>44993</v>
      </c>
      <c r="E1396" s="1">
        <v>45456</v>
      </c>
      <c r="F1396">
        <v>99858.599999999991</v>
      </c>
      <c r="G1396">
        <v>60395.4</v>
      </c>
      <c r="H1396">
        <v>57509.9</v>
      </c>
      <c r="I1396" s="6">
        <v>12353.333000000001</v>
      </c>
      <c r="J1396" s="7">
        <v>22374.95</v>
      </c>
      <c r="K1396" t="s">
        <v>37</v>
      </c>
      <c r="L1396" t="s">
        <v>43</v>
      </c>
      <c r="M1396" t="s">
        <v>31</v>
      </c>
      <c r="N1396" s="5">
        <f xml:space="preserve"> Campaign_Data[[#This Row],[Clicks]]/Campaign_Data[[#This Row],[Impressions]]</f>
        <v>0.60480920020909568</v>
      </c>
      <c r="O1396" s="5">
        <f xml:space="preserve"> Campaign_Data[[#This Row],[Conversions]]/Campaign_Data[[#This Row],[Clicks]]</f>
        <v>0.95222318256026117</v>
      </c>
      <c r="P1396" s="7">
        <f>Campaign_Data[[#This Row],[Total_Spend]]/Campaign_Data[[#This Row],[Clicks]]</f>
        <v>0.20454095841736292</v>
      </c>
      <c r="Q1396" s="6">
        <f>Campaign_Data[[#This Row],[Total_Spend]]/Campaign_Data[[#This Row],[Conversions]]</f>
        <v>0.21480359033835913</v>
      </c>
      <c r="R1396" s="7">
        <f xml:space="preserve"> Campaign_Data[[#This Row],[Revenue_Generated]]/Campaign_Data[[#This Row],[Total_Spend]]</f>
        <v>1.8112480251281173</v>
      </c>
      <c r="S1396" t="str">
        <f xml:space="preserve"> TEXT(Campaign_Data[[#This Row],[Start_Date]], "mmm-yyyy")</f>
        <v>Mar-2023</v>
      </c>
    </row>
    <row r="1397" spans="1:19" x14ac:dyDescent="0.2">
      <c r="A1397" t="s">
        <v>1435</v>
      </c>
      <c r="B1397" t="s">
        <v>39</v>
      </c>
      <c r="C1397" t="s">
        <v>20</v>
      </c>
      <c r="D1397" s="1">
        <v>44969</v>
      </c>
      <c r="E1397" s="1">
        <v>45430</v>
      </c>
      <c r="F1397">
        <v>144121.29999999999</v>
      </c>
      <c r="G1397">
        <v>42276.2</v>
      </c>
      <c r="H1397">
        <v>10155.799999999999</v>
      </c>
      <c r="I1397" s="6">
        <v>14224.239</v>
      </c>
      <c r="J1397" s="7">
        <v>17493.205999999998</v>
      </c>
      <c r="K1397" t="s">
        <v>37</v>
      </c>
      <c r="L1397" t="s">
        <v>30</v>
      </c>
      <c r="M1397" t="s">
        <v>23</v>
      </c>
      <c r="N1397" s="5">
        <f xml:space="preserve"> Campaign_Data[[#This Row],[Clicks]]/Campaign_Data[[#This Row],[Impressions]]</f>
        <v>0.29333762601364266</v>
      </c>
      <c r="O1397" s="5">
        <f xml:space="preserve"> Campaign_Data[[#This Row],[Conversions]]/Campaign_Data[[#This Row],[Clicks]]</f>
        <v>0.24022499657017424</v>
      </c>
      <c r="P1397" s="7">
        <f>Campaign_Data[[#This Row],[Total_Spend]]/Campaign_Data[[#This Row],[Clicks]]</f>
        <v>0.33645973384552064</v>
      </c>
      <c r="Q1397" s="6">
        <f>Campaign_Data[[#This Row],[Total_Spend]]/Campaign_Data[[#This Row],[Conversions]]</f>
        <v>1.4006025128498001</v>
      </c>
      <c r="R1397" s="7">
        <f xml:space="preserve"> Campaign_Data[[#This Row],[Revenue_Generated]]/Campaign_Data[[#This Row],[Total_Spend]]</f>
        <v>1.2298166531088235</v>
      </c>
      <c r="S1397" t="str">
        <f xml:space="preserve"> TEXT(Campaign_Data[[#This Row],[Start_Date]], "mmm-yyyy")</f>
        <v>Feb-2023</v>
      </c>
    </row>
    <row r="1398" spans="1:19" x14ac:dyDescent="0.2">
      <c r="A1398" t="s">
        <v>1436</v>
      </c>
      <c r="B1398" t="s">
        <v>39</v>
      </c>
      <c r="C1398" t="s">
        <v>40</v>
      </c>
      <c r="D1398" s="1">
        <v>44958</v>
      </c>
      <c r="E1398" s="1">
        <v>45405</v>
      </c>
      <c r="F1398">
        <v>124221.5</v>
      </c>
      <c r="G1398">
        <v>113050.7</v>
      </c>
      <c r="H1398">
        <v>2839.1</v>
      </c>
      <c r="I1398" s="6">
        <v>1393.0150000000001</v>
      </c>
      <c r="J1398" s="7">
        <v>4145.55</v>
      </c>
      <c r="K1398" t="s">
        <v>42</v>
      </c>
      <c r="L1398" t="s">
        <v>43</v>
      </c>
      <c r="M1398" t="s">
        <v>23</v>
      </c>
      <c r="N1398" s="5">
        <f xml:space="preserve"> Campaign_Data[[#This Row],[Clicks]]/Campaign_Data[[#This Row],[Impressions]]</f>
        <v>0.91007353799463053</v>
      </c>
      <c r="O1398" s="5">
        <f xml:space="preserve"> Campaign_Data[[#This Row],[Conversions]]/Campaign_Data[[#This Row],[Clicks]]</f>
        <v>2.5113511017623068E-2</v>
      </c>
      <c r="P1398" s="7">
        <f>Campaign_Data[[#This Row],[Total_Spend]]/Campaign_Data[[#This Row],[Clicks]]</f>
        <v>1.2322037811353668E-2</v>
      </c>
      <c r="Q1398" s="6">
        <f>Campaign_Data[[#This Row],[Total_Spend]]/Campaign_Data[[#This Row],[Conversions]]</f>
        <v>0.4906537282941778</v>
      </c>
      <c r="R1398" s="7">
        <f xml:space="preserve"> Campaign_Data[[#This Row],[Revenue_Generated]]/Campaign_Data[[#This Row],[Total_Spend]]</f>
        <v>2.9759550327885917</v>
      </c>
      <c r="S1398" t="str">
        <f xml:space="preserve"> TEXT(Campaign_Data[[#This Row],[Start_Date]], "mmm-yyyy")</f>
        <v>Feb-2023</v>
      </c>
    </row>
    <row r="1399" spans="1:19" x14ac:dyDescent="0.2">
      <c r="A1399" t="s">
        <v>1437</v>
      </c>
      <c r="B1399" t="s">
        <v>46</v>
      </c>
      <c r="C1399" t="s">
        <v>40</v>
      </c>
      <c r="D1399" s="1">
        <v>45021</v>
      </c>
      <c r="E1399" s="1">
        <v>45473</v>
      </c>
      <c r="F1399">
        <v>44712.2</v>
      </c>
      <c r="G1399">
        <v>15584.6</v>
      </c>
      <c r="H1399">
        <v>3111.7</v>
      </c>
      <c r="I1399" s="6">
        <v>9194.4789999999994</v>
      </c>
      <c r="J1399" s="7">
        <v>24425.569</v>
      </c>
      <c r="K1399" t="s">
        <v>29</v>
      </c>
      <c r="L1399" t="s">
        <v>49</v>
      </c>
      <c r="M1399" t="s">
        <v>31</v>
      </c>
      <c r="N1399" s="5">
        <f xml:space="preserve"> Campaign_Data[[#This Row],[Clicks]]/Campaign_Data[[#This Row],[Impressions]]</f>
        <v>0.34855363860422883</v>
      </c>
      <c r="O1399" s="5">
        <f xml:space="preserve"> Campaign_Data[[#This Row],[Conversions]]/Campaign_Data[[#This Row],[Clicks]]</f>
        <v>0.19966505396352807</v>
      </c>
      <c r="P1399" s="7">
        <f>Campaign_Data[[#This Row],[Total_Spend]]/Campaign_Data[[#This Row],[Clicks]]</f>
        <v>0.58997208783029398</v>
      </c>
      <c r="Q1399" s="6">
        <f>Campaign_Data[[#This Row],[Total_Spend]]/Campaign_Data[[#This Row],[Conversions]]</f>
        <v>2.9548089468779124</v>
      </c>
      <c r="R1399" s="7">
        <f xml:space="preserve"> Campaign_Data[[#This Row],[Revenue_Generated]]/Campaign_Data[[#This Row],[Total_Spend]]</f>
        <v>2.6565473693506725</v>
      </c>
      <c r="S1399" t="str">
        <f xml:space="preserve"> TEXT(Campaign_Data[[#This Row],[Start_Date]], "mmm-yyyy")</f>
        <v>Apr-2023</v>
      </c>
    </row>
    <row r="1400" spans="1:19" x14ac:dyDescent="0.2">
      <c r="A1400" t="s">
        <v>1438</v>
      </c>
      <c r="B1400" t="s">
        <v>46</v>
      </c>
      <c r="C1400" t="s">
        <v>28</v>
      </c>
      <c r="D1400" s="1">
        <v>45019</v>
      </c>
      <c r="E1400" s="1">
        <v>45458</v>
      </c>
      <c r="F1400">
        <v>109530.09999999999</v>
      </c>
      <c r="G1400">
        <v>67790.399999999994</v>
      </c>
      <c r="H1400">
        <v>7026.7</v>
      </c>
      <c r="I1400" s="6">
        <v>1604.28</v>
      </c>
      <c r="J1400" s="7">
        <v>2937.6419999999998</v>
      </c>
      <c r="K1400" t="s">
        <v>64</v>
      </c>
      <c r="L1400" t="s">
        <v>30</v>
      </c>
      <c r="M1400" t="s">
        <v>23</v>
      </c>
      <c r="N1400" s="5">
        <f xml:space="preserve"> Campaign_Data[[#This Row],[Clicks]]/Campaign_Data[[#This Row],[Impressions]]</f>
        <v>0.61892027853530673</v>
      </c>
      <c r="O1400" s="5">
        <f xml:space="preserve"> Campaign_Data[[#This Row],[Conversions]]/Campaign_Data[[#This Row],[Clicks]]</f>
        <v>0.10365331964407941</v>
      </c>
      <c r="P1400" s="7">
        <f>Campaign_Data[[#This Row],[Total_Spend]]/Campaign_Data[[#This Row],[Clicks]]</f>
        <v>2.3665297741273104E-2</v>
      </c>
      <c r="Q1400" s="6">
        <f>Campaign_Data[[#This Row],[Total_Spend]]/Campaign_Data[[#This Row],[Conversions]]</f>
        <v>0.22831200990507636</v>
      </c>
      <c r="R1400" s="7">
        <f xml:space="preserve"> Campaign_Data[[#This Row],[Revenue_Generated]]/Campaign_Data[[#This Row],[Total_Spend]]</f>
        <v>1.8311279826464208</v>
      </c>
      <c r="S1400" t="str">
        <f xml:space="preserve"> TEXT(Campaign_Data[[#This Row],[Start_Date]], "mmm-yyyy")</f>
        <v>Apr-2023</v>
      </c>
    </row>
    <row r="1401" spans="1:19" x14ac:dyDescent="0.2">
      <c r="A1401" t="s">
        <v>1439</v>
      </c>
      <c r="B1401" t="s">
        <v>39</v>
      </c>
      <c r="C1401" t="s">
        <v>28</v>
      </c>
      <c r="D1401" s="1">
        <v>45106</v>
      </c>
      <c r="E1401" s="1">
        <v>45546</v>
      </c>
      <c r="F1401">
        <v>47464.299999999996</v>
      </c>
      <c r="G1401">
        <v>28936.2</v>
      </c>
      <c r="H1401">
        <v>16521.3</v>
      </c>
      <c r="I1401" s="6">
        <v>9487.2049999999999</v>
      </c>
      <c r="J1401" s="7">
        <v>33800.080000000002</v>
      </c>
      <c r="K1401" t="s">
        <v>64</v>
      </c>
      <c r="L1401" t="s">
        <v>34</v>
      </c>
      <c r="M1401" t="s">
        <v>23</v>
      </c>
      <c r="N1401" s="5">
        <f xml:space="preserve"> Campaign_Data[[#This Row],[Clicks]]/Campaign_Data[[#This Row],[Impressions]]</f>
        <v>0.60964135149996956</v>
      </c>
      <c r="O1401" s="5">
        <f xml:space="preserve"> Campaign_Data[[#This Row],[Conversions]]/Campaign_Data[[#This Row],[Clicks]]</f>
        <v>0.57095610342754055</v>
      </c>
      <c r="P1401" s="7">
        <f>Campaign_Data[[#This Row],[Total_Spend]]/Campaign_Data[[#This Row],[Clicks]]</f>
        <v>0.32786630587292043</v>
      </c>
      <c r="Q1401" s="6">
        <f>Campaign_Data[[#This Row],[Total_Spend]]/Campaign_Data[[#This Row],[Conversions]]</f>
        <v>0.57424082850623137</v>
      </c>
      <c r="R1401" s="7">
        <f xml:space="preserve"> Campaign_Data[[#This Row],[Revenue_Generated]]/Campaign_Data[[#This Row],[Total_Spend]]</f>
        <v>3.5627015543566309</v>
      </c>
      <c r="S1401" t="str">
        <f xml:space="preserve"> TEXT(Campaign_Data[[#This Row],[Start_Date]], "mmm-yyyy")</f>
        <v>Jun-2023</v>
      </c>
    </row>
    <row r="1402" spans="1:19" x14ac:dyDescent="0.2">
      <c r="A1402" t="s">
        <v>1440</v>
      </c>
      <c r="B1402" t="s">
        <v>25</v>
      </c>
      <c r="C1402" t="s">
        <v>20</v>
      </c>
      <c r="D1402" s="1">
        <v>45153</v>
      </c>
      <c r="E1402" s="1">
        <v>45597</v>
      </c>
      <c r="F1402">
        <v>5686.9</v>
      </c>
      <c r="G1402">
        <v>1882.1</v>
      </c>
      <c r="H1402">
        <v>287.09999999999997</v>
      </c>
      <c r="I1402" s="6">
        <v>11838.815000000001</v>
      </c>
      <c r="J1402" s="7">
        <v>34063.023000000001</v>
      </c>
      <c r="K1402" t="s">
        <v>21</v>
      </c>
      <c r="L1402" t="s">
        <v>30</v>
      </c>
      <c r="M1402" t="s">
        <v>23</v>
      </c>
      <c r="N1402" s="5">
        <f xml:space="preserve"> Campaign_Data[[#This Row],[Clicks]]/Campaign_Data[[#This Row],[Impressions]]</f>
        <v>0.33095359510453848</v>
      </c>
      <c r="O1402" s="5">
        <f xml:space="preserve"> Campaign_Data[[#This Row],[Conversions]]/Campaign_Data[[#This Row],[Clicks]]</f>
        <v>0.15254237288135591</v>
      </c>
      <c r="P1402" s="7">
        <f>Campaign_Data[[#This Row],[Total_Spend]]/Campaign_Data[[#This Row],[Clicks]]</f>
        <v>6.2902157164869035</v>
      </c>
      <c r="Q1402" s="6">
        <f>Campaign_Data[[#This Row],[Total_Spend]]/Campaign_Data[[#This Row],[Conversions]]</f>
        <v>41.235858585858594</v>
      </c>
      <c r="R1402" s="7">
        <f xml:space="preserve"> Campaign_Data[[#This Row],[Revenue_Generated]]/Campaign_Data[[#This Row],[Total_Spend]]</f>
        <v>2.8772324763922739</v>
      </c>
      <c r="S1402" t="str">
        <f xml:space="preserve"> TEXT(Campaign_Data[[#This Row],[Start_Date]], "mmm-yyyy")</f>
        <v>Aug-2023</v>
      </c>
    </row>
    <row r="1403" spans="1:19" x14ac:dyDescent="0.2">
      <c r="A1403" t="s">
        <v>1441</v>
      </c>
      <c r="B1403" t="s">
        <v>33</v>
      </c>
      <c r="C1403" t="s">
        <v>47</v>
      </c>
      <c r="D1403" s="1">
        <v>45096</v>
      </c>
      <c r="E1403" s="1">
        <v>45555</v>
      </c>
      <c r="F1403">
        <v>124064.9</v>
      </c>
      <c r="G1403">
        <v>42079</v>
      </c>
      <c r="H1403">
        <v>30925.599999999999</v>
      </c>
      <c r="I1403" s="6">
        <v>2929.319</v>
      </c>
      <c r="J1403" s="7">
        <v>9934.8490000000002</v>
      </c>
      <c r="K1403" t="s">
        <v>42</v>
      </c>
      <c r="L1403" t="s">
        <v>22</v>
      </c>
      <c r="M1403" t="s">
        <v>31</v>
      </c>
      <c r="N1403" s="5">
        <f xml:space="preserve"> Campaign_Data[[#This Row],[Clicks]]/Campaign_Data[[#This Row],[Impressions]]</f>
        <v>0.33916925738061293</v>
      </c>
      <c r="O1403" s="5">
        <f xml:space="preserve"> Campaign_Data[[#This Row],[Conversions]]/Campaign_Data[[#This Row],[Clicks]]</f>
        <v>0.73494141971054439</v>
      </c>
      <c r="P1403" s="7">
        <f>Campaign_Data[[#This Row],[Total_Spend]]/Campaign_Data[[#This Row],[Clicks]]</f>
        <v>6.9614748449345273E-2</v>
      </c>
      <c r="Q1403" s="6">
        <f>Campaign_Data[[#This Row],[Total_Spend]]/Campaign_Data[[#This Row],[Conversions]]</f>
        <v>9.4721492873218308E-2</v>
      </c>
      <c r="R1403" s="7">
        <f xml:space="preserve"> Campaign_Data[[#This Row],[Revenue_Generated]]/Campaign_Data[[#This Row],[Total_Spend]]</f>
        <v>3.3915217154567325</v>
      </c>
      <c r="S1403" t="str">
        <f xml:space="preserve"> TEXT(Campaign_Data[[#This Row],[Start_Date]], "mmm-yyyy")</f>
        <v>Jun-2023</v>
      </c>
    </row>
    <row r="1404" spans="1:19" x14ac:dyDescent="0.2">
      <c r="A1404" t="s">
        <v>1442</v>
      </c>
      <c r="B1404" t="s">
        <v>25</v>
      </c>
      <c r="C1404" t="s">
        <v>47</v>
      </c>
      <c r="D1404" s="1">
        <v>44924</v>
      </c>
      <c r="E1404" s="1">
        <v>45374</v>
      </c>
      <c r="F1404">
        <v>42392.2</v>
      </c>
      <c r="G1404">
        <v>10326.9</v>
      </c>
      <c r="H1404">
        <v>4277.5</v>
      </c>
      <c r="I1404" s="6">
        <v>11083.017</v>
      </c>
      <c r="J1404" s="7">
        <v>25910.166000000001</v>
      </c>
      <c r="K1404" t="s">
        <v>64</v>
      </c>
      <c r="L1404" t="s">
        <v>22</v>
      </c>
      <c r="M1404" t="s">
        <v>31</v>
      </c>
      <c r="N1404" s="5">
        <f xml:space="preserve"> Campaign_Data[[#This Row],[Clicks]]/Campaign_Data[[#This Row],[Impressions]]</f>
        <v>0.24360377616637025</v>
      </c>
      <c r="O1404" s="5">
        <f xml:space="preserve"> Campaign_Data[[#This Row],[Conversions]]/Campaign_Data[[#This Row],[Clicks]]</f>
        <v>0.41420949171581017</v>
      </c>
      <c r="P1404" s="7">
        <f>Campaign_Data[[#This Row],[Total_Spend]]/Campaign_Data[[#This Row],[Clicks]]</f>
        <v>1.073218197135636</v>
      </c>
      <c r="Q1404" s="6">
        <f>Campaign_Data[[#This Row],[Total_Spend]]/Campaign_Data[[#This Row],[Conversions]]</f>
        <v>2.5910033898305085</v>
      </c>
      <c r="R1404" s="7">
        <f xml:space="preserve"> Campaign_Data[[#This Row],[Revenue_Generated]]/Campaign_Data[[#This Row],[Total_Spend]]</f>
        <v>2.33782606306568</v>
      </c>
      <c r="S1404" t="str">
        <f xml:space="preserve"> TEXT(Campaign_Data[[#This Row],[Start_Date]], "mmm-yyyy")</f>
        <v>Dec-2022</v>
      </c>
    </row>
    <row r="1405" spans="1:19" x14ac:dyDescent="0.2">
      <c r="A1405" t="s">
        <v>1443</v>
      </c>
      <c r="B1405" t="s">
        <v>39</v>
      </c>
      <c r="C1405" t="s">
        <v>28</v>
      </c>
      <c r="D1405" s="1">
        <v>44866</v>
      </c>
      <c r="E1405" s="1">
        <v>45319</v>
      </c>
      <c r="F1405">
        <v>18316.399999999998</v>
      </c>
      <c r="G1405">
        <v>986</v>
      </c>
      <c r="H1405">
        <v>690.19999999999993</v>
      </c>
      <c r="I1405" s="6">
        <v>5888.1019999999999</v>
      </c>
      <c r="J1405" s="7">
        <v>20724.183000000001</v>
      </c>
      <c r="K1405" t="s">
        <v>64</v>
      </c>
      <c r="L1405" t="s">
        <v>22</v>
      </c>
      <c r="M1405" t="s">
        <v>31</v>
      </c>
      <c r="N1405" s="5">
        <f xml:space="preserve"> Campaign_Data[[#This Row],[Clicks]]/Campaign_Data[[#This Row],[Impressions]]</f>
        <v>5.383153894870172E-2</v>
      </c>
      <c r="O1405" s="5">
        <f xml:space="preserve"> Campaign_Data[[#This Row],[Conversions]]/Campaign_Data[[#This Row],[Clicks]]</f>
        <v>0.7</v>
      </c>
      <c r="P1405" s="7">
        <f>Campaign_Data[[#This Row],[Total_Spend]]/Campaign_Data[[#This Row],[Clicks]]</f>
        <v>5.971705882352941</v>
      </c>
      <c r="Q1405" s="6">
        <f>Campaign_Data[[#This Row],[Total_Spend]]/Campaign_Data[[#This Row],[Conversions]]</f>
        <v>8.531008403361346</v>
      </c>
      <c r="R1405" s="7">
        <f xml:space="preserve"> Campaign_Data[[#This Row],[Revenue_Generated]]/Campaign_Data[[#This Row],[Total_Spend]]</f>
        <v>3.5196711945547143</v>
      </c>
      <c r="S1405" t="str">
        <f xml:space="preserve"> TEXT(Campaign_Data[[#This Row],[Start_Date]], "mmm-yyyy")</f>
        <v>Nov-2022</v>
      </c>
    </row>
    <row r="1406" spans="1:19" x14ac:dyDescent="0.2">
      <c r="A1406" t="s">
        <v>1444</v>
      </c>
      <c r="B1406" t="s">
        <v>46</v>
      </c>
      <c r="C1406" t="s">
        <v>47</v>
      </c>
      <c r="D1406" s="1">
        <v>44872</v>
      </c>
      <c r="E1406" s="1">
        <v>45319</v>
      </c>
      <c r="F1406">
        <v>127736.3</v>
      </c>
      <c r="G1406">
        <v>93258.2</v>
      </c>
      <c r="H1406">
        <v>23139.1</v>
      </c>
      <c r="I1406" s="6">
        <v>7560.7349999999997</v>
      </c>
      <c r="J1406" s="7">
        <v>24188.03</v>
      </c>
      <c r="K1406" t="s">
        <v>21</v>
      </c>
      <c r="L1406" t="s">
        <v>49</v>
      </c>
      <c r="M1406" t="s">
        <v>23</v>
      </c>
      <c r="N1406" s="5">
        <f xml:space="preserve"> Campaign_Data[[#This Row],[Clicks]]/Campaign_Data[[#This Row],[Impressions]]</f>
        <v>0.73008377415033943</v>
      </c>
      <c r="O1406" s="5">
        <f xml:space="preserve"> Campaign_Data[[#This Row],[Conversions]]/Campaign_Data[[#This Row],[Clicks]]</f>
        <v>0.24811866409602587</v>
      </c>
      <c r="P1406" s="7">
        <f>Campaign_Data[[#This Row],[Total_Spend]]/Campaign_Data[[#This Row],[Clicks]]</f>
        <v>8.1073138876795819E-2</v>
      </c>
      <c r="Q1406" s="6">
        <f>Campaign_Data[[#This Row],[Total_Spend]]/Campaign_Data[[#This Row],[Conversions]]</f>
        <v>0.32675147261561599</v>
      </c>
      <c r="R1406" s="7">
        <f xml:space="preserve"> Campaign_Data[[#This Row],[Revenue_Generated]]/Campaign_Data[[#This Row],[Total_Spend]]</f>
        <v>3.1991638379072933</v>
      </c>
      <c r="S1406" t="str">
        <f xml:space="preserve"> TEXT(Campaign_Data[[#This Row],[Start_Date]], "mmm-yyyy")</f>
        <v>Nov-2022</v>
      </c>
    </row>
    <row r="1407" spans="1:19" x14ac:dyDescent="0.2">
      <c r="A1407" t="s">
        <v>1445</v>
      </c>
      <c r="B1407" t="s">
        <v>46</v>
      </c>
      <c r="C1407" t="s">
        <v>20</v>
      </c>
      <c r="D1407" s="1">
        <v>45038</v>
      </c>
      <c r="E1407" s="1">
        <v>45479</v>
      </c>
      <c r="F1407">
        <v>49717.599999999999</v>
      </c>
      <c r="G1407">
        <v>7125.3</v>
      </c>
      <c r="H1407">
        <v>5869.5999999999995</v>
      </c>
      <c r="I1407" s="6">
        <v>561.29499999999996</v>
      </c>
      <c r="J1407" s="7">
        <v>2020.0530000000001</v>
      </c>
      <c r="K1407" t="s">
        <v>42</v>
      </c>
      <c r="L1407" t="s">
        <v>43</v>
      </c>
      <c r="M1407" t="s">
        <v>31</v>
      </c>
      <c r="N1407" s="5">
        <f xml:space="preserve"> Campaign_Data[[#This Row],[Clicks]]/Campaign_Data[[#This Row],[Impressions]]</f>
        <v>0.14331544563695756</v>
      </c>
      <c r="O1407" s="5">
        <f xml:space="preserve"> Campaign_Data[[#This Row],[Conversions]]/Campaign_Data[[#This Row],[Clicks]]</f>
        <v>0.82376882376882365</v>
      </c>
      <c r="P1407" s="7">
        <f>Campaign_Data[[#This Row],[Total_Spend]]/Campaign_Data[[#This Row],[Clicks]]</f>
        <v>7.8774928774928768E-2</v>
      </c>
      <c r="Q1407" s="6">
        <f>Campaign_Data[[#This Row],[Total_Spend]]/Campaign_Data[[#This Row],[Conversions]]</f>
        <v>9.5627470355731228E-2</v>
      </c>
      <c r="R1407" s="7">
        <f xml:space="preserve"> Campaign_Data[[#This Row],[Revenue_Generated]]/Campaign_Data[[#This Row],[Total_Spend]]</f>
        <v>3.5989150090415918</v>
      </c>
      <c r="S1407" t="str">
        <f xml:space="preserve"> TEXT(Campaign_Data[[#This Row],[Start_Date]], "mmm-yyyy")</f>
        <v>Apr-2023</v>
      </c>
    </row>
    <row r="1408" spans="1:19" x14ac:dyDescent="0.2">
      <c r="A1408" t="s">
        <v>1446</v>
      </c>
      <c r="B1408" t="s">
        <v>33</v>
      </c>
      <c r="C1408" t="s">
        <v>47</v>
      </c>
      <c r="D1408" s="1">
        <v>44904</v>
      </c>
      <c r="E1408" s="1">
        <v>45347</v>
      </c>
      <c r="F1408">
        <v>4228.2</v>
      </c>
      <c r="G1408">
        <v>806.19999999999993</v>
      </c>
      <c r="H1408">
        <v>458.2</v>
      </c>
      <c r="I1408" s="6">
        <v>8992.0300000000007</v>
      </c>
      <c r="J1408" s="7">
        <v>22093.998</v>
      </c>
      <c r="K1408" t="s">
        <v>42</v>
      </c>
      <c r="L1408" t="s">
        <v>34</v>
      </c>
      <c r="M1408" t="s">
        <v>23</v>
      </c>
      <c r="N1408" s="5">
        <f xml:space="preserve"> Campaign_Data[[#This Row],[Clicks]]/Campaign_Data[[#This Row],[Impressions]]</f>
        <v>0.19067215363511658</v>
      </c>
      <c r="O1408" s="5">
        <f xml:space="preserve"> Campaign_Data[[#This Row],[Conversions]]/Campaign_Data[[#This Row],[Clicks]]</f>
        <v>0.56834532374100721</v>
      </c>
      <c r="P1408" s="7">
        <f>Campaign_Data[[#This Row],[Total_Spend]]/Campaign_Data[[#This Row],[Clicks]]</f>
        <v>11.153597122302161</v>
      </c>
      <c r="Q1408" s="6">
        <f>Campaign_Data[[#This Row],[Total_Spend]]/Campaign_Data[[#This Row],[Conversions]]</f>
        <v>19.624683544303799</v>
      </c>
      <c r="R1408" s="7">
        <f xml:space="preserve"> Campaign_Data[[#This Row],[Revenue_Generated]]/Campaign_Data[[#This Row],[Total_Spend]]</f>
        <v>2.4570645338149446</v>
      </c>
      <c r="S1408" t="str">
        <f xml:space="preserve"> TEXT(Campaign_Data[[#This Row],[Start_Date]], "mmm-yyyy")</f>
        <v>Dec-2022</v>
      </c>
    </row>
    <row r="1409" spans="1:19" x14ac:dyDescent="0.2">
      <c r="A1409" t="s">
        <v>1447</v>
      </c>
      <c r="B1409" t="s">
        <v>25</v>
      </c>
      <c r="C1409" t="s">
        <v>28</v>
      </c>
      <c r="D1409" s="1">
        <v>45131</v>
      </c>
      <c r="E1409" s="1">
        <v>45566</v>
      </c>
      <c r="F1409">
        <v>114219.4</v>
      </c>
      <c r="G1409">
        <v>10271.799999999999</v>
      </c>
      <c r="H1409">
        <v>6075.5</v>
      </c>
      <c r="I1409" s="6">
        <v>3871.9059999999999</v>
      </c>
      <c r="J1409" s="7">
        <v>10864.937</v>
      </c>
      <c r="K1409" t="s">
        <v>29</v>
      </c>
      <c r="L1409" t="s">
        <v>22</v>
      </c>
      <c r="M1409" t="s">
        <v>31</v>
      </c>
      <c r="N1409" s="5">
        <f xml:space="preserve"> Campaign_Data[[#This Row],[Clicks]]/Campaign_Data[[#This Row],[Impressions]]</f>
        <v>8.9930432133245308E-2</v>
      </c>
      <c r="O1409" s="5">
        <f xml:space="preserve"> Campaign_Data[[#This Row],[Conversions]]/Campaign_Data[[#This Row],[Clicks]]</f>
        <v>0.5914737436476567</v>
      </c>
      <c r="P1409" s="7">
        <f>Campaign_Data[[#This Row],[Total_Spend]]/Campaign_Data[[#This Row],[Clicks]]</f>
        <v>0.37694522868435915</v>
      </c>
      <c r="Q1409" s="6">
        <f>Campaign_Data[[#This Row],[Total_Spend]]/Campaign_Data[[#This Row],[Conversions]]</f>
        <v>0.63729832935560859</v>
      </c>
      <c r="R1409" s="7">
        <f xml:space="preserve"> Campaign_Data[[#This Row],[Revenue_Generated]]/Campaign_Data[[#This Row],[Total_Spend]]</f>
        <v>2.8060952409485149</v>
      </c>
      <c r="S1409" t="str">
        <f xml:space="preserve"> TEXT(Campaign_Data[[#This Row],[Start_Date]], "mmm-yyyy")</f>
        <v>Jul-2023</v>
      </c>
    </row>
    <row r="1410" spans="1:19" x14ac:dyDescent="0.2">
      <c r="A1410" t="s">
        <v>1448</v>
      </c>
      <c r="B1410" t="s">
        <v>39</v>
      </c>
      <c r="C1410" t="s">
        <v>20</v>
      </c>
      <c r="D1410" s="1">
        <v>44996</v>
      </c>
      <c r="E1410" s="1">
        <v>45434</v>
      </c>
      <c r="F1410">
        <v>107758.2</v>
      </c>
      <c r="G1410">
        <v>2781.1</v>
      </c>
      <c r="H1410">
        <v>2378</v>
      </c>
      <c r="I1410" s="6">
        <v>11240.602999999999</v>
      </c>
      <c r="J1410" s="7">
        <v>15216.763999999999</v>
      </c>
      <c r="K1410" t="s">
        <v>21</v>
      </c>
      <c r="L1410" t="s">
        <v>30</v>
      </c>
      <c r="M1410" t="s">
        <v>31</v>
      </c>
      <c r="N1410" s="5">
        <f xml:space="preserve"> Campaign_Data[[#This Row],[Clicks]]/Campaign_Data[[#This Row],[Impressions]]</f>
        <v>2.5808708757198987E-2</v>
      </c>
      <c r="O1410" s="5">
        <f xml:space="preserve"> Campaign_Data[[#This Row],[Conversions]]/Campaign_Data[[#This Row],[Clicks]]</f>
        <v>0.85505735140771644</v>
      </c>
      <c r="P1410" s="7">
        <f>Campaign_Data[[#This Row],[Total_Spend]]/Campaign_Data[[#This Row],[Clicks]]</f>
        <v>4.0417831074035453</v>
      </c>
      <c r="Q1410" s="6">
        <f>Campaign_Data[[#This Row],[Total_Spend]]/Campaign_Data[[#This Row],[Conversions]]</f>
        <v>4.7269146341463415</v>
      </c>
      <c r="R1410" s="7">
        <f xml:space="preserve"> Campaign_Data[[#This Row],[Revenue_Generated]]/Campaign_Data[[#This Row],[Total_Spend]]</f>
        <v>1.3537320017440346</v>
      </c>
      <c r="S1410" t="str">
        <f xml:space="preserve"> TEXT(Campaign_Data[[#This Row],[Start_Date]], "mmm-yyyy")</f>
        <v>Mar-2023</v>
      </c>
    </row>
    <row r="1411" spans="1:19" x14ac:dyDescent="0.2">
      <c r="A1411" t="s">
        <v>1449</v>
      </c>
      <c r="B1411" t="s">
        <v>33</v>
      </c>
      <c r="C1411" t="s">
        <v>47</v>
      </c>
      <c r="D1411" s="1">
        <v>44975</v>
      </c>
      <c r="E1411" s="1">
        <v>45429</v>
      </c>
      <c r="F1411">
        <v>88528.3</v>
      </c>
      <c r="G1411">
        <v>67019</v>
      </c>
      <c r="H1411">
        <v>38935.4</v>
      </c>
      <c r="I1411" s="6">
        <v>2773.386</v>
      </c>
      <c r="J1411" s="7">
        <v>9504.4889999999996</v>
      </c>
      <c r="K1411" t="s">
        <v>29</v>
      </c>
      <c r="L1411" t="s">
        <v>43</v>
      </c>
      <c r="M1411" t="s">
        <v>31</v>
      </c>
      <c r="N1411" s="5">
        <f xml:space="preserve"> Campaign_Data[[#This Row],[Clicks]]/Campaign_Data[[#This Row],[Impressions]]</f>
        <v>0.75703475611753523</v>
      </c>
      <c r="O1411" s="5">
        <f xml:space="preserve"> Campaign_Data[[#This Row],[Conversions]]/Campaign_Data[[#This Row],[Clicks]]</f>
        <v>0.58096062310688013</v>
      </c>
      <c r="P1411" s="7">
        <f>Campaign_Data[[#This Row],[Total_Spend]]/Campaign_Data[[#This Row],[Clicks]]</f>
        <v>4.138208567719602E-2</v>
      </c>
      <c r="Q1411" s="6">
        <f>Campaign_Data[[#This Row],[Total_Spend]]/Campaign_Data[[#This Row],[Conversions]]</f>
        <v>7.1230448383733047E-2</v>
      </c>
      <c r="R1411" s="7">
        <f xml:space="preserve"> Campaign_Data[[#This Row],[Revenue_Generated]]/Campaign_Data[[#This Row],[Total_Spend]]</f>
        <v>3.427034318338666</v>
      </c>
      <c r="S1411" t="str">
        <f xml:space="preserve"> TEXT(Campaign_Data[[#This Row],[Start_Date]], "mmm-yyyy")</f>
        <v>Feb-2023</v>
      </c>
    </row>
    <row r="1412" spans="1:19" x14ac:dyDescent="0.2">
      <c r="A1412" t="s">
        <v>1450</v>
      </c>
      <c r="B1412" t="s">
        <v>19</v>
      </c>
      <c r="C1412" t="s">
        <v>47</v>
      </c>
      <c r="D1412" s="1">
        <v>45055</v>
      </c>
      <c r="E1412" s="1">
        <v>45518</v>
      </c>
      <c r="F1412">
        <v>20259.399999999998</v>
      </c>
      <c r="G1412">
        <v>2653.5</v>
      </c>
      <c r="H1412">
        <v>2102.5</v>
      </c>
      <c r="I1412" s="6">
        <v>14499.391</v>
      </c>
      <c r="J1412" s="7">
        <v>57292.631999999998</v>
      </c>
      <c r="K1412" t="s">
        <v>64</v>
      </c>
      <c r="L1412" t="s">
        <v>43</v>
      </c>
      <c r="M1412" t="s">
        <v>31</v>
      </c>
      <c r="N1412" s="5">
        <f xml:space="preserve"> Campaign_Data[[#This Row],[Clicks]]/Campaign_Data[[#This Row],[Impressions]]</f>
        <v>0.13097623819066706</v>
      </c>
      <c r="O1412" s="5">
        <f xml:space="preserve"> Campaign_Data[[#This Row],[Conversions]]/Campaign_Data[[#This Row],[Clicks]]</f>
        <v>0.79234972677595628</v>
      </c>
      <c r="P1412" s="7">
        <f>Campaign_Data[[#This Row],[Total_Spend]]/Campaign_Data[[#This Row],[Clicks]]</f>
        <v>5.4642513661202186</v>
      </c>
      <c r="Q1412" s="6">
        <f>Campaign_Data[[#This Row],[Total_Spend]]/Campaign_Data[[#This Row],[Conversions]]</f>
        <v>6.896262068965517</v>
      </c>
      <c r="R1412" s="7">
        <f xml:space="preserve"> Campaign_Data[[#This Row],[Revenue_Generated]]/Campaign_Data[[#This Row],[Total_Spend]]</f>
        <v>3.9513819580422376</v>
      </c>
      <c r="S1412" t="str">
        <f xml:space="preserve"> TEXT(Campaign_Data[[#This Row],[Start_Date]], "mmm-yyyy")</f>
        <v>May-2023</v>
      </c>
    </row>
    <row r="1413" spans="1:19" x14ac:dyDescent="0.2">
      <c r="A1413" t="s">
        <v>1451</v>
      </c>
      <c r="B1413" t="s">
        <v>19</v>
      </c>
      <c r="C1413" t="s">
        <v>40</v>
      </c>
      <c r="D1413" s="1">
        <v>44923</v>
      </c>
      <c r="E1413" s="1">
        <v>45376</v>
      </c>
      <c r="F1413">
        <v>46605.9</v>
      </c>
      <c r="G1413">
        <v>29759.8</v>
      </c>
      <c r="H1413">
        <v>12835.4</v>
      </c>
      <c r="I1413" s="6">
        <v>12219.527</v>
      </c>
      <c r="J1413" s="7">
        <v>44644.716999999997</v>
      </c>
      <c r="K1413" t="s">
        <v>21</v>
      </c>
      <c r="L1413" t="s">
        <v>49</v>
      </c>
      <c r="M1413" t="s">
        <v>31</v>
      </c>
      <c r="N1413" s="5">
        <f xml:space="preserve"> Campaign_Data[[#This Row],[Clicks]]/Campaign_Data[[#This Row],[Impressions]]</f>
        <v>0.63854147221703683</v>
      </c>
      <c r="O1413" s="5">
        <f xml:space="preserve"> Campaign_Data[[#This Row],[Conversions]]/Campaign_Data[[#This Row],[Clicks]]</f>
        <v>0.43129994153186513</v>
      </c>
      <c r="P1413" s="7">
        <f>Campaign_Data[[#This Row],[Total_Spend]]/Campaign_Data[[#This Row],[Clicks]]</f>
        <v>0.41060514519586827</v>
      </c>
      <c r="Q1413" s="6">
        <f>Campaign_Data[[#This Row],[Total_Spend]]/Campaign_Data[[#This Row],[Conversions]]</f>
        <v>0.95201762313601446</v>
      </c>
      <c r="R1413" s="7">
        <f xml:space="preserve"> Campaign_Data[[#This Row],[Revenue_Generated]]/Campaign_Data[[#This Row],[Total_Spend]]</f>
        <v>3.6535552480877529</v>
      </c>
      <c r="S1413" t="str">
        <f xml:space="preserve"> TEXT(Campaign_Data[[#This Row],[Start_Date]], "mmm-yyyy")</f>
        <v>Dec-2022</v>
      </c>
    </row>
    <row r="1414" spans="1:19" x14ac:dyDescent="0.2">
      <c r="A1414" t="s">
        <v>1452</v>
      </c>
      <c r="B1414" t="s">
        <v>33</v>
      </c>
      <c r="C1414" t="s">
        <v>47</v>
      </c>
      <c r="D1414" s="1">
        <v>45116</v>
      </c>
      <c r="E1414" s="1">
        <v>45557</v>
      </c>
      <c r="F1414">
        <v>131865.9</v>
      </c>
      <c r="G1414">
        <v>7281.9</v>
      </c>
      <c r="H1414">
        <v>5069.2</v>
      </c>
      <c r="I1414" s="6">
        <v>3387.2</v>
      </c>
      <c r="J1414" s="7">
        <v>10475.641</v>
      </c>
      <c r="K1414" t="s">
        <v>29</v>
      </c>
      <c r="L1414" t="s">
        <v>30</v>
      </c>
      <c r="M1414" t="s">
        <v>31</v>
      </c>
      <c r="N1414" s="5">
        <f xml:space="preserve"> Campaign_Data[[#This Row],[Clicks]]/Campaign_Data[[#This Row],[Impressions]]</f>
        <v>5.5222009632513031E-2</v>
      </c>
      <c r="O1414" s="5">
        <f xml:space="preserve"> Campaign_Data[[#This Row],[Conversions]]/Campaign_Data[[#This Row],[Clicks]]</f>
        <v>0.69613699721226607</v>
      </c>
      <c r="P1414" s="7">
        <f>Campaign_Data[[#This Row],[Total_Spend]]/Campaign_Data[[#This Row],[Clicks]]</f>
        <v>0.46515332536837911</v>
      </c>
      <c r="Q1414" s="6">
        <f>Campaign_Data[[#This Row],[Total_Spend]]/Campaign_Data[[#This Row],[Conversions]]</f>
        <v>0.66819221967963383</v>
      </c>
      <c r="R1414" s="7">
        <f xml:space="preserve"> Campaign_Data[[#This Row],[Revenue_Generated]]/Campaign_Data[[#This Row],[Total_Spend]]</f>
        <v>3.0927140410958907</v>
      </c>
      <c r="S1414" t="str">
        <f xml:space="preserve"> TEXT(Campaign_Data[[#This Row],[Start_Date]], "mmm-yyyy")</f>
        <v>Jul-2023</v>
      </c>
    </row>
    <row r="1415" spans="1:19" x14ac:dyDescent="0.2">
      <c r="A1415" t="s">
        <v>1453</v>
      </c>
      <c r="B1415" t="s">
        <v>39</v>
      </c>
      <c r="C1415" t="s">
        <v>28</v>
      </c>
      <c r="D1415" s="1">
        <v>44869</v>
      </c>
      <c r="E1415" s="1">
        <v>45307</v>
      </c>
      <c r="F1415">
        <v>138915.79999999999</v>
      </c>
      <c r="G1415">
        <v>16953.399999999998</v>
      </c>
      <c r="H1415">
        <v>10904</v>
      </c>
      <c r="I1415" s="6">
        <v>11021.45</v>
      </c>
      <c r="J1415" s="7">
        <v>36221.870000000003</v>
      </c>
      <c r="K1415" t="s">
        <v>64</v>
      </c>
      <c r="L1415" t="s">
        <v>49</v>
      </c>
      <c r="M1415" t="s">
        <v>31</v>
      </c>
      <c r="N1415" s="5">
        <f xml:space="preserve"> Campaign_Data[[#This Row],[Clicks]]/Campaign_Data[[#This Row],[Impressions]]</f>
        <v>0.12204083336812659</v>
      </c>
      <c r="O1415" s="5">
        <f xml:space="preserve"> Campaign_Data[[#This Row],[Conversions]]/Campaign_Data[[#This Row],[Clicks]]</f>
        <v>0.64317482039001039</v>
      </c>
      <c r="P1415" s="7">
        <f>Campaign_Data[[#This Row],[Total_Spend]]/Campaign_Data[[#This Row],[Clicks]]</f>
        <v>0.6501026342798496</v>
      </c>
      <c r="Q1415" s="6">
        <f>Campaign_Data[[#This Row],[Total_Spend]]/Campaign_Data[[#This Row],[Conversions]]</f>
        <v>1.0107712765957448</v>
      </c>
      <c r="R1415" s="7">
        <f xml:space="preserve"> Campaign_Data[[#This Row],[Revenue_Generated]]/Campaign_Data[[#This Row],[Total_Spend]]</f>
        <v>3.286488619918432</v>
      </c>
      <c r="S1415" t="str">
        <f xml:space="preserve"> TEXT(Campaign_Data[[#This Row],[Start_Date]], "mmm-yyyy")</f>
        <v>Nov-2022</v>
      </c>
    </row>
    <row r="1416" spans="1:19" x14ac:dyDescent="0.2">
      <c r="A1416" t="s">
        <v>1454</v>
      </c>
      <c r="B1416" t="s">
        <v>19</v>
      </c>
      <c r="C1416" t="s">
        <v>20</v>
      </c>
      <c r="D1416" s="1">
        <v>45046</v>
      </c>
      <c r="E1416" s="1">
        <v>45497</v>
      </c>
      <c r="F1416">
        <v>124218.59999999999</v>
      </c>
      <c r="G1416">
        <v>91274.599999999991</v>
      </c>
      <c r="H1416">
        <v>39367.5</v>
      </c>
      <c r="I1416" s="6">
        <v>11694.279</v>
      </c>
      <c r="J1416" s="7">
        <v>22890.918000000001</v>
      </c>
      <c r="K1416" t="s">
        <v>42</v>
      </c>
      <c r="L1416" t="s">
        <v>30</v>
      </c>
      <c r="M1416" t="s">
        <v>23</v>
      </c>
      <c r="N1416" s="5">
        <f xml:space="preserve"> Campaign_Data[[#This Row],[Clicks]]/Campaign_Data[[#This Row],[Impressions]]</f>
        <v>0.73479011999813226</v>
      </c>
      <c r="O1416" s="5">
        <f xml:space="preserve"> Campaign_Data[[#This Row],[Conversions]]/Campaign_Data[[#This Row],[Clicks]]</f>
        <v>0.43130838152125567</v>
      </c>
      <c r="P1416" s="7">
        <f>Campaign_Data[[#This Row],[Total_Spend]]/Campaign_Data[[#This Row],[Clicks]]</f>
        <v>0.1281219419203152</v>
      </c>
      <c r="Q1416" s="6">
        <f>Campaign_Data[[#This Row],[Total_Spend]]/Campaign_Data[[#This Row],[Conversions]]</f>
        <v>0.29705414364640886</v>
      </c>
      <c r="R1416" s="7">
        <f xml:space="preserve"> Campaign_Data[[#This Row],[Revenue_Generated]]/Campaign_Data[[#This Row],[Total_Spend]]</f>
        <v>1.9574458587827432</v>
      </c>
      <c r="S1416" t="str">
        <f xml:space="preserve"> TEXT(Campaign_Data[[#This Row],[Start_Date]], "mmm-yyyy")</f>
        <v>Apr-2023</v>
      </c>
    </row>
    <row r="1417" spans="1:19" x14ac:dyDescent="0.2">
      <c r="A1417" t="s">
        <v>1455</v>
      </c>
      <c r="B1417" t="s">
        <v>25</v>
      </c>
      <c r="C1417" t="s">
        <v>28</v>
      </c>
      <c r="D1417" s="1">
        <v>45119</v>
      </c>
      <c r="E1417" s="1">
        <v>45561</v>
      </c>
      <c r="F1417">
        <v>72888.599999999991</v>
      </c>
      <c r="G1417">
        <v>36470.400000000001</v>
      </c>
      <c r="H1417">
        <v>27695</v>
      </c>
      <c r="I1417" s="6">
        <v>6021.183</v>
      </c>
      <c r="J1417" s="7">
        <v>15602.928</v>
      </c>
      <c r="K1417" t="s">
        <v>42</v>
      </c>
      <c r="L1417" t="s">
        <v>22</v>
      </c>
      <c r="M1417" t="s">
        <v>23</v>
      </c>
      <c r="N1417" s="5">
        <f xml:space="preserve"> Campaign_Data[[#This Row],[Clicks]]/Campaign_Data[[#This Row],[Impressions]]</f>
        <v>0.50035808068751497</v>
      </c>
      <c r="O1417" s="5">
        <f xml:space="preserve"> Campaign_Data[[#This Row],[Conversions]]/Campaign_Data[[#This Row],[Clicks]]</f>
        <v>0.75938295165394398</v>
      </c>
      <c r="P1417" s="7">
        <f>Campaign_Data[[#This Row],[Total_Spend]]/Campaign_Data[[#This Row],[Clicks]]</f>
        <v>0.16509780534351146</v>
      </c>
      <c r="Q1417" s="6">
        <f>Campaign_Data[[#This Row],[Total_Spend]]/Campaign_Data[[#This Row],[Conversions]]</f>
        <v>0.21741047120418849</v>
      </c>
      <c r="R1417" s="7">
        <f xml:space="preserve"> Campaign_Data[[#This Row],[Revenue_Generated]]/Campaign_Data[[#This Row],[Total_Spend]]</f>
        <v>2.5913392766836685</v>
      </c>
      <c r="S1417" t="str">
        <f xml:space="preserve"> TEXT(Campaign_Data[[#This Row],[Start_Date]], "mmm-yyyy")</f>
        <v>Jul-2023</v>
      </c>
    </row>
    <row r="1418" spans="1:19" x14ac:dyDescent="0.2">
      <c r="A1418" t="s">
        <v>1456</v>
      </c>
      <c r="B1418" t="s">
        <v>39</v>
      </c>
      <c r="C1418" t="s">
        <v>40</v>
      </c>
      <c r="D1418" s="1">
        <v>45049</v>
      </c>
      <c r="E1418" s="1">
        <v>45501</v>
      </c>
      <c r="F1418">
        <v>55355.199999999997</v>
      </c>
      <c r="G1418">
        <v>36244.199999999997</v>
      </c>
      <c r="H1418">
        <v>23179.7</v>
      </c>
      <c r="I1418" s="6">
        <v>7706.6049999999996</v>
      </c>
      <c r="J1418" s="7">
        <v>17907.239000000001</v>
      </c>
      <c r="K1418" t="s">
        <v>64</v>
      </c>
      <c r="L1418" t="s">
        <v>30</v>
      </c>
      <c r="M1418" t="s">
        <v>23</v>
      </c>
      <c r="N1418" s="5">
        <f xml:space="preserve"> Campaign_Data[[#This Row],[Clicks]]/Campaign_Data[[#This Row],[Impressions]]</f>
        <v>0.65475691533948033</v>
      </c>
      <c r="O1418" s="5">
        <f xml:space="preserve"> Campaign_Data[[#This Row],[Conversions]]/Campaign_Data[[#This Row],[Clicks]]</f>
        <v>0.63954232677228362</v>
      </c>
      <c r="P1418" s="7">
        <f>Campaign_Data[[#This Row],[Total_Spend]]/Campaign_Data[[#This Row],[Clicks]]</f>
        <v>0.21263002080332855</v>
      </c>
      <c r="Q1418" s="6">
        <f>Campaign_Data[[#This Row],[Total_Spend]]/Campaign_Data[[#This Row],[Conversions]]</f>
        <v>0.33247216314274985</v>
      </c>
      <c r="R1418" s="7">
        <f xml:space="preserve"> Campaign_Data[[#This Row],[Revenue_Generated]]/Campaign_Data[[#This Row],[Total_Spend]]</f>
        <v>2.323622269468852</v>
      </c>
      <c r="S1418" t="str">
        <f xml:space="preserve"> TEXT(Campaign_Data[[#This Row],[Start_Date]], "mmm-yyyy")</f>
        <v>May-2023</v>
      </c>
    </row>
    <row r="1419" spans="1:19" x14ac:dyDescent="0.2">
      <c r="A1419" t="s">
        <v>1457</v>
      </c>
      <c r="B1419" t="s">
        <v>27</v>
      </c>
      <c r="C1419" t="s">
        <v>40</v>
      </c>
      <c r="D1419" s="1">
        <v>45144</v>
      </c>
      <c r="E1419" s="1">
        <v>45596</v>
      </c>
      <c r="F1419">
        <v>81756.800000000003</v>
      </c>
      <c r="G1419">
        <v>21665.899999999998</v>
      </c>
      <c r="H1419">
        <v>19557.599999999999</v>
      </c>
      <c r="I1419" s="6">
        <v>1627.2190000000001</v>
      </c>
      <c r="J1419" s="7">
        <v>3709.2739999999999</v>
      </c>
      <c r="K1419" t="s">
        <v>21</v>
      </c>
      <c r="L1419" t="s">
        <v>49</v>
      </c>
      <c r="M1419" t="s">
        <v>31</v>
      </c>
      <c r="N1419" s="5">
        <f xml:space="preserve"> Campaign_Data[[#This Row],[Clicks]]/Campaign_Data[[#This Row],[Impressions]]</f>
        <v>0.2650042565266742</v>
      </c>
      <c r="O1419" s="5">
        <f xml:space="preserve"> Campaign_Data[[#This Row],[Conversions]]/Campaign_Data[[#This Row],[Clicks]]</f>
        <v>0.9026904028911793</v>
      </c>
      <c r="P1419" s="7">
        <f>Campaign_Data[[#This Row],[Total_Spend]]/Campaign_Data[[#This Row],[Clicks]]</f>
        <v>7.5105072948735113E-2</v>
      </c>
      <c r="Q1419" s="6">
        <f>Campaign_Data[[#This Row],[Total_Spend]]/Campaign_Data[[#This Row],[Conversions]]</f>
        <v>8.3201364175563466E-2</v>
      </c>
      <c r="R1419" s="7">
        <f xml:space="preserve"> Campaign_Data[[#This Row],[Revenue_Generated]]/Campaign_Data[[#This Row],[Total_Spend]]</f>
        <v>2.2795173851829409</v>
      </c>
      <c r="S1419" t="str">
        <f xml:space="preserve"> TEXT(Campaign_Data[[#This Row],[Start_Date]], "mmm-yyyy")</f>
        <v>Aug-2023</v>
      </c>
    </row>
    <row r="1420" spans="1:19" x14ac:dyDescent="0.2">
      <c r="A1420" t="s">
        <v>1458</v>
      </c>
      <c r="B1420" t="s">
        <v>39</v>
      </c>
      <c r="C1420" t="s">
        <v>20</v>
      </c>
      <c r="D1420" s="1">
        <v>45015</v>
      </c>
      <c r="E1420" s="1">
        <v>45466</v>
      </c>
      <c r="F1420">
        <v>108790.59999999999</v>
      </c>
      <c r="G1420">
        <v>79512.2</v>
      </c>
      <c r="H1420">
        <v>66302.7</v>
      </c>
      <c r="I1420" s="6">
        <v>5043.2449999999999</v>
      </c>
      <c r="J1420" s="7">
        <v>18653.641</v>
      </c>
      <c r="K1420" t="s">
        <v>37</v>
      </c>
      <c r="L1420" t="s">
        <v>30</v>
      </c>
      <c r="M1420" t="s">
        <v>31</v>
      </c>
      <c r="N1420" s="5">
        <f xml:space="preserve"> Campaign_Data[[#This Row],[Clicks]]/Campaign_Data[[#This Row],[Impressions]]</f>
        <v>0.73087380711201155</v>
      </c>
      <c r="O1420" s="5">
        <f xml:space="preserve"> Campaign_Data[[#This Row],[Conversions]]/Campaign_Data[[#This Row],[Clicks]]</f>
        <v>0.83386826172587347</v>
      </c>
      <c r="P1420" s="7">
        <f>Campaign_Data[[#This Row],[Total_Spend]]/Campaign_Data[[#This Row],[Clicks]]</f>
        <v>6.3427310525931868E-2</v>
      </c>
      <c r="Q1420" s="6">
        <f>Campaign_Data[[#This Row],[Total_Spend]]/Campaign_Data[[#This Row],[Conversions]]</f>
        <v>7.6063946113808345E-2</v>
      </c>
      <c r="R1420" s="7">
        <f xml:space="preserve"> Campaign_Data[[#This Row],[Revenue_Generated]]/Campaign_Data[[#This Row],[Total_Spend]]</f>
        <v>3.698737816624019</v>
      </c>
      <c r="S1420" t="str">
        <f xml:space="preserve"> TEXT(Campaign_Data[[#This Row],[Start_Date]], "mmm-yyyy")</f>
        <v>Mar-2023</v>
      </c>
    </row>
    <row r="1421" spans="1:19" x14ac:dyDescent="0.2">
      <c r="A1421" t="s">
        <v>1459</v>
      </c>
      <c r="B1421" t="s">
        <v>27</v>
      </c>
      <c r="C1421" t="s">
        <v>20</v>
      </c>
      <c r="D1421" s="1">
        <v>45102</v>
      </c>
      <c r="E1421" s="1">
        <v>45565</v>
      </c>
      <c r="F1421">
        <v>45759.1</v>
      </c>
      <c r="G1421">
        <v>45176.2</v>
      </c>
      <c r="H1421">
        <v>36218.1</v>
      </c>
      <c r="I1421" s="6">
        <v>902.39300000000003</v>
      </c>
      <c r="J1421" s="7">
        <v>2752.1579999999999</v>
      </c>
      <c r="K1421" t="s">
        <v>37</v>
      </c>
      <c r="L1421" t="s">
        <v>34</v>
      </c>
      <c r="M1421" t="s">
        <v>31</v>
      </c>
      <c r="N1421" s="5">
        <f xml:space="preserve"> Campaign_Data[[#This Row],[Clicks]]/Campaign_Data[[#This Row],[Impressions]]</f>
        <v>0.98726155016160722</v>
      </c>
      <c r="O1421" s="5">
        <f xml:space="preserve"> Campaign_Data[[#This Row],[Conversions]]/Campaign_Data[[#This Row],[Clicks]]</f>
        <v>0.80170753626909741</v>
      </c>
      <c r="P1421" s="7">
        <f>Campaign_Data[[#This Row],[Total_Spend]]/Campaign_Data[[#This Row],[Clicks]]</f>
        <v>1.997496469379895E-2</v>
      </c>
      <c r="Q1421" s="6">
        <f>Campaign_Data[[#This Row],[Total_Spend]]/Campaign_Data[[#This Row],[Conversions]]</f>
        <v>2.4915525662583076E-2</v>
      </c>
      <c r="R1421" s="7">
        <f xml:space="preserve"> Campaign_Data[[#This Row],[Revenue_Generated]]/Campaign_Data[[#This Row],[Total_Spend]]</f>
        <v>3.0498441366455635</v>
      </c>
      <c r="S1421" t="str">
        <f xml:space="preserve"> TEXT(Campaign_Data[[#This Row],[Start_Date]], "mmm-yyyy")</f>
        <v>Jun-2023</v>
      </c>
    </row>
    <row r="1422" spans="1:19" x14ac:dyDescent="0.2">
      <c r="A1422" t="s">
        <v>1460</v>
      </c>
      <c r="B1422" t="s">
        <v>27</v>
      </c>
      <c r="C1422" t="s">
        <v>40</v>
      </c>
      <c r="D1422" s="1">
        <v>44899</v>
      </c>
      <c r="E1422" s="1">
        <v>45344</v>
      </c>
      <c r="F1422">
        <v>64736.7</v>
      </c>
      <c r="G1422">
        <v>32993.299999999996</v>
      </c>
      <c r="H1422">
        <v>32587.3</v>
      </c>
      <c r="I1422" s="6">
        <v>9276.9259999999995</v>
      </c>
      <c r="J1422" s="7">
        <v>32131.391</v>
      </c>
      <c r="K1422" t="s">
        <v>42</v>
      </c>
      <c r="L1422" t="s">
        <v>49</v>
      </c>
      <c r="M1422" t="s">
        <v>31</v>
      </c>
      <c r="N1422" s="5">
        <f xml:space="preserve"> Campaign_Data[[#This Row],[Clicks]]/Campaign_Data[[#This Row],[Impressions]]</f>
        <v>0.50965372037808532</v>
      </c>
      <c r="O1422" s="5">
        <f xml:space="preserve"> Campaign_Data[[#This Row],[Conversions]]/Campaign_Data[[#This Row],[Clicks]]</f>
        <v>0.98769447130174925</v>
      </c>
      <c r="P1422" s="7">
        <f>Campaign_Data[[#This Row],[Total_Spend]]/Campaign_Data[[#This Row],[Clicks]]</f>
        <v>0.28117605695701858</v>
      </c>
      <c r="Q1422" s="6">
        <f>Campaign_Data[[#This Row],[Total_Spend]]/Campaign_Data[[#This Row],[Conversions]]</f>
        <v>0.28467918483581028</v>
      </c>
      <c r="R1422" s="7">
        <f xml:space="preserve"> Campaign_Data[[#This Row],[Revenue_Generated]]/Campaign_Data[[#This Row],[Total_Spend]]</f>
        <v>3.4635816864336313</v>
      </c>
      <c r="S1422" t="str">
        <f xml:space="preserve"> TEXT(Campaign_Data[[#This Row],[Start_Date]], "mmm-yyyy")</f>
        <v>Dec-2022</v>
      </c>
    </row>
    <row r="1423" spans="1:19" x14ac:dyDescent="0.2">
      <c r="A1423" t="s">
        <v>1461</v>
      </c>
      <c r="B1423" t="s">
        <v>46</v>
      </c>
      <c r="C1423" t="s">
        <v>40</v>
      </c>
      <c r="D1423" s="1">
        <v>44933</v>
      </c>
      <c r="E1423" s="1">
        <v>45370</v>
      </c>
      <c r="F1423">
        <v>124247.59999999999</v>
      </c>
      <c r="G1423">
        <v>108541.2</v>
      </c>
      <c r="H1423">
        <v>84158</v>
      </c>
      <c r="I1423" s="6">
        <v>6847.973</v>
      </c>
      <c r="J1423" s="7">
        <v>13602.392</v>
      </c>
      <c r="K1423" t="s">
        <v>37</v>
      </c>
      <c r="L1423" t="s">
        <v>43</v>
      </c>
      <c r="M1423" t="s">
        <v>31</v>
      </c>
      <c r="N1423" s="5">
        <f xml:space="preserve"> Campaign_Data[[#This Row],[Clicks]]/Campaign_Data[[#This Row],[Impressions]]</f>
        <v>0.87358790028942213</v>
      </c>
      <c r="O1423" s="5">
        <f xml:space="preserve"> Campaign_Data[[#This Row],[Conversions]]/Campaign_Data[[#This Row],[Clicks]]</f>
        <v>0.77535534893662506</v>
      </c>
      <c r="P1423" s="7">
        <f>Campaign_Data[[#This Row],[Total_Spend]]/Campaign_Data[[#This Row],[Clicks]]</f>
        <v>6.3091001389334184E-2</v>
      </c>
      <c r="Q1423" s="6">
        <f>Campaign_Data[[#This Row],[Total_Spend]]/Campaign_Data[[#This Row],[Conversions]]</f>
        <v>8.1370434183321849E-2</v>
      </c>
      <c r="R1423" s="7">
        <f xml:space="preserve"> Campaign_Data[[#This Row],[Revenue_Generated]]/Campaign_Data[[#This Row],[Total_Spend]]</f>
        <v>1.9863384391264394</v>
      </c>
      <c r="S1423" t="str">
        <f xml:space="preserve"> TEXT(Campaign_Data[[#This Row],[Start_Date]], "mmm-yyyy")</f>
        <v>Jan-2023</v>
      </c>
    </row>
    <row r="1424" spans="1:19" x14ac:dyDescent="0.2">
      <c r="A1424" t="s">
        <v>1462</v>
      </c>
      <c r="B1424" t="s">
        <v>25</v>
      </c>
      <c r="C1424" t="s">
        <v>40</v>
      </c>
      <c r="D1424" s="1">
        <v>45103</v>
      </c>
      <c r="E1424" s="1">
        <v>45552</v>
      </c>
      <c r="F1424">
        <v>64655.5</v>
      </c>
      <c r="G1424">
        <v>19899.8</v>
      </c>
      <c r="H1424">
        <v>7429.8</v>
      </c>
      <c r="I1424" s="6">
        <v>5329.33</v>
      </c>
      <c r="J1424" s="7">
        <v>18096.812000000002</v>
      </c>
      <c r="K1424" t="s">
        <v>37</v>
      </c>
      <c r="L1424" t="s">
        <v>49</v>
      </c>
      <c r="M1424" t="s">
        <v>31</v>
      </c>
      <c r="N1424" s="5">
        <f xml:space="preserve"> Campaign_Data[[#This Row],[Clicks]]/Campaign_Data[[#This Row],[Impressions]]</f>
        <v>0.30778201390446286</v>
      </c>
      <c r="O1424" s="5">
        <f xml:space="preserve"> Campaign_Data[[#This Row],[Conversions]]/Campaign_Data[[#This Row],[Clicks]]</f>
        <v>0.37336053628679688</v>
      </c>
      <c r="P1424" s="7">
        <f>Campaign_Data[[#This Row],[Total_Spend]]/Campaign_Data[[#This Row],[Clicks]]</f>
        <v>0.26780821917808217</v>
      </c>
      <c r="Q1424" s="6">
        <f>Campaign_Data[[#This Row],[Total_Spend]]/Campaign_Data[[#This Row],[Conversions]]</f>
        <v>0.71729117876658854</v>
      </c>
      <c r="R1424" s="7">
        <f xml:space="preserve"> Campaign_Data[[#This Row],[Revenue_Generated]]/Campaign_Data[[#This Row],[Total_Spend]]</f>
        <v>3.3957011481743486</v>
      </c>
      <c r="S1424" t="str">
        <f xml:space="preserve"> TEXT(Campaign_Data[[#This Row],[Start_Date]], "mmm-yyyy")</f>
        <v>Jun-2023</v>
      </c>
    </row>
    <row r="1425" spans="1:19" x14ac:dyDescent="0.2">
      <c r="A1425" t="s">
        <v>1463</v>
      </c>
      <c r="B1425" t="s">
        <v>33</v>
      </c>
      <c r="C1425" t="s">
        <v>20</v>
      </c>
      <c r="D1425" s="1">
        <v>44910</v>
      </c>
      <c r="E1425" s="1">
        <v>45361</v>
      </c>
      <c r="F1425">
        <v>83285.099999999991</v>
      </c>
      <c r="G1425">
        <v>53293.299999999996</v>
      </c>
      <c r="H1425">
        <v>8151.9</v>
      </c>
      <c r="I1425" s="6">
        <v>9008.0669999999991</v>
      </c>
      <c r="J1425" s="7">
        <v>35916.732000000004</v>
      </c>
      <c r="K1425" t="s">
        <v>42</v>
      </c>
      <c r="L1425" t="s">
        <v>43</v>
      </c>
      <c r="M1425" t="s">
        <v>23</v>
      </c>
      <c r="N1425" s="5">
        <f xml:space="preserve"> Campaign_Data[[#This Row],[Clicks]]/Campaign_Data[[#This Row],[Impressions]]</f>
        <v>0.63988996831365996</v>
      </c>
      <c r="O1425" s="5">
        <f xml:space="preserve"> Campaign_Data[[#This Row],[Conversions]]/Campaign_Data[[#This Row],[Clicks]]</f>
        <v>0.15296294280894598</v>
      </c>
      <c r="P1425" s="7">
        <f>Campaign_Data[[#This Row],[Total_Spend]]/Campaign_Data[[#This Row],[Clicks]]</f>
        <v>0.16902813299232736</v>
      </c>
      <c r="Q1425" s="6">
        <f>Campaign_Data[[#This Row],[Total_Spend]]/Campaign_Data[[#This Row],[Conversions]]</f>
        <v>1.1050266808964782</v>
      </c>
      <c r="R1425" s="7">
        <f xml:space="preserve"> Campaign_Data[[#This Row],[Revenue_Generated]]/Campaign_Data[[#This Row],[Total_Spend]]</f>
        <v>3.9871741628919954</v>
      </c>
      <c r="S1425" t="str">
        <f xml:space="preserve"> TEXT(Campaign_Data[[#This Row],[Start_Date]], "mmm-yyyy")</f>
        <v>Dec-2022</v>
      </c>
    </row>
    <row r="1426" spans="1:19" x14ac:dyDescent="0.2">
      <c r="A1426" t="s">
        <v>1464</v>
      </c>
      <c r="B1426" t="s">
        <v>33</v>
      </c>
      <c r="C1426" t="s">
        <v>40</v>
      </c>
      <c r="D1426" s="1">
        <v>44861</v>
      </c>
      <c r="E1426" s="1">
        <v>45307</v>
      </c>
      <c r="F1426">
        <v>135299.5</v>
      </c>
      <c r="G1426">
        <v>121483.9</v>
      </c>
      <c r="H1426">
        <v>115222.8</v>
      </c>
      <c r="I1426" s="6">
        <v>12482.731</v>
      </c>
      <c r="J1426" s="7">
        <v>22865.195</v>
      </c>
      <c r="K1426" t="s">
        <v>21</v>
      </c>
      <c r="L1426" t="s">
        <v>34</v>
      </c>
      <c r="M1426" t="s">
        <v>23</v>
      </c>
      <c r="N1426" s="5">
        <f xml:space="preserve"> Campaign_Data[[#This Row],[Clicks]]/Campaign_Data[[#This Row],[Impressions]]</f>
        <v>0.89788875790376166</v>
      </c>
      <c r="O1426" s="5">
        <f xml:space="preserve"> Campaign_Data[[#This Row],[Conversions]]/Campaign_Data[[#This Row],[Clicks]]</f>
        <v>0.9484614833735171</v>
      </c>
      <c r="P1426" s="7">
        <f>Campaign_Data[[#This Row],[Total_Spend]]/Campaign_Data[[#This Row],[Clicks]]</f>
        <v>0.10275214246496861</v>
      </c>
      <c r="Q1426" s="6">
        <f>Campaign_Data[[#This Row],[Total_Spend]]/Campaign_Data[[#This Row],[Conversions]]</f>
        <v>0.1083355985100171</v>
      </c>
      <c r="R1426" s="7">
        <f xml:space="preserve"> Campaign_Data[[#This Row],[Revenue_Generated]]/Campaign_Data[[#This Row],[Total_Spend]]</f>
        <v>1.8317461940019375</v>
      </c>
      <c r="S1426" t="str">
        <f xml:space="preserve"> TEXT(Campaign_Data[[#This Row],[Start_Date]], "mmm-yyyy")</f>
        <v>Oct-2022</v>
      </c>
    </row>
    <row r="1427" spans="1:19" x14ac:dyDescent="0.2">
      <c r="A1427" t="s">
        <v>1465</v>
      </c>
      <c r="B1427" t="s">
        <v>19</v>
      </c>
      <c r="C1427" t="s">
        <v>28</v>
      </c>
      <c r="D1427" s="1">
        <v>45079</v>
      </c>
      <c r="E1427" s="1">
        <v>45514</v>
      </c>
      <c r="F1427">
        <v>126840.2</v>
      </c>
      <c r="G1427">
        <v>106154.5</v>
      </c>
      <c r="H1427">
        <v>27593.5</v>
      </c>
      <c r="I1427" s="6">
        <v>7157.8670000000002</v>
      </c>
      <c r="J1427" s="7">
        <v>10283.313</v>
      </c>
      <c r="K1427" t="s">
        <v>21</v>
      </c>
      <c r="L1427" t="s">
        <v>43</v>
      </c>
      <c r="M1427" t="s">
        <v>23</v>
      </c>
      <c r="N1427" s="5">
        <f xml:space="preserve"> Campaign_Data[[#This Row],[Clicks]]/Campaign_Data[[#This Row],[Impressions]]</f>
        <v>0.83691526818784578</v>
      </c>
      <c r="O1427" s="5">
        <f xml:space="preserve"> Campaign_Data[[#This Row],[Conversions]]/Campaign_Data[[#This Row],[Clicks]]</f>
        <v>0.2599371670536812</v>
      </c>
      <c r="P1427" s="7">
        <f>Campaign_Data[[#This Row],[Total_Spend]]/Campaign_Data[[#This Row],[Clicks]]</f>
        <v>6.7428766561945089E-2</v>
      </c>
      <c r="Q1427" s="6">
        <f>Campaign_Data[[#This Row],[Total_Spend]]/Campaign_Data[[#This Row],[Conversions]]</f>
        <v>0.25940409879138204</v>
      </c>
      <c r="R1427" s="7">
        <f xml:space="preserve"> Campaign_Data[[#This Row],[Revenue_Generated]]/Campaign_Data[[#This Row],[Total_Spend]]</f>
        <v>1.4366448831753929</v>
      </c>
      <c r="S1427" t="str">
        <f xml:space="preserve"> TEXT(Campaign_Data[[#This Row],[Start_Date]], "mmm-yyyy")</f>
        <v>Jun-2023</v>
      </c>
    </row>
    <row r="1428" spans="1:19" x14ac:dyDescent="0.2">
      <c r="A1428" t="s">
        <v>1466</v>
      </c>
      <c r="B1428" t="s">
        <v>27</v>
      </c>
      <c r="C1428" t="s">
        <v>28</v>
      </c>
      <c r="D1428" s="1">
        <v>45054</v>
      </c>
      <c r="E1428" s="1">
        <v>45517</v>
      </c>
      <c r="F1428">
        <v>4729.8999999999996</v>
      </c>
      <c r="G1428">
        <v>3166.7999999999997</v>
      </c>
      <c r="H1428">
        <v>3108.7999999999997</v>
      </c>
      <c r="I1428" s="6">
        <v>1262.979</v>
      </c>
      <c r="J1428" s="7">
        <v>1947.5530000000001</v>
      </c>
      <c r="K1428" t="s">
        <v>42</v>
      </c>
      <c r="L1428" t="s">
        <v>22</v>
      </c>
      <c r="M1428" t="s">
        <v>31</v>
      </c>
      <c r="N1428" s="5">
        <f xml:space="preserve"> Campaign_Data[[#This Row],[Clicks]]/Campaign_Data[[#This Row],[Impressions]]</f>
        <v>0.66952789699570814</v>
      </c>
      <c r="O1428" s="5">
        <f xml:space="preserve"> Campaign_Data[[#This Row],[Conversions]]/Campaign_Data[[#This Row],[Clicks]]</f>
        <v>0.98168498168498164</v>
      </c>
      <c r="P1428" s="7">
        <f>Campaign_Data[[#This Row],[Total_Spend]]/Campaign_Data[[#This Row],[Clicks]]</f>
        <v>0.39881868131868137</v>
      </c>
      <c r="Q1428" s="6">
        <f>Campaign_Data[[#This Row],[Total_Spend]]/Campaign_Data[[#This Row],[Conversions]]</f>
        <v>0.40625932835820899</v>
      </c>
      <c r="R1428" s="7">
        <f xml:space="preserve"> Campaign_Data[[#This Row],[Revenue_Generated]]/Campaign_Data[[#This Row],[Total_Spend]]</f>
        <v>1.5420311818327939</v>
      </c>
      <c r="S1428" t="str">
        <f xml:space="preserve"> TEXT(Campaign_Data[[#This Row],[Start_Date]], "mmm-yyyy")</f>
        <v>May-2023</v>
      </c>
    </row>
    <row r="1429" spans="1:19" x14ac:dyDescent="0.2">
      <c r="A1429" t="s">
        <v>1467</v>
      </c>
      <c r="B1429" t="s">
        <v>33</v>
      </c>
      <c r="C1429" t="s">
        <v>47</v>
      </c>
      <c r="D1429" s="1">
        <v>45070</v>
      </c>
      <c r="E1429" s="1">
        <v>45506</v>
      </c>
      <c r="F1429">
        <v>84468.3</v>
      </c>
      <c r="G1429">
        <v>60833.299999999996</v>
      </c>
      <c r="H1429">
        <v>21897.899999999998</v>
      </c>
      <c r="I1429" s="6">
        <v>7376.875</v>
      </c>
      <c r="J1429" s="7">
        <v>12139.864</v>
      </c>
      <c r="K1429" t="s">
        <v>42</v>
      </c>
      <c r="L1429" t="s">
        <v>30</v>
      </c>
      <c r="M1429" t="s">
        <v>31</v>
      </c>
      <c r="N1429" s="5">
        <f xml:space="preserve"> Campaign_Data[[#This Row],[Clicks]]/Campaign_Data[[#This Row],[Impressions]]</f>
        <v>0.7201908881793524</v>
      </c>
      <c r="O1429" s="5">
        <f xml:space="preserve"> Campaign_Data[[#This Row],[Conversions]]/Campaign_Data[[#This Row],[Clicks]]</f>
        <v>0.35996567669352147</v>
      </c>
      <c r="P1429" s="7">
        <f>Campaign_Data[[#This Row],[Total_Spend]]/Campaign_Data[[#This Row],[Clicks]]</f>
        <v>0.12126376507603567</v>
      </c>
      <c r="Q1429" s="6">
        <f>Campaign_Data[[#This Row],[Total_Spend]]/Campaign_Data[[#This Row],[Conversions]]</f>
        <v>0.33687591047543375</v>
      </c>
      <c r="R1429" s="7">
        <f xml:space="preserve"> Campaign_Data[[#This Row],[Revenue_Generated]]/Campaign_Data[[#This Row],[Total_Spend]]</f>
        <v>1.6456648648648649</v>
      </c>
      <c r="S1429" t="str">
        <f xml:space="preserve"> TEXT(Campaign_Data[[#This Row],[Start_Date]], "mmm-yyyy")</f>
        <v>May-2023</v>
      </c>
    </row>
    <row r="1430" spans="1:19" x14ac:dyDescent="0.2">
      <c r="A1430" t="s">
        <v>1468</v>
      </c>
      <c r="B1430" t="s">
        <v>39</v>
      </c>
      <c r="C1430" t="s">
        <v>20</v>
      </c>
      <c r="D1430" s="1">
        <v>45037</v>
      </c>
      <c r="E1430" s="1">
        <v>45500</v>
      </c>
      <c r="F1430">
        <v>9425</v>
      </c>
      <c r="G1430">
        <v>3642.4</v>
      </c>
      <c r="H1430">
        <v>455.3</v>
      </c>
      <c r="I1430" s="6">
        <v>1792.925</v>
      </c>
      <c r="J1430" s="7">
        <v>6542.3419999999996</v>
      </c>
      <c r="K1430" t="s">
        <v>64</v>
      </c>
      <c r="L1430" t="s">
        <v>43</v>
      </c>
      <c r="M1430" t="s">
        <v>31</v>
      </c>
      <c r="N1430" s="5">
        <f xml:space="preserve"> Campaign_Data[[#This Row],[Clicks]]/Campaign_Data[[#This Row],[Impressions]]</f>
        <v>0.38646153846153847</v>
      </c>
      <c r="O1430" s="5">
        <f xml:space="preserve"> Campaign_Data[[#This Row],[Conversions]]/Campaign_Data[[#This Row],[Clicks]]</f>
        <v>0.125</v>
      </c>
      <c r="P1430" s="7">
        <f>Campaign_Data[[#This Row],[Total_Spend]]/Campaign_Data[[#This Row],[Clicks]]</f>
        <v>0.4922372611464968</v>
      </c>
      <c r="Q1430" s="6">
        <f>Campaign_Data[[#This Row],[Total_Spend]]/Campaign_Data[[#This Row],[Conversions]]</f>
        <v>3.9378980891719744</v>
      </c>
      <c r="R1430" s="7">
        <f xml:space="preserve"> Campaign_Data[[#This Row],[Revenue_Generated]]/Campaign_Data[[#This Row],[Total_Spend]]</f>
        <v>3.6489769510715728</v>
      </c>
      <c r="S1430" t="str">
        <f xml:space="preserve"> TEXT(Campaign_Data[[#This Row],[Start_Date]], "mmm-yyyy")</f>
        <v>Apr-2023</v>
      </c>
    </row>
    <row r="1431" spans="1:19" x14ac:dyDescent="0.2">
      <c r="A1431" t="s">
        <v>1469</v>
      </c>
      <c r="B1431" t="s">
        <v>19</v>
      </c>
      <c r="C1431" t="s">
        <v>47</v>
      </c>
      <c r="D1431" s="1">
        <v>45047</v>
      </c>
      <c r="E1431" s="1">
        <v>45505</v>
      </c>
      <c r="F1431">
        <v>112192.3</v>
      </c>
      <c r="G1431">
        <v>77038.5</v>
      </c>
      <c r="H1431">
        <v>6116.0999999999995</v>
      </c>
      <c r="I1431" s="6">
        <v>11253.594999999999</v>
      </c>
      <c r="J1431" s="7">
        <v>35066.277999999998</v>
      </c>
      <c r="K1431" t="s">
        <v>37</v>
      </c>
      <c r="L1431" t="s">
        <v>49</v>
      </c>
      <c r="M1431" t="s">
        <v>23</v>
      </c>
      <c r="N1431" s="5">
        <f xml:space="preserve"> Campaign_Data[[#This Row],[Clicks]]/Campaign_Data[[#This Row],[Impressions]]</f>
        <v>0.68666477111174296</v>
      </c>
      <c r="O1431" s="5">
        <f xml:space="preserve"> Campaign_Data[[#This Row],[Conversions]]/Campaign_Data[[#This Row],[Clicks]]</f>
        <v>7.9390175042348951E-2</v>
      </c>
      <c r="P1431" s="7">
        <f>Campaign_Data[[#This Row],[Total_Spend]]/Campaign_Data[[#This Row],[Clicks]]</f>
        <v>0.14607754564276301</v>
      </c>
      <c r="Q1431" s="6">
        <f>Campaign_Data[[#This Row],[Total_Spend]]/Campaign_Data[[#This Row],[Conversions]]</f>
        <v>1.8399952584163111</v>
      </c>
      <c r="R1431" s="7">
        <f xml:space="preserve"> Campaign_Data[[#This Row],[Revenue_Generated]]/Campaign_Data[[#This Row],[Total_Spend]]</f>
        <v>3.1160067516202599</v>
      </c>
      <c r="S1431" t="str">
        <f xml:space="preserve"> TEXT(Campaign_Data[[#This Row],[Start_Date]], "mmm-yyyy")</f>
        <v>May-2023</v>
      </c>
    </row>
    <row r="1432" spans="1:19" x14ac:dyDescent="0.2">
      <c r="A1432" t="s">
        <v>1470</v>
      </c>
      <c r="B1432" t="s">
        <v>19</v>
      </c>
      <c r="C1432" t="s">
        <v>20</v>
      </c>
      <c r="D1432" s="1">
        <v>45038</v>
      </c>
      <c r="E1432" s="1">
        <v>45479</v>
      </c>
      <c r="F1432">
        <v>112096.59999999999</v>
      </c>
      <c r="G1432">
        <v>5713</v>
      </c>
      <c r="H1432">
        <v>5614.4</v>
      </c>
      <c r="I1432" s="6">
        <v>2996.28</v>
      </c>
      <c r="J1432" s="7">
        <v>6877.6689999999999</v>
      </c>
      <c r="K1432" t="s">
        <v>29</v>
      </c>
      <c r="L1432" t="s">
        <v>43</v>
      </c>
      <c r="M1432" t="s">
        <v>31</v>
      </c>
      <c r="N1432" s="5">
        <f xml:space="preserve"> Campaign_Data[[#This Row],[Clicks]]/Campaign_Data[[#This Row],[Impressions]]</f>
        <v>5.0964971283696391E-2</v>
      </c>
      <c r="O1432" s="5">
        <f xml:space="preserve"> Campaign_Data[[#This Row],[Conversions]]/Campaign_Data[[#This Row],[Clicks]]</f>
        <v>0.98274111675126896</v>
      </c>
      <c r="P1432" s="7">
        <f>Campaign_Data[[#This Row],[Total_Spend]]/Campaign_Data[[#This Row],[Clicks]]</f>
        <v>0.52446700507614219</v>
      </c>
      <c r="Q1432" s="6">
        <f>Campaign_Data[[#This Row],[Total_Spend]]/Campaign_Data[[#This Row],[Conversions]]</f>
        <v>0.53367768595041332</v>
      </c>
      <c r="R1432" s="7">
        <f xml:space="preserve"> Campaign_Data[[#This Row],[Revenue_Generated]]/Campaign_Data[[#This Row],[Total_Spend]]</f>
        <v>2.2954026325977543</v>
      </c>
      <c r="S1432" t="str">
        <f xml:space="preserve"> TEXT(Campaign_Data[[#This Row],[Start_Date]], "mmm-yyyy")</f>
        <v>Apr-2023</v>
      </c>
    </row>
    <row r="1433" spans="1:19" x14ac:dyDescent="0.2">
      <c r="A1433" t="s">
        <v>1471</v>
      </c>
      <c r="B1433" t="s">
        <v>19</v>
      </c>
      <c r="C1433" t="s">
        <v>40</v>
      </c>
      <c r="D1433" s="1">
        <v>44998</v>
      </c>
      <c r="E1433" s="1">
        <v>45457</v>
      </c>
      <c r="F1433">
        <v>93342.3</v>
      </c>
      <c r="G1433">
        <v>20920.599999999999</v>
      </c>
      <c r="H1433">
        <v>362.5</v>
      </c>
      <c r="I1433" s="6">
        <v>14072.047</v>
      </c>
      <c r="J1433" s="7">
        <v>34822.764999999999</v>
      </c>
      <c r="K1433" t="s">
        <v>29</v>
      </c>
      <c r="L1433" t="s">
        <v>49</v>
      </c>
      <c r="M1433" t="s">
        <v>31</v>
      </c>
      <c r="N1433" s="5">
        <f xml:space="preserve"> Campaign_Data[[#This Row],[Clicks]]/Campaign_Data[[#This Row],[Impressions]]</f>
        <v>0.22412775344083014</v>
      </c>
      <c r="O1433" s="5">
        <f xml:space="preserve"> Campaign_Data[[#This Row],[Conversions]]/Campaign_Data[[#This Row],[Clicks]]</f>
        <v>1.7327418907679512E-2</v>
      </c>
      <c r="P1433" s="7">
        <f>Campaign_Data[[#This Row],[Total_Spend]]/Campaign_Data[[#This Row],[Clicks]]</f>
        <v>0.67264069864153042</v>
      </c>
      <c r="Q1433" s="6">
        <f>Campaign_Data[[#This Row],[Total_Spend]]/Campaign_Data[[#This Row],[Conversions]]</f>
        <v>38.81944</v>
      </c>
      <c r="R1433" s="7">
        <f xml:space="preserve"> Campaign_Data[[#This Row],[Revenue_Generated]]/Campaign_Data[[#This Row],[Total_Spend]]</f>
        <v>2.4746055069315784</v>
      </c>
      <c r="S1433" t="str">
        <f xml:space="preserve"> TEXT(Campaign_Data[[#This Row],[Start_Date]], "mmm-yyyy")</f>
        <v>Mar-2023</v>
      </c>
    </row>
    <row r="1434" spans="1:19" x14ac:dyDescent="0.2">
      <c r="A1434" t="s">
        <v>1472</v>
      </c>
      <c r="B1434" t="s">
        <v>25</v>
      </c>
      <c r="C1434" t="s">
        <v>28</v>
      </c>
      <c r="D1434" s="1">
        <v>44979</v>
      </c>
      <c r="E1434" s="1">
        <v>45429</v>
      </c>
      <c r="F1434">
        <v>90329.2</v>
      </c>
      <c r="G1434">
        <v>15268.5</v>
      </c>
      <c r="H1434">
        <v>11530.4</v>
      </c>
      <c r="I1434" s="6">
        <v>10833.182000000001</v>
      </c>
      <c r="J1434" s="7">
        <v>18198.486000000001</v>
      </c>
      <c r="K1434" t="s">
        <v>42</v>
      </c>
      <c r="L1434" t="s">
        <v>43</v>
      </c>
      <c r="M1434" t="s">
        <v>31</v>
      </c>
      <c r="N1434" s="5">
        <f xml:space="preserve"> Campaign_Data[[#This Row],[Clicks]]/Campaign_Data[[#This Row],[Impressions]]</f>
        <v>0.16903171953255428</v>
      </c>
      <c r="O1434" s="5">
        <f xml:space="preserve"> Campaign_Data[[#This Row],[Conversions]]/Campaign_Data[[#This Row],[Clicks]]</f>
        <v>0.75517568850902184</v>
      </c>
      <c r="P1434" s="7">
        <f>Campaign_Data[[#This Row],[Total_Spend]]/Campaign_Data[[#This Row],[Clicks]]</f>
        <v>0.70951187084520417</v>
      </c>
      <c r="Q1434" s="6">
        <f>Campaign_Data[[#This Row],[Total_Spend]]/Campaign_Data[[#This Row],[Conversions]]</f>
        <v>0.93953219315895387</v>
      </c>
      <c r="R1434" s="7">
        <f xml:space="preserve"> Campaign_Data[[#This Row],[Revenue_Generated]]/Campaign_Data[[#This Row],[Total_Spend]]</f>
        <v>1.6798837128370963</v>
      </c>
      <c r="S1434" t="str">
        <f xml:space="preserve"> TEXT(Campaign_Data[[#This Row],[Start_Date]], "mmm-yyyy")</f>
        <v>Feb-2023</v>
      </c>
    </row>
    <row r="1435" spans="1:19" x14ac:dyDescent="0.2">
      <c r="A1435" t="s">
        <v>1473</v>
      </c>
      <c r="B1435" t="s">
        <v>46</v>
      </c>
      <c r="C1435" t="s">
        <v>47</v>
      </c>
      <c r="D1435" s="1">
        <v>44973</v>
      </c>
      <c r="E1435" s="1">
        <v>45414</v>
      </c>
      <c r="F1435">
        <v>79958.8</v>
      </c>
      <c r="G1435">
        <v>75049.099999999991</v>
      </c>
      <c r="H1435">
        <v>67277.099999999991</v>
      </c>
      <c r="I1435" s="6">
        <v>3120.5740000000001</v>
      </c>
      <c r="J1435" s="7">
        <v>11084.989</v>
      </c>
      <c r="K1435" t="s">
        <v>42</v>
      </c>
      <c r="L1435" t="s">
        <v>22</v>
      </c>
      <c r="M1435" t="s">
        <v>23</v>
      </c>
      <c r="N1435" s="5">
        <f xml:space="preserve"> Campaign_Data[[#This Row],[Clicks]]/Campaign_Data[[#This Row],[Impressions]]</f>
        <v>0.93859712752067304</v>
      </c>
      <c r="O1435" s="5">
        <f xml:space="preserve"> Campaign_Data[[#This Row],[Conversions]]/Campaign_Data[[#This Row],[Clicks]]</f>
        <v>0.89644112987364266</v>
      </c>
      <c r="P1435" s="7">
        <f>Campaign_Data[[#This Row],[Total_Spend]]/Campaign_Data[[#This Row],[Clicks]]</f>
        <v>4.1580432010510461E-2</v>
      </c>
      <c r="Q1435" s="6">
        <f>Campaign_Data[[#This Row],[Total_Spend]]/Campaign_Data[[#This Row],[Conversions]]</f>
        <v>4.6383895857580078E-2</v>
      </c>
      <c r="R1435" s="7">
        <f xml:space="preserve"> Campaign_Data[[#This Row],[Revenue_Generated]]/Campaign_Data[[#This Row],[Total_Spend]]</f>
        <v>3.5522275709532924</v>
      </c>
      <c r="S1435" t="str">
        <f xml:space="preserve"> TEXT(Campaign_Data[[#This Row],[Start_Date]], "mmm-yyyy")</f>
        <v>Feb-2023</v>
      </c>
    </row>
    <row r="1436" spans="1:19" x14ac:dyDescent="0.2">
      <c r="A1436" t="s">
        <v>1474</v>
      </c>
      <c r="B1436" t="s">
        <v>19</v>
      </c>
      <c r="C1436" t="s">
        <v>28</v>
      </c>
      <c r="D1436" s="1">
        <v>44938</v>
      </c>
      <c r="E1436" s="1">
        <v>45393</v>
      </c>
      <c r="F1436">
        <v>79915.3</v>
      </c>
      <c r="G1436">
        <v>74953.399999999994</v>
      </c>
      <c r="H1436">
        <v>65638.599999999991</v>
      </c>
      <c r="I1436" s="6">
        <v>8854.8019999999997</v>
      </c>
      <c r="J1436" s="7">
        <v>25992.815999999999</v>
      </c>
      <c r="K1436" t="s">
        <v>37</v>
      </c>
      <c r="L1436" t="s">
        <v>34</v>
      </c>
      <c r="M1436" t="s">
        <v>31</v>
      </c>
      <c r="N1436" s="5">
        <f xml:space="preserve"> Campaign_Data[[#This Row],[Clicks]]/Campaign_Data[[#This Row],[Impressions]]</f>
        <v>0.93791051275537962</v>
      </c>
      <c r="O1436" s="5">
        <f xml:space="preserve"> Campaign_Data[[#This Row],[Conversions]]/Campaign_Data[[#This Row],[Clicks]]</f>
        <v>0.87572545074673058</v>
      </c>
      <c r="P1436" s="7">
        <f>Campaign_Data[[#This Row],[Total_Spend]]/Campaign_Data[[#This Row],[Clicks]]</f>
        <v>0.11813742938946066</v>
      </c>
      <c r="Q1436" s="6">
        <f>Campaign_Data[[#This Row],[Total_Spend]]/Campaign_Data[[#This Row],[Conversions]]</f>
        <v>0.13490235928249539</v>
      </c>
      <c r="R1436" s="7">
        <f xml:space="preserve"> Campaign_Data[[#This Row],[Revenue_Generated]]/Campaign_Data[[#This Row],[Total_Spend]]</f>
        <v>2.9354485848469563</v>
      </c>
      <c r="S1436" t="str">
        <f xml:space="preserve"> TEXT(Campaign_Data[[#This Row],[Start_Date]], "mmm-yyyy")</f>
        <v>Jan-2023</v>
      </c>
    </row>
    <row r="1437" spans="1:19" x14ac:dyDescent="0.2">
      <c r="A1437" t="s">
        <v>1475</v>
      </c>
      <c r="B1437" t="s">
        <v>33</v>
      </c>
      <c r="C1437" t="s">
        <v>28</v>
      </c>
      <c r="D1437" s="1">
        <v>45071</v>
      </c>
      <c r="E1437" s="1">
        <v>45531</v>
      </c>
      <c r="F1437">
        <v>54305.4</v>
      </c>
      <c r="G1437">
        <v>39924.299999999996</v>
      </c>
      <c r="H1437">
        <v>25656.3</v>
      </c>
      <c r="I1437" s="6">
        <v>754.08699999999999</v>
      </c>
      <c r="J1437" s="7">
        <v>2044.181</v>
      </c>
      <c r="K1437" t="s">
        <v>29</v>
      </c>
      <c r="L1437" t="s">
        <v>34</v>
      </c>
      <c r="M1437" t="s">
        <v>23</v>
      </c>
      <c r="N1437" s="5">
        <f xml:space="preserve"> Campaign_Data[[#This Row],[Clicks]]/Campaign_Data[[#This Row],[Impressions]]</f>
        <v>0.73518103172060223</v>
      </c>
      <c r="O1437" s="5">
        <f xml:space="preserve"> Campaign_Data[[#This Row],[Conversions]]/Campaign_Data[[#This Row],[Clicks]]</f>
        <v>0.6426236652865549</v>
      </c>
      <c r="P1437" s="7">
        <f>Campaign_Data[[#This Row],[Total_Spend]]/Campaign_Data[[#This Row],[Clicks]]</f>
        <v>1.8887920389336822E-2</v>
      </c>
      <c r="Q1437" s="6">
        <f>Campaign_Data[[#This Row],[Total_Spend]]/Campaign_Data[[#This Row],[Conversions]]</f>
        <v>2.9391884254549566E-2</v>
      </c>
      <c r="R1437" s="7">
        <f xml:space="preserve"> Campaign_Data[[#This Row],[Revenue_Generated]]/Campaign_Data[[#This Row],[Total_Spend]]</f>
        <v>2.7108025997000347</v>
      </c>
      <c r="S1437" t="str">
        <f xml:space="preserve"> TEXT(Campaign_Data[[#This Row],[Start_Date]], "mmm-yyyy")</f>
        <v>May-2023</v>
      </c>
    </row>
    <row r="1438" spans="1:19" x14ac:dyDescent="0.2">
      <c r="A1438" t="s">
        <v>1476</v>
      </c>
      <c r="B1438" t="s">
        <v>33</v>
      </c>
      <c r="C1438" t="s">
        <v>28</v>
      </c>
      <c r="D1438" s="1">
        <v>44873</v>
      </c>
      <c r="E1438" s="1">
        <v>45335</v>
      </c>
      <c r="F1438">
        <v>24806.6</v>
      </c>
      <c r="G1438">
        <v>14488.4</v>
      </c>
      <c r="H1438">
        <v>14421.699999999999</v>
      </c>
      <c r="I1438" s="6">
        <v>13269.558999999999</v>
      </c>
      <c r="J1438" s="7">
        <v>17750.784</v>
      </c>
      <c r="K1438" t="s">
        <v>29</v>
      </c>
      <c r="L1438" t="s">
        <v>49</v>
      </c>
      <c r="M1438" t="s">
        <v>31</v>
      </c>
      <c r="N1438" s="5">
        <f xml:space="preserve"> Campaign_Data[[#This Row],[Clicks]]/Campaign_Data[[#This Row],[Impressions]]</f>
        <v>0.58405424362871172</v>
      </c>
      <c r="O1438" s="5">
        <f xml:space="preserve"> Campaign_Data[[#This Row],[Conversions]]/Campaign_Data[[#This Row],[Clicks]]</f>
        <v>0.99539631705364284</v>
      </c>
      <c r="P1438" s="7">
        <f>Campaign_Data[[#This Row],[Total_Spend]]/Campaign_Data[[#This Row],[Clicks]]</f>
        <v>0.91587469975980784</v>
      </c>
      <c r="Q1438" s="6">
        <f>Campaign_Data[[#This Row],[Total_Spend]]/Campaign_Data[[#This Row],[Conversions]]</f>
        <v>0.92011059722501509</v>
      </c>
      <c r="R1438" s="7">
        <f xml:space="preserve"> Campaign_Data[[#This Row],[Revenue_Generated]]/Campaign_Data[[#This Row],[Total_Spend]]</f>
        <v>1.3377071536439153</v>
      </c>
      <c r="S1438" t="str">
        <f xml:space="preserve"> TEXT(Campaign_Data[[#This Row],[Start_Date]], "mmm-yyyy")</f>
        <v>Nov-2022</v>
      </c>
    </row>
    <row r="1439" spans="1:19" x14ac:dyDescent="0.2">
      <c r="A1439" t="s">
        <v>1477</v>
      </c>
      <c r="B1439" t="s">
        <v>46</v>
      </c>
      <c r="C1439" t="s">
        <v>40</v>
      </c>
      <c r="D1439" s="1">
        <v>44901</v>
      </c>
      <c r="E1439" s="1">
        <v>45364</v>
      </c>
      <c r="F1439">
        <v>4805.3</v>
      </c>
      <c r="G1439">
        <v>2818.7999999999997</v>
      </c>
      <c r="H1439">
        <v>742.4</v>
      </c>
      <c r="I1439" s="6">
        <v>11895.046</v>
      </c>
      <c r="J1439" s="7">
        <v>19622.183000000001</v>
      </c>
      <c r="K1439" t="s">
        <v>42</v>
      </c>
      <c r="L1439" t="s">
        <v>34</v>
      </c>
      <c r="M1439" t="s">
        <v>31</v>
      </c>
      <c r="N1439" s="5">
        <f xml:space="preserve"> Campaign_Data[[#This Row],[Clicks]]/Campaign_Data[[#This Row],[Impressions]]</f>
        <v>0.58660229330114655</v>
      </c>
      <c r="O1439" s="5">
        <f xml:space="preserve"> Campaign_Data[[#This Row],[Conversions]]/Campaign_Data[[#This Row],[Clicks]]</f>
        <v>0.26337448559670784</v>
      </c>
      <c r="P1439" s="7">
        <f>Campaign_Data[[#This Row],[Total_Spend]]/Campaign_Data[[#This Row],[Clicks]]</f>
        <v>4.2198971193415646</v>
      </c>
      <c r="Q1439" s="6">
        <f>Campaign_Data[[#This Row],[Total_Spend]]/Campaign_Data[[#This Row],[Conversions]]</f>
        <v>16.022421874999999</v>
      </c>
      <c r="R1439" s="7">
        <f xml:space="preserve"> Campaign_Data[[#This Row],[Revenue_Generated]]/Campaign_Data[[#This Row],[Total_Spend]]</f>
        <v>1.649609677844037</v>
      </c>
      <c r="S1439" t="str">
        <f xml:space="preserve"> TEXT(Campaign_Data[[#This Row],[Start_Date]], "mmm-yyyy")</f>
        <v>Dec-2022</v>
      </c>
    </row>
    <row r="1440" spans="1:19" x14ac:dyDescent="0.2">
      <c r="A1440" t="s">
        <v>1478</v>
      </c>
      <c r="B1440" t="s">
        <v>33</v>
      </c>
      <c r="C1440" t="s">
        <v>40</v>
      </c>
      <c r="D1440" s="1">
        <v>45072</v>
      </c>
      <c r="E1440" s="1">
        <v>45513</v>
      </c>
      <c r="F1440">
        <v>132112.4</v>
      </c>
      <c r="G1440">
        <v>56216.5</v>
      </c>
      <c r="H1440">
        <v>44639.7</v>
      </c>
      <c r="I1440" s="6">
        <v>2532.2220000000002</v>
      </c>
      <c r="J1440" s="7">
        <v>9274.5190000000002</v>
      </c>
      <c r="K1440" t="s">
        <v>21</v>
      </c>
      <c r="L1440" t="s">
        <v>49</v>
      </c>
      <c r="M1440" t="s">
        <v>23</v>
      </c>
      <c r="N1440" s="5">
        <f xml:space="preserve"> Campaign_Data[[#This Row],[Clicks]]/Campaign_Data[[#This Row],[Impressions]]</f>
        <v>0.42552023882693829</v>
      </c>
      <c r="O1440" s="5">
        <f xml:space="preserve"> Campaign_Data[[#This Row],[Conversions]]/Campaign_Data[[#This Row],[Clicks]]</f>
        <v>0.79406757802424555</v>
      </c>
      <c r="P1440" s="7">
        <f>Campaign_Data[[#This Row],[Total_Spend]]/Campaign_Data[[#This Row],[Clicks]]</f>
        <v>4.5044106267732788E-2</v>
      </c>
      <c r="Q1440" s="6">
        <f>Campaign_Data[[#This Row],[Total_Spend]]/Campaign_Data[[#This Row],[Conversions]]</f>
        <v>5.6725784447476134E-2</v>
      </c>
      <c r="R1440" s="7">
        <f xml:space="preserve"> Campaign_Data[[#This Row],[Revenue_Generated]]/Campaign_Data[[#This Row],[Total_Spend]]</f>
        <v>3.6626010673629721</v>
      </c>
      <c r="S1440" t="str">
        <f xml:space="preserve"> TEXT(Campaign_Data[[#This Row],[Start_Date]], "mmm-yyyy")</f>
        <v>May-2023</v>
      </c>
    </row>
    <row r="1441" spans="1:19" x14ac:dyDescent="0.2">
      <c r="A1441" t="s">
        <v>1479</v>
      </c>
      <c r="B1441" t="s">
        <v>19</v>
      </c>
      <c r="C1441" t="s">
        <v>20</v>
      </c>
      <c r="D1441" s="1">
        <v>44913</v>
      </c>
      <c r="E1441" s="1">
        <v>45357</v>
      </c>
      <c r="F1441">
        <v>130337.59999999999</v>
      </c>
      <c r="G1441">
        <v>73961.599999999991</v>
      </c>
      <c r="H1441">
        <v>36267.4</v>
      </c>
      <c r="I1441" s="6">
        <v>11381.775</v>
      </c>
      <c r="J1441" s="7">
        <v>44639.815999999999</v>
      </c>
      <c r="K1441" t="s">
        <v>29</v>
      </c>
      <c r="L1441" t="s">
        <v>43</v>
      </c>
      <c r="M1441" t="s">
        <v>23</v>
      </c>
      <c r="N1441" s="5">
        <f xml:space="preserve"> Campaign_Data[[#This Row],[Clicks]]/Campaign_Data[[#This Row],[Impressions]]</f>
        <v>0.56746173015307932</v>
      </c>
      <c r="O1441" s="5">
        <f xml:space="preserve"> Campaign_Data[[#This Row],[Conversions]]/Campaign_Data[[#This Row],[Clicks]]</f>
        <v>0.49035445420326229</v>
      </c>
      <c r="P1441" s="7">
        <f>Campaign_Data[[#This Row],[Total_Spend]]/Campaign_Data[[#This Row],[Clicks]]</f>
        <v>0.15388762547051443</v>
      </c>
      <c r="Q1441" s="6">
        <f>Campaign_Data[[#This Row],[Total_Spend]]/Campaign_Data[[#This Row],[Conversions]]</f>
        <v>0.31382936190628496</v>
      </c>
      <c r="R1441" s="7">
        <f xml:space="preserve"> Campaign_Data[[#This Row],[Revenue_Generated]]/Campaign_Data[[#This Row],[Total_Spend]]</f>
        <v>3.9220434422574688</v>
      </c>
      <c r="S1441" t="str">
        <f xml:space="preserve"> TEXT(Campaign_Data[[#This Row],[Start_Date]], "mmm-yyyy")</f>
        <v>Dec-2022</v>
      </c>
    </row>
    <row r="1442" spans="1:19" x14ac:dyDescent="0.2">
      <c r="A1442" t="s">
        <v>1480</v>
      </c>
      <c r="B1442" t="s">
        <v>33</v>
      </c>
      <c r="C1442" t="s">
        <v>28</v>
      </c>
      <c r="D1442" s="1">
        <v>44872</v>
      </c>
      <c r="E1442" s="1">
        <v>45331</v>
      </c>
      <c r="F1442">
        <v>120616.8</v>
      </c>
      <c r="G1442">
        <v>15935.5</v>
      </c>
      <c r="H1442">
        <v>1052.7</v>
      </c>
      <c r="I1442" s="6">
        <v>10514.878000000001</v>
      </c>
      <c r="J1442" s="7">
        <v>15598.375</v>
      </c>
      <c r="K1442" t="s">
        <v>21</v>
      </c>
      <c r="L1442" t="s">
        <v>22</v>
      </c>
      <c r="M1442" t="s">
        <v>31</v>
      </c>
      <c r="N1442" s="5">
        <f xml:space="preserve"> Campaign_Data[[#This Row],[Clicks]]/Campaign_Data[[#This Row],[Impressions]]</f>
        <v>0.13211675322177341</v>
      </c>
      <c r="O1442" s="5">
        <f xml:space="preserve"> Campaign_Data[[#This Row],[Conversions]]/Campaign_Data[[#This Row],[Clicks]]</f>
        <v>6.6060054595086445E-2</v>
      </c>
      <c r="P1442" s="7">
        <f>Campaign_Data[[#This Row],[Total_Spend]]/Campaign_Data[[#This Row],[Clicks]]</f>
        <v>0.65983985441310289</v>
      </c>
      <c r="Q1442" s="6">
        <f>Campaign_Data[[#This Row],[Total_Spend]]/Campaign_Data[[#This Row],[Conversions]]</f>
        <v>9.9884848484848483</v>
      </c>
      <c r="R1442" s="7">
        <f xml:space="preserve"> Campaign_Data[[#This Row],[Revenue_Generated]]/Campaign_Data[[#This Row],[Total_Spend]]</f>
        <v>1.4834575351230894</v>
      </c>
      <c r="S1442" t="str">
        <f xml:space="preserve"> TEXT(Campaign_Data[[#This Row],[Start_Date]], "mmm-yyyy")</f>
        <v>Nov-2022</v>
      </c>
    </row>
    <row r="1443" spans="1:19" x14ac:dyDescent="0.2">
      <c r="A1443" t="s">
        <v>1481</v>
      </c>
      <c r="B1443" t="s">
        <v>19</v>
      </c>
      <c r="C1443" t="s">
        <v>47</v>
      </c>
      <c r="D1443" s="1">
        <v>45067</v>
      </c>
      <c r="E1443" s="1">
        <v>45519</v>
      </c>
      <c r="F1443">
        <v>131741.19999999998</v>
      </c>
      <c r="G1443">
        <v>43198.400000000001</v>
      </c>
      <c r="H1443">
        <v>3830.9</v>
      </c>
      <c r="I1443" s="6">
        <v>1135.0309999999999</v>
      </c>
      <c r="J1443" s="7">
        <v>3668.268</v>
      </c>
      <c r="K1443" t="s">
        <v>42</v>
      </c>
      <c r="L1443" t="s">
        <v>49</v>
      </c>
      <c r="M1443" t="s">
        <v>31</v>
      </c>
      <c r="N1443" s="5">
        <f xml:space="preserve"> Campaign_Data[[#This Row],[Clicks]]/Campaign_Data[[#This Row],[Impressions]]</f>
        <v>0.32790349564145466</v>
      </c>
      <c r="O1443" s="5">
        <f xml:space="preserve"> Campaign_Data[[#This Row],[Conversions]]/Campaign_Data[[#This Row],[Clicks]]</f>
        <v>8.8681525241675621E-2</v>
      </c>
      <c r="P1443" s="7">
        <f>Campaign_Data[[#This Row],[Total_Spend]]/Campaign_Data[[#This Row],[Clicks]]</f>
        <v>2.6274838882921588E-2</v>
      </c>
      <c r="Q1443" s="6">
        <f>Campaign_Data[[#This Row],[Total_Spend]]/Campaign_Data[[#This Row],[Conversions]]</f>
        <v>0.29628311884935654</v>
      </c>
      <c r="R1443" s="7">
        <f xml:space="preserve"> Campaign_Data[[#This Row],[Revenue_Generated]]/Campaign_Data[[#This Row],[Total_Spend]]</f>
        <v>3.231865913794425</v>
      </c>
      <c r="S1443" t="str">
        <f xml:space="preserve"> TEXT(Campaign_Data[[#This Row],[Start_Date]], "mmm-yyyy")</f>
        <v>May-2023</v>
      </c>
    </row>
    <row r="1444" spans="1:19" x14ac:dyDescent="0.2">
      <c r="A1444" t="s">
        <v>1482</v>
      </c>
      <c r="B1444" t="s">
        <v>25</v>
      </c>
      <c r="C1444" t="s">
        <v>28</v>
      </c>
      <c r="D1444" s="1">
        <v>44929</v>
      </c>
      <c r="E1444" s="1">
        <v>45370</v>
      </c>
      <c r="F1444">
        <v>4872</v>
      </c>
      <c r="G1444">
        <v>1139.7</v>
      </c>
      <c r="H1444">
        <v>907.69999999999993</v>
      </c>
      <c r="I1444" s="6">
        <v>2717.9670000000001</v>
      </c>
      <c r="J1444" s="7">
        <v>5638.3829999999998</v>
      </c>
      <c r="K1444" t="s">
        <v>64</v>
      </c>
      <c r="L1444" t="s">
        <v>43</v>
      </c>
      <c r="M1444" t="s">
        <v>31</v>
      </c>
      <c r="N1444" s="5">
        <f xml:space="preserve"> Campaign_Data[[#This Row],[Clicks]]/Campaign_Data[[#This Row],[Impressions]]</f>
        <v>0.23392857142857143</v>
      </c>
      <c r="O1444" s="5">
        <f xml:space="preserve"> Campaign_Data[[#This Row],[Conversions]]/Campaign_Data[[#This Row],[Clicks]]</f>
        <v>0.79643765903307884</v>
      </c>
      <c r="P1444" s="7">
        <f>Campaign_Data[[#This Row],[Total_Spend]]/Campaign_Data[[#This Row],[Clicks]]</f>
        <v>2.3848091603053434</v>
      </c>
      <c r="Q1444" s="6">
        <f>Campaign_Data[[#This Row],[Total_Spend]]/Campaign_Data[[#This Row],[Conversions]]</f>
        <v>2.9943450479233231</v>
      </c>
      <c r="R1444" s="7">
        <f xml:space="preserve"> Campaign_Data[[#This Row],[Revenue_Generated]]/Campaign_Data[[#This Row],[Total_Spend]]</f>
        <v>2.074485451810121</v>
      </c>
      <c r="S1444" t="str">
        <f xml:space="preserve"> TEXT(Campaign_Data[[#This Row],[Start_Date]], "mmm-yyyy")</f>
        <v>Jan-2023</v>
      </c>
    </row>
    <row r="1445" spans="1:19" x14ac:dyDescent="0.2">
      <c r="A1445" t="s">
        <v>1483</v>
      </c>
      <c r="B1445" t="s">
        <v>25</v>
      </c>
      <c r="C1445" t="s">
        <v>28</v>
      </c>
      <c r="D1445" s="1">
        <v>45106</v>
      </c>
      <c r="E1445" s="1">
        <v>45542</v>
      </c>
      <c r="F1445">
        <v>62901</v>
      </c>
      <c r="G1445">
        <v>57222.799999999996</v>
      </c>
      <c r="H1445">
        <v>56144</v>
      </c>
      <c r="I1445" s="6">
        <v>4405.8249999999998</v>
      </c>
      <c r="J1445" s="7">
        <v>13997.865</v>
      </c>
      <c r="K1445" t="s">
        <v>64</v>
      </c>
      <c r="L1445" t="s">
        <v>22</v>
      </c>
      <c r="M1445" t="s">
        <v>23</v>
      </c>
      <c r="N1445" s="5">
        <f xml:space="preserve"> Campaign_Data[[#This Row],[Clicks]]/Campaign_Data[[#This Row],[Impressions]]</f>
        <v>0.90972798524665732</v>
      </c>
      <c r="O1445" s="5">
        <f xml:space="preserve"> Campaign_Data[[#This Row],[Conversions]]/Campaign_Data[[#This Row],[Clicks]]</f>
        <v>0.98114737482262326</v>
      </c>
      <c r="P1445" s="7">
        <f>Campaign_Data[[#This Row],[Total_Spend]]/Campaign_Data[[#This Row],[Clicks]]</f>
        <v>7.6994222582606936E-2</v>
      </c>
      <c r="Q1445" s="6">
        <f>Campaign_Data[[#This Row],[Total_Spend]]/Campaign_Data[[#This Row],[Conversions]]</f>
        <v>7.8473657024793392E-2</v>
      </c>
      <c r="R1445" s="7">
        <f xml:space="preserve"> Campaign_Data[[#This Row],[Revenue_Generated]]/Campaign_Data[[#This Row],[Total_Spend]]</f>
        <v>3.1771268718117494</v>
      </c>
      <c r="S1445" t="str">
        <f xml:space="preserve"> TEXT(Campaign_Data[[#This Row],[Start_Date]], "mmm-yyyy")</f>
        <v>Jun-2023</v>
      </c>
    </row>
    <row r="1446" spans="1:19" x14ac:dyDescent="0.2">
      <c r="A1446" t="s">
        <v>1484</v>
      </c>
      <c r="B1446" t="s">
        <v>39</v>
      </c>
      <c r="C1446" t="s">
        <v>20</v>
      </c>
      <c r="D1446" s="1">
        <v>44973</v>
      </c>
      <c r="E1446" s="1">
        <v>45431</v>
      </c>
      <c r="F1446">
        <v>53597.799999999996</v>
      </c>
      <c r="G1446">
        <v>45820</v>
      </c>
      <c r="H1446">
        <v>26042</v>
      </c>
      <c r="I1446" s="6">
        <v>3008.953</v>
      </c>
      <c r="J1446" s="7">
        <v>7109.9880000000003</v>
      </c>
      <c r="K1446" t="s">
        <v>37</v>
      </c>
      <c r="L1446" t="s">
        <v>34</v>
      </c>
      <c r="M1446" t="s">
        <v>31</v>
      </c>
      <c r="N1446" s="5">
        <f xml:space="preserve"> Campaign_Data[[#This Row],[Clicks]]/Campaign_Data[[#This Row],[Impressions]]</f>
        <v>0.8548858348663565</v>
      </c>
      <c r="O1446" s="5">
        <f xml:space="preserve"> Campaign_Data[[#This Row],[Conversions]]/Campaign_Data[[#This Row],[Clicks]]</f>
        <v>0.56835443037974687</v>
      </c>
      <c r="P1446" s="7">
        <f>Campaign_Data[[#This Row],[Total_Spend]]/Campaign_Data[[#This Row],[Clicks]]</f>
        <v>6.566898734177215E-2</v>
      </c>
      <c r="Q1446" s="6">
        <f>Campaign_Data[[#This Row],[Total_Spend]]/Campaign_Data[[#This Row],[Conversions]]</f>
        <v>0.11554231625835189</v>
      </c>
      <c r="R1446" s="7">
        <f xml:space="preserve"> Campaign_Data[[#This Row],[Revenue_Generated]]/Campaign_Data[[#This Row],[Total_Spend]]</f>
        <v>2.3629441868982335</v>
      </c>
      <c r="S1446" t="str">
        <f xml:space="preserve"> TEXT(Campaign_Data[[#This Row],[Start_Date]], "mmm-yyyy")</f>
        <v>Feb-2023</v>
      </c>
    </row>
    <row r="1447" spans="1:19" x14ac:dyDescent="0.2">
      <c r="A1447" t="s">
        <v>1485</v>
      </c>
      <c r="B1447" t="s">
        <v>33</v>
      </c>
      <c r="C1447" t="s">
        <v>20</v>
      </c>
      <c r="D1447" s="1">
        <v>44977</v>
      </c>
      <c r="E1447" s="1">
        <v>45427</v>
      </c>
      <c r="F1447">
        <v>80498.2</v>
      </c>
      <c r="G1447">
        <v>3680.1</v>
      </c>
      <c r="H1447">
        <v>2978.2999999999997</v>
      </c>
      <c r="I1447" s="6">
        <v>12312.906999999999</v>
      </c>
      <c r="J1447" s="7">
        <v>36551.31</v>
      </c>
      <c r="K1447" t="s">
        <v>21</v>
      </c>
      <c r="L1447" t="s">
        <v>22</v>
      </c>
      <c r="M1447" t="s">
        <v>23</v>
      </c>
      <c r="N1447" s="5">
        <f xml:space="preserve"> Campaign_Data[[#This Row],[Clicks]]/Campaign_Data[[#This Row],[Impressions]]</f>
        <v>4.5716550183730817E-2</v>
      </c>
      <c r="O1447" s="5">
        <f xml:space="preserve"> Campaign_Data[[#This Row],[Conversions]]/Campaign_Data[[#This Row],[Clicks]]</f>
        <v>0.8092986603624901</v>
      </c>
      <c r="P1447" s="7">
        <f>Campaign_Data[[#This Row],[Total_Spend]]/Campaign_Data[[#This Row],[Clicks]]</f>
        <v>3.3458077226162333</v>
      </c>
      <c r="Q1447" s="6">
        <f>Campaign_Data[[#This Row],[Total_Spend]]/Campaign_Data[[#This Row],[Conversions]]</f>
        <v>4.1342064264849077</v>
      </c>
      <c r="R1447" s="7">
        <f xml:space="preserve"> Campaign_Data[[#This Row],[Revenue_Generated]]/Campaign_Data[[#This Row],[Total_Spend]]</f>
        <v>2.9685361872708045</v>
      </c>
      <c r="S1447" t="str">
        <f xml:space="preserve"> TEXT(Campaign_Data[[#This Row],[Start_Date]], "mmm-yyyy")</f>
        <v>Feb-2023</v>
      </c>
    </row>
    <row r="1448" spans="1:19" x14ac:dyDescent="0.2">
      <c r="A1448" t="s">
        <v>1486</v>
      </c>
      <c r="B1448" t="s">
        <v>27</v>
      </c>
      <c r="C1448" t="s">
        <v>47</v>
      </c>
      <c r="D1448" s="1">
        <v>44953</v>
      </c>
      <c r="E1448" s="1">
        <v>45408</v>
      </c>
      <c r="F1448">
        <v>86289.5</v>
      </c>
      <c r="G1448">
        <v>66366.5</v>
      </c>
      <c r="H1448">
        <v>63431.7</v>
      </c>
      <c r="I1448" s="6">
        <v>803.64800000000002</v>
      </c>
      <c r="J1448" s="7">
        <v>1194.655</v>
      </c>
      <c r="K1448" t="s">
        <v>42</v>
      </c>
      <c r="L1448" t="s">
        <v>22</v>
      </c>
      <c r="M1448" t="s">
        <v>31</v>
      </c>
      <c r="N1448" s="5">
        <f xml:space="preserve"> Campaign_Data[[#This Row],[Clicks]]/Campaign_Data[[#This Row],[Impressions]]</f>
        <v>0.76911443454881534</v>
      </c>
      <c r="O1448" s="5">
        <f xml:space="preserve"> Campaign_Data[[#This Row],[Conversions]]/Campaign_Data[[#This Row],[Clicks]]</f>
        <v>0.95577889447236175</v>
      </c>
      <c r="P1448" s="7">
        <f>Campaign_Data[[#This Row],[Total_Spend]]/Campaign_Data[[#This Row],[Clicks]]</f>
        <v>1.210924186148132E-2</v>
      </c>
      <c r="Q1448" s="6">
        <f>Campaign_Data[[#This Row],[Total_Spend]]/Campaign_Data[[#This Row],[Conversions]]</f>
        <v>1.2669501211539341E-2</v>
      </c>
      <c r="R1448" s="7">
        <f xml:space="preserve"> Campaign_Data[[#This Row],[Revenue_Generated]]/Campaign_Data[[#This Row],[Total_Spend]]</f>
        <v>1.4865401270207852</v>
      </c>
      <c r="S1448" t="str">
        <f xml:space="preserve"> TEXT(Campaign_Data[[#This Row],[Start_Date]], "mmm-yyyy")</f>
        <v>Jan-2023</v>
      </c>
    </row>
    <row r="1449" spans="1:19" x14ac:dyDescent="0.2">
      <c r="A1449" t="s">
        <v>1487</v>
      </c>
      <c r="B1449" t="s">
        <v>25</v>
      </c>
      <c r="C1449" t="s">
        <v>40</v>
      </c>
      <c r="D1449" s="1">
        <v>45032</v>
      </c>
      <c r="E1449" s="1">
        <v>45472</v>
      </c>
      <c r="F1449">
        <v>131726.69999999998</v>
      </c>
      <c r="G1449">
        <v>45770.7</v>
      </c>
      <c r="H1449">
        <v>37801.5</v>
      </c>
      <c r="I1449" s="6">
        <v>8097.8440000000001</v>
      </c>
      <c r="J1449" s="7">
        <v>26221.422999999999</v>
      </c>
      <c r="K1449" t="s">
        <v>29</v>
      </c>
      <c r="L1449" t="s">
        <v>34</v>
      </c>
      <c r="M1449" t="s">
        <v>23</v>
      </c>
      <c r="N1449" s="5">
        <f xml:space="preserve"> Campaign_Data[[#This Row],[Clicks]]/Campaign_Data[[#This Row],[Impressions]]</f>
        <v>0.34746714219668451</v>
      </c>
      <c r="O1449" s="5">
        <f xml:space="preserve"> Campaign_Data[[#This Row],[Conversions]]/Campaign_Data[[#This Row],[Clicks]]</f>
        <v>0.8258886143318761</v>
      </c>
      <c r="P1449" s="7">
        <f>Campaign_Data[[#This Row],[Total_Spend]]/Campaign_Data[[#This Row],[Clicks]]</f>
        <v>0.17692200468858901</v>
      </c>
      <c r="Q1449" s="6">
        <f>Campaign_Data[[#This Row],[Total_Spend]]/Campaign_Data[[#This Row],[Conversions]]</f>
        <v>0.21422017644802455</v>
      </c>
      <c r="R1449" s="7">
        <f xml:space="preserve"> Campaign_Data[[#This Row],[Revenue_Generated]]/Campaign_Data[[#This Row],[Total_Spend]]</f>
        <v>3.2380746035611452</v>
      </c>
      <c r="S1449" t="str">
        <f xml:space="preserve"> TEXT(Campaign_Data[[#This Row],[Start_Date]], "mmm-yyyy")</f>
        <v>Apr-2023</v>
      </c>
    </row>
    <row r="1450" spans="1:19" x14ac:dyDescent="0.2">
      <c r="A1450" t="s">
        <v>1488</v>
      </c>
      <c r="B1450" t="s">
        <v>25</v>
      </c>
      <c r="C1450" t="s">
        <v>20</v>
      </c>
      <c r="D1450" s="1">
        <v>44859</v>
      </c>
      <c r="E1450" s="1">
        <v>45317</v>
      </c>
      <c r="F1450">
        <v>23785.8</v>
      </c>
      <c r="G1450">
        <v>18139.5</v>
      </c>
      <c r="H1450">
        <v>9596.1</v>
      </c>
      <c r="I1450" s="6">
        <v>10704.683000000001</v>
      </c>
      <c r="J1450" s="7">
        <v>24674.07</v>
      </c>
      <c r="K1450" t="s">
        <v>29</v>
      </c>
      <c r="L1450" t="s">
        <v>30</v>
      </c>
      <c r="M1450" t="s">
        <v>31</v>
      </c>
      <c r="N1450" s="5">
        <f xml:space="preserve"> Campaign_Data[[#This Row],[Clicks]]/Campaign_Data[[#This Row],[Impressions]]</f>
        <v>0.76261887344550117</v>
      </c>
      <c r="O1450" s="5">
        <f xml:space="preserve"> Campaign_Data[[#This Row],[Conversions]]/Campaign_Data[[#This Row],[Clicks]]</f>
        <v>0.52901678657074347</v>
      </c>
      <c r="P1450" s="7">
        <f>Campaign_Data[[#This Row],[Total_Spend]]/Campaign_Data[[#This Row],[Clicks]]</f>
        <v>0.59013109512390094</v>
      </c>
      <c r="Q1450" s="6">
        <f>Campaign_Data[[#This Row],[Total_Spend]]/Campaign_Data[[#This Row],[Conversions]]</f>
        <v>1.1155243275914175</v>
      </c>
      <c r="R1450" s="7">
        <f xml:space="preserve"> Campaign_Data[[#This Row],[Revenue_Generated]]/Campaign_Data[[#This Row],[Total_Spend]]</f>
        <v>2.3049790451524812</v>
      </c>
      <c r="S1450" t="str">
        <f xml:space="preserve"> TEXT(Campaign_Data[[#This Row],[Start_Date]], "mmm-yyyy")</f>
        <v>Oct-2022</v>
      </c>
    </row>
    <row r="1451" spans="1:19" x14ac:dyDescent="0.2">
      <c r="A1451" t="s">
        <v>1489</v>
      </c>
      <c r="B1451" t="s">
        <v>39</v>
      </c>
      <c r="C1451" t="s">
        <v>28</v>
      </c>
      <c r="D1451" s="1">
        <v>44931</v>
      </c>
      <c r="E1451" s="1">
        <v>45386</v>
      </c>
      <c r="F1451">
        <v>137419.4</v>
      </c>
      <c r="G1451">
        <v>5965.3</v>
      </c>
      <c r="H1451">
        <v>5205.5</v>
      </c>
      <c r="I1451" s="6">
        <v>4366.1530000000002</v>
      </c>
      <c r="J1451" s="7">
        <v>13024.364</v>
      </c>
      <c r="K1451" t="s">
        <v>42</v>
      </c>
      <c r="L1451" t="s">
        <v>30</v>
      </c>
      <c r="M1451" t="s">
        <v>23</v>
      </c>
      <c r="N1451" s="5">
        <f xml:space="preserve"> Campaign_Data[[#This Row],[Clicks]]/Campaign_Data[[#This Row],[Impressions]]</f>
        <v>4.3409445827881657E-2</v>
      </c>
      <c r="O1451" s="5">
        <f xml:space="preserve"> Campaign_Data[[#This Row],[Conversions]]/Campaign_Data[[#This Row],[Clicks]]</f>
        <v>0.87263004375303843</v>
      </c>
      <c r="P1451" s="7">
        <f>Campaign_Data[[#This Row],[Total_Spend]]/Campaign_Data[[#This Row],[Clicks]]</f>
        <v>0.73192513368983958</v>
      </c>
      <c r="Q1451" s="6">
        <f>Campaign_Data[[#This Row],[Total_Spend]]/Campaign_Data[[#This Row],[Conversions]]</f>
        <v>0.83875766016713094</v>
      </c>
      <c r="R1451" s="7">
        <f xml:space="preserve"> Campaign_Data[[#This Row],[Revenue_Generated]]/Campaign_Data[[#This Row],[Total_Spend]]</f>
        <v>2.9830296831100509</v>
      </c>
      <c r="S1451" t="str">
        <f xml:space="preserve"> TEXT(Campaign_Data[[#This Row],[Start_Date]], "mmm-yyyy")</f>
        <v>Jan-2023</v>
      </c>
    </row>
    <row r="1452" spans="1:19" x14ac:dyDescent="0.2">
      <c r="A1452" t="s">
        <v>1490</v>
      </c>
      <c r="B1452" t="s">
        <v>39</v>
      </c>
      <c r="C1452" t="s">
        <v>47</v>
      </c>
      <c r="D1452" s="1">
        <v>45084</v>
      </c>
      <c r="E1452" s="1">
        <v>45523</v>
      </c>
      <c r="F1452">
        <v>117261.5</v>
      </c>
      <c r="G1452">
        <v>9082.7999999999993</v>
      </c>
      <c r="H1452">
        <v>7044.0999999999995</v>
      </c>
      <c r="I1452" s="6">
        <v>13095.588</v>
      </c>
      <c r="J1452" s="7">
        <v>18009.550999999999</v>
      </c>
      <c r="K1452" t="s">
        <v>42</v>
      </c>
      <c r="L1452" t="s">
        <v>34</v>
      </c>
      <c r="M1452" t="s">
        <v>31</v>
      </c>
      <c r="N1452" s="5">
        <f xml:space="preserve"> Campaign_Data[[#This Row],[Clicks]]/Campaign_Data[[#This Row],[Impressions]]</f>
        <v>7.7457648077160865E-2</v>
      </c>
      <c r="O1452" s="5">
        <f xml:space="preserve"> Campaign_Data[[#This Row],[Conversions]]/Campaign_Data[[#This Row],[Clicks]]</f>
        <v>0.77554278416347378</v>
      </c>
      <c r="P1452" s="7">
        <f>Campaign_Data[[#This Row],[Total_Spend]]/Campaign_Data[[#This Row],[Clicks]]</f>
        <v>1.441800766283525</v>
      </c>
      <c r="Q1452" s="6">
        <f>Campaign_Data[[#This Row],[Total_Spend]]/Campaign_Data[[#This Row],[Conversions]]</f>
        <v>1.8590860436393579</v>
      </c>
      <c r="R1452" s="7">
        <f xml:space="preserve"> Campaign_Data[[#This Row],[Revenue_Generated]]/Campaign_Data[[#This Row],[Total_Spend]]</f>
        <v>1.3752380572754732</v>
      </c>
      <c r="S1452" t="str">
        <f xml:space="preserve"> TEXT(Campaign_Data[[#This Row],[Start_Date]], "mmm-yyyy")</f>
        <v>Jun-2023</v>
      </c>
    </row>
    <row r="1453" spans="1:19" x14ac:dyDescent="0.2">
      <c r="A1453" t="s">
        <v>1491</v>
      </c>
      <c r="B1453" t="s">
        <v>39</v>
      </c>
      <c r="C1453" t="s">
        <v>47</v>
      </c>
      <c r="D1453" s="1">
        <v>45020</v>
      </c>
      <c r="E1453" s="1">
        <v>45479</v>
      </c>
      <c r="F1453">
        <v>21651.399999999998</v>
      </c>
      <c r="G1453">
        <v>8447.6999999999989</v>
      </c>
      <c r="H1453">
        <v>5930.5</v>
      </c>
      <c r="I1453" s="6">
        <v>9652.5339999999997</v>
      </c>
      <c r="J1453" s="7">
        <v>20991.766</v>
      </c>
      <c r="K1453" t="s">
        <v>42</v>
      </c>
      <c r="L1453" t="s">
        <v>49</v>
      </c>
      <c r="M1453" t="s">
        <v>23</v>
      </c>
      <c r="N1453" s="5">
        <f xml:space="preserve"> Campaign_Data[[#This Row],[Clicks]]/Campaign_Data[[#This Row],[Impressions]]</f>
        <v>0.39016876506830966</v>
      </c>
      <c r="O1453" s="5">
        <f xml:space="preserve"> Campaign_Data[[#This Row],[Conversions]]/Campaign_Data[[#This Row],[Clicks]]</f>
        <v>0.70202540336422936</v>
      </c>
      <c r="P1453" s="7">
        <f>Campaign_Data[[#This Row],[Total_Spend]]/Campaign_Data[[#This Row],[Clicks]]</f>
        <v>1.1426227257123243</v>
      </c>
      <c r="Q1453" s="6">
        <f>Campaign_Data[[#This Row],[Total_Spend]]/Campaign_Data[[#This Row],[Conversions]]</f>
        <v>1.6276088019559902</v>
      </c>
      <c r="R1453" s="7">
        <f xml:space="preserve"> Campaign_Data[[#This Row],[Revenue_Generated]]/Campaign_Data[[#This Row],[Total_Spend]]</f>
        <v>2.1747414720321108</v>
      </c>
      <c r="S1453" t="str">
        <f xml:space="preserve"> TEXT(Campaign_Data[[#This Row],[Start_Date]], "mmm-yyyy")</f>
        <v>Apr-2023</v>
      </c>
    </row>
    <row r="1454" spans="1:19" x14ac:dyDescent="0.2">
      <c r="A1454" t="s">
        <v>1492</v>
      </c>
      <c r="B1454" t="s">
        <v>39</v>
      </c>
      <c r="C1454" t="s">
        <v>20</v>
      </c>
      <c r="D1454" s="1">
        <v>45053</v>
      </c>
      <c r="E1454" s="1">
        <v>45502</v>
      </c>
      <c r="F1454">
        <v>81687.199999999997</v>
      </c>
      <c r="G1454">
        <v>55874.299999999996</v>
      </c>
      <c r="H1454">
        <v>5695.5999999999995</v>
      </c>
      <c r="I1454" s="6">
        <v>9763.1980000000003</v>
      </c>
      <c r="J1454" s="7">
        <v>17041.066999999999</v>
      </c>
      <c r="K1454" t="s">
        <v>42</v>
      </c>
      <c r="L1454" t="s">
        <v>30</v>
      </c>
      <c r="M1454" t="s">
        <v>23</v>
      </c>
      <c r="N1454" s="5">
        <f xml:space="preserve"> Campaign_Data[[#This Row],[Clicks]]/Campaign_Data[[#This Row],[Impressions]]</f>
        <v>0.684003124112468</v>
      </c>
      <c r="O1454" s="5">
        <f xml:space="preserve"> Campaign_Data[[#This Row],[Conversions]]/Campaign_Data[[#This Row],[Clicks]]</f>
        <v>0.1019359526651788</v>
      </c>
      <c r="P1454" s="7">
        <f>Campaign_Data[[#This Row],[Total_Spend]]/Campaign_Data[[#This Row],[Clicks]]</f>
        <v>0.17473503918617328</v>
      </c>
      <c r="Q1454" s="6">
        <f>Campaign_Data[[#This Row],[Total_Spend]]/Campaign_Data[[#This Row],[Conversions]]</f>
        <v>1.714164969450102</v>
      </c>
      <c r="R1454" s="7">
        <f xml:space="preserve"> Campaign_Data[[#This Row],[Revenue_Generated]]/Campaign_Data[[#This Row],[Total_Spend]]</f>
        <v>1.7454390456897422</v>
      </c>
      <c r="S1454" t="str">
        <f xml:space="preserve"> TEXT(Campaign_Data[[#This Row],[Start_Date]], "mmm-yyyy")</f>
        <v>May-2023</v>
      </c>
    </row>
    <row r="1455" spans="1:19" x14ac:dyDescent="0.2">
      <c r="A1455" t="s">
        <v>1493</v>
      </c>
      <c r="B1455" t="s">
        <v>25</v>
      </c>
      <c r="C1455" t="s">
        <v>28</v>
      </c>
      <c r="D1455" s="1">
        <v>45090</v>
      </c>
      <c r="E1455" s="1">
        <v>45526</v>
      </c>
      <c r="F1455">
        <v>14746.5</v>
      </c>
      <c r="G1455">
        <v>11492.699999999999</v>
      </c>
      <c r="H1455">
        <v>2769.5</v>
      </c>
      <c r="I1455" s="6">
        <v>5797.5640000000003</v>
      </c>
      <c r="J1455" s="7">
        <v>19764.805</v>
      </c>
      <c r="K1455" t="s">
        <v>37</v>
      </c>
      <c r="L1455" t="s">
        <v>34</v>
      </c>
      <c r="M1455" t="s">
        <v>31</v>
      </c>
      <c r="N1455" s="5">
        <f xml:space="preserve"> Campaign_Data[[#This Row],[Clicks]]/Campaign_Data[[#This Row],[Impressions]]</f>
        <v>0.77935103244837756</v>
      </c>
      <c r="O1455" s="5">
        <f xml:space="preserve"> Campaign_Data[[#This Row],[Conversions]]/Campaign_Data[[#This Row],[Clicks]]</f>
        <v>0.24097905627050217</v>
      </c>
      <c r="P1455" s="7">
        <f>Campaign_Data[[#This Row],[Total_Spend]]/Campaign_Data[[#This Row],[Clicks]]</f>
        <v>0.50445622003532686</v>
      </c>
      <c r="Q1455" s="6">
        <f>Campaign_Data[[#This Row],[Total_Spend]]/Campaign_Data[[#This Row],[Conversions]]</f>
        <v>2.0933612565445028</v>
      </c>
      <c r="R1455" s="7">
        <f xml:space="preserve"> Campaign_Data[[#This Row],[Revenue_Generated]]/Campaign_Data[[#This Row],[Total_Spend]]</f>
        <v>3.4091568458752675</v>
      </c>
      <c r="S1455" t="str">
        <f xml:space="preserve"> TEXT(Campaign_Data[[#This Row],[Start_Date]], "mmm-yyyy")</f>
        <v>Jun-2023</v>
      </c>
    </row>
    <row r="1456" spans="1:19" x14ac:dyDescent="0.2">
      <c r="A1456" t="s">
        <v>1494</v>
      </c>
      <c r="B1456" t="s">
        <v>25</v>
      </c>
      <c r="C1456" t="s">
        <v>40</v>
      </c>
      <c r="D1456" s="1">
        <v>45089</v>
      </c>
      <c r="E1456" s="1">
        <v>45532</v>
      </c>
      <c r="F1456">
        <v>122788.9</v>
      </c>
      <c r="G1456">
        <v>32926.6</v>
      </c>
      <c r="H1456">
        <v>27941.5</v>
      </c>
      <c r="I1456" s="6">
        <v>2352.422</v>
      </c>
      <c r="J1456" s="7">
        <v>6248.9489999999996</v>
      </c>
      <c r="K1456" t="s">
        <v>37</v>
      </c>
      <c r="L1456" t="s">
        <v>43</v>
      </c>
      <c r="M1456" t="s">
        <v>31</v>
      </c>
      <c r="N1456" s="5">
        <f xml:space="preserve"> Campaign_Data[[#This Row],[Clicks]]/Campaign_Data[[#This Row],[Impressions]]</f>
        <v>0.26815616069530718</v>
      </c>
      <c r="O1456" s="5">
        <f xml:space="preserve"> Campaign_Data[[#This Row],[Conversions]]/Campaign_Data[[#This Row],[Clicks]]</f>
        <v>0.84859961247137572</v>
      </c>
      <c r="P1456" s="7">
        <f>Campaign_Data[[#This Row],[Total_Spend]]/Campaign_Data[[#This Row],[Clicks]]</f>
        <v>7.1444424872291704E-2</v>
      </c>
      <c r="Q1456" s="6">
        <f>Campaign_Data[[#This Row],[Total_Spend]]/Campaign_Data[[#This Row],[Conversions]]</f>
        <v>8.4190970420342501E-2</v>
      </c>
      <c r="R1456" s="7">
        <f xml:space="preserve"> Campaign_Data[[#This Row],[Revenue_Generated]]/Campaign_Data[[#This Row],[Total_Spend]]</f>
        <v>2.6563894573337605</v>
      </c>
      <c r="S1456" t="str">
        <f xml:space="preserve"> TEXT(Campaign_Data[[#This Row],[Start_Date]], "mmm-yyyy")</f>
        <v>Jun-2023</v>
      </c>
    </row>
    <row r="1457" spans="1:19" x14ac:dyDescent="0.2">
      <c r="A1457" t="s">
        <v>1495</v>
      </c>
      <c r="B1457" t="s">
        <v>33</v>
      </c>
      <c r="C1457" t="s">
        <v>28</v>
      </c>
      <c r="D1457" s="1">
        <v>45127</v>
      </c>
      <c r="E1457" s="1">
        <v>45565</v>
      </c>
      <c r="F1457">
        <v>19200.899999999998</v>
      </c>
      <c r="G1457">
        <v>10498</v>
      </c>
      <c r="H1457">
        <v>4909.7</v>
      </c>
      <c r="I1457" s="6">
        <v>11555.165999999999</v>
      </c>
      <c r="J1457" s="7">
        <v>44821.385000000002</v>
      </c>
      <c r="K1457" t="s">
        <v>37</v>
      </c>
      <c r="L1457" t="s">
        <v>30</v>
      </c>
      <c r="M1457" t="s">
        <v>31</v>
      </c>
      <c r="N1457" s="5">
        <f xml:space="preserve"> Campaign_Data[[#This Row],[Clicks]]/Campaign_Data[[#This Row],[Impressions]]</f>
        <v>0.54674520465186538</v>
      </c>
      <c r="O1457" s="5">
        <f xml:space="preserve"> Campaign_Data[[#This Row],[Conversions]]/Campaign_Data[[#This Row],[Clicks]]</f>
        <v>0.46767955801104971</v>
      </c>
      <c r="P1457" s="7">
        <f>Campaign_Data[[#This Row],[Total_Spend]]/Campaign_Data[[#This Row],[Clicks]]</f>
        <v>1.1007016574585635</v>
      </c>
      <c r="Q1457" s="6">
        <f>Campaign_Data[[#This Row],[Total_Spend]]/Campaign_Data[[#This Row],[Conversions]]</f>
        <v>2.3535380980507972</v>
      </c>
      <c r="R1457" s="7">
        <f xml:space="preserve"> Campaign_Data[[#This Row],[Revenue_Generated]]/Campaign_Data[[#This Row],[Total_Spend]]</f>
        <v>3.8789044657601632</v>
      </c>
      <c r="S1457" t="str">
        <f xml:space="preserve"> TEXT(Campaign_Data[[#This Row],[Start_Date]], "mmm-yyyy")</f>
        <v>Jul-2023</v>
      </c>
    </row>
    <row r="1458" spans="1:19" x14ac:dyDescent="0.2">
      <c r="A1458" t="s">
        <v>1496</v>
      </c>
      <c r="B1458" t="s">
        <v>33</v>
      </c>
      <c r="C1458" t="s">
        <v>47</v>
      </c>
      <c r="D1458" s="1">
        <v>45077</v>
      </c>
      <c r="E1458" s="1">
        <v>45527</v>
      </c>
      <c r="F1458">
        <v>5652.0999999999995</v>
      </c>
      <c r="G1458">
        <v>3503.2</v>
      </c>
      <c r="H1458">
        <v>2557.7999999999997</v>
      </c>
      <c r="I1458" s="6">
        <v>9994.9950000000008</v>
      </c>
      <c r="J1458" s="7">
        <v>15178.455</v>
      </c>
      <c r="K1458" t="s">
        <v>29</v>
      </c>
      <c r="L1458" t="s">
        <v>49</v>
      </c>
      <c r="M1458" t="s">
        <v>31</v>
      </c>
      <c r="N1458" s="5">
        <f xml:space="preserve"> Campaign_Data[[#This Row],[Clicks]]/Campaign_Data[[#This Row],[Impressions]]</f>
        <v>0.61980502821959982</v>
      </c>
      <c r="O1458" s="5">
        <f xml:space="preserve"> Campaign_Data[[#This Row],[Conversions]]/Campaign_Data[[#This Row],[Clicks]]</f>
        <v>0.73013245033112584</v>
      </c>
      <c r="P1458" s="7">
        <f>Campaign_Data[[#This Row],[Total_Spend]]/Campaign_Data[[#This Row],[Clicks]]</f>
        <v>2.853104304635762</v>
      </c>
      <c r="Q1458" s="6">
        <f>Campaign_Data[[#This Row],[Total_Spend]]/Campaign_Data[[#This Row],[Conversions]]</f>
        <v>3.9076530612244906</v>
      </c>
      <c r="R1458" s="7">
        <f xml:space="preserve"> Campaign_Data[[#This Row],[Revenue_Generated]]/Campaign_Data[[#This Row],[Total_Spend]]</f>
        <v>1.5186055620838228</v>
      </c>
      <c r="S1458" t="str">
        <f xml:space="preserve"> TEXT(Campaign_Data[[#This Row],[Start_Date]], "mmm-yyyy")</f>
        <v>May-2023</v>
      </c>
    </row>
    <row r="1459" spans="1:19" x14ac:dyDescent="0.2">
      <c r="A1459" t="s">
        <v>1497</v>
      </c>
      <c r="B1459" t="s">
        <v>27</v>
      </c>
      <c r="C1459" t="s">
        <v>40</v>
      </c>
      <c r="D1459" s="1">
        <v>45079</v>
      </c>
      <c r="E1459" s="1">
        <v>45523</v>
      </c>
      <c r="F1459">
        <v>116780.09999999999</v>
      </c>
      <c r="G1459">
        <v>24447</v>
      </c>
      <c r="H1459">
        <v>9860</v>
      </c>
      <c r="I1459" s="6">
        <v>3533.3020000000001</v>
      </c>
      <c r="J1459" s="7">
        <v>7916.8549999999996</v>
      </c>
      <c r="K1459" t="s">
        <v>29</v>
      </c>
      <c r="L1459" t="s">
        <v>49</v>
      </c>
      <c r="M1459" t="s">
        <v>23</v>
      </c>
      <c r="N1459" s="5">
        <f xml:space="preserve"> Campaign_Data[[#This Row],[Clicks]]/Campaign_Data[[#This Row],[Impressions]]</f>
        <v>0.20934217388065263</v>
      </c>
      <c r="O1459" s="5">
        <f xml:space="preserve"> Campaign_Data[[#This Row],[Conversions]]/Campaign_Data[[#This Row],[Clicks]]</f>
        <v>0.40332147093712928</v>
      </c>
      <c r="P1459" s="7">
        <f>Campaign_Data[[#This Row],[Total_Spend]]/Campaign_Data[[#This Row],[Clicks]]</f>
        <v>0.14452906287069989</v>
      </c>
      <c r="Q1459" s="6">
        <f>Campaign_Data[[#This Row],[Total_Spend]]/Campaign_Data[[#This Row],[Conversions]]</f>
        <v>0.35834705882352941</v>
      </c>
      <c r="R1459" s="7">
        <f xml:space="preserve"> Campaign_Data[[#This Row],[Revenue_Generated]]/Campaign_Data[[#This Row],[Total_Spend]]</f>
        <v>2.2406392094420458</v>
      </c>
      <c r="S1459" t="str">
        <f xml:space="preserve"> TEXT(Campaign_Data[[#This Row],[Start_Date]], "mmm-yyyy")</f>
        <v>Jun-2023</v>
      </c>
    </row>
    <row r="1460" spans="1:19" x14ac:dyDescent="0.2">
      <c r="A1460" t="s">
        <v>1498</v>
      </c>
      <c r="B1460" t="s">
        <v>46</v>
      </c>
      <c r="C1460" t="s">
        <v>20</v>
      </c>
      <c r="D1460" s="1">
        <v>44952</v>
      </c>
      <c r="E1460" s="1">
        <v>45403</v>
      </c>
      <c r="F1460">
        <v>60792.7</v>
      </c>
      <c r="G1460">
        <v>44604.9</v>
      </c>
      <c r="H1460">
        <v>36012.199999999997</v>
      </c>
      <c r="I1460" s="6">
        <v>7143.5119999999997</v>
      </c>
      <c r="J1460" s="7">
        <v>9182.2119999999995</v>
      </c>
      <c r="K1460" t="s">
        <v>29</v>
      </c>
      <c r="L1460" t="s">
        <v>43</v>
      </c>
      <c r="M1460" t="s">
        <v>31</v>
      </c>
      <c r="N1460" s="5">
        <f xml:space="preserve"> Campaign_Data[[#This Row],[Clicks]]/Campaign_Data[[#This Row],[Impressions]]</f>
        <v>0.73372131851357159</v>
      </c>
      <c r="O1460" s="5">
        <f xml:space="preserve"> Campaign_Data[[#This Row],[Conversions]]/Campaign_Data[[#This Row],[Clicks]]</f>
        <v>0.80735972953644097</v>
      </c>
      <c r="P1460" s="7">
        <f>Campaign_Data[[#This Row],[Total_Spend]]/Campaign_Data[[#This Row],[Clicks]]</f>
        <v>0.16015083544632988</v>
      </c>
      <c r="Q1460" s="6">
        <f>Campaign_Data[[#This Row],[Total_Spend]]/Campaign_Data[[#This Row],[Conversions]]</f>
        <v>0.19836366564664198</v>
      </c>
      <c r="R1460" s="7">
        <f xml:space="preserve"> Campaign_Data[[#This Row],[Revenue_Generated]]/Campaign_Data[[#This Row],[Total_Spend]]</f>
        <v>1.2853918352765419</v>
      </c>
      <c r="S1460" t="str">
        <f xml:space="preserve"> TEXT(Campaign_Data[[#This Row],[Start_Date]], "mmm-yyyy")</f>
        <v>Jan-2023</v>
      </c>
    </row>
    <row r="1461" spans="1:19" x14ac:dyDescent="0.2">
      <c r="A1461" t="s">
        <v>1499</v>
      </c>
      <c r="B1461" t="s">
        <v>39</v>
      </c>
      <c r="C1461" t="s">
        <v>40</v>
      </c>
      <c r="D1461" s="1">
        <v>45047</v>
      </c>
      <c r="E1461" s="1">
        <v>45488</v>
      </c>
      <c r="F1461">
        <v>50268.6</v>
      </c>
      <c r="G1461">
        <v>4002</v>
      </c>
      <c r="H1461">
        <v>3097.2</v>
      </c>
      <c r="I1461" s="6">
        <v>13783.932000000001</v>
      </c>
      <c r="J1461" s="7">
        <v>27888.169000000002</v>
      </c>
      <c r="K1461" t="s">
        <v>42</v>
      </c>
      <c r="L1461" t="s">
        <v>30</v>
      </c>
      <c r="M1461" t="s">
        <v>23</v>
      </c>
      <c r="N1461" s="5">
        <f xml:space="preserve"> Campaign_Data[[#This Row],[Clicks]]/Campaign_Data[[#This Row],[Impressions]]</f>
        <v>7.9612322602976807E-2</v>
      </c>
      <c r="O1461" s="5">
        <f xml:space="preserve"> Campaign_Data[[#This Row],[Conversions]]/Campaign_Data[[#This Row],[Clicks]]</f>
        <v>0.77391304347826084</v>
      </c>
      <c r="P1461" s="7">
        <f>Campaign_Data[[#This Row],[Total_Spend]]/Campaign_Data[[#This Row],[Clicks]]</f>
        <v>3.4442608695652175</v>
      </c>
      <c r="Q1461" s="6">
        <f>Campaign_Data[[#This Row],[Total_Spend]]/Campaign_Data[[#This Row],[Conversions]]</f>
        <v>4.4504494382022477</v>
      </c>
      <c r="R1461" s="7">
        <f xml:space="preserve"> Campaign_Data[[#This Row],[Revenue_Generated]]/Campaign_Data[[#This Row],[Total_Spend]]</f>
        <v>2.0232375638533329</v>
      </c>
      <c r="S1461" t="str">
        <f xml:space="preserve"> TEXT(Campaign_Data[[#This Row],[Start_Date]], "mmm-yyyy")</f>
        <v>May-2023</v>
      </c>
    </row>
    <row r="1462" spans="1:19" x14ac:dyDescent="0.2">
      <c r="A1462" t="s">
        <v>1500</v>
      </c>
      <c r="B1462" t="s">
        <v>27</v>
      </c>
      <c r="C1462" t="s">
        <v>40</v>
      </c>
      <c r="D1462" s="1">
        <v>44904</v>
      </c>
      <c r="E1462" s="1">
        <v>45352</v>
      </c>
      <c r="F1462">
        <v>124372.3</v>
      </c>
      <c r="G1462">
        <v>94609.599999999991</v>
      </c>
      <c r="H1462">
        <v>33883.599999999999</v>
      </c>
      <c r="I1462" s="6">
        <v>8196.9950000000008</v>
      </c>
      <c r="J1462" s="7">
        <v>27372.52</v>
      </c>
      <c r="K1462" t="s">
        <v>29</v>
      </c>
      <c r="L1462" t="s">
        <v>43</v>
      </c>
      <c r="M1462" t="s">
        <v>23</v>
      </c>
      <c r="N1462" s="5">
        <f xml:space="preserve"> Campaign_Data[[#This Row],[Clicks]]/Campaign_Data[[#This Row],[Impressions]]</f>
        <v>0.7606967146221465</v>
      </c>
      <c r="O1462" s="5">
        <f xml:space="preserve"> Campaign_Data[[#This Row],[Conversions]]/Campaign_Data[[#This Row],[Clicks]]</f>
        <v>0.35814124570868072</v>
      </c>
      <c r="P1462" s="7">
        <f>Campaign_Data[[#This Row],[Total_Spend]]/Campaign_Data[[#This Row],[Clicks]]</f>
        <v>8.664020353114274E-2</v>
      </c>
      <c r="Q1462" s="6">
        <f>Campaign_Data[[#This Row],[Total_Spend]]/Campaign_Data[[#This Row],[Conversions]]</f>
        <v>0.24191629578911336</v>
      </c>
      <c r="R1462" s="7">
        <f xml:space="preserve"> Campaign_Data[[#This Row],[Revenue_Generated]]/Campaign_Data[[#This Row],[Total_Spend]]</f>
        <v>3.3393359395729774</v>
      </c>
      <c r="S1462" t="str">
        <f xml:space="preserve"> TEXT(Campaign_Data[[#This Row],[Start_Date]], "mmm-yyyy")</f>
        <v>Dec-2022</v>
      </c>
    </row>
    <row r="1463" spans="1:19" x14ac:dyDescent="0.2">
      <c r="A1463" t="s">
        <v>1501</v>
      </c>
      <c r="B1463" t="s">
        <v>46</v>
      </c>
      <c r="C1463" t="s">
        <v>20</v>
      </c>
      <c r="D1463" s="1">
        <v>44965</v>
      </c>
      <c r="E1463" s="1">
        <v>45425</v>
      </c>
      <c r="F1463">
        <v>47995</v>
      </c>
      <c r="G1463">
        <v>43369.5</v>
      </c>
      <c r="H1463">
        <v>4228.2</v>
      </c>
      <c r="I1463" s="6">
        <v>9822.9380000000001</v>
      </c>
      <c r="J1463" s="7">
        <v>38091.732000000004</v>
      </c>
      <c r="K1463" t="s">
        <v>37</v>
      </c>
      <c r="L1463" t="s">
        <v>43</v>
      </c>
      <c r="M1463" t="s">
        <v>23</v>
      </c>
      <c r="N1463" s="5">
        <f xml:space="preserve"> Campaign_Data[[#This Row],[Clicks]]/Campaign_Data[[#This Row],[Impressions]]</f>
        <v>0.90362537764350448</v>
      </c>
      <c r="O1463" s="5">
        <f xml:space="preserve"> Campaign_Data[[#This Row],[Conversions]]/Campaign_Data[[#This Row],[Clicks]]</f>
        <v>9.7492477432296887E-2</v>
      </c>
      <c r="P1463" s="7">
        <f>Campaign_Data[[#This Row],[Total_Spend]]/Campaign_Data[[#This Row],[Clicks]]</f>
        <v>0.2264941491140087</v>
      </c>
      <c r="Q1463" s="6">
        <f>Campaign_Data[[#This Row],[Total_Spend]]/Campaign_Data[[#This Row],[Conversions]]</f>
        <v>2.3231961591220851</v>
      </c>
      <c r="R1463" s="7">
        <f xml:space="preserve"> Campaign_Data[[#This Row],[Revenue_Generated]]/Campaign_Data[[#This Row],[Total_Spend]]</f>
        <v>3.8778349206724103</v>
      </c>
      <c r="S1463" t="str">
        <f xml:space="preserve"> TEXT(Campaign_Data[[#This Row],[Start_Date]], "mmm-yyyy")</f>
        <v>Feb-2023</v>
      </c>
    </row>
    <row r="1464" spans="1:19" x14ac:dyDescent="0.2">
      <c r="A1464" t="s">
        <v>1502</v>
      </c>
      <c r="B1464" t="s">
        <v>27</v>
      </c>
      <c r="C1464" t="s">
        <v>47</v>
      </c>
      <c r="D1464" s="1">
        <v>44988</v>
      </c>
      <c r="E1464" s="1">
        <v>45445</v>
      </c>
      <c r="F1464">
        <v>58458.2</v>
      </c>
      <c r="G1464">
        <v>50895</v>
      </c>
      <c r="H1464">
        <v>50402</v>
      </c>
      <c r="I1464" s="6">
        <v>3438.3270000000002</v>
      </c>
      <c r="J1464" s="7">
        <v>13362.272000000001</v>
      </c>
      <c r="K1464" t="s">
        <v>29</v>
      </c>
      <c r="L1464" t="s">
        <v>22</v>
      </c>
      <c r="M1464" t="s">
        <v>23</v>
      </c>
      <c r="N1464" s="5">
        <f xml:space="preserve"> Campaign_Data[[#This Row],[Clicks]]/Campaign_Data[[#This Row],[Impressions]]</f>
        <v>0.8706220855243576</v>
      </c>
      <c r="O1464" s="5">
        <f xml:space="preserve"> Campaign_Data[[#This Row],[Conversions]]/Campaign_Data[[#This Row],[Clicks]]</f>
        <v>0.99031339031339027</v>
      </c>
      <c r="P1464" s="7">
        <f>Campaign_Data[[#This Row],[Total_Spend]]/Campaign_Data[[#This Row],[Clicks]]</f>
        <v>6.7557264957264967E-2</v>
      </c>
      <c r="Q1464" s="6">
        <f>Campaign_Data[[#This Row],[Total_Spend]]/Campaign_Data[[#This Row],[Conversions]]</f>
        <v>6.821806674338321E-2</v>
      </c>
      <c r="R1464" s="7">
        <f xml:space="preserve"> Campaign_Data[[#This Row],[Revenue_Generated]]/Campaign_Data[[#This Row],[Total_Spend]]</f>
        <v>3.8862714337525199</v>
      </c>
      <c r="S1464" t="str">
        <f xml:space="preserve"> TEXT(Campaign_Data[[#This Row],[Start_Date]], "mmm-yyyy")</f>
        <v>Mar-2023</v>
      </c>
    </row>
    <row r="1465" spans="1:19" x14ac:dyDescent="0.2">
      <c r="A1465" t="s">
        <v>1503</v>
      </c>
      <c r="B1465" t="s">
        <v>39</v>
      </c>
      <c r="C1465" t="s">
        <v>40</v>
      </c>
      <c r="D1465" s="1">
        <v>45042</v>
      </c>
      <c r="E1465" s="1">
        <v>45488</v>
      </c>
      <c r="F1465">
        <v>90735.2</v>
      </c>
      <c r="G1465">
        <v>52933.7</v>
      </c>
      <c r="H1465">
        <v>24948.7</v>
      </c>
      <c r="I1465" s="6">
        <v>7070.8090000000002</v>
      </c>
      <c r="J1465" s="7">
        <v>27169.984</v>
      </c>
      <c r="K1465" t="s">
        <v>29</v>
      </c>
      <c r="L1465" t="s">
        <v>43</v>
      </c>
      <c r="M1465" t="s">
        <v>31</v>
      </c>
      <c r="N1465" s="5">
        <f xml:space="preserve"> Campaign_Data[[#This Row],[Clicks]]/Campaign_Data[[#This Row],[Impressions]]</f>
        <v>0.58338660189209923</v>
      </c>
      <c r="O1465" s="5">
        <f xml:space="preserve"> Campaign_Data[[#This Row],[Conversions]]/Campaign_Data[[#This Row],[Clicks]]</f>
        <v>0.47131978304936178</v>
      </c>
      <c r="P1465" s="7">
        <f>Campaign_Data[[#This Row],[Total_Spend]]/Campaign_Data[[#This Row],[Clicks]]</f>
        <v>0.13357858982085138</v>
      </c>
      <c r="Q1465" s="6">
        <f>Campaign_Data[[#This Row],[Total_Spend]]/Campaign_Data[[#This Row],[Conversions]]</f>
        <v>0.28341392537486926</v>
      </c>
      <c r="R1465" s="7">
        <f xml:space="preserve"> Campaign_Data[[#This Row],[Revenue_Generated]]/Campaign_Data[[#This Row],[Total_Spend]]</f>
        <v>3.8425566296586431</v>
      </c>
      <c r="S1465" t="str">
        <f xml:space="preserve"> TEXT(Campaign_Data[[#This Row],[Start_Date]], "mmm-yyyy")</f>
        <v>Apr-2023</v>
      </c>
    </row>
    <row r="1466" spans="1:19" x14ac:dyDescent="0.2">
      <c r="A1466" t="s">
        <v>1504</v>
      </c>
      <c r="B1466" t="s">
        <v>46</v>
      </c>
      <c r="C1466" t="s">
        <v>28</v>
      </c>
      <c r="D1466" s="1">
        <v>44909</v>
      </c>
      <c r="E1466" s="1">
        <v>45360</v>
      </c>
      <c r="F1466">
        <v>98286.8</v>
      </c>
      <c r="G1466">
        <v>10155.799999999999</v>
      </c>
      <c r="H1466">
        <v>5283.8</v>
      </c>
      <c r="I1466" s="6">
        <v>9879.9230000000007</v>
      </c>
      <c r="J1466" s="7">
        <v>20785.663</v>
      </c>
      <c r="K1466" t="s">
        <v>64</v>
      </c>
      <c r="L1466" t="s">
        <v>30</v>
      </c>
      <c r="M1466" t="s">
        <v>31</v>
      </c>
      <c r="N1466" s="5">
        <f xml:space="preserve"> Campaign_Data[[#This Row],[Clicks]]/Campaign_Data[[#This Row],[Impressions]]</f>
        <v>0.10332821904874305</v>
      </c>
      <c r="O1466" s="5">
        <f xml:space="preserve"> Campaign_Data[[#This Row],[Conversions]]/Campaign_Data[[#This Row],[Clicks]]</f>
        <v>0.52027412906910342</v>
      </c>
      <c r="P1466" s="7">
        <f>Campaign_Data[[#This Row],[Total_Spend]]/Campaign_Data[[#This Row],[Clicks]]</f>
        <v>0.97283552255853811</v>
      </c>
      <c r="Q1466" s="6">
        <f>Campaign_Data[[#This Row],[Total_Spend]]/Campaign_Data[[#This Row],[Conversions]]</f>
        <v>1.8698518111964875</v>
      </c>
      <c r="R1466" s="7">
        <f xml:space="preserve"> Campaign_Data[[#This Row],[Revenue_Generated]]/Campaign_Data[[#This Row],[Total_Spend]]</f>
        <v>2.1038284407682122</v>
      </c>
      <c r="S1466" t="str">
        <f xml:space="preserve"> TEXT(Campaign_Data[[#This Row],[Start_Date]], "mmm-yyyy")</f>
        <v>Dec-2022</v>
      </c>
    </row>
    <row r="1467" spans="1:19" x14ac:dyDescent="0.2">
      <c r="A1467" t="s">
        <v>1505</v>
      </c>
      <c r="B1467" t="s">
        <v>33</v>
      </c>
      <c r="C1467" t="s">
        <v>28</v>
      </c>
      <c r="D1467" s="1">
        <v>45007</v>
      </c>
      <c r="E1467" s="1">
        <v>45448</v>
      </c>
      <c r="F1467">
        <v>126599.5</v>
      </c>
      <c r="G1467">
        <v>5214.2</v>
      </c>
      <c r="H1467">
        <v>597.4</v>
      </c>
      <c r="I1467" s="6">
        <v>10035.16</v>
      </c>
      <c r="J1467" s="7">
        <v>39648.741999999998</v>
      </c>
      <c r="K1467" t="s">
        <v>29</v>
      </c>
      <c r="L1467" t="s">
        <v>49</v>
      </c>
      <c r="M1467" t="s">
        <v>23</v>
      </c>
      <c r="N1467" s="5">
        <f xml:space="preserve"> Campaign_Data[[#This Row],[Clicks]]/Campaign_Data[[#This Row],[Impressions]]</f>
        <v>4.1186576566258161E-2</v>
      </c>
      <c r="O1467" s="5">
        <f xml:space="preserve"> Campaign_Data[[#This Row],[Conversions]]/Campaign_Data[[#This Row],[Clicks]]</f>
        <v>0.11457174638487208</v>
      </c>
      <c r="P1467" s="7">
        <f>Campaign_Data[[#This Row],[Total_Spend]]/Campaign_Data[[#This Row],[Clicks]]</f>
        <v>1.9245828698553948</v>
      </c>
      <c r="Q1467" s="6">
        <f>Campaign_Data[[#This Row],[Total_Spend]]/Campaign_Data[[#This Row],[Conversions]]</f>
        <v>16.798058252427186</v>
      </c>
      <c r="R1467" s="7">
        <f xml:space="preserve"> Campaign_Data[[#This Row],[Revenue_Generated]]/Campaign_Data[[#This Row],[Total_Spend]]</f>
        <v>3.9509825453704774</v>
      </c>
      <c r="S1467" t="str">
        <f xml:space="preserve"> TEXT(Campaign_Data[[#This Row],[Start_Date]], "mmm-yyyy")</f>
        <v>Mar-2023</v>
      </c>
    </row>
    <row r="1468" spans="1:19" x14ac:dyDescent="0.2">
      <c r="A1468" t="s">
        <v>1506</v>
      </c>
      <c r="B1468" t="s">
        <v>33</v>
      </c>
      <c r="C1468" t="s">
        <v>47</v>
      </c>
      <c r="D1468" s="1">
        <v>45043</v>
      </c>
      <c r="E1468" s="1">
        <v>45486</v>
      </c>
      <c r="F1468">
        <v>32294.399999999998</v>
      </c>
      <c r="G1468">
        <v>2206.9</v>
      </c>
      <c r="H1468">
        <v>1241.2</v>
      </c>
      <c r="I1468" s="6">
        <v>4499.1760000000004</v>
      </c>
      <c r="J1468" s="7">
        <v>6605.0690000000004</v>
      </c>
      <c r="K1468" t="s">
        <v>29</v>
      </c>
      <c r="L1468" t="s">
        <v>49</v>
      </c>
      <c r="M1468" t="s">
        <v>23</v>
      </c>
      <c r="N1468" s="5">
        <f xml:space="preserve"> Campaign_Data[[#This Row],[Clicks]]/Campaign_Data[[#This Row],[Impressions]]</f>
        <v>6.8336925287356326E-2</v>
      </c>
      <c r="O1468" s="5">
        <f xml:space="preserve"> Campaign_Data[[#This Row],[Conversions]]/Campaign_Data[[#This Row],[Clicks]]</f>
        <v>0.5624178712220762</v>
      </c>
      <c r="P1468" s="7">
        <f>Campaign_Data[[#This Row],[Total_Spend]]/Campaign_Data[[#This Row],[Clicks]]</f>
        <v>2.0386859395532198</v>
      </c>
      <c r="Q1468" s="6">
        <f>Campaign_Data[[#This Row],[Total_Spend]]/Campaign_Data[[#This Row],[Conversions]]</f>
        <v>3.6248598130841123</v>
      </c>
      <c r="R1468" s="7">
        <f xml:space="preserve"> Campaign_Data[[#This Row],[Revenue_Generated]]/Campaign_Data[[#This Row],[Total_Spend]]</f>
        <v>1.468061929562213</v>
      </c>
      <c r="S1468" t="str">
        <f xml:space="preserve"> TEXT(Campaign_Data[[#This Row],[Start_Date]], "mmm-yyyy")</f>
        <v>Apr-2023</v>
      </c>
    </row>
    <row r="1469" spans="1:19" x14ac:dyDescent="0.2">
      <c r="A1469" t="s">
        <v>1507</v>
      </c>
      <c r="B1469" t="s">
        <v>27</v>
      </c>
      <c r="C1469" t="s">
        <v>47</v>
      </c>
      <c r="D1469" s="1">
        <v>44950</v>
      </c>
      <c r="E1469" s="1">
        <v>45397</v>
      </c>
      <c r="F1469">
        <v>87771.4</v>
      </c>
      <c r="G1469">
        <v>19398.099999999999</v>
      </c>
      <c r="H1469">
        <v>5388.2</v>
      </c>
      <c r="I1469" s="6">
        <v>7390.7950000000001</v>
      </c>
      <c r="J1469" s="7">
        <v>27401.462</v>
      </c>
      <c r="K1469" t="s">
        <v>29</v>
      </c>
      <c r="L1469" t="s">
        <v>30</v>
      </c>
      <c r="M1469" t="s">
        <v>23</v>
      </c>
      <c r="N1469" s="5">
        <f xml:space="preserve"> Campaign_Data[[#This Row],[Clicks]]/Campaign_Data[[#This Row],[Impressions]]</f>
        <v>0.22100707064032246</v>
      </c>
      <c r="O1469" s="5">
        <f xml:space="preserve"> Campaign_Data[[#This Row],[Conversions]]/Campaign_Data[[#This Row],[Clicks]]</f>
        <v>0.27776947226790255</v>
      </c>
      <c r="P1469" s="7">
        <f>Campaign_Data[[#This Row],[Total_Spend]]/Campaign_Data[[#This Row],[Clicks]]</f>
        <v>0.38100612946628798</v>
      </c>
      <c r="Q1469" s="6">
        <f>Campaign_Data[[#This Row],[Total_Spend]]/Campaign_Data[[#This Row],[Conversions]]</f>
        <v>1.3716630785791173</v>
      </c>
      <c r="R1469" s="7">
        <f xml:space="preserve"> Campaign_Data[[#This Row],[Revenue_Generated]]/Campaign_Data[[#This Row],[Total_Spend]]</f>
        <v>3.7075121147319061</v>
      </c>
      <c r="S1469" t="str">
        <f xml:space="preserve"> TEXT(Campaign_Data[[#This Row],[Start_Date]], "mmm-yyyy")</f>
        <v>Jan-2023</v>
      </c>
    </row>
    <row r="1470" spans="1:19" x14ac:dyDescent="0.2">
      <c r="A1470" t="s">
        <v>1508</v>
      </c>
      <c r="B1470" t="s">
        <v>46</v>
      </c>
      <c r="C1470" t="s">
        <v>28</v>
      </c>
      <c r="D1470" s="1">
        <v>44882</v>
      </c>
      <c r="E1470" s="1">
        <v>45344</v>
      </c>
      <c r="F1470">
        <v>79349.8</v>
      </c>
      <c r="G1470">
        <v>61375.6</v>
      </c>
      <c r="H1470">
        <v>58719.199999999997</v>
      </c>
      <c r="I1470" s="6">
        <v>9368.7690000000002</v>
      </c>
      <c r="J1470" s="7">
        <v>28435.920999999998</v>
      </c>
      <c r="K1470" t="s">
        <v>21</v>
      </c>
      <c r="L1470" t="s">
        <v>34</v>
      </c>
      <c r="M1470" t="s">
        <v>31</v>
      </c>
      <c r="N1470" s="5">
        <f xml:space="preserve"> Campaign_Data[[#This Row],[Clicks]]/Campaign_Data[[#This Row],[Impressions]]</f>
        <v>0.77348147065272999</v>
      </c>
      <c r="O1470" s="5">
        <f xml:space="preserve"> Campaign_Data[[#This Row],[Conversions]]/Campaign_Data[[#This Row],[Clicks]]</f>
        <v>0.95671895671895668</v>
      </c>
      <c r="P1470" s="7">
        <f>Campaign_Data[[#This Row],[Total_Spend]]/Campaign_Data[[#This Row],[Clicks]]</f>
        <v>0.15264647514647514</v>
      </c>
      <c r="Q1470" s="6">
        <f>Campaign_Data[[#This Row],[Total_Spend]]/Campaign_Data[[#This Row],[Conversions]]</f>
        <v>0.15955205452390361</v>
      </c>
      <c r="R1470" s="7">
        <f xml:space="preserve"> Campaign_Data[[#This Row],[Revenue_Generated]]/Campaign_Data[[#This Row],[Total_Spend]]</f>
        <v>3.0351822101708343</v>
      </c>
      <c r="S1470" t="str">
        <f xml:space="preserve"> TEXT(Campaign_Data[[#This Row],[Start_Date]], "mmm-yyyy")</f>
        <v>Nov-2022</v>
      </c>
    </row>
    <row r="1471" spans="1:19" x14ac:dyDescent="0.2">
      <c r="A1471" t="s">
        <v>1509</v>
      </c>
      <c r="B1471" t="s">
        <v>33</v>
      </c>
      <c r="C1471" t="s">
        <v>28</v>
      </c>
      <c r="D1471" s="1">
        <v>44875</v>
      </c>
      <c r="E1471" s="1">
        <v>45321</v>
      </c>
      <c r="F1471">
        <v>5396.9</v>
      </c>
      <c r="G1471">
        <v>3964.2999999999997</v>
      </c>
      <c r="H1471">
        <v>1528.3</v>
      </c>
      <c r="I1471" s="6">
        <v>5617.88</v>
      </c>
      <c r="J1471" s="7">
        <v>22185.782999999999</v>
      </c>
      <c r="K1471" t="s">
        <v>37</v>
      </c>
      <c r="L1471" t="s">
        <v>30</v>
      </c>
      <c r="M1471" t="s">
        <v>31</v>
      </c>
      <c r="N1471" s="5">
        <f xml:space="preserve"> Campaign_Data[[#This Row],[Clicks]]/Campaign_Data[[#This Row],[Impressions]]</f>
        <v>0.73455131649650729</v>
      </c>
      <c r="O1471" s="5">
        <f xml:space="preserve"> Campaign_Data[[#This Row],[Conversions]]/Campaign_Data[[#This Row],[Clicks]]</f>
        <v>0.38551572787125093</v>
      </c>
      <c r="P1471" s="7">
        <f>Campaign_Data[[#This Row],[Total_Spend]]/Campaign_Data[[#This Row],[Clicks]]</f>
        <v>1.4171177761521581</v>
      </c>
      <c r="Q1471" s="6">
        <f>Campaign_Data[[#This Row],[Total_Spend]]/Campaign_Data[[#This Row],[Conversions]]</f>
        <v>3.6759013282732451</v>
      </c>
      <c r="R1471" s="7">
        <f xml:space="preserve"> Campaign_Data[[#This Row],[Revenue_Generated]]/Campaign_Data[[#This Row],[Total_Spend]]</f>
        <v>3.9491379310344827</v>
      </c>
      <c r="S1471" t="str">
        <f xml:space="preserve"> TEXT(Campaign_Data[[#This Row],[Start_Date]], "mmm-yyyy")</f>
        <v>Nov-2022</v>
      </c>
    </row>
    <row r="1472" spans="1:19" x14ac:dyDescent="0.2">
      <c r="A1472" t="s">
        <v>1510</v>
      </c>
      <c r="B1472" t="s">
        <v>19</v>
      </c>
      <c r="C1472" t="s">
        <v>47</v>
      </c>
      <c r="D1472" s="1">
        <v>44905</v>
      </c>
      <c r="E1472" s="1">
        <v>45363</v>
      </c>
      <c r="F1472">
        <v>101276.7</v>
      </c>
      <c r="G1472">
        <v>73378.7</v>
      </c>
      <c r="H1472">
        <v>65415.299999999996</v>
      </c>
      <c r="I1472" s="6">
        <v>12997.567999999999</v>
      </c>
      <c r="J1472" s="7">
        <v>33803.531000000003</v>
      </c>
      <c r="K1472" t="s">
        <v>64</v>
      </c>
      <c r="L1472" t="s">
        <v>34</v>
      </c>
      <c r="M1472" t="s">
        <v>31</v>
      </c>
      <c r="N1472" s="5">
        <f xml:space="preserve"> Campaign_Data[[#This Row],[Clicks]]/Campaign_Data[[#This Row],[Impressions]]</f>
        <v>0.7245368381868682</v>
      </c>
      <c r="O1472" s="5">
        <f xml:space="preserve"> Campaign_Data[[#This Row],[Conversions]]/Campaign_Data[[#This Row],[Clicks]]</f>
        <v>0.89147531913211875</v>
      </c>
      <c r="P1472" s="7">
        <f>Campaign_Data[[#This Row],[Total_Spend]]/Campaign_Data[[#This Row],[Clicks]]</f>
        <v>0.1771299845868079</v>
      </c>
      <c r="Q1472" s="6">
        <f>Campaign_Data[[#This Row],[Total_Spend]]/Campaign_Data[[#This Row],[Conversions]]</f>
        <v>0.19869308861994059</v>
      </c>
      <c r="R1472" s="7">
        <f xml:space="preserve"> Campaign_Data[[#This Row],[Revenue_Generated]]/Campaign_Data[[#This Row],[Total_Spend]]</f>
        <v>2.6007581572183351</v>
      </c>
      <c r="S1472" t="str">
        <f xml:space="preserve"> TEXT(Campaign_Data[[#This Row],[Start_Date]], "mmm-yyyy")</f>
        <v>Dec-2022</v>
      </c>
    </row>
    <row r="1473" spans="1:19" x14ac:dyDescent="0.2">
      <c r="A1473" t="s">
        <v>1511</v>
      </c>
      <c r="B1473" t="s">
        <v>25</v>
      </c>
      <c r="C1473" t="s">
        <v>28</v>
      </c>
      <c r="D1473" s="1">
        <v>45019</v>
      </c>
      <c r="E1473" s="1">
        <v>45469</v>
      </c>
      <c r="F1473">
        <v>135343</v>
      </c>
      <c r="G1473">
        <v>25357.599999999999</v>
      </c>
      <c r="H1473">
        <v>12702</v>
      </c>
      <c r="I1473" s="6">
        <v>11570.971</v>
      </c>
      <c r="J1473" s="7">
        <v>18238.999</v>
      </c>
      <c r="K1473" t="s">
        <v>64</v>
      </c>
      <c r="L1473" t="s">
        <v>30</v>
      </c>
      <c r="M1473" t="s">
        <v>31</v>
      </c>
      <c r="N1473" s="5">
        <f xml:space="preserve"> Campaign_Data[[#This Row],[Clicks]]/Campaign_Data[[#This Row],[Impressions]]</f>
        <v>0.18735804585386756</v>
      </c>
      <c r="O1473" s="5">
        <f xml:space="preserve"> Campaign_Data[[#This Row],[Conversions]]/Campaign_Data[[#This Row],[Clicks]]</f>
        <v>0.50091491308325709</v>
      </c>
      <c r="P1473" s="7">
        <f>Campaign_Data[[#This Row],[Total_Spend]]/Campaign_Data[[#This Row],[Clicks]]</f>
        <v>0.45631175663311985</v>
      </c>
      <c r="Q1473" s="6">
        <f>Campaign_Data[[#This Row],[Total_Spend]]/Campaign_Data[[#This Row],[Conversions]]</f>
        <v>0.9109566210045662</v>
      </c>
      <c r="R1473" s="7">
        <f xml:space="preserve"> Campaign_Data[[#This Row],[Revenue_Generated]]/Campaign_Data[[#This Row],[Total_Spend]]</f>
        <v>1.5762721209827595</v>
      </c>
      <c r="S1473" t="str">
        <f xml:space="preserve"> TEXT(Campaign_Data[[#This Row],[Start_Date]], "mmm-yyyy")</f>
        <v>Apr-2023</v>
      </c>
    </row>
    <row r="1474" spans="1:19" x14ac:dyDescent="0.2">
      <c r="A1474" t="s">
        <v>1512</v>
      </c>
      <c r="B1474" t="s">
        <v>19</v>
      </c>
      <c r="C1474" t="s">
        <v>20</v>
      </c>
      <c r="D1474" s="1">
        <v>44885</v>
      </c>
      <c r="E1474" s="1">
        <v>45326</v>
      </c>
      <c r="F1474">
        <v>10466.1</v>
      </c>
      <c r="G1474">
        <v>1055.5999999999999</v>
      </c>
      <c r="H1474">
        <v>922.19999999999993</v>
      </c>
      <c r="I1474" s="6">
        <v>3806.337</v>
      </c>
      <c r="J1474" s="7">
        <v>6303.4690000000001</v>
      </c>
      <c r="K1474" t="s">
        <v>21</v>
      </c>
      <c r="L1474" t="s">
        <v>43</v>
      </c>
      <c r="M1474" t="s">
        <v>31</v>
      </c>
      <c r="N1474" s="5">
        <f xml:space="preserve"> Campaign_Data[[#This Row],[Clicks]]/Campaign_Data[[#This Row],[Impressions]]</f>
        <v>0.10085896370185646</v>
      </c>
      <c r="O1474" s="5">
        <f xml:space="preserve"> Campaign_Data[[#This Row],[Conversions]]/Campaign_Data[[#This Row],[Clicks]]</f>
        <v>0.87362637362637363</v>
      </c>
      <c r="P1474" s="7">
        <f>Campaign_Data[[#This Row],[Total_Spend]]/Campaign_Data[[#This Row],[Clicks]]</f>
        <v>3.6058516483516487</v>
      </c>
      <c r="Q1474" s="6">
        <f>Campaign_Data[[#This Row],[Total_Spend]]/Campaign_Data[[#This Row],[Conversions]]</f>
        <v>4.1274528301886795</v>
      </c>
      <c r="R1474" s="7">
        <f xml:space="preserve"> Campaign_Data[[#This Row],[Revenue_Generated]]/Campaign_Data[[#This Row],[Total_Spend]]</f>
        <v>1.6560459570447914</v>
      </c>
      <c r="S1474" t="str">
        <f xml:space="preserve"> TEXT(Campaign_Data[[#This Row],[Start_Date]], "mmm-yyyy")</f>
        <v>Nov-2022</v>
      </c>
    </row>
    <row r="1475" spans="1:19" x14ac:dyDescent="0.2">
      <c r="A1475" t="s">
        <v>1513</v>
      </c>
      <c r="B1475" t="s">
        <v>27</v>
      </c>
      <c r="C1475" t="s">
        <v>28</v>
      </c>
      <c r="D1475" s="1">
        <v>44902</v>
      </c>
      <c r="E1475" s="1">
        <v>45349</v>
      </c>
      <c r="F1475">
        <v>131526.6</v>
      </c>
      <c r="G1475">
        <v>121254.8</v>
      </c>
      <c r="H1475">
        <v>70354</v>
      </c>
      <c r="I1475" s="6">
        <v>9082.3649999999998</v>
      </c>
      <c r="J1475" s="7">
        <v>22507.683000000001</v>
      </c>
      <c r="K1475" t="s">
        <v>42</v>
      </c>
      <c r="L1475" t="s">
        <v>22</v>
      </c>
      <c r="M1475" t="s">
        <v>31</v>
      </c>
      <c r="N1475" s="5">
        <f xml:space="preserve"> Campaign_Data[[#This Row],[Clicks]]/Campaign_Data[[#This Row],[Impressions]]</f>
        <v>0.92190324998897555</v>
      </c>
      <c r="O1475" s="5">
        <f xml:space="preserve"> Campaign_Data[[#This Row],[Conversions]]/Campaign_Data[[#This Row],[Clicks]]</f>
        <v>0.58021620587391176</v>
      </c>
      <c r="P1475" s="7">
        <f>Campaign_Data[[#This Row],[Total_Spend]]/Campaign_Data[[#This Row],[Clicks]]</f>
        <v>7.49031378551612E-2</v>
      </c>
      <c r="Q1475" s="6">
        <f>Campaign_Data[[#This Row],[Total_Spend]]/Campaign_Data[[#This Row],[Conversions]]</f>
        <v>0.12909521846661171</v>
      </c>
      <c r="R1475" s="7">
        <f xml:space="preserve"> Campaign_Data[[#This Row],[Revenue_Generated]]/Campaign_Data[[#This Row],[Total_Spend]]</f>
        <v>2.4781742420614017</v>
      </c>
      <c r="S1475" t="str">
        <f xml:space="preserve"> TEXT(Campaign_Data[[#This Row],[Start_Date]], "mmm-yyyy")</f>
        <v>Dec-2022</v>
      </c>
    </row>
    <row r="1476" spans="1:19" x14ac:dyDescent="0.2">
      <c r="A1476" t="s">
        <v>1514</v>
      </c>
      <c r="B1476" t="s">
        <v>46</v>
      </c>
      <c r="C1476" t="s">
        <v>20</v>
      </c>
      <c r="D1476" s="1">
        <v>45000</v>
      </c>
      <c r="E1476" s="1">
        <v>45463</v>
      </c>
      <c r="F1476">
        <v>38219.1</v>
      </c>
      <c r="G1476">
        <v>11837.8</v>
      </c>
      <c r="H1476">
        <v>3201.6</v>
      </c>
      <c r="I1476" s="6">
        <v>12348.635</v>
      </c>
      <c r="J1476" s="7">
        <v>40325.544000000002</v>
      </c>
      <c r="K1476" t="s">
        <v>64</v>
      </c>
      <c r="L1476" t="s">
        <v>34</v>
      </c>
      <c r="M1476" t="s">
        <v>23</v>
      </c>
      <c r="N1476" s="5">
        <f xml:space="preserve"> Campaign_Data[[#This Row],[Clicks]]/Campaign_Data[[#This Row],[Impressions]]</f>
        <v>0.30973518476363909</v>
      </c>
      <c r="O1476" s="5">
        <f xml:space="preserve"> Campaign_Data[[#This Row],[Conversions]]/Campaign_Data[[#This Row],[Clicks]]</f>
        <v>0.27045565899069085</v>
      </c>
      <c r="P1476" s="7">
        <f>Campaign_Data[[#This Row],[Total_Spend]]/Campaign_Data[[#This Row],[Clicks]]</f>
        <v>1.0431528662420384</v>
      </c>
      <c r="Q1476" s="6">
        <f>Campaign_Data[[#This Row],[Total_Spend]]/Campaign_Data[[#This Row],[Conversions]]</f>
        <v>3.857019927536232</v>
      </c>
      <c r="R1476" s="7">
        <f xml:space="preserve"> Campaign_Data[[#This Row],[Revenue_Generated]]/Campaign_Data[[#This Row],[Total_Spend]]</f>
        <v>3.2655871681363973</v>
      </c>
      <c r="S1476" t="str">
        <f xml:space="preserve"> TEXT(Campaign_Data[[#This Row],[Start_Date]], "mmm-yyyy")</f>
        <v>Mar-2023</v>
      </c>
    </row>
    <row r="1477" spans="1:19" x14ac:dyDescent="0.2">
      <c r="A1477" t="s">
        <v>1515</v>
      </c>
      <c r="B1477" t="s">
        <v>27</v>
      </c>
      <c r="C1477" t="s">
        <v>20</v>
      </c>
      <c r="D1477" s="1">
        <v>45032</v>
      </c>
      <c r="E1477" s="1">
        <v>45487</v>
      </c>
      <c r="F1477">
        <v>20468.2</v>
      </c>
      <c r="G1477">
        <v>18374.399999999998</v>
      </c>
      <c r="H1477">
        <v>7134</v>
      </c>
      <c r="I1477" s="6">
        <v>7295.0370000000003</v>
      </c>
      <c r="J1477" s="7">
        <v>15308.084999999999</v>
      </c>
      <c r="K1477" t="s">
        <v>29</v>
      </c>
      <c r="L1477" t="s">
        <v>49</v>
      </c>
      <c r="M1477" t="s">
        <v>31</v>
      </c>
      <c r="N1477" s="5">
        <f xml:space="preserve"> Campaign_Data[[#This Row],[Clicks]]/Campaign_Data[[#This Row],[Impressions]]</f>
        <v>0.89770473221875868</v>
      </c>
      <c r="O1477" s="5">
        <f xml:space="preserve"> Campaign_Data[[#This Row],[Conversions]]/Campaign_Data[[#This Row],[Clicks]]</f>
        <v>0.3882575757575758</v>
      </c>
      <c r="P1477" s="7">
        <f>Campaign_Data[[#This Row],[Total_Spend]]/Campaign_Data[[#This Row],[Clicks]]</f>
        <v>0.39702178030303037</v>
      </c>
      <c r="Q1477" s="6">
        <f>Campaign_Data[[#This Row],[Total_Spend]]/Campaign_Data[[#This Row],[Conversions]]</f>
        <v>1.0225731707317074</v>
      </c>
      <c r="R1477" s="7">
        <f xml:space="preserve"> Campaign_Data[[#This Row],[Revenue_Generated]]/Campaign_Data[[#This Row],[Total_Spend]]</f>
        <v>2.0984245864688553</v>
      </c>
      <c r="S1477" t="str">
        <f xml:space="preserve"> TEXT(Campaign_Data[[#This Row],[Start_Date]], "mmm-yyyy")</f>
        <v>Apr-2023</v>
      </c>
    </row>
    <row r="1478" spans="1:19" x14ac:dyDescent="0.2">
      <c r="A1478" t="s">
        <v>1516</v>
      </c>
      <c r="B1478" t="s">
        <v>33</v>
      </c>
      <c r="C1478" t="s">
        <v>28</v>
      </c>
      <c r="D1478" s="1">
        <v>44966</v>
      </c>
      <c r="E1478" s="1">
        <v>45408</v>
      </c>
      <c r="F1478">
        <v>45675</v>
      </c>
      <c r="G1478">
        <v>8920.4</v>
      </c>
      <c r="H1478">
        <v>5312.8</v>
      </c>
      <c r="I1478" s="6">
        <v>6108.9369999999999</v>
      </c>
      <c r="J1478" s="7">
        <v>15385.834000000001</v>
      </c>
      <c r="K1478" t="s">
        <v>29</v>
      </c>
      <c r="L1478" t="s">
        <v>43</v>
      </c>
      <c r="M1478" t="s">
        <v>31</v>
      </c>
      <c r="N1478" s="5">
        <f xml:space="preserve"> Campaign_Data[[#This Row],[Clicks]]/Campaign_Data[[#This Row],[Impressions]]</f>
        <v>0.19530158730158728</v>
      </c>
      <c r="O1478" s="5">
        <f xml:space="preserve"> Campaign_Data[[#This Row],[Conversions]]/Campaign_Data[[#This Row],[Clicks]]</f>
        <v>0.59557867360208072</v>
      </c>
      <c r="P1478" s="7">
        <f>Campaign_Data[[#This Row],[Total_Spend]]/Campaign_Data[[#This Row],[Clicks]]</f>
        <v>0.68482769830949286</v>
      </c>
      <c r="Q1478" s="6">
        <f>Campaign_Data[[#This Row],[Total_Spend]]/Campaign_Data[[#This Row],[Conversions]]</f>
        <v>1.1498526200873362</v>
      </c>
      <c r="R1478" s="7">
        <f xml:space="preserve"> Campaign_Data[[#This Row],[Revenue_Generated]]/Campaign_Data[[#This Row],[Total_Spend]]</f>
        <v>2.5185779457211623</v>
      </c>
      <c r="S1478" t="str">
        <f xml:space="preserve"> TEXT(Campaign_Data[[#This Row],[Start_Date]], "mmm-yyyy")</f>
        <v>Feb-2023</v>
      </c>
    </row>
    <row r="1479" spans="1:19" x14ac:dyDescent="0.2">
      <c r="A1479" t="s">
        <v>1517</v>
      </c>
      <c r="B1479" t="s">
        <v>27</v>
      </c>
      <c r="C1479" t="s">
        <v>28</v>
      </c>
      <c r="D1479" s="1">
        <v>45127</v>
      </c>
      <c r="E1479" s="1">
        <v>45588</v>
      </c>
      <c r="F1479">
        <v>100447.3</v>
      </c>
      <c r="G1479">
        <v>79344</v>
      </c>
      <c r="H1479">
        <v>13003.6</v>
      </c>
      <c r="I1479" s="6">
        <v>12783.055</v>
      </c>
      <c r="J1479" s="7">
        <v>33865.851999999999</v>
      </c>
      <c r="K1479" t="s">
        <v>37</v>
      </c>
      <c r="L1479" t="s">
        <v>43</v>
      </c>
      <c r="M1479" t="s">
        <v>23</v>
      </c>
      <c r="N1479" s="5">
        <f xml:space="preserve"> Campaign_Data[[#This Row],[Clicks]]/Campaign_Data[[#This Row],[Impressions]]</f>
        <v>0.78990674712013165</v>
      </c>
      <c r="O1479" s="5">
        <f xml:space="preserve"> Campaign_Data[[#This Row],[Conversions]]/Campaign_Data[[#This Row],[Clicks]]</f>
        <v>0.16388888888888889</v>
      </c>
      <c r="P1479" s="7">
        <f>Campaign_Data[[#This Row],[Total_Spend]]/Campaign_Data[[#This Row],[Clicks]]</f>
        <v>0.16110928362573099</v>
      </c>
      <c r="Q1479" s="6">
        <f>Campaign_Data[[#This Row],[Total_Spend]]/Campaign_Data[[#This Row],[Conversions]]</f>
        <v>0.98303969669937552</v>
      </c>
      <c r="R1479" s="7">
        <f xml:space="preserve"> Campaign_Data[[#This Row],[Revenue_Generated]]/Campaign_Data[[#This Row],[Total_Spend]]</f>
        <v>2.6492768747376898</v>
      </c>
      <c r="S1479" t="str">
        <f xml:space="preserve"> TEXT(Campaign_Data[[#This Row],[Start_Date]], "mmm-yyyy")</f>
        <v>Jul-2023</v>
      </c>
    </row>
    <row r="1480" spans="1:19" x14ac:dyDescent="0.2">
      <c r="A1480" t="s">
        <v>1518</v>
      </c>
      <c r="B1480" t="s">
        <v>33</v>
      </c>
      <c r="C1480" t="s">
        <v>20</v>
      </c>
      <c r="D1480" s="1">
        <v>45129</v>
      </c>
      <c r="E1480" s="1">
        <v>45581</v>
      </c>
      <c r="F1480">
        <v>48348.799999999996</v>
      </c>
      <c r="G1480">
        <v>1084.5999999999999</v>
      </c>
      <c r="H1480">
        <v>669.9</v>
      </c>
      <c r="I1480" s="6">
        <v>6025.5910000000003</v>
      </c>
      <c r="J1480" s="7">
        <v>17527.976999999999</v>
      </c>
      <c r="K1480" t="s">
        <v>37</v>
      </c>
      <c r="L1480" t="s">
        <v>49</v>
      </c>
      <c r="M1480" t="s">
        <v>31</v>
      </c>
      <c r="N1480" s="5">
        <f xml:space="preserve"> Campaign_Data[[#This Row],[Clicks]]/Campaign_Data[[#This Row],[Impressions]]</f>
        <v>2.2432821497120923E-2</v>
      </c>
      <c r="O1480" s="5">
        <f xml:space="preserve"> Campaign_Data[[#This Row],[Conversions]]/Campaign_Data[[#This Row],[Clicks]]</f>
        <v>0.61764705882352944</v>
      </c>
      <c r="P1480" s="7">
        <f>Campaign_Data[[#This Row],[Total_Spend]]/Campaign_Data[[#This Row],[Clicks]]</f>
        <v>5.5555882352941186</v>
      </c>
      <c r="Q1480" s="6">
        <f>Campaign_Data[[#This Row],[Total_Spend]]/Campaign_Data[[#This Row],[Conversions]]</f>
        <v>8.994761904761905</v>
      </c>
      <c r="R1480" s="7">
        <f xml:space="preserve"> Campaign_Data[[#This Row],[Revenue_Generated]]/Campaign_Data[[#This Row],[Total_Spend]]</f>
        <v>2.9089224608839195</v>
      </c>
      <c r="S1480" t="str">
        <f xml:space="preserve"> TEXT(Campaign_Data[[#This Row],[Start_Date]], "mmm-yyyy")</f>
        <v>Jul-2023</v>
      </c>
    </row>
    <row r="1481" spans="1:19" x14ac:dyDescent="0.2">
      <c r="A1481" t="s">
        <v>1519</v>
      </c>
      <c r="B1481" t="s">
        <v>27</v>
      </c>
      <c r="C1481" t="s">
        <v>40</v>
      </c>
      <c r="D1481" s="1">
        <v>44981</v>
      </c>
      <c r="E1481" s="1">
        <v>45428</v>
      </c>
      <c r="F1481">
        <v>23020.2</v>
      </c>
      <c r="G1481">
        <v>14244.8</v>
      </c>
      <c r="H1481">
        <v>3561.2</v>
      </c>
      <c r="I1481" s="6">
        <v>7997.1559999999999</v>
      </c>
      <c r="J1481" s="7">
        <v>26653.001</v>
      </c>
      <c r="K1481" t="s">
        <v>37</v>
      </c>
      <c r="L1481" t="s">
        <v>49</v>
      </c>
      <c r="M1481" t="s">
        <v>23</v>
      </c>
      <c r="N1481" s="5">
        <f xml:space="preserve"> Campaign_Data[[#This Row],[Clicks]]/Campaign_Data[[#This Row],[Impressions]]</f>
        <v>0.61879566641471395</v>
      </c>
      <c r="O1481" s="5">
        <f xml:space="preserve"> Campaign_Data[[#This Row],[Conversions]]/Campaign_Data[[#This Row],[Clicks]]</f>
        <v>0.25</v>
      </c>
      <c r="P1481" s="7">
        <f>Campaign_Data[[#This Row],[Total_Spend]]/Campaign_Data[[#This Row],[Clicks]]</f>
        <v>0.56140879478827366</v>
      </c>
      <c r="Q1481" s="6">
        <f>Campaign_Data[[#This Row],[Total_Spend]]/Campaign_Data[[#This Row],[Conversions]]</f>
        <v>2.2456351791530946</v>
      </c>
      <c r="R1481" s="7">
        <f xml:space="preserve"> Campaign_Data[[#This Row],[Revenue_Generated]]/Campaign_Data[[#This Row],[Total_Spend]]</f>
        <v>3.3328099389332908</v>
      </c>
      <c r="S1481" t="str">
        <f xml:space="preserve"> TEXT(Campaign_Data[[#This Row],[Start_Date]], "mmm-yyyy")</f>
        <v>Feb-2023</v>
      </c>
    </row>
    <row r="1482" spans="1:19" x14ac:dyDescent="0.2">
      <c r="A1482" t="s">
        <v>1520</v>
      </c>
      <c r="B1482" t="s">
        <v>46</v>
      </c>
      <c r="C1482" t="s">
        <v>40</v>
      </c>
      <c r="D1482" s="1">
        <v>44955</v>
      </c>
      <c r="E1482" s="1">
        <v>45397</v>
      </c>
      <c r="F1482">
        <v>77386.5</v>
      </c>
      <c r="G1482">
        <v>1139.7</v>
      </c>
      <c r="H1482">
        <v>403.09999999999997</v>
      </c>
      <c r="I1482" s="6">
        <v>4556.7700000000004</v>
      </c>
      <c r="J1482" s="7">
        <v>14789.361999999999</v>
      </c>
      <c r="K1482" t="s">
        <v>64</v>
      </c>
      <c r="L1482" t="s">
        <v>30</v>
      </c>
      <c r="M1482" t="s">
        <v>31</v>
      </c>
      <c r="N1482" s="5">
        <f xml:space="preserve"> Campaign_Data[[#This Row],[Clicks]]/Campaign_Data[[#This Row],[Impressions]]</f>
        <v>1.4727374929735807E-2</v>
      </c>
      <c r="O1482" s="5">
        <f xml:space="preserve"> Campaign_Data[[#This Row],[Conversions]]/Campaign_Data[[#This Row],[Clicks]]</f>
        <v>0.35368956743002539</v>
      </c>
      <c r="P1482" s="7">
        <f>Campaign_Data[[#This Row],[Total_Spend]]/Campaign_Data[[#This Row],[Clicks]]</f>
        <v>3.9982188295165395</v>
      </c>
      <c r="Q1482" s="6">
        <f>Campaign_Data[[#This Row],[Total_Spend]]/Campaign_Data[[#This Row],[Conversions]]</f>
        <v>11.304316546762593</v>
      </c>
      <c r="R1482" s="7">
        <f xml:space="preserve"> Campaign_Data[[#This Row],[Revenue_Generated]]/Campaign_Data[[#This Row],[Total_Spend]]</f>
        <v>3.2455800929166925</v>
      </c>
      <c r="S1482" t="str">
        <f xml:space="preserve"> TEXT(Campaign_Data[[#This Row],[Start_Date]], "mmm-yyyy")</f>
        <v>Jan-2023</v>
      </c>
    </row>
    <row r="1483" spans="1:19" x14ac:dyDescent="0.2">
      <c r="A1483" t="s">
        <v>1521</v>
      </c>
      <c r="B1483" t="s">
        <v>33</v>
      </c>
      <c r="C1483" t="s">
        <v>20</v>
      </c>
      <c r="D1483" s="1">
        <v>45120</v>
      </c>
      <c r="E1483" s="1">
        <v>45579</v>
      </c>
      <c r="F1483">
        <v>48398.1</v>
      </c>
      <c r="G1483">
        <v>46501.5</v>
      </c>
      <c r="H1483">
        <v>20923.5</v>
      </c>
      <c r="I1483" s="6">
        <v>7149.1090000000004</v>
      </c>
      <c r="J1483" s="7">
        <v>16647.420999999998</v>
      </c>
      <c r="K1483" t="s">
        <v>64</v>
      </c>
      <c r="L1483" t="s">
        <v>49</v>
      </c>
      <c r="M1483" t="s">
        <v>31</v>
      </c>
      <c r="N1483" s="5">
        <f xml:space="preserve"> Campaign_Data[[#This Row],[Clicks]]/Campaign_Data[[#This Row],[Impressions]]</f>
        <v>0.96081251123494515</v>
      </c>
      <c r="O1483" s="5">
        <f xml:space="preserve"> Campaign_Data[[#This Row],[Conversions]]/Campaign_Data[[#This Row],[Clicks]]</f>
        <v>0.44995322731524789</v>
      </c>
      <c r="P1483" s="7">
        <f>Campaign_Data[[#This Row],[Total_Spend]]/Campaign_Data[[#This Row],[Clicks]]</f>
        <v>0.15373932023698161</v>
      </c>
      <c r="Q1483" s="6">
        <f>Campaign_Data[[#This Row],[Total_Spend]]/Campaign_Data[[#This Row],[Conversions]]</f>
        <v>0.34167844767844768</v>
      </c>
      <c r="R1483" s="7">
        <f xml:space="preserve"> Campaign_Data[[#This Row],[Revenue_Generated]]/Campaign_Data[[#This Row],[Total_Spend]]</f>
        <v>2.3286008088560401</v>
      </c>
      <c r="S1483" t="str">
        <f xml:space="preserve"> TEXT(Campaign_Data[[#This Row],[Start_Date]], "mmm-yyyy")</f>
        <v>Jul-2023</v>
      </c>
    </row>
    <row r="1484" spans="1:19" x14ac:dyDescent="0.2">
      <c r="A1484" t="s">
        <v>1522</v>
      </c>
      <c r="B1484" t="s">
        <v>39</v>
      </c>
      <c r="C1484" t="s">
        <v>28</v>
      </c>
      <c r="D1484" s="1">
        <v>45070</v>
      </c>
      <c r="E1484" s="1">
        <v>45520</v>
      </c>
      <c r="F1484">
        <v>48914.299999999996</v>
      </c>
      <c r="G1484">
        <v>34150.400000000001</v>
      </c>
      <c r="H1484">
        <v>11826.199999999999</v>
      </c>
      <c r="I1484" s="6">
        <v>8861.3850000000002</v>
      </c>
      <c r="J1484" s="7">
        <v>20801.758000000002</v>
      </c>
      <c r="K1484" t="s">
        <v>29</v>
      </c>
      <c r="L1484" t="s">
        <v>30</v>
      </c>
      <c r="M1484" t="s">
        <v>23</v>
      </c>
      <c r="N1484" s="5">
        <f xml:space="preserve"> Campaign_Data[[#This Row],[Clicks]]/Campaign_Data[[#This Row],[Impressions]]</f>
        <v>0.69816802039485393</v>
      </c>
      <c r="O1484" s="5">
        <f xml:space="preserve"> Campaign_Data[[#This Row],[Conversions]]/Campaign_Data[[#This Row],[Clicks]]</f>
        <v>0.34629755434782605</v>
      </c>
      <c r="P1484" s="7">
        <f>Campaign_Data[[#This Row],[Total_Spend]]/Campaign_Data[[#This Row],[Clicks]]</f>
        <v>0.25948114809782608</v>
      </c>
      <c r="Q1484" s="6">
        <f>Campaign_Data[[#This Row],[Total_Spend]]/Campaign_Data[[#This Row],[Conversions]]</f>
        <v>0.74930112800392357</v>
      </c>
      <c r="R1484" s="7">
        <f xml:space="preserve"> Campaign_Data[[#This Row],[Revenue_Generated]]/Campaign_Data[[#This Row],[Total_Spend]]</f>
        <v>2.3474612602883185</v>
      </c>
      <c r="S1484" t="str">
        <f xml:space="preserve"> TEXT(Campaign_Data[[#This Row],[Start_Date]], "mmm-yyyy")</f>
        <v>May-2023</v>
      </c>
    </row>
    <row r="1485" spans="1:19" x14ac:dyDescent="0.2">
      <c r="A1485" t="s">
        <v>1523</v>
      </c>
      <c r="B1485" t="s">
        <v>33</v>
      </c>
      <c r="C1485" t="s">
        <v>40</v>
      </c>
      <c r="D1485" s="1">
        <v>45016</v>
      </c>
      <c r="E1485" s="1">
        <v>45457</v>
      </c>
      <c r="F1485">
        <v>81516.099999999991</v>
      </c>
      <c r="G1485">
        <v>37714.5</v>
      </c>
      <c r="H1485">
        <v>7406.5999999999995</v>
      </c>
      <c r="I1485" s="6">
        <v>11093.138000000001</v>
      </c>
      <c r="J1485" s="7">
        <v>35361.875</v>
      </c>
      <c r="K1485" t="s">
        <v>42</v>
      </c>
      <c r="L1485" t="s">
        <v>43</v>
      </c>
      <c r="M1485" t="s">
        <v>31</v>
      </c>
      <c r="N1485" s="5">
        <f xml:space="preserve"> Campaign_Data[[#This Row],[Clicks]]/Campaign_Data[[#This Row],[Impressions]]</f>
        <v>0.46266320395602839</v>
      </c>
      <c r="O1485" s="5">
        <f xml:space="preserve"> Campaign_Data[[#This Row],[Conversions]]/Campaign_Data[[#This Row],[Clicks]]</f>
        <v>0.19638600538254516</v>
      </c>
      <c r="P1485" s="7">
        <f>Campaign_Data[[#This Row],[Total_Spend]]/Campaign_Data[[#This Row],[Clicks]]</f>
        <v>0.29413456362937335</v>
      </c>
      <c r="Q1485" s="6">
        <f>Campaign_Data[[#This Row],[Total_Spend]]/Campaign_Data[[#This Row],[Conversions]]</f>
        <v>1.4977368833202822</v>
      </c>
      <c r="R1485" s="7">
        <f xml:space="preserve"> Campaign_Data[[#This Row],[Revenue_Generated]]/Campaign_Data[[#This Row],[Total_Spend]]</f>
        <v>3.1877251504488626</v>
      </c>
      <c r="S1485" t="str">
        <f xml:space="preserve"> TEXT(Campaign_Data[[#This Row],[Start_Date]], "mmm-yyyy")</f>
        <v>Mar-2023</v>
      </c>
    </row>
    <row r="1486" spans="1:19" x14ac:dyDescent="0.2">
      <c r="A1486" t="s">
        <v>1524</v>
      </c>
      <c r="B1486" t="s">
        <v>19</v>
      </c>
      <c r="C1486" t="s">
        <v>47</v>
      </c>
      <c r="D1486" s="1">
        <v>44866</v>
      </c>
      <c r="E1486" s="1">
        <v>45326</v>
      </c>
      <c r="F1486">
        <v>51944.799999999996</v>
      </c>
      <c r="G1486">
        <v>44251.1</v>
      </c>
      <c r="H1486">
        <v>18336.7</v>
      </c>
      <c r="I1486" s="6">
        <v>12793.611000000001</v>
      </c>
      <c r="J1486" s="7">
        <v>39881.177000000003</v>
      </c>
      <c r="K1486" t="s">
        <v>64</v>
      </c>
      <c r="L1486" t="s">
        <v>43</v>
      </c>
      <c r="M1486" t="s">
        <v>23</v>
      </c>
      <c r="N1486" s="5">
        <f xml:space="preserve"> Campaign_Data[[#This Row],[Clicks]]/Campaign_Data[[#This Row],[Impressions]]</f>
        <v>0.85188700312639576</v>
      </c>
      <c r="O1486" s="5">
        <f xml:space="preserve"> Campaign_Data[[#This Row],[Conversions]]/Campaign_Data[[#This Row],[Clicks]]</f>
        <v>0.41437839963300349</v>
      </c>
      <c r="P1486" s="7">
        <f>Campaign_Data[[#This Row],[Total_Spend]]/Campaign_Data[[#This Row],[Clicks]]</f>
        <v>0.28911396552854057</v>
      </c>
      <c r="Q1486" s="6">
        <f>Campaign_Data[[#This Row],[Total_Spend]]/Campaign_Data[[#This Row],[Conversions]]</f>
        <v>0.69770520322631668</v>
      </c>
      <c r="R1486" s="7">
        <f xml:space="preserve"> Campaign_Data[[#This Row],[Revenue_Generated]]/Campaign_Data[[#This Row],[Total_Spend]]</f>
        <v>3.1172729106739294</v>
      </c>
      <c r="S1486" t="str">
        <f xml:space="preserve"> TEXT(Campaign_Data[[#This Row],[Start_Date]], "mmm-yyyy")</f>
        <v>Nov-2022</v>
      </c>
    </row>
    <row r="1487" spans="1:19" x14ac:dyDescent="0.2">
      <c r="A1487" t="s">
        <v>1525</v>
      </c>
      <c r="B1487" t="s">
        <v>46</v>
      </c>
      <c r="C1487" t="s">
        <v>40</v>
      </c>
      <c r="D1487" s="1">
        <v>44934</v>
      </c>
      <c r="E1487" s="1">
        <v>45378</v>
      </c>
      <c r="F1487">
        <v>75054.899999999994</v>
      </c>
      <c r="G1487">
        <v>39123.9</v>
      </c>
      <c r="H1487">
        <v>35867.199999999997</v>
      </c>
      <c r="I1487" s="6">
        <v>7765.7650000000003</v>
      </c>
      <c r="J1487" s="7">
        <v>18963.448</v>
      </c>
      <c r="K1487" t="s">
        <v>37</v>
      </c>
      <c r="L1487" t="s">
        <v>43</v>
      </c>
      <c r="M1487" t="s">
        <v>31</v>
      </c>
      <c r="N1487" s="5">
        <f xml:space="preserve"> Campaign_Data[[#This Row],[Clicks]]/Campaign_Data[[#This Row],[Impressions]]</f>
        <v>0.52127043004520701</v>
      </c>
      <c r="O1487" s="5">
        <f xml:space="preserve"> Campaign_Data[[#This Row],[Conversions]]/Campaign_Data[[#This Row],[Clicks]]</f>
        <v>0.91675932102883395</v>
      </c>
      <c r="P1487" s="7">
        <f>Campaign_Data[[#This Row],[Total_Spend]]/Campaign_Data[[#This Row],[Clicks]]</f>
        <v>0.1984915869839152</v>
      </c>
      <c r="Q1487" s="6">
        <f>Campaign_Data[[#This Row],[Total_Spend]]/Campaign_Data[[#This Row],[Conversions]]</f>
        <v>0.21651439197930145</v>
      </c>
      <c r="R1487" s="7">
        <f xml:space="preserve"> Campaign_Data[[#This Row],[Revenue_Generated]]/Campaign_Data[[#This Row],[Total_Spend]]</f>
        <v>2.4419291595869819</v>
      </c>
      <c r="S1487" t="str">
        <f xml:space="preserve"> TEXT(Campaign_Data[[#This Row],[Start_Date]], "mmm-yyyy")</f>
        <v>Jan-2023</v>
      </c>
    </row>
    <row r="1488" spans="1:19" x14ac:dyDescent="0.2">
      <c r="A1488" t="s">
        <v>1526</v>
      </c>
      <c r="B1488" t="s">
        <v>46</v>
      </c>
      <c r="C1488" t="s">
        <v>47</v>
      </c>
      <c r="D1488" s="1">
        <v>45145</v>
      </c>
      <c r="E1488" s="1">
        <v>45583</v>
      </c>
      <c r="F1488">
        <v>21503.5</v>
      </c>
      <c r="G1488">
        <v>2786.9</v>
      </c>
      <c r="H1488">
        <v>1798</v>
      </c>
      <c r="I1488" s="6">
        <v>6763.3509999999997</v>
      </c>
      <c r="J1488" s="7">
        <v>16167.21</v>
      </c>
      <c r="K1488" t="s">
        <v>37</v>
      </c>
      <c r="L1488" t="s">
        <v>22</v>
      </c>
      <c r="M1488" t="s">
        <v>31</v>
      </c>
      <c r="N1488" s="5">
        <f xml:space="preserve"> Campaign_Data[[#This Row],[Clicks]]/Campaign_Data[[#This Row],[Impressions]]</f>
        <v>0.12960215778826703</v>
      </c>
      <c r="O1488" s="5">
        <f xml:space="preserve"> Campaign_Data[[#This Row],[Conversions]]/Campaign_Data[[#This Row],[Clicks]]</f>
        <v>0.64516129032258063</v>
      </c>
      <c r="P1488" s="7">
        <f>Campaign_Data[[#This Row],[Total_Spend]]/Campaign_Data[[#This Row],[Clicks]]</f>
        <v>2.4268366285119667</v>
      </c>
      <c r="Q1488" s="6">
        <f>Campaign_Data[[#This Row],[Total_Spend]]/Campaign_Data[[#This Row],[Conversions]]</f>
        <v>3.7615967741935483</v>
      </c>
      <c r="R1488" s="7">
        <f xml:space="preserve"> Campaign_Data[[#This Row],[Revenue_Generated]]/Campaign_Data[[#This Row],[Total_Spend]]</f>
        <v>2.3904141600812969</v>
      </c>
      <c r="S1488" t="str">
        <f xml:space="preserve"> TEXT(Campaign_Data[[#This Row],[Start_Date]], "mmm-yyyy")</f>
        <v>Aug-2023</v>
      </c>
    </row>
    <row r="1489" spans="1:19" x14ac:dyDescent="0.2">
      <c r="A1489" t="s">
        <v>1527</v>
      </c>
      <c r="B1489" t="s">
        <v>46</v>
      </c>
      <c r="C1489" t="s">
        <v>20</v>
      </c>
      <c r="D1489" s="1">
        <v>44982</v>
      </c>
      <c r="E1489" s="1">
        <v>45440</v>
      </c>
      <c r="F1489">
        <v>27112.1</v>
      </c>
      <c r="G1489">
        <v>5315.7</v>
      </c>
      <c r="H1489">
        <v>249.4</v>
      </c>
      <c r="I1489" s="6">
        <v>9045.9989999999998</v>
      </c>
      <c r="J1489" s="7">
        <v>35235.521999999997</v>
      </c>
      <c r="K1489" t="s">
        <v>64</v>
      </c>
      <c r="L1489" t="s">
        <v>43</v>
      </c>
      <c r="M1489" t="s">
        <v>23</v>
      </c>
      <c r="N1489" s="5">
        <f xml:space="preserve"> Campaign_Data[[#This Row],[Clicks]]/Campaign_Data[[#This Row],[Impressions]]</f>
        <v>0.19606375013370414</v>
      </c>
      <c r="O1489" s="5">
        <f xml:space="preserve"> Campaign_Data[[#This Row],[Conversions]]/Campaign_Data[[#This Row],[Clicks]]</f>
        <v>4.6917621385706494E-2</v>
      </c>
      <c r="P1489" s="7">
        <f>Campaign_Data[[#This Row],[Total_Spend]]/Campaign_Data[[#This Row],[Clicks]]</f>
        <v>1.7017512274959083</v>
      </c>
      <c r="Q1489" s="6">
        <f>Campaign_Data[[#This Row],[Total_Spend]]/Campaign_Data[[#This Row],[Conversions]]</f>
        <v>36.271046511627908</v>
      </c>
      <c r="R1489" s="7">
        <f xml:space="preserve"> Campaign_Data[[#This Row],[Revenue_Generated]]/Campaign_Data[[#This Row],[Total_Spend]]</f>
        <v>3.8951498889177412</v>
      </c>
      <c r="S1489" t="str">
        <f xml:space="preserve"> TEXT(Campaign_Data[[#This Row],[Start_Date]], "mmm-yyyy")</f>
        <v>Feb-2023</v>
      </c>
    </row>
    <row r="1490" spans="1:19" x14ac:dyDescent="0.2">
      <c r="A1490" t="s">
        <v>1528</v>
      </c>
      <c r="B1490" t="s">
        <v>25</v>
      </c>
      <c r="C1490" t="s">
        <v>20</v>
      </c>
      <c r="D1490" s="1">
        <v>45104</v>
      </c>
      <c r="E1490" s="1">
        <v>45547</v>
      </c>
      <c r="F1490">
        <v>83644.7</v>
      </c>
      <c r="G1490">
        <v>42641.599999999999</v>
      </c>
      <c r="H1490">
        <v>23313.1</v>
      </c>
      <c r="I1490" s="6">
        <v>8397.4140000000007</v>
      </c>
      <c r="J1490" s="7">
        <v>30334.87</v>
      </c>
      <c r="K1490" t="s">
        <v>29</v>
      </c>
      <c r="L1490" t="s">
        <v>30</v>
      </c>
      <c r="M1490" t="s">
        <v>31</v>
      </c>
      <c r="N1490" s="5">
        <f xml:space="preserve"> Campaign_Data[[#This Row],[Clicks]]/Campaign_Data[[#This Row],[Impressions]]</f>
        <v>0.50979440418819122</v>
      </c>
      <c r="O1490" s="5">
        <f xml:space="preserve"> Campaign_Data[[#This Row],[Conversions]]/Campaign_Data[[#This Row],[Clicks]]</f>
        <v>0.54672198041349296</v>
      </c>
      <c r="P1490" s="7">
        <f>Campaign_Data[[#This Row],[Total_Spend]]/Campaign_Data[[#This Row],[Clicks]]</f>
        <v>0.19693008705114257</v>
      </c>
      <c r="Q1490" s="6">
        <f>Campaign_Data[[#This Row],[Total_Spend]]/Campaign_Data[[#This Row],[Conversions]]</f>
        <v>0.36020151760169178</v>
      </c>
      <c r="R1490" s="7">
        <f xml:space="preserve"> Campaign_Data[[#This Row],[Revenue_Generated]]/Campaign_Data[[#This Row],[Total_Spend]]</f>
        <v>3.6124061526560434</v>
      </c>
      <c r="S1490" t="str">
        <f xml:space="preserve"> TEXT(Campaign_Data[[#This Row],[Start_Date]], "mmm-yyyy")</f>
        <v>Jun-2023</v>
      </c>
    </row>
    <row r="1491" spans="1:19" x14ac:dyDescent="0.2">
      <c r="A1491" t="s">
        <v>1529</v>
      </c>
      <c r="B1491" t="s">
        <v>46</v>
      </c>
      <c r="C1491" t="s">
        <v>28</v>
      </c>
      <c r="D1491" s="1">
        <v>45059</v>
      </c>
      <c r="E1491" s="1">
        <v>45521</v>
      </c>
      <c r="F1491">
        <v>143402.1</v>
      </c>
      <c r="G1491">
        <v>112897</v>
      </c>
      <c r="H1491">
        <v>28483.8</v>
      </c>
      <c r="I1491" s="6">
        <v>7313.0460000000003</v>
      </c>
      <c r="J1491" s="7">
        <v>10580.272999999999</v>
      </c>
      <c r="K1491" t="s">
        <v>37</v>
      </c>
      <c r="L1491" t="s">
        <v>43</v>
      </c>
      <c r="M1491" t="s">
        <v>31</v>
      </c>
      <c r="N1491" s="5">
        <f xml:space="preserve"> Campaign_Data[[#This Row],[Clicks]]/Campaign_Data[[#This Row],[Impressions]]</f>
        <v>0.78727577908552238</v>
      </c>
      <c r="O1491" s="5">
        <f xml:space="preserve"> Campaign_Data[[#This Row],[Conversions]]/Campaign_Data[[#This Row],[Clicks]]</f>
        <v>0.25229899820190083</v>
      </c>
      <c r="P1491" s="7">
        <f>Campaign_Data[[#This Row],[Total_Spend]]/Campaign_Data[[#This Row],[Clicks]]</f>
        <v>6.477626509118932E-2</v>
      </c>
      <c r="Q1491" s="6">
        <f>Campaign_Data[[#This Row],[Total_Spend]]/Campaign_Data[[#This Row],[Conversions]]</f>
        <v>0.25674404398289558</v>
      </c>
      <c r="R1491" s="7">
        <f xml:space="preserve"> Campaign_Data[[#This Row],[Revenue_Generated]]/Campaign_Data[[#This Row],[Total_Spend]]</f>
        <v>1.4467669149079603</v>
      </c>
      <c r="S1491" t="str">
        <f xml:space="preserve"> TEXT(Campaign_Data[[#This Row],[Start_Date]], "mmm-yyyy")</f>
        <v>May-2023</v>
      </c>
    </row>
    <row r="1492" spans="1:19" x14ac:dyDescent="0.2">
      <c r="A1492" t="s">
        <v>1530</v>
      </c>
      <c r="B1492" t="s">
        <v>39</v>
      </c>
      <c r="C1492" t="s">
        <v>20</v>
      </c>
      <c r="D1492" s="1">
        <v>44868</v>
      </c>
      <c r="E1492" s="1">
        <v>45317</v>
      </c>
      <c r="F1492">
        <v>100685.09999999999</v>
      </c>
      <c r="G1492">
        <v>81698.8</v>
      </c>
      <c r="H1492">
        <v>61575.7</v>
      </c>
      <c r="I1492" s="6">
        <v>12743.47</v>
      </c>
      <c r="J1492" s="7">
        <v>36322.239000000001</v>
      </c>
      <c r="K1492" t="s">
        <v>37</v>
      </c>
      <c r="L1492" t="s">
        <v>49</v>
      </c>
      <c r="M1492" t="s">
        <v>23</v>
      </c>
      <c r="N1492" s="5">
        <f xml:space="preserve"> Campaign_Data[[#This Row],[Clicks]]/Campaign_Data[[#This Row],[Impressions]]</f>
        <v>0.81142890060197592</v>
      </c>
      <c r="O1492" s="5">
        <f xml:space="preserve"> Campaign_Data[[#This Row],[Conversions]]/Campaign_Data[[#This Row],[Clicks]]</f>
        <v>0.75369160868947882</v>
      </c>
      <c r="P1492" s="7">
        <f>Campaign_Data[[#This Row],[Total_Spend]]/Campaign_Data[[#This Row],[Clicks]]</f>
        <v>0.15598111600170381</v>
      </c>
      <c r="Q1492" s="6">
        <f>Campaign_Data[[#This Row],[Total_Spend]]/Campaign_Data[[#This Row],[Conversions]]</f>
        <v>0.20695615315782037</v>
      </c>
      <c r="R1492" s="7">
        <f xml:space="preserve"> Campaign_Data[[#This Row],[Revenue_Generated]]/Campaign_Data[[#This Row],[Total_Spend]]</f>
        <v>2.8502628404979182</v>
      </c>
      <c r="S1492" t="str">
        <f xml:space="preserve"> TEXT(Campaign_Data[[#This Row],[Start_Date]], "mmm-yyyy")</f>
        <v>Nov-2022</v>
      </c>
    </row>
    <row r="1493" spans="1:19" x14ac:dyDescent="0.2">
      <c r="A1493" t="s">
        <v>1531</v>
      </c>
      <c r="B1493" t="s">
        <v>25</v>
      </c>
      <c r="C1493" t="s">
        <v>28</v>
      </c>
      <c r="D1493" s="1">
        <v>44872</v>
      </c>
      <c r="E1493" s="1">
        <v>45313</v>
      </c>
      <c r="F1493">
        <v>7879.3</v>
      </c>
      <c r="G1493">
        <v>2140.1999999999998</v>
      </c>
      <c r="H1493">
        <v>133.4</v>
      </c>
      <c r="I1493" s="6">
        <v>13395.419</v>
      </c>
      <c r="J1493" s="7">
        <v>28468.720000000001</v>
      </c>
      <c r="K1493" t="s">
        <v>37</v>
      </c>
      <c r="L1493" t="s">
        <v>22</v>
      </c>
      <c r="M1493" t="s">
        <v>31</v>
      </c>
      <c r="N1493" s="5">
        <f xml:space="preserve"> Campaign_Data[[#This Row],[Clicks]]/Campaign_Data[[#This Row],[Impressions]]</f>
        <v>0.27162311372837683</v>
      </c>
      <c r="O1493" s="5">
        <f xml:space="preserve"> Campaign_Data[[#This Row],[Conversions]]/Campaign_Data[[#This Row],[Clicks]]</f>
        <v>6.2330623306233068E-2</v>
      </c>
      <c r="P1493" s="7">
        <f>Campaign_Data[[#This Row],[Total_Spend]]/Campaign_Data[[#This Row],[Clicks]]</f>
        <v>6.2589566395663958</v>
      </c>
      <c r="Q1493" s="6">
        <f>Campaign_Data[[#This Row],[Total_Spend]]/Campaign_Data[[#This Row],[Conversions]]</f>
        <v>100.41543478260868</v>
      </c>
      <c r="R1493" s="7">
        <f xml:space="preserve"> Campaign_Data[[#This Row],[Revenue_Generated]]/Campaign_Data[[#This Row],[Total_Spend]]</f>
        <v>2.1252578960016106</v>
      </c>
      <c r="S1493" t="str">
        <f xml:space="preserve"> TEXT(Campaign_Data[[#This Row],[Start_Date]], "mmm-yyyy")</f>
        <v>Nov-2022</v>
      </c>
    </row>
    <row r="1494" spans="1:19" x14ac:dyDescent="0.2">
      <c r="A1494" t="s">
        <v>1532</v>
      </c>
      <c r="B1494" t="s">
        <v>46</v>
      </c>
      <c r="C1494" t="s">
        <v>47</v>
      </c>
      <c r="D1494" s="1">
        <v>44965</v>
      </c>
      <c r="E1494" s="1">
        <v>45419</v>
      </c>
      <c r="F1494">
        <v>127295.5</v>
      </c>
      <c r="G1494">
        <v>26801.8</v>
      </c>
      <c r="H1494">
        <v>2897.1</v>
      </c>
      <c r="I1494" s="6">
        <v>8366.8770000000004</v>
      </c>
      <c r="J1494" s="7">
        <v>25513.010999999999</v>
      </c>
      <c r="K1494" t="s">
        <v>37</v>
      </c>
      <c r="L1494" t="s">
        <v>43</v>
      </c>
      <c r="M1494" t="s">
        <v>31</v>
      </c>
      <c r="N1494" s="5">
        <f xml:space="preserve"> Campaign_Data[[#This Row],[Clicks]]/Campaign_Data[[#This Row],[Impressions]]</f>
        <v>0.21054789839389451</v>
      </c>
      <c r="O1494" s="5">
        <f xml:space="preserve"> Campaign_Data[[#This Row],[Conversions]]/Campaign_Data[[#This Row],[Clicks]]</f>
        <v>0.10809348625838563</v>
      </c>
      <c r="P1494" s="7">
        <f>Campaign_Data[[#This Row],[Total_Spend]]/Campaign_Data[[#This Row],[Clicks]]</f>
        <v>0.31217593594460075</v>
      </c>
      <c r="Q1494" s="6">
        <f>Campaign_Data[[#This Row],[Total_Spend]]/Campaign_Data[[#This Row],[Conversions]]</f>
        <v>2.8880180180180184</v>
      </c>
      <c r="R1494" s="7">
        <f xml:space="preserve"> Campaign_Data[[#This Row],[Revenue_Generated]]/Campaign_Data[[#This Row],[Total_Spend]]</f>
        <v>3.0492872071622421</v>
      </c>
      <c r="S1494" t="str">
        <f xml:space="preserve"> TEXT(Campaign_Data[[#This Row],[Start_Date]], "mmm-yyyy")</f>
        <v>Feb-2023</v>
      </c>
    </row>
    <row r="1495" spans="1:19" x14ac:dyDescent="0.2">
      <c r="A1495" t="s">
        <v>1533</v>
      </c>
      <c r="B1495" t="s">
        <v>46</v>
      </c>
      <c r="C1495" t="s">
        <v>40</v>
      </c>
      <c r="D1495" s="1">
        <v>44921</v>
      </c>
      <c r="E1495" s="1">
        <v>45376</v>
      </c>
      <c r="F1495">
        <v>80350.3</v>
      </c>
      <c r="G1495">
        <v>59189</v>
      </c>
      <c r="H1495">
        <v>8729</v>
      </c>
      <c r="I1495" s="6">
        <v>14045.338</v>
      </c>
      <c r="J1495" s="7">
        <v>24007.998</v>
      </c>
      <c r="K1495" t="s">
        <v>29</v>
      </c>
      <c r="L1495" t="s">
        <v>34</v>
      </c>
      <c r="M1495" t="s">
        <v>23</v>
      </c>
      <c r="N1495" s="5">
        <f xml:space="preserve"> Campaign_Data[[#This Row],[Clicks]]/Campaign_Data[[#This Row],[Impressions]]</f>
        <v>0.73663695095102322</v>
      </c>
      <c r="O1495" s="5">
        <f xml:space="preserve"> Campaign_Data[[#This Row],[Conversions]]/Campaign_Data[[#This Row],[Clicks]]</f>
        <v>0.1474767270945615</v>
      </c>
      <c r="P1495" s="7">
        <f>Campaign_Data[[#This Row],[Total_Spend]]/Campaign_Data[[#This Row],[Clicks]]</f>
        <v>0.23729642332190101</v>
      </c>
      <c r="Q1495" s="6">
        <f>Campaign_Data[[#This Row],[Total_Spend]]/Campaign_Data[[#This Row],[Conversions]]</f>
        <v>1.6090431893687707</v>
      </c>
      <c r="R1495" s="7">
        <f xml:space="preserve"> Campaign_Data[[#This Row],[Revenue_Generated]]/Campaign_Data[[#This Row],[Total_Spend]]</f>
        <v>1.7093214844669455</v>
      </c>
      <c r="S1495" t="str">
        <f xml:space="preserve"> TEXT(Campaign_Data[[#This Row],[Start_Date]], "mmm-yyyy")</f>
        <v>Dec-2022</v>
      </c>
    </row>
    <row r="1496" spans="1:19" x14ac:dyDescent="0.2">
      <c r="A1496" t="s">
        <v>1534</v>
      </c>
      <c r="B1496" t="s">
        <v>33</v>
      </c>
      <c r="C1496" t="s">
        <v>20</v>
      </c>
      <c r="D1496" s="1">
        <v>45101</v>
      </c>
      <c r="E1496" s="1">
        <v>45545</v>
      </c>
      <c r="F1496">
        <v>134212</v>
      </c>
      <c r="G1496">
        <v>106691</v>
      </c>
      <c r="H1496">
        <v>95958.099999999991</v>
      </c>
      <c r="I1496" s="6">
        <v>3482.4940000000001</v>
      </c>
      <c r="J1496" s="7">
        <v>4759.277</v>
      </c>
      <c r="K1496" t="s">
        <v>21</v>
      </c>
      <c r="L1496" t="s">
        <v>43</v>
      </c>
      <c r="M1496" t="s">
        <v>31</v>
      </c>
      <c r="N1496" s="5">
        <f xml:space="preserve"> Campaign_Data[[#This Row],[Clicks]]/Campaign_Data[[#This Row],[Impressions]]</f>
        <v>0.7949438202247191</v>
      </c>
      <c r="O1496" s="5">
        <f xml:space="preserve"> Campaign_Data[[#This Row],[Conversions]]/Campaign_Data[[#This Row],[Clicks]]</f>
        <v>0.89940201141614562</v>
      </c>
      <c r="P1496" s="7">
        <f>Campaign_Data[[#This Row],[Total_Spend]]/Campaign_Data[[#This Row],[Clicks]]</f>
        <v>3.2640935036694754E-2</v>
      </c>
      <c r="Q1496" s="6">
        <f>Campaign_Data[[#This Row],[Total_Spend]]/Campaign_Data[[#This Row],[Conversions]]</f>
        <v>3.6291819033515672E-2</v>
      </c>
      <c r="R1496" s="7">
        <f xml:space="preserve"> Campaign_Data[[#This Row],[Revenue_Generated]]/Campaign_Data[[#This Row],[Total_Spend]]</f>
        <v>1.3666289159435738</v>
      </c>
      <c r="S1496" t="str">
        <f xml:space="preserve"> TEXT(Campaign_Data[[#This Row],[Start_Date]], "mmm-yyyy")</f>
        <v>Jun-2023</v>
      </c>
    </row>
    <row r="1497" spans="1:19" x14ac:dyDescent="0.2">
      <c r="A1497" t="s">
        <v>1535</v>
      </c>
      <c r="B1497" t="s">
        <v>33</v>
      </c>
      <c r="C1497" t="s">
        <v>40</v>
      </c>
      <c r="D1497" s="1">
        <v>44989</v>
      </c>
      <c r="E1497" s="1">
        <v>45427</v>
      </c>
      <c r="F1497">
        <v>6029.0999999999995</v>
      </c>
      <c r="G1497">
        <v>3163.9</v>
      </c>
      <c r="H1497">
        <v>397.3</v>
      </c>
      <c r="I1497" s="6">
        <v>7052.51</v>
      </c>
      <c r="J1497" s="7">
        <v>26713.611000000001</v>
      </c>
      <c r="K1497" t="s">
        <v>29</v>
      </c>
      <c r="L1497" t="s">
        <v>43</v>
      </c>
      <c r="M1497" t="s">
        <v>31</v>
      </c>
      <c r="N1497" s="5">
        <f xml:space="preserve"> Campaign_Data[[#This Row],[Clicks]]/Campaign_Data[[#This Row],[Impressions]]</f>
        <v>0.52477152477152489</v>
      </c>
      <c r="O1497" s="5">
        <f xml:space="preserve"> Campaign_Data[[#This Row],[Conversions]]/Campaign_Data[[#This Row],[Clicks]]</f>
        <v>0.12557286892758937</v>
      </c>
      <c r="P1497" s="7">
        <f>Campaign_Data[[#This Row],[Total_Spend]]/Campaign_Data[[#This Row],[Clicks]]</f>
        <v>2.2290559120073326</v>
      </c>
      <c r="Q1497" s="6">
        <f>Campaign_Data[[#This Row],[Total_Spend]]/Campaign_Data[[#This Row],[Conversions]]</f>
        <v>17.751094890510949</v>
      </c>
      <c r="R1497" s="7">
        <f xml:space="preserve"> Campaign_Data[[#This Row],[Revenue_Generated]]/Campaign_Data[[#This Row],[Total_Spend]]</f>
        <v>3.7878161108598216</v>
      </c>
      <c r="S1497" t="str">
        <f xml:space="preserve"> TEXT(Campaign_Data[[#This Row],[Start_Date]], "mmm-yyyy")</f>
        <v>Mar-2023</v>
      </c>
    </row>
    <row r="1498" spans="1:19" x14ac:dyDescent="0.2">
      <c r="A1498" t="s">
        <v>1536</v>
      </c>
      <c r="B1498" t="s">
        <v>39</v>
      </c>
      <c r="C1498" t="s">
        <v>20</v>
      </c>
      <c r="D1498" s="1">
        <v>44895</v>
      </c>
      <c r="E1498" s="1">
        <v>45358</v>
      </c>
      <c r="F1498">
        <v>69597.099999999991</v>
      </c>
      <c r="G1498">
        <v>19676.5</v>
      </c>
      <c r="H1498">
        <v>3526.4</v>
      </c>
      <c r="I1498" s="6">
        <v>4846.0739999999996</v>
      </c>
      <c r="J1498" s="7">
        <v>14481.44</v>
      </c>
      <c r="K1498" t="s">
        <v>21</v>
      </c>
      <c r="L1498" t="s">
        <v>30</v>
      </c>
      <c r="M1498" t="s">
        <v>31</v>
      </c>
      <c r="N1498" s="5">
        <f xml:space="preserve"> Campaign_Data[[#This Row],[Clicks]]/Campaign_Data[[#This Row],[Impressions]]</f>
        <v>0.2827201133380558</v>
      </c>
      <c r="O1498" s="5">
        <f xml:space="preserve"> Campaign_Data[[#This Row],[Conversions]]/Campaign_Data[[#This Row],[Clicks]]</f>
        <v>0.17921886514369934</v>
      </c>
      <c r="P1498" s="7">
        <f>Campaign_Data[[#This Row],[Total_Spend]]/Campaign_Data[[#This Row],[Clicks]]</f>
        <v>0.24628739867354457</v>
      </c>
      <c r="Q1498" s="6">
        <f>Campaign_Data[[#This Row],[Total_Spend]]/Campaign_Data[[#This Row],[Conversions]]</f>
        <v>1.3742269736842103</v>
      </c>
      <c r="R1498" s="7">
        <f xml:space="preserve"> Campaign_Data[[#This Row],[Revenue_Generated]]/Campaign_Data[[#This Row],[Total_Spend]]</f>
        <v>2.9882828863116826</v>
      </c>
      <c r="S1498" t="str">
        <f xml:space="preserve"> TEXT(Campaign_Data[[#This Row],[Start_Date]], "mmm-yyyy")</f>
        <v>Nov-2022</v>
      </c>
    </row>
    <row r="1499" spans="1:19" x14ac:dyDescent="0.2">
      <c r="A1499" t="s">
        <v>1537</v>
      </c>
      <c r="B1499" t="s">
        <v>27</v>
      </c>
      <c r="C1499" t="s">
        <v>20</v>
      </c>
      <c r="D1499" s="1">
        <v>44873</v>
      </c>
      <c r="E1499" s="1">
        <v>45331</v>
      </c>
      <c r="F1499">
        <v>66839.199999999997</v>
      </c>
      <c r="G1499">
        <v>17159.3</v>
      </c>
      <c r="H1499">
        <v>15152.5</v>
      </c>
      <c r="I1499" s="6">
        <v>13442.428</v>
      </c>
      <c r="J1499" s="7">
        <v>21244.588</v>
      </c>
      <c r="K1499" t="s">
        <v>21</v>
      </c>
      <c r="L1499" t="s">
        <v>30</v>
      </c>
      <c r="M1499" t="s">
        <v>31</v>
      </c>
      <c r="N1499" s="5">
        <f xml:space="preserve"> Campaign_Data[[#This Row],[Clicks]]/Campaign_Data[[#This Row],[Impressions]]</f>
        <v>0.25672509545296773</v>
      </c>
      <c r="O1499" s="5">
        <f xml:space="preserve"> Campaign_Data[[#This Row],[Conversions]]/Campaign_Data[[#This Row],[Clicks]]</f>
        <v>0.88304884231874259</v>
      </c>
      <c r="P1499" s="7">
        <f>Campaign_Data[[#This Row],[Total_Spend]]/Campaign_Data[[#This Row],[Clicks]]</f>
        <v>0.78339023153625154</v>
      </c>
      <c r="Q1499" s="6">
        <f>Campaign_Data[[#This Row],[Total_Spend]]/Campaign_Data[[#This Row],[Conversions]]</f>
        <v>0.88714258373205745</v>
      </c>
      <c r="R1499" s="7">
        <f xml:space="preserve"> Campaign_Data[[#This Row],[Revenue_Generated]]/Campaign_Data[[#This Row],[Total_Spend]]</f>
        <v>1.5804130027700354</v>
      </c>
      <c r="S1499" t="str">
        <f xml:space="preserve"> TEXT(Campaign_Data[[#This Row],[Start_Date]], "mmm-yyyy")</f>
        <v>Nov-2022</v>
      </c>
    </row>
    <row r="1500" spans="1:19" x14ac:dyDescent="0.2">
      <c r="A1500" t="s">
        <v>1538</v>
      </c>
      <c r="B1500" t="s">
        <v>33</v>
      </c>
      <c r="C1500" t="s">
        <v>40</v>
      </c>
      <c r="D1500" s="1">
        <v>44878</v>
      </c>
      <c r="E1500" s="1">
        <v>45341</v>
      </c>
      <c r="F1500">
        <v>11962.5</v>
      </c>
      <c r="G1500">
        <v>5443.3</v>
      </c>
      <c r="H1500">
        <v>2821.7</v>
      </c>
      <c r="I1500" s="6">
        <v>2186.9189999999999</v>
      </c>
      <c r="J1500" s="7">
        <v>6431.3010000000004</v>
      </c>
      <c r="K1500" t="s">
        <v>37</v>
      </c>
      <c r="L1500" t="s">
        <v>49</v>
      </c>
      <c r="M1500" t="s">
        <v>31</v>
      </c>
      <c r="N1500" s="5">
        <f xml:space="preserve"> Campaign_Data[[#This Row],[Clicks]]/Campaign_Data[[#This Row],[Impressions]]</f>
        <v>0.45503030303030306</v>
      </c>
      <c r="O1500" s="5">
        <f xml:space="preserve"> Campaign_Data[[#This Row],[Conversions]]/Campaign_Data[[#This Row],[Clicks]]</f>
        <v>0.51838039424613735</v>
      </c>
      <c r="P1500" s="7">
        <f>Campaign_Data[[#This Row],[Total_Spend]]/Campaign_Data[[#This Row],[Clicks]]</f>
        <v>0.40176345231752791</v>
      </c>
      <c r="Q1500" s="6">
        <f>Campaign_Data[[#This Row],[Total_Spend]]/Campaign_Data[[#This Row],[Conversions]]</f>
        <v>0.77503597122302159</v>
      </c>
      <c r="R1500" s="7">
        <f xml:space="preserve"> Campaign_Data[[#This Row],[Revenue_Generated]]/Campaign_Data[[#This Row],[Total_Spend]]</f>
        <v>2.940804391932212</v>
      </c>
      <c r="S1500" t="str">
        <f xml:space="preserve"> TEXT(Campaign_Data[[#This Row],[Start_Date]], "mmm-yyyy")</f>
        <v>Nov-2022</v>
      </c>
    </row>
    <row r="1501" spans="1:19" x14ac:dyDescent="0.2">
      <c r="A1501" t="s">
        <v>1539</v>
      </c>
      <c r="B1501" t="s">
        <v>39</v>
      </c>
      <c r="C1501" t="s">
        <v>47</v>
      </c>
      <c r="D1501" s="1">
        <v>44866</v>
      </c>
      <c r="E1501" s="1">
        <v>45325</v>
      </c>
      <c r="F1501">
        <v>35043.599999999999</v>
      </c>
      <c r="G1501">
        <v>23585.7</v>
      </c>
      <c r="H1501">
        <v>22434.399999999998</v>
      </c>
      <c r="I1501" s="6">
        <v>3150.7919999999999</v>
      </c>
      <c r="J1501" s="7">
        <v>6585.5230000000001</v>
      </c>
      <c r="K1501" t="s">
        <v>21</v>
      </c>
      <c r="L1501" t="s">
        <v>43</v>
      </c>
      <c r="M1501" t="s">
        <v>31</v>
      </c>
      <c r="N1501" s="5">
        <f xml:space="preserve"> Campaign_Data[[#This Row],[Clicks]]/Campaign_Data[[#This Row],[Impressions]]</f>
        <v>0.67303872889771599</v>
      </c>
      <c r="O1501" s="5">
        <f xml:space="preserve"> Campaign_Data[[#This Row],[Conversions]]/Campaign_Data[[#This Row],[Clicks]]</f>
        <v>0.9511865240378703</v>
      </c>
      <c r="P1501" s="7">
        <f>Campaign_Data[[#This Row],[Total_Spend]]/Campaign_Data[[#This Row],[Clicks]]</f>
        <v>0.13358908151973442</v>
      </c>
      <c r="Q1501" s="6">
        <f>Campaign_Data[[#This Row],[Total_Spend]]/Campaign_Data[[#This Row],[Conversions]]</f>
        <v>0.14044467425025853</v>
      </c>
      <c r="R1501" s="7">
        <f xml:space="preserve"> Campaign_Data[[#This Row],[Revenue_Generated]]/Campaign_Data[[#This Row],[Total_Spend]]</f>
        <v>2.0901167071644209</v>
      </c>
      <c r="S1501" t="str">
        <f xml:space="preserve"> TEXT(Campaign_Data[[#This Row],[Start_Date]], "mmm-yyyy")</f>
        <v>Nov-2022</v>
      </c>
    </row>
    <row r="1502" spans="1:19" x14ac:dyDescent="0.2">
      <c r="A1502" t="s">
        <v>1540</v>
      </c>
      <c r="B1502" t="s">
        <v>27</v>
      </c>
      <c r="C1502" t="s">
        <v>20</v>
      </c>
      <c r="D1502" s="1">
        <v>45154</v>
      </c>
      <c r="E1502" s="1">
        <v>45601</v>
      </c>
      <c r="F1502">
        <v>76119.199999999997</v>
      </c>
      <c r="G1502">
        <v>40739.199999999997</v>
      </c>
      <c r="H1502">
        <v>26044.899999999998</v>
      </c>
      <c r="I1502" s="6">
        <v>1479.29</v>
      </c>
      <c r="J1502" s="7">
        <v>4456.9809999999998</v>
      </c>
      <c r="K1502" t="s">
        <v>29</v>
      </c>
      <c r="L1502" t="s">
        <v>22</v>
      </c>
      <c r="M1502" t="s">
        <v>31</v>
      </c>
      <c r="N1502" s="5">
        <f xml:space="preserve"> Campaign_Data[[#This Row],[Clicks]]/Campaign_Data[[#This Row],[Impressions]]</f>
        <v>0.53520268210911304</v>
      </c>
      <c r="O1502" s="5">
        <f xml:space="preserve"> Campaign_Data[[#This Row],[Conversions]]/Campaign_Data[[#This Row],[Clicks]]</f>
        <v>0.63930808656036442</v>
      </c>
      <c r="P1502" s="7">
        <f>Campaign_Data[[#This Row],[Total_Spend]]/Campaign_Data[[#This Row],[Clicks]]</f>
        <v>3.6311218678815489E-2</v>
      </c>
      <c r="Q1502" s="6">
        <f>Campaign_Data[[#This Row],[Total_Spend]]/Campaign_Data[[#This Row],[Conversions]]</f>
        <v>5.6797683999554621E-2</v>
      </c>
      <c r="R1502" s="7">
        <f xml:space="preserve"> Campaign_Data[[#This Row],[Revenue_Generated]]/Campaign_Data[[#This Row],[Total_Spend]]</f>
        <v>3.0129190354832387</v>
      </c>
      <c r="S1502" t="str">
        <f xml:space="preserve"> TEXT(Campaign_Data[[#This Row],[Start_Date]], "mmm-yyyy")</f>
        <v>Aug-2023</v>
      </c>
    </row>
    <row r="1503" spans="1:19" x14ac:dyDescent="0.2">
      <c r="A1503" t="s">
        <v>1541</v>
      </c>
      <c r="B1503" t="s">
        <v>25</v>
      </c>
      <c r="C1503" t="s">
        <v>28</v>
      </c>
      <c r="D1503" s="1">
        <v>44966</v>
      </c>
      <c r="E1503" s="1">
        <v>45424</v>
      </c>
      <c r="F1503">
        <v>70443.899999999994</v>
      </c>
      <c r="G1503">
        <v>63762.299999999996</v>
      </c>
      <c r="H1503">
        <v>9854.1999999999989</v>
      </c>
      <c r="I1503" s="6">
        <v>9769.027</v>
      </c>
      <c r="J1503" s="7">
        <v>30331.274000000001</v>
      </c>
      <c r="K1503" t="s">
        <v>29</v>
      </c>
      <c r="L1503" t="s">
        <v>34</v>
      </c>
      <c r="M1503" t="s">
        <v>31</v>
      </c>
      <c r="N1503" s="5">
        <f xml:space="preserve"> Campaign_Data[[#This Row],[Clicks]]/Campaign_Data[[#This Row],[Impressions]]</f>
        <v>0.90515005557613937</v>
      </c>
      <c r="O1503" s="5">
        <f xml:space="preserve"> Campaign_Data[[#This Row],[Conversions]]/Campaign_Data[[#This Row],[Clicks]]</f>
        <v>0.15454586801291673</v>
      </c>
      <c r="P1503" s="7">
        <f>Campaign_Data[[#This Row],[Total_Spend]]/Campaign_Data[[#This Row],[Clicks]]</f>
        <v>0.15321007868285808</v>
      </c>
      <c r="Q1503" s="6">
        <f>Campaign_Data[[#This Row],[Total_Spend]]/Campaign_Data[[#This Row],[Conversions]]</f>
        <v>0.9913566804002355</v>
      </c>
      <c r="R1503" s="7">
        <f xml:space="preserve"> Campaign_Data[[#This Row],[Revenue_Generated]]/Campaign_Data[[#This Row],[Total_Spend]]</f>
        <v>3.1048408403416228</v>
      </c>
      <c r="S1503" t="str">
        <f xml:space="preserve"> TEXT(Campaign_Data[[#This Row],[Start_Date]], "mmm-yyyy")</f>
        <v>Feb-2023</v>
      </c>
    </row>
    <row r="1504" spans="1:19" x14ac:dyDescent="0.2">
      <c r="A1504" t="s">
        <v>1542</v>
      </c>
      <c r="B1504" t="s">
        <v>39</v>
      </c>
      <c r="C1504" t="s">
        <v>28</v>
      </c>
      <c r="D1504" s="1">
        <v>45087</v>
      </c>
      <c r="E1504" s="1">
        <v>45531</v>
      </c>
      <c r="F1504">
        <v>21793.5</v>
      </c>
      <c r="G1504">
        <v>5962.4</v>
      </c>
      <c r="H1504">
        <v>2427.2999999999997</v>
      </c>
      <c r="I1504" s="6">
        <v>501.90300000000002</v>
      </c>
      <c r="J1504" s="7">
        <v>1869.3979999999999</v>
      </c>
      <c r="K1504" t="s">
        <v>21</v>
      </c>
      <c r="L1504" t="s">
        <v>49</v>
      </c>
      <c r="M1504" t="s">
        <v>31</v>
      </c>
      <c r="N1504" s="5">
        <f xml:space="preserve"> Campaign_Data[[#This Row],[Clicks]]/Campaign_Data[[#This Row],[Impressions]]</f>
        <v>0.27358616101131067</v>
      </c>
      <c r="O1504" s="5">
        <f xml:space="preserve"> Campaign_Data[[#This Row],[Conversions]]/Campaign_Data[[#This Row],[Clicks]]</f>
        <v>0.40710116731517509</v>
      </c>
      <c r="P1504" s="7">
        <f>Campaign_Data[[#This Row],[Total_Spend]]/Campaign_Data[[#This Row],[Clicks]]</f>
        <v>8.4178015564202346E-2</v>
      </c>
      <c r="Q1504" s="6">
        <f>Campaign_Data[[#This Row],[Total_Spend]]/Campaign_Data[[#This Row],[Conversions]]</f>
        <v>0.20677419354838714</v>
      </c>
      <c r="R1504" s="7">
        <f xml:space="preserve"> Campaign_Data[[#This Row],[Revenue_Generated]]/Campaign_Data[[#This Row],[Total_Spend]]</f>
        <v>3.7246200959149474</v>
      </c>
      <c r="S1504" t="str">
        <f xml:space="preserve"> TEXT(Campaign_Data[[#This Row],[Start_Date]], "mmm-yyyy")</f>
        <v>Jun-2023</v>
      </c>
    </row>
    <row r="1505" spans="1:19" x14ac:dyDescent="0.2">
      <c r="A1505" t="s">
        <v>1543</v>
      </c>
      <c r="B1505" t="s">
        <v>33</v>
      </c>
      <c r="C1505" t="s">
        <v>28</v>
      </c>
      <c r="D1505" s="1">
        <v>45142</v>
      </c>
      <c r="E1505" s="1">
        <v>45600</v>
      </c>
      <c r="F1505">
        <v>23527.7</v>
      </c>
      <c r="G1505">
        <v>16358.9</v>
      </c>
      <c r="H1505">
        <v>1099.0999999999999</v>
      </c>
      <c r="I1505" s="6">
        <v>5303.4040000000005</v>
      </c>
      <c r="J1505" s="7">
        <v>16377.286</v>
      </c>
      <c r="K1505" t="s">
        <v>64</v>
      </c>
      <c r="L1505" t="s">
        <v>34</v>
      </c>
      <c r="M1505" t="s">
        <v>31</v>
      </c>
      <c r="N1505" s="5">
        <f xml:space="preserve"> Campaign_Data[[#This Row],[Clicks]]/Campaign_Data[[#This Row],[Impressions]]</f>
        <v>0.69530383335387647</v>
      </c>
      <c r="O1505" s="5">
        <f xml:space="preserve"> Campaign_Data[[#This Row],[Conversions]]/Campaign_Data[[#This Row],[Clicks]]</f>
        <v>6.718666903031377E-2</v>
      </c>
      <c r="P1505" s="7">
        <f>Campaign_Data[[#This Row],[Total_Spend]]/Campaign_Data[[#This Row],[Clicks]]</f>
        <v>0.32419074632157424</v>
      </c>
      <c r="Q1505" s="6">
        <f>Campaign_Data[[#This Row],[Total_Spend]]/Campaign_Data[[#This Row],[Conversions]]</f>
        <v>4.8252242744063336</v>
      </c>
      <c r="R1505" s="7">
        <f xml:space="preserve"> Campaign_Data[[#This Row],[Revenue_Generated]]/Campaign_Data[[#This Row],[Total_Spend]]</f>
        <v>3.0880706052188365</v>
      </c>
      <c r="S1505" t="str">
        <f xml:space="preserve"> TEXT(Campaign_Data[[#This Row],[Start_Date]], "mmm-yyyy")</f>
        <v>Aug-2023</v>
      </c>
    </row>
    <row r="1506" spans="1:19" x14ac:dyDescent="0.2">
      <c r="A1506" t="s">
        <v>1544</v>
      </c>
      <c r="B1506" t="s">
        <v>27</v>
      </c>
      <c r="C1506" t="s">
        <v>47</v>
      </c>
      <c r="D1506" s="1">
        <v>45108</v>
      </c>
      <c r="E1506" s="1">
        <v>45555</v>
      </c>
      <c r="F1506">
        <v>23057.899999999998</v>
      </c>
      <c r="G1506">
        <v>13444.4</v>
      </c>
      <c r="H1506">
        <v>9123.4</v>
      </c>
      <c r="I1506" s="6">
        <v>13656.68</v>
      </c>
      <c r="J1506" s="7">
        <v>18078.744999999999</v>
      </c>
      <c r="K1506" t="s">
        <v>64</v>
      </c>
      <c r="L1506" t="s">
        <v>34</v>
      </c>
      <c r="M1506" t="s">
        <v>31</v>
      </c>
      <c r="N1506" s="5">
        <f xml:space="preserve"> Campaign_Data[[#This Row],[Clicks]]/Campaign_Data[[#This Row],[Impressions]]</f>
        <v>0.58307131178468119</v>
      </c>
      <c r="O1506" s="5">
        <f xml:space="preserve"> Campaign_Data[[#This Row],[Conversions]]/Campaign_Data[[#This Row],[Clicks]]</f>
        <v>0.67860224331320107</v>
      </c>
      <c r="P1506" s="7">
        <f>Campaign_Data[[#This Row],[Total_Spend]]/Campaign_Data[[#This Row],[Clicks]]</f>
        <v>1.0157894736842106</v>
      </c>
      <c r="Q1506" s="6">
        <f>Campaign_Data[[#This Row],[Total_Spend]]/Campaign_Data[[#This Row],[Conversions]]</f>
        <v>1.4968849332485696</v>
      </c>
      <c r="R1506" s="7">
        <f xml:space="preserve"> Campaign_Data[[#This Row],[Revenue_Generated]]/Campaign_Data[[#This Row],[Total_Spend]]</f>
        <v>1.3238023443472351</v>
      </c>
      <c r="S1506" t="str">
        <f xml:space="preserve"> TEXT(Campaign_Data[[#This Row],[Start_Date]], "mmm-yyyy")</f>
        <v>Jul-2023</v>
      </c>
    </row>
    <row r="1507" spans="1:19" x14ac:dyDescent="0.2">
      <c r="A1507" t="s">
        <v>1545</v>
      </c>
      <c r="B1507" t="s">
        <v>19</v>
      </c>
      <c r="C1507" t="s">
        <v>20</v>
      </c>
      <c r="D1507" s="1">
        <v>44868</v>
      </c>
      <c r="E1507" s="1">
        <v>45327</v>
      </c>
      <c r="F1507">
        <v>136978.6</v>
      </c>
      <c r="G1507">
        <v>106676.5</v>
      </c>
      <c r="H1507">
        <v>60378</v>
      </c>
      <c r="I1507" s="6">
        <v>5604.3950000000004</v>
      </c>
      <c r="J1507" s="7">
        <v>19760.280999999999</v>
      </c>
      <c r="K1507" t="s">
        <v>64</v>
      </c>
      <c r="L1507" t="s">
        <v>43</v>
      </c>
      <c r="M1507" t="s">
        <v>31</v>
      </c>
      <c r="N1507" s="5">
        <f xml:space="preserve"> Campaign_Data[[#This Row],[Clicks]]/Campaign_Data[[#This Row],[Impressions]]</f>
        <v>0.7787822331371469</v>
      </c>
      <c r="O1507" s="5">
        <f xml:space="preserve"> Campaign_Data[[#This Row],[Conversions]]/Campaign_Data[[#This Row],[Clicks]]</f>
        <v>0.56599157265189615</v>
      </c>
      <c r="P1507" s="7">
        <f>Campaign_Data[[#This Row],[Total_Spend]]/Campaign_Data[[#This Row],[Clicks]]</f>
        <v>5.2536359929319022E-2</v>
      </c>
      <c r="Q1507" s="6">
        <f>Campaign_Data[[#This Row],[Total_Spend]]/Campaign_Data[[#This Row],[Conversions]]</f>
        <v>9.2821805955811729E-2</v>
      </c>
      <c r="R1507" s="7">
        <f xml:space="preserve"> Campaign_Data[[#This Row],[Revenue_Generated]]/Campaign_Data[[#This Row],[Total_Spend]]</f>
        <v>3.5258544410235175</v>
      </c>
      <c r="S1507" t="str">
        <f xml:space="preserve"> TEXT(Campaign_Data[[#This Row],[Start_Date]], "mmm-yyyy")</f>
        <v>Nov-2022</v>
      </c>
    </row>
    <row r="1508" spans="1:19" x14ac:dyDescent="0.2">
      <c r="A1508" t="s">
        <v>1546</v>
      </c>
      <c r="B1508" t="s">
        <v>33</v>
      </c>
      <c r="C1508" t="s">
        <v>28</v>
      </c>
      <c r="D1508" s="1">
        <v>45091</v>
      </c>
      <c r="E1508" s="1">
        <v>45527</v>
      </c>
      <c r="F1508">
        <v>67578.7</v>
      </c>
      <c r="G1508">
        <v>27990.799999999999</v>
      </c>
      <c r="H1508">
        <v>17382.599999999999</v>
      </c>
      <c r="I1508" s="6">
        <v>14450.816000000001</v>
      </c>
      <c r="J1508" s="7">
        <v>48201.915000000001</v>
      </c>
      <c r="K1508" t="s">
        <v>29</v>
      </c>
      <c r="L1508" t="s">
        <v>34</v>
      </c>
      <c r="M1508" t="s">
        <v>23</v>
      </c>
      <c r="N1508" s="5">
        <f xml:space="preserve"> Campaign_Data[[#This Row],[Clicks]]/Campaign_Data[[#This Row],[Impressions]]</f>
        <v>0.4141955971334163</v>
      </c>
      <c r="O1508" s="5">
        <f xml:space="preserve"> Campaign_Data[[#This Row],[Conversions]]/Campaign_Data[[#This Row],[Clicks]]</f>
        <v>0.6210111893907998</v>
      </c>
      <c r="P1508" s="7">
        <f>Campaign_Data[[#This Row],[Total_Spend]]/Campaign_Data[[#This Row],[Clicks]]</f>
        <v>0.516270203066722</v>
      </c>
      <c r="Q1508" s="6">
        <f>Campaign_Data[[#This Row],[Total_Spend]]/Campaign_Data[[#This Row],[Conversions]]</f>
        <v>0.83133800467133812</v>
      </c>
      <c r="R1508" s="7">
        <f xml:space="preserve"> Campaign_Data[[#This Row],[Revenue_Generated]]/Campaign_Data[[#This Row],[Total_Spend]]</f>
        <v>3.3355843019522218</v>
      </c>
      <c r="S1508" t="str">
        <f xml:space="preserve"> TEXT(Campaign_Data[[#This Row],[Start_Date]], "mmm-yyyy")</f>
        <v>Jun-2023</v>
      </c>
    </row>
    <row r="1509" spans="1:19" x14ac:dyDescent="0.2">
      <c r="A1509" t="s">
        <v>1547</v>
      </c>
      <c r="B1509" t="s">
        <v>27</v>
      </c>
      <c r="C1509" t="s">
        <v>40</v>
      </c>
      <c r="D1509" s="1">
        <v>44944</v>
      </c>
      <c r="E1509" s="1">
        <v>45392</v>
      </c>
      <c r="F1509">
        <v>91512.4</v>
      </c>
      <c r="G1509">
        <v>71395.099999999991</v>
      </c>
      <c r="H1509">
        <v>69768.2</v>
      </c>
      <c r="I1509" s="6">
        <v>5546.9170000000004</v>
      </c>
      <c r="J1509" s="7">
        <v>14587.116</v>
      </c>
      <c r="K1509" t="s">
        <v>42</v>
      </c>
      <c r="L1509" t="s">
        <v>49</v>
      </c>
      <c r="M1509" t="s">
        <v>23</v>
      </c>
      <c r="N1509" s="5">
        <f xml:space="preserve"> Campaign_Data[[#This Row],[Clicks]]/Campaign_Data[[#This Row],[Impressions]]</f>
        <v>0.78016858917480036</v>
      </c>
      <c r="O1509" s="5">
        <f xml:space="preserve"> Campaign_Data[[#This Row],[Conversions]]/Campaign_Data[[#This Row],[Clicks]]</f>
        <v>0.97721272188147379</v>
      </c>
      <c r="P1509" s="7">
        <f>Campaign_Data[[#This Row],[Total_Spend]]/Campaign_Data[[#This Row],[Clicks]]</f>
        <v>7.7693245054632612E-2</v>
      </c>
      <c r="Q1509" s="6">
        <f>Campaign_Data[[#This Row],[Total_Spend]]/Campaign_Data[[#This Row],[Conversions]]</f>
        <v>7.9504946379582678E-2</v>
      </c>
      <c r="R1509" s="7">
        <f xml:space="preserve"> Campaign_Data[[#This Row],[Revenue_Generated]]/Campaign_Data[[#This Row],[Total_Spend]]</f>
        <v>2.6297700145864811</v>
      </c>
      <c r="S1509" t="str">
        <f xml:space="preserve"> TEXT(Campaign_Data[[#This Row],[Start_Date]], "mmm-yyyy")</f>
        <v>Jan-2023</v>
      </c>
    </row>
    <row r="1510" spans="1:19" x14ac:dyDescent="0.2">
      <c r="A1510" t="s">
        <v>1548</v>
      </c>
      <c r="B1510" t="s">
        <v>27</v>
      </c>
      <c r="C1510" t="s">
        <v>20</v>
      </c>
      <c r="D1510" s="1">
        <v>44881</v>
      </c>
      <c r="E1510" s="1">
        <v>45335</v>
      </c>
      <c r="F1510">
        <v>24603.599999999999</v>
      </c>
      <c r="G1510">
        <v>14975.6</v>
      </c>
      <c r="H1510">
        <v>10161.6</v>
      </c>
      <c r="I1510" s="6">
        <v>2120.915</v>
      </c>
      <c r="J1510" s="7">
        <v>7896.1490000000003</v>
      </c>
      <c r="K1510" t="s">
        <v>37</v>
      </c>
      <c r="L1510" t="s">
        <v>49</v>
      </c>
      <c r="M1510" t="s">
        <v>23</v>
      </c>
      <c r="N1510" s="5">
        <f xml:space="preserve"> Campaign_Data[[#This Row],[Clicks]]/Campaign_Data[[#This Row],[Impressions]]</f>
        <v>0.60867515322960875</v>
      </c>
      <c r="O1510" s="5">
        <f xml:space="preserve"> Campaign_Data[[#This Row],[Conversions]]/Campaign_Data[[#This Row],[Clicks]]</f>
        <v>0.67854376452362508</v>
      </c>
      <c r="P1510" s="7">
        <f>Campaign_Data[[#This Row],[Total_Spend]]/Campaign_Data[[#This Row],[Clicks]]</f>
        <v>0.14162470952749806</v>
      </c>
      <c r="Q1510" s="6">
        <f>Campaign_Data[[#This Row],[Total_Spend]]/Campaign_Data[[#This Row],[Conversions]]</f>
        <v>0.20871860730593605</v>
      </c>
      <c r="R1510" s="7">
        <f xml:space="preserve"> Campaign_Data[[#This Row],[Revenue_Generated]]/Campaign_Data[[#This Row],[Total_Spend]]</f>
        <v>3.7229917276269915</v>
      </c>
      <c r="S1510" t="str">
        <f xml:space="preserve"> TEXT(Campaign_Data[[#This Row],[Start_Date]], "mmm-yyyy")</f>
        <v>Nov-2022</v>
      </c>
    </row>
    <row r="1511" spans="1:19" x14ac:dyDescent="0.2">
      <c r="A1511" t="s">
        <v>1549</v>
      </c>
      <c r="B1511" t="s">
        <v>33</v>
      </c>
      <c r="C1511" t="s">
        <v>47</v>
      </c>
      <c r="D1511" s="1">
        <v>45051</v>
      </c>
      <c r="E1511" s="1">
        <v>45509</v>
      </c>
      <c r="F1511">
        <v>63452</v>
      </c>
      <c r="G1511">
        <v>26265.3</v>
      </c>
      <c r="H1511">
        <v>25218.399999999998</v>
      </c>
      <c r="I1511" s="6">
        <v>2379.8850000000002</v>
      </c>
      <c r="J1511" s="7">
        <v>7270.1840000000002</v>
      </c>
      <c r="K1511" t="s">
        <v>64</v>
      </c>
      <c r="L1511" t="s">
        <v>30</v>
      </c>
      <c r="M1511" t="s">
        <v>31</v>
      </c>
      <c r="N1511" s="5">
        <f xml:space="preserve"> Campaign_Data[[#This Row],[Clicks]]/Campaign_Data[[#This Row],[Impressions]]</f>
        <v>0.41393967093235828</v>
      </c>
      <c r="O1511" s="5">
        <f xml:space="preserve"> Campaign_Data[[#This Row],[Conversions]]/Campaign_Data[[#This Row],[Clicks]]</f>
        <v>0.96014132715027045</v>
      </c>
      <c r="P1511" s="7">
        <f>Campaign_Data[[#This Row],[Total_Spend]]/Campaign_Data[[#This Row],[Clicks]]</f>
        <v>9.0609473335541577E-2</v>
      </c>
      <c r="Q1511" s="6">
        <f>Campaign_Data[[#This Row],[Total_Spend]]/Campaign_Data[[#This Row],[Conversions]]</f>
        <v>9.4370975160993575E-2</v>
      </c>
      <c r="R1511" s="7">
        <f xml:space="preserve"> Campaign_Data[[#This Row],[Revenue_Generated]]/Campaign_Data[[#This Row],[Total_Spend]]</f>
        <v>3.0548467678060072</v>
      </c>
      <c r="S1511" t="str">
        <f xml:space="preserve"> TEXT(Campaign_Data[[#This Row],[Start_Date]], "mmm-yyyy")</f>
        <v>May-2023</v>
      </c>
    </row>
    <row r="1512" spans="1:19" x14ac:dyDescent="0.2">
      <c r="A1512" t="s">
        <v>1550</v>
      </c>
      <c r="B1512" t="s">
        <v>19</v>
      </c>
      <c r="C1512" t="s">
        <v>40</v>
      </c>
      <c r="D1512" s="1">
        <v>44912</v>
      </c>
      <c r="E1512" s="1">
        <v>45348</v>
      </c>
      <c r="F1512">
        <v>85497.8</v>
      </c>
      <c r="G1512">
        <v>9770.1</v>
      </c>
      <c r="H1512">
        <v>2636.1</v>
      </c>
      <c r="I1512" s="6">
        <v>8939.9459999999999</v>
      </c>
      <c r="J1512" s="7">
        <v>17070.212</v>
      </c>
      <c r="K1512" t="s">
        <v>42</v>
      </c>
      <c r="L1512" t="s">
        <v>49</v>
      </c>
      <c r="M1512" t="s">
        <v>31</v>
      </c>
      <c r="N1512" s="5">
        <f xml:space="preserve"> Campaign_Data[[#This Row],[Clicks]]/Campaign_Data[[#This Row],[Impressions]]</f>
        <v>0.11427311579947086</v>
      </c>
      <c r="O1512" s="5">
        <f xml:space="preserve"> Campaign_Data[[#This Row],[Conversions]]/Campaign_Data[[#This Row],[Clicks]]</f>
        <v>0.26981300089047194</v>
      </c>
      <c r="P1512" s="7">
        <f>Campaign_Data[[#This Row],[Total_Spend]]/Campaign_Data[[#This Row],[Clicks]]</f>
        <v>0.91503116651825467</v>
      </c>
      <c r="Q1512" s="6">
        <f>Campaign_Data[[#This Row],[Total_Spend]]/Campaign_Data[[#This Row],[Conversions]]</f>
        <v>3.3913531353135316</v>
      </c>
      <c r="R1512" s="7">
        <f xml:space="preserve"> Campaign_Data[[#This Row],[Revenue_Generated]]/Campaign_Data[[#This Row],[Total_Spend]]</f>
        <v>1.9094312202780643</v>
      </c>
      <c r="S1512" t="str">
        <f xml:space="preserve"> TEXT(Campaign_Data[[#This Row],[Start_Date]], "mmm-yyyy")</f>
        <v>Dec-2022</v>
      </c>
    </row>
    <row r="1513" spans="1:19" x14ac:dyDescent="0.2">
      <c r="A1513" t="s">
        <v>1551</v>
      </c>
      <c r="B1513" t="s">
        <v>46</v>
      </c>
      <c r="C1513" t="s">
        <v>47</v>
      </c>
      <c r="D1513" s="1">
        <v>45013</v>
      </c>
      <c r="E1513" s="1">
        <v>45459</v>
      </c>
      <c r="F1513">
        <v>108071.4</v>
      </c>
      <c r="G1513">
        <v>18125</v>
      </c>
      <c r="H1513">
        <v>1856</v>
      </c>
      <c r="I1513" s="6">
        <v>8325.5810000000001</v>
      </c>
      <c r="J1513" s="7">
        <v>23130.080999999998</v>
      </c>
      <c r="K1513" t="s">
        <v>37</v>
      </c>
      <c r="L1513" t="s">
        <v>43</v>
      </c>
      <c r="M1513" t="s">
        <v>31</v>
      </c>
      <c r="N1513" s="5">
        <f xml:space="preserve"> Campaign_Data[[#This Row],[Clicks]]/Campaign_Data[[#This Row],[Impressions]]</f>
        <v>0.16771319701604681</v>
      </c>
      <c r="O1513" s="5">
        <f xml:space="preserve"> Campaign_Data[[#This Row],[Conversions]]/Campaign_Data[[#This Row],[Clicks]]</f>
        <v>0.1024</v>
      </c>
      <c r="P1513" s="7">
        <f>Campaign_Data[[#This Row],[Total_Spend]]/Campaign_Data[[#This Row],[Clicks]]</f>
        <v>0.45934239999999998</v>
      </c>
      <c r="Q1513" s="6">
        <f>Campaign_Data[[#This Row],[Total_Spend]]/Campaign_Data[[#This Row],[Conversions]]</f>
        <v>4.485765625</v>
      </c>
      <c r="R1513" s="7">
        <f xml:space="preserve"> Campaign_Data[[#This Row],[Revenue_Generated]]/Campaign_Data[[#This Row],[Total_Spend]]</f>
        <v>2.7781942185176023</v>
      </c>
      <c r="S1513" t="str">
        <f xml:space="preserve"> TEXT(Campaign_Data[[#This Row],[Start_Date]], "mmm-yyyy")</f>
        <v>Mar-2023</v>
      </c>
    </row>
    <row r="1514" spans="1:19" x14ac:dyDescent="0.2">
      <c r="A1514" t="s">
        <v>1552</v>
      </c>
      <c r="B1514" t="s">
        <v>25</v>
      </c>
      <c r="C1514" t="s">
        <v>28</v>
      </c>
      <c r="D1514" s="1">
        <v>45146</v>
      </c>
      <c r="E1514" s="1">
        <v>45609</v>
      </c>
      <c r="F1514">
        <v>60253.299999999996</v>
      </c>
      <c r="G1514">
        <v>8311.4</v>
      </c>
      <c r="H1514">
        <v>7905.4</v>
      </c>
      <c r="I1514" s="6">
        <v>12920.428</v>
      </c>
      <c r="J1514" s="7">
        <v>32584.400000000001</v>
      </c>
      <c r="K1514" t="s">
        <v>37</v>
      </c>
      <c r="L1514" t="s">
        <v>49</v>
      </c>
      <c r="M1514" t="s">
        <v>31</v>
      </c>
      <c r="N1514" s="5">
        <f xml:space="preserve"> Campaign_Data[[#This Row],[Clicks]]/Campaign_Data[[#This Row],[Impressions]]</f>
        <v>0.13794099244356742</v>
      </c>
      <c r="O1514" s="5">
        <f xml:space="preserve"> Campaign_Data[[#This Row],[Conversions]]/Campaign_Data[[#This Row],[Clicks]]</f>
        <v>0.95115143056524776</v>
      </c>
      <c r="P1514" s="7">
        <f>Campaign_Data[[#This Row],[Total_Spend]]/Campaign_Data[[#This Row],[Clicks]]</f>
        <v>1.5545429169574321</v>
      </c>
      <c r="Q1514" s="6">
        <f>Campaign_Data[[#This Row],[Total_Spend]]/Campaign_Data[[#This Row],[Conversions]]</f>
        <v>1.6343800440205429</v>
      </c>
      <c r="R1514" s="7">
        <f xml:space="preserve"> Campaign_Data[[#This Row],[Revenue_Generated]]/Campaign_Data[[#This Row],[Total_Spend]]</f>
        <v>2.5219288401282065</v>
      </c>
      <c r="S1514" t="str">
        <f xml:space="preserve"> TEXT(Campaign_Data[[#This Row],[Start_Date]], "mmm-yyyy")</f>
        <v>Aug-2023</v>
      </c>
    </row>
    <row r="1515" spans="1:19" x14ac:dyDescent="0.2">
      <c r="A1515" t="s">
        <v>1553</v>
      </c>
      <c r="B1515" t="s">
        <v>46</v>
      </c>
      <c r="C1515" t="s">
        <v>40</v>
      </c>
      <c r="D1515" s="1">
        <v>44879</v>
      </c>
      <c r="E1515" s="1">
        <v>45342</v>
      </c>
      <c r="F1515">
        <v>10451.6</v>
      </c>
      <c r="G1515">
        <v>1684.8999999999999</v>
      </c>
      <c r="H1515">
        <v>1447.1</v>
      </c>
      <c r="I1515" s="6">
        <v>2522.2170000000001</v>
      </c>
      <c r="J1515" s="7">
        <v>3958.558</v>
      </c>
      <c r="K1515" t="s">
        <v>21</v>
      </c>
      <c r="L1515" t="s">
        <v>49</v>
      </c>
      <c r="M1515" t="s">
        <v>31</v>
      </c>
      <c r="N1515" s="5">
        <f xml:space="preserve"> Campaign_Data[[#This Row],[Clicks]]/Campaign_Data[[#This Row],[Impressions]]</f>
        <v>0.16120976692563815</v>
      </c>
      <c r="O1515" s="5">
        <f xml:space="preserve"> Campaign_Data[[#This Row],[Conversions]]/Campaign_Data[[#This Row],[Clicks]]</f>
        <v>0.85886402753872637</v>
      </c>
      <c r="P1515" s="7">
        <f>Campaign_Data[[#This Row],[Total_Spend]]/Campaign_Data[[#This Row],[Clicks]]</f>
        <v>1.4969535283993116</v>
      </c>
      <c r="Q1515" s="6">
        <f>Campaign_Data[[#This Row],[Total_Spend]]/Campaign_Data[[#This Row],[Conversions]]</f>
        <v>1.7429458917835674</v>
      </c>
      <c r="R1515" s="7">
        <f xml:space="preserve"> Campaign_Data[[#This Row],[Revenue_Generated]]/Campaign_Data[[#This Row],[Total_Spend]]</f>
        <v>1.5694755843767605</v>
      </c>
      <c r="S1515" t="str">
        <f xml:space="preserve"> TEXT(Campaign_Data[[#This Row],[Start_Date]], "mmm-yyyy")</f>
        <v>Nov-2022</v>
      </c>
    </row>
    <row r="1516" spans="1:19" x14ac:dyDescent="0.2">
      <c r="A1516" t="s">
        <v>1554</v>
      </c>
      <c r="B1516" t="s">
        <v>27</v>
      </c>
      <c r="C1516" t="s">
        <v>40</v>
      </c>
      <c r="D1516" s="1">
        <v>45116</v>
      </c>
      <c r="E1516" s="1">
        <v>45556</v>
      </c>
      <c r="F1516">
        <v>81492.899999999994</v>
      </c>
      <c r="G1516">
        <v>50233.799999999996</v>
      </c>
      <c r="H1516">
        <v>31644.799999999999</v>
      </c>
      <c r="I1516" s="6">
        <v>11677.807000000001</v>
      </c>
      <c r="J1516" s="7">
        <v>33748.286</v>
      </c>
      <c r="K1516" t="s">
        <v>21</v>
      </c>
      <c r="L1516" t="s">
        <v>43</v>
      </c>
      <c r="M1516" t="s">
        <v>31</v>
      </c>
      <c r="N1516" s="5">
        <f xml:space="preserve"> Campaign_Data[[#This Row],[Clicks]]/Campaign_Data[[#This Row],[Impressions]]</f>
        <v>0.61641934450731295</v>
      </c>
      <c r="O1516" s="5">
        <f xml:space="preserve"> Campaign_Data[[#This Row],[Conversions]]/Campaign_Data[[#This Row],[Clicks]]</f>
        <v>0.62995035215333106</v>
      </c>
      <c r="P1516" s="7">
        <f>Campaign_Data[[#This Row],[Total_Spend]]/Campaign_Data[[#This Row],[Clicks]]</f>
        <v>0.2324691144209676</v>
      </c>
      <c r="Q1516" s="6">
        <f>Campaign_Data[[#This Row],[Total_Spend]]/Campaign_Data[[#This Row],[Conversions]]</f>
        <v>0.36902767595307923</v>
      </c>
      <c r="R1516" s="7">
        <f xml:space="preserve"> Campaign_Data[[#This Row],[Revenue_Generated]]/Campaign_Data[[#This Row],[Total_Spend]]</f>
        <v>2.8899506559750474</v>
      </c>
      <c r="S1516" t="str">
        <f xml:space="preserve"> TEXT(Campaign_Data[[#This Row],[Start_Date]], "mmm-yyyy")</f>
        <v>Jul-2023</v>
      </c>
    </row>
    <row r="1517" spans="1:19" x14ac:dyDescent="0.2">
      <c r="A1517" t="s">
        <v>1555</v>
      </c>
      <c r="B1517" t="s">
        <v>46</v>
      </c>
      <c r="C1517" t="s">
        <v>47</v>
      </c>
      <c r="D1517" s="1">
        <v>45087</v>
      </c>
      <c r="E1517" s="1">
        <v>45533</v>
      </c>
      <c r="F1517">
        <v>118108.3</v>
      </c>
      <c r="G1517">
        <v>66375.199999999997</v>
      </c>
      <c r="H1517">
        <v>34481</v>
      </c>
      <c r="I1517" s="6">
        <v>12226.226000000001</v>
      </c>
      <c r="J1517" s="7">
        <v>41269.639000000003</v>
      </c>
      <c r="K1517" t="s">
        <v>64</v>
      </c>
      <c r="L1517" t="s">
        <v>22</v>
      </c>
      <c r="M1517" t="s">
        <v>31</v>
      </c>
      <c r="N1517" s="5">
        <f xml:space="preserve"> Campaign_Data[[#This Row],[Clicks]]/Campaign_Data[[#This Row],[Impressions]]</f>
        <v>0.5619859061556215</v>
      </c>
      <c r="O1517" s="5">
        <f xml:space="preserve"> Campaign_Data[[#This Row],[Conversions]]/Campaign_Data[[#This Row],[Clicks]]</f>
        <v>0.51948619363858795</v>
      </c>
      <c r="P1517" s="7">
        <f>Campaign_Data[[#This Row],[Total_Spend]]/Campaign_Data[[#This Row],[Clicks]]</f>
        <v>0.18419870674589306</v>
      </c>
      <c r="Q1517" s="6">
        <f>Campaign_Data[[#This Row],[Total_Spend]]/Campaign_Data[[#This Row],[Conversions]]</f>
        <v>0.35457863751051305</v>
      </c>
      <c r="R1517" s="7">
        <f xml:space="preserve"> Campaign_Data[[#This Row],[Revenue_Generated]]/Campaign_Data[[#This Row],[Total_Spend]]</f>
        <v>3.3755010744934699</v>
      </c>
      <c r="S1517" t="str">
        <f xml:space="preserve"> TEXT(Campaign_Data[[#This Row],[Start_Date]], "mmm-yyyy")</f>
        <v>Jun-2023</v>
      </c>
    </row>
    <row r="1518" spans="1:19" x14ac:dyDescent="0.2">
      <c r="A1518" t="s">
        <v>1556</v>
      </c>
      <c r="B1518" t="s">
        <v>46</v>
      </c>
      <c r="C1518" t="s">
        <v>20</v>
      </c>
      <c r="D1518" s="1">
        <v>44875</v>
      </c>
      <c r="E1518" s="1">
        <v>45326</v>
      </c>
      <c r="F1518">
        <v>72848</v>
      </c>
      <c r="G1518">
        <v>58855.5</v>
      </c>
      <c r="H1518">
        <v>34005.4</v>
      </c>
      <c r="I1518" s="6">
        <v>10008.450999999999</v>
      </c>
      <c r="J1518" s="7">
        <v>35134.108999999997</v>
      </c>
      <c r="K1518" t="s">
        <v>29</v>
      </c>
      <c r="L1518" t="s">
        <v>43</v>
      </c>
      <c r="M1518" t="s">
        <v>23</v>
      </c>
      <c r="N1518" s="5">
        <f xml:space="preserve"> Campaign_Data[[#This Row],[Clicks]]/Campaign_Data[[#This Row],[Impressions]]</f>
        <v>0.80792197452229297</v>
      </c>
      <c r="O1518" s="5">
        <f xml:space="preserve"> Campaign_Data[[#This Row],[Conversions]]/Campaign_Data[[#This Row],[Clicks]]</f>
        <v>0.57777777777777783</v>
      </c>
      <c r="P1518" s="7">
        <f>Campaign_Data[[#This Row],[Total_Spend]]/Campaign_Data[[#This Row],[Clicks]]</f>
        <v>0.1700512441488051</v>
      </c>
      <c r="Q1518" s="6">
        <f>Campaign_Data[[#This Row],[Total_Spend]]/Campaign_Data[[#This Row],[Conversions]]</f>
        <v>0.29431946102677808</v>
      </c>
      <c r="R1518" s="7">
        <f xml:space="preserve"> Campaign_Data[[#This Row],[Revenue_Generated]]/Campaign_Data[[#This Row],[Total_Spend]]</f>
        <v>3.5104442235866471</v>
      </c>
      <c r="S1518" t="str">
        <f xml:space="preserve"> TEXT(Campaign_Data[[#This Row],[Start_Date]], "mmm-yyyy")</f>
        <v>Nov-2022</v>
      </c>
    </row>
    <row r="1519" spans="1:19" x14ac:dyDescent="0.2">
      <c r="A1519" t="s">
        <v>1557</v>
      </c>
      <c r="B1519" t="s">
        <v>25</v>
      </c>
      <c r="C1519" t="s">
        <v>47</v>
      </c>
      <c r="D1519" s="1">
        <v>44928</v>
      </c>
      <c r="E1519" s="1">
        <v>45369</v>
      </c>
      <c r="F1519">
        <v>57773.799999999996</v>
      </c>
      <c r="G1519">
        <v>31853.599999999999</v>
      </c>
      <c r="H1519">
        <v>13545.9</v>
      </c>
      <c r="I1519" s="6">
        <v>5168.1769999999997</v>
      </c>
      <c r="J1519" s="7">
        <v>17865.131000000001</v>
      </c>
      <c r="K1519" t="s">
        <v>29</v>
      </c>
      <c r="L1519" t="s">
        <v>30</v>
      </c>
      <c r="M1519" t="s">
        <v>31</v>
      </c>
      <c r="N1519" s="5">
        <f xml:space="preserve"> Campaign_Data[[#This Row],[Clicks]]/Campaign_Data[[#This Row],[Impressions]]</f>
        <v>0.55135026603754644</v>
      </c>
      <c r="O1519" s="5">
        <f xml:space="preserve"> Campaign_Data[[#This Row],[Conversions]]/Campaign_Data[[#This Row],[Clicks]]</f>
        <v>0.42525491624180628</v>
      </c>
      <c r="P1519" s="7">
        <f>Campaign_Data[[#This Row],[Total_Spend]]/Campaign_Data[[#This Row],[Clicks]]</f>
        <v>0.16224781500364166</v>
      </c>
      <c r="Q1519" s="6">
        <f>Campaign_Data[[#This Row],[Total_Spend]]/Campaign_Data[[#This Row],[Conversions]]</f>
        <v>0.381530721472918</v>
      </c>
      <c r="R1519" s="7">
        <f xml:space="preserve"> Campaign_Data[[#This Row],[Revenue_Generated]]/Campaign_Data[[#This Row],[Total_Spend]]</f>
        <v>3.4567568022534836</v>
      </c>
      <c r="S1519" t="str">
        <f xml:space="preserve"> TEXT(Campaign_Data[[#This Row],[Start_Date]], "mmm-yyyy")</f>
        <v>Jan-2023</v>
      </c>
    </row>
    <row r="1520" spans="1:19" x14ac:dyDescent="0.2">
      <c r="A1520" t="s">
        <v>1558</v>
      </c>
      <c r="B1520" t="s">
        <v>46</v>
      </c>
      <c r="C1520" t="s">
        <v>40</v>
      </c>
      <c r="D1520" s="1">
        <v>45132</v>
      </c>
      <c r="E1520" s="1">
        <v>45571</v>
      </c>
      <c r="F1520">
        <v>38126.299999999996</v>
      </c>
      <c r="G1520">
        <v>16698.2</v>
      </c>
      <c r="H1520">
        <v>8789.9</v>
      </c>
      <c r="I1520" s="6">
        <v>9841.1209999999992</v>
      </c>
      <c r="J1520" s="7">
        <v>36022.900999999998</v>
      </c>
      <c r="K1520" t="s">
        <v>64</v>
      </c>
      <c r="L1520" t="s">
        <v>43</v>
      </c>
      <c r="M1520" t="s">
        <v>23</v>
      </c>
      <c r="N1520" s="5">
        <f xml:space="preserve"> Campaign_Data[[#This Row],[Clicks]]/Campaign_Data[[#This Row],[Impressions]]</f>
        <v>0.4379706396896631</v>
      </c>
      <c r="O1520" s="5">
        <f xml:space="preserve"> Campaign_Data[[#This Row],[Conversions]]/Campaign_Data[[#This Row],[Clicks]]</f>
        <v>0.52639805488016667</v>
      </c>
      <c r="P1520" s="7">
        <f>Campaign_Data[[#This Row],[Total_Spend]]/Campaign_Data[[#This Row],[Clicks]]</f>
        <v>0.58935220562695367</v>
      </c>
      <c r="Q1520" s="6">
        <f>Campaign_Data[[#This Row],[Total_Spend]]/Campaign_Data[[#This Row],[Conversions]]</f>
        <v>1.1195941933355327</v>
      </c>
      <c r="R1520" s="7">
        <f xml:space="preserve"> Campaign_Data[[#This Row],[Revenue_Generated]]/Campaign_Data[[#This Row],[Total_Spend]]</f>
        <v>3.6604469145334155</v>
      </c>
      <c r="S1520" t="str">
        <f xml:space="preserve"> TEXT(Campaign_Data[[#This Row],[Start_Date]], "mmm-yyyy")</f>
        <v>Jul-2023</v>
      </c>
    </row>
    <row r="1521" spans="1:19" x14ac:dyDescent="0.2">
      <c r="A1521" t="s">
        <v>1559</v>
      </c>
      <c r="B1521" t="s">
        <v>39</v>
      </c>
      <c r="C1521" t="s">
        <v>28</v>
      </c>
      <c r="D1521" s="1">
        <v>45011</v>
      </c>
      <c r="E1521" s="1">
        <v>45474</v>
      </c>
      <c r="F1521">
        <v>33135.4</v>
      </c>
      <c r="G1521">
        <v>4776.3</v>
      </c>
      <c r="H1521">
        <v>3741</v>
      </c>
      <c r="I1521" s="6">
        <v>11044.795</v>
      </c>
      <c r="J1521" s="7">
        <v>27523.523000000001</v>
      </c>
      <c r="K1521" t="s">
        <v>29</v>
      </c>
      <c r="L1521" t="s">
        <v>30</v>
      </c>
      <c r="M1521" t="s">
        <v>31</v>
      </c>
      <c r="N1521" s="5">
        <f xml:space="preserve"> Campaign_Data[[#This Row],[Clicks]]/Campaign_Data[[#This Row],[Impressions]]</f>
        <v>0.14414493260983721</v>
      </c>
      <c r="O1521" s="5">
        <f xml:space="preserve"> Campaign_Data[[#This Row],[Conversions]]/Campaign_Data[[#This Row],[Clicks]]</f>
        <v>0.78324225865209474</v>
      </c>
      <c r="P1521" s="7">
        <f>Campaign_Data[[#This Row],[Total_Spend]]/Campaign_Data[[#This Row],[Clicks]]</f>
        <v>2.3124165148755313</v>
      </c>
      <c r="Q1521" s="6">
        <f>Campaign_Data[[#This Row],[Total_Spend]]/Campaign_Data[[#This Row],[Conversions]]</f>
        <v>2.9523643410852713</v>
      </c>
      <c r="R1521" s="7">
        <f xml:space="preserve"> Campaign_Data[[#This Row],[Revenue_Generated]]/Campaign_Data[[#This Row],[Total_Spend]]</f>
        <v>2.4919903900434548</v>
      </c>
      <c r="S1521" t="str">
        <f xml:space="preserve"> TEXT(Campaign_Data[[#This Row],[Start_Date]], "mmm-yyyy")</f>
        <v>Mar-2023</v>
      </c>
    </row>
    <row r="1522" spans="1:19" x14ac:dyDescent="0.2">
      <c r="A1522" t="s">
        <v>1560</v>
      </c>
      <c r="B1522" t="s">
        <v>19</v>
      </c>
      <c r="C1522" t="s">
        <v>28</v>
      </c>
      <c r="D1522" s="1">
        <v>45054</v>
      </c>
      <c r="E1522" s="1">
        <v>45507</v>
      </c>
      <c r="F1522">
        <v>74045.7</v>
      </c>
      <c r="G1522">
        <v>675.69999999999993</v>
      </c>
      <c r="H1522">
        <v>246.5</v>
      </c>
      <c r="I1522" s="6">
        <v>12277.759</v>
      </c>
      <c r="J1522" s="7">
        <v>17400.232</v>
      </c>
      <c r="K1522" t="s">
        <v>29</v>
      </c>
      <c r="L1522" t="s">
        <v>43</v>
      </c>
      <c r="M1522" t="s">
        <v>23</v>
      </c>
      <c r="N1522" s="5">
        <f xml:space="preserve"> Campaign_Data[[#This Row],[Clicks]]/Campaign_Data[[#This Row],[Impressions]]</f>
        <v>9.1254455018995023E-3</v>
      </c>
      <c r="O1522" s="5">
        <f xml:space="preserve"> Campaign_Data[[#This Row],[Conversions]]/Campaign_Data[[#This Row],[Clicks]]</f>
        <v>0.36480686695278974</v>
      </c>
      <c r="P1522" s="7">
        <f>Campaign_Data[[#This Row],[Total_Spend]]/Campaign_Data[[#This Row],[Clicks]]</f>
        <v>18.170429184549359</v>
      </c>
      <c r="Q1522" s="6">
        <f>Campaign_Data[[#This Row],[Total_Spend]]/Campaign_Data[[#This Row],[Conversions]]</f>
        <v>49.808352941176473</v>
      </c>
      <c r="R1522" s="7">
        <f xml:space="preserve"> Campaign_Data[[#This Row],[Revenue_Generated]]/Campaign_Data[[#This Row],[Total_Spend]]</f>
        <v>1.4172156335696116</v>
      </c>
      <c r="S1522" t="str">
        <f xml:space="preserve"> TEXT(Campaign_Data[[#This Row],[Start_Date]], "mmm-yyyy")</f>
        <v>May-2023</v>
      </c>
    </row>
    <row r="1523" spans="1:19" x14ac:dyDescent="0.2">
      <c r="A1523" t="s">
        <v>1561</v>
      </c>
      <c r="B1523" t="s">
        <v>33</v>
      </c>
      <c r="C1523" t="s">
        <v>40</v>
      </c>
      <c r="D1523" s="1">
        <v>45019</v>
      </c>
      <c r="E1523" s="1">
        <v>45463</v>
      </c>
      <c r="F1523">
        <v>119619.2</v>
      </c>
      <c r="G1523">
        <v>36110.799999999996</v>
      </c>
      <c r="H1523">
        <v>16619.899999999998</v>
      </c>
      <c r="I1523" s="6">
        <v>8179.8850000000002</v>
      </c>
      <c r="J1523" s="7">
        <v>23775.302</v>
      </c>
      <c r="K1523" t="s">
        <v>42</v>
      </c>
      <c r="L1523" t="s">
        <v>34</v>
      </c>
      <c r="M1523" t="s">
        <v>23</v>
      </c>
      <c r="N1523" s="5">
        <f xml:space="preserve"> Campaign_Data[[#This Row],[Clicks]]/Campaign_Data[[#This Row],[Impressions]]</f>
        <v>0.30188130333591928</v>
      </c>
      <c r="O1523" s="5">
        <f xml:space="preserve"> Campaign_Data[[#This Row],[Conversions]]/Campaign_Data[[#This Row],[Clicks]]</f>
        <v>0.46024734982332155</v>
      </c>
      <c r="P1523" s="7">
        <f>Campaign_Data[[#This Row],[Total_Spend]]/Campaign_Data[[#This Row],[Clicks]]</f>
        <v>0.22652184388050114</v>
      </c>
      <c r="Q1523" s="6">
        <f>Campaign_Data[[#This Row],[Total_Spend]]/Campaign_Data[[#This Row],[Conversions]]</f>
        <v>0.49217414063863207</v>
      </c>
      <c r="R1523" s="7">
        <f xml:space="preserve"> Campaign_Data[[#This Row],[Revenue_Generated]]/Campaign_Data[[#This Row],[Total_Spend]]</f>
        <v>2.9065569992732172</v>
      </c>
      <c r="S1523" t="str">
        <f xml:space="preserve"> TEXT(Campaign_Data[[#This Row],[Start_Date]], "mmm-yyyy")</f>
        <v>Apr-2023</v>
      </c>
    </row>
    <row r="1524" spans="1:19" x14ac:dyDescent="0.2">
      <c r="A1524" t="s">
        <v>1562</v>
      </c>
      <c r="B1524" t="s">
        <v>46</v>
      </c>
      <c r="C1524" t="s">
        <v>47</v>
      </c>
      <c r="D1524" s="1">
        <v>45091</v>
      </c>
      <c r="E1524" s="1">
        <v>45543</v>
      </c>
      <c r="F1524">
        <v>5391.0999999999995</v>
      </c>
      <c r="G1524">
        <v>3564.1</v>
      </c>
      <c r="H1524">
        <v>2931.9</v>
      </c>
      <c r="I1524" s="6">
        <v>3980.453</v>
      </c>
      <c r="J1524" s="7">
        <v>5060.3549999999996</v>
      </c>
      <c r="K1524" t="s">
        <v>21</v>
      </c>
      <c r="L1524" t="s">
        <v>43</v>
      </c>
      <c r="M1524" t="s">
        <v>31</v>
      </c>
      <c r="N1524" s="5">
        <f xml:space="preserve"> Campaign_Data[[#This Row],[Clicks]]/Campaign_Data[[#This Row],[Impressions]]</f>
        <v>0.66110812264658425</v>
      </c>
      <c r="O1524" s="5">
        <f xml:space="preserve"> Campaign_Data[[#This Row],[Conversions]]/Campaign_Data[[#This Row],[Clicks]]</f>
        <v>0.8226200162733931</v>
      </c>
      <c r="P1524" s="7">
        <f>Campaign_Data[[#This Row],[Total_Spend]]/Campaign_Data[[#This Row],[Clicks]]</f>
        <v>1.1168185516680229</v>
      </c>
      <c r="Q1524" s="6">
        <f>Campaign_Data[[#This Row],[Total_Spend]]/Campaign_Data[[#This Row],[Conversions]]</f>
        <v>1.3576360039564788</v>
      </c>
      <c r="R1524" s="7">
        <f xml:space="preserve"> Campaign_Data[[#This Row],[Revenue_Generated]]/Campaign_Data[[#This Row],[Total_Spend]]</f>
        <v>1.2713012815375535</v>
      </c>
      <c r="S1524" t="str">
        <f xml:space="preserve"> TEXT(Campaign_Data[[#This Row],[Start_Date]], "mmm-yyyy")</f>
        <v>Jun-2023</v>
      </c>
    </row>
    <row r="1525" spans="1:19" x14ac:dyDescent="0.2">
      <c r="A1525" t="s">
        <v>1563</v>
      </c>
      <c r="B1525" t="s">
        <v>25</v>
      </c>
      <c r="C1525" t="s">
        <v>40</v>
      </c>
      <c r="D1525" s="1">
        <v>45030</v>
      </c>
      <c r="E1525" s="1">
        <v>45482</v>
      </c>
      <c r="F1525">
        <v>124914.59999999999</v>
      </c>
      <c r="G1525">
        <v>87878.7</v>
      </c>
      <c r="H1525">
        <v>59331.1</v>
      </c>
      <c r="I1525" s="6">
        <v>11684.593000000001</v>
      </c>
      <c r="J1525" s="7">
        <v>17048.056</v>
      </c>
      <c r="K1525" t="s">
        <v>29</v>
      </c>
      <c r="L1525" t="s">
        <v>43</v>
      </c>
      <c r="M1525" t="s">
        <v>31</v>
      </c>
      <c r="N1525" s="5">
        <f xml:space="preserve"> Campaign_Data[[#This Row],[Clicks]]/Campaign_Data[[#This Row],[Impressions]]</f>
        <v>0.70351023819473468</v>
      </c>
      <c r="O1525" s="5">
        <f xml:space="preserve"> Campaign_Data[[#This Row],[Conversions]]/Campaign_Data[[#This Row],[Clicks]]</f>
        <v>0.67514767514767515</v>
      </c>
      <c r="P1525" s="7">
        <f>Campaign_Data[[#This Row],[Total_Spend]]/Campaign_Data[[#This Row],[Clicks]]</f>
        <v>0.13296274296274296</v>
      </c>
      <c r="Q1525" s="6">
        <f>Campaign_Data[[#This Row],[Total_Spend]]/Campaign_Data[[#This Row],[Conversions]]</f>
        <v>0.19693875555990031</v>
      </c>
      <c r="R1525" s="7">
        <f xml:space="preserve"> Campaign_Data[[#This Row],[Revenue_Generated]]/Campaign_Data[[#This Row],[Total_Spend]]</f>
        <v>1.4590200959502826</v>
      </c>
      <c r="S1525" t="str">
        <f xml:space="preserve"> TEXT(Campaign_Data[[#This Row],[Start_Date]], "mmm-yyyy")</f>
        <v>Apr-2023</v>
      </c>
    </row>
    <row r="1526" spans="1:19" x14ac:dyDescent="0.2">
      <c r="A1526" t="s">
        <v>1564</v>
      </c>
      <c r="B1526" t="s">
        <v>39</v>
      </c>
      <c r="C1526" t="s">
        <v>40</v>
      </c>
      <c r="D1526" s="1">
        <v>44969</v>
      </c>
      <c r="E1526" s="1">
        <v>45418</v>
      </c>
      <c r="F1526">
        <v>34260.6</v>
      </c>
      <c r="G1526">
        <v>17832.099999999999</v>
      </c>
      <c r="H1526">
        <v>16596.7</v>
      </c>
      <c r="I1526" s="6">
        <v>5425.0879999999997</v>
      </c>
      <c r="J1526" s="7">
        <v>7357.2420000000002</v>
      </c>
      <c r="K1526" t="s">
        <v>21</v>
      </c>
      <c r="L1526" t="s">
        <v>30</v>
      </c>
      <c r="M1526" t="s">
        <v>31</v>
      </c>
      <c r="N1526" s="5">
        <f xml:space="preserve"> Campaign_Data[[#This Row],[Clicks]]/Campaign_Data[[#This Row],[Impressions]]</f>
        <v>0.52048417132216018</v>
      </c>
      <c r="O1526" s="5">
        <f xml:space="preserve"> Campaign_Data[[#This Row],[Conversions]]/Campaign_Data[[#This Row],[Clicks]]</f>
        <v>0.9307204423483495</v>
      </c>
      <c r="P1526" s="7">
        <f>Campaign_Data[[#This Row],[Total_Spend]]/Campaign_Data[[#This Row],[Clicks]]</f>
        <v>0.30423158237111725</v>
      </c>
      <c r="Q1526" s="6">
        <f>Campaign_Data[[#This Row],[Total_Spend]]/Campaign_Data[[#This Row],[Conversions]]</f>
        <v>0.32687751179451335</v>
      </c>
      <c r="R1526" s="7">
        <f xml:space="preserve"> Campaign_Data[[#This Row],[Revenue_Generated]]/Campaign_Data[[#This Row],[Total_Spend]]</f>
        <v>1.3561516421484776</v>
      </c>
      <c r="S1526" t="str">
        <f xml:space="preserve"> TEXT(Campaign_Data[[#This Row],[Start_Date]], "mmm-yyyy")</f>
        <v>Feb-2023</v>
      </c>
    </row>
    <row r="1527" spans="1:19" x14ac:dyDescent="0.2">
      <c r="A1527" t="s">
        <v>1565</v>
      </c>
      <c r="B1527" t="s">
        <v>25</v>
      </c>
      <c r="C1527" t="s">
        <v>20</v>
      </c>
      <c r="D1527" s="1">
        <v>44985</v>
      </c>
      <c r="E1527" s="1">
        <v>45440</v>
      </c>
      <c r="F1527">
        <v>114692.09999999999</v>
      </c>
      <c r="G1527">
        <v>95557.9</v>
      </c>
      <c r="H1527">
        <v>73494.7</v>
      </c>
      <c r="I1527" s="6">
        <v>3883.9409999999998</v>
      </c>
      <c r="J1527" s="7">
        <v>6996.7430000000004</v>
      </c>
      <c r="K1527" t="s">
        <v>29</v>
      </c>
      <c r="L1527" t="s">
        <v>34</v>
      </c>
      <c r="M1527" t="s">
        <v>23</v>
      </c>
      <c r="N1527" s="5">
        <f xml:space="preserve"> Campaign_Data[[#This Row],[Clicks]]/Campaign_Data[[#This Row],[Impressions]]</f>
        <v>0.8331689802523452</v>
      </c>
      <c r="O1527" s="5">
        <f xml:space="preserve"> Campaign_Data[[#This Row],[Conversions]]/Campaign_Data[[#This Row],[Clicks]]</f>
        <v>0.76911171132894296</v>
      </c>
      <c r="P1527" s="7">
        <f>Campaign_Data[[#This Row],[Total_Spend]]/Campaign_Data[[#This Row],[Clicks]]</f>
        <v>4.0644896968225548E-2</v>
      </c>
      <c r="Q1527" s="6">
        <f>Campaign_Data[[#This Row],[Total_Spend]]/Campaign_Data[[#This Row],[Conversions]]</f>
        <v>5.2846545397151085E-2</v>
      </c>
      <c r="R1527" s="7">
        <f xml:space="preserve"> Campaign_Data[[#This Row],[Revenue_Generated]]/Campaign_Data[[#This Row],[Total_Spend]]</f>
        <v>1.8014545020122603</v>
      </c>
      <c r="S1527" t="str">
        <f xml:space="preserve"> TEXT(Campaign_Data[[#This Row],[Start_Date]], "mmm-yyyy")</f>
        <v>Feb-2023</v>
      </c>
    </row>
    <row r="1528" spans="1:19" x14ac:dyDescent="0.2">
      <c r="A1528" t="s">
        <v>1566</v>
      </c>
      <c r="B1528" t="s">
        <v>39</v>
      </c>
      <c r="C1528" t="s">
        <v>28</v>
      </c>
      <c r="D1528" s="1">
        <v>45006</v>
      </c>
      <c r="E1528" s="1">
        <v>45457</v>
      </c>
      <c r="F1528">
        <v>74895.399999999994</v>
      </c>
      <c r="G1528">
        <v>55633.599999999999</v>
      </c>
      <c r="H1528">
        <v>51770.799999999996</v>
      </c>
      <c r="I1528" s="6">
        <v>14338.005999999999</v>
      </c>
      <c r="J1528" s="7">
        <v>41218.076999999997</v>
      </c>
      <c r="K1528" t="s">
        <v>37</v>
      </c>
      <c r="L1528" t="s">
        <v>43</v>
      </c>
      <c r="M1528" t="s">
        <v>31</v>
      </c>
      <c r="N1528" s="5">
        <f xml:space="preserve"> Campaign_Data[[#This Row],[Clicks]]/Campaign_Data[[#This Row],[Impressions]]</f>
        <v>0.74281731588321853</v>
      </c>
      <c r="O1528" s="5">
        <f xml:space="preserve"> Campaign_Data[[#This Row],[Conversions]]/Campaign_Data[[#This Row],[Clicks]]</f>
        <v>0.9305671392827356</v>
      </c>
      <c r="P1528" s="7">
        <f>Campaign_Data[[#This Row],[Total_Spend]]/Campaign_Data[[#This Row],[Clicks]]</f>
        <v>0.25772206005004172</v>
      </c>
      <c r="Q1528" s="6">
        <f>Campaign_Data[[#This Row],[Total_Spend]]/Campaign_Data[[#This Row],[Conversions]]</f>
        <v>0.27695160206139369</v>
      </c>
      <c r="R1528" s="7">
        <f xml:space="preserve"> Campaign_Data[[#This Row],[Revenue_Generated]]/Campaign_Data[[#This Row],[Total_Spend]]</f>
        <v>2.874742624602054</v>
      </c>
      <c r="S1528" t="str">
        <f xml:space="preserve"> TEXT(Campaign_Data[[#This Row],[Start_Date]], "mmm-yyyy")</f>
        <v>Mar-2023</v>
      </c>
    </row>
    <row r="1529" spans="1:19" x14ac:dyDescent="0.2">
      <c r="A1529" t="s">
        <v>1567</v>
      </c>
      <c r="B1529" t="s">
        <v>27</v>
      </c>
      <c r="C1529" t="s">
        <v>40</v>
      </c>
      <c r="D1529" s="1">
        <v>45058</v>
      </c>
      <c r="E1529" s="1">
        <v>45521</v>
      </c>
      <c r="F1529">
        <v>123911.2</v>
      </c>
      <c r="G1529">
        <v>27898</v>
      </c>
      <c r="H1529">
        <v>23005.7</v>
      </c>
      <c r="I1529" s="6">
        <v>12758.695</v>
      </c>
      <c r="J1529" s="7">
        <v>38033.123</v>
      </c>
      <c r="K1529" t="s">
        <v>21</v>
      </c>
      <c r="L1529" t="s">
        <v>30</v>
      </c>
      <c r="M1529" t="s">
        <v>31</v>
      </c>
      <c r="N1529" s="5">
        <f xml:space="preserve"> Campaign_Data[[#This Row],[Clicks]]/Campaign_Data[[#This Row],[Impressions]]</f>
        <v>0.22514510391312489</v>
      </c>
      <c r="O1529" s="5">
        <f xml:space="preserve"> Campaign_Data[[#This Row],[Conversions]]/Campaign_Data[[#This Row],[Clicks]]</f>
        <v>0.82463617463617467</v>
      </c>
      <c r="P1529" s="7">
        <f>Campaign_Data[[#This Row],[Total_Spend]]/Campaign_Data[[#This Row],[Clicks]]</f>
        <v>0.45733367983367984</v>
      </c>
      <c r="Q1529" s="6">
        <f>Campaign_Data[[#This Row],[Total_Spend]]/Campaign_Data[[#This Row],[Conversions]]</f>
        <v>0.55458842808521358</v>
      </c>
      <c r="R1529" s="7">
        <f xml:space="preserve"> Campaign_Data[[#This Row],[Revenue_Generated]]/Campaign_Data[[#This Row],[Total_Spend]]</f>
        <v>2.9809571433442055</v>
      </c>
      <c r="S1529" t="str">
        <f xml:space="preserve"> TEXT(Campaign_Data[[#This Row],[Start_Date]], "mmm-yyyy")</f>
        <v>May-2023</v>
      </c>
    </row>
    <row r="1530" spans="1:19" x14ac:dyDescent="0.2">
      <c r="A1530" t="s">
        <v>1568</v>
      </c>
      <c r="B1530" t="s">
        <v>39</v>
      </c>
      <c r="C1530" t="s">
        <v>47</v>
      </c>
      <c r="D1530" s="1">
        <v>44913</v>
      </c>
      <c r="E1530" s="1">
        <v>45356</v>
      </c>
      <c r="F1530">
        <v>38891.9</v>
      </c>
      <c r="G1530">
        <v>10431.299999999999</v>
      </c>
      <c r="H1530">
        <v>9613.5</v>
      </c>
      <c r="I1530" s="6">
        <v>2131.21</v>
      </c>
      <c r="J1530" s="7">
        <v>5829.2030000000004</v>
      </c>
      <c r="K1530" t="s">
        <v>21</v>
      </c>
      <c r="L1530" t="s">
        <v>22</v>
      </c>
      <c r="M1530" t="s">
        <v>23</v>
      </c>
      <c r="N1530" s="5">
        <f xml:space="preserve"> Campaign_Data[[#This Row],[Clicks]]/Campaign_Data[[#This Row],[Impressions]]</f>
        <v>0.26821266124822901</v>
      </c>
      <c r="O1530" s="5">
        <f xml:space="preserve"> Campaign_Data[[#This Row],[Conversions]]/Campaign_Data[[#This Row],[Clicks]]</f>
        <v>0.92160133444537118</v>
      </c>
      <c r="P1530" s="7">
        <f>Campaign_Data[[#This Row],[Total_Spend]]/Campaign_Data[[#This Row],[Clicks]]</f>
        <v>0.20430914651098139</v>
      </c>
      <c r="Q1530" s="6">
        <f>Campaign_Data[[#This Row],[Total_Spend]]/Campaign_Data[[#This Row],[Conversions]]</f>
        <v>0.22168929110105581</v>
      </c>
      <c r="R1530" s="7">
        <f xml:space="preserve"> Campaign_Data[[#This Row],[Revenue_Generated]]/Campaign_Data[[#This Row],[Total_Spend]]</f>
        <v>2.7351612464280857</v>
      </c>
      <c r="S1530" t="str">
        <f xml:space="preserve"> TEXT(Campaign_Data[[#This Row],[Start_Date]], "mmm-yyyy")</f>
        <v>Dec-2022</v>
      </c>
    </row>
    <row r="1531" spans="1:19" x14ac:dyDescent="0.2">
      <c r="A1531" t="s">
        <v>1569</v>
      </c>
      <c r="B1531" t="s">
        <v>27</v>
      </c>
      <c r="C1531" t="s">
        <v>20</v>
      </c>
      <c r="D1531" s="1">
        <v>44866</v>
      </c>
      <c r="E1531" s="1">
        <v>45324</v>
      </c>
      <c r="F1531">
        <v>61149.4</v>
      </c>
      <c r="G1531">
        <v>47104.7</v>
      </c>
      <c r="H1531">
        <v>30702.3</v>
      </c>
      <c r="I1531" s="6">
        <v>2188.3980000000001</v>
      </c>
      <c r="J1531" s="7">
        <v>8643.0149999999994</v>
      </c>
      <c r="K1531" t="s">
        <v>21</v>
      </c>
      <c r="L1531" t="s">
        <v>49</v>
      </c>
      <c r="M1531" t="s">
        <v>31</v>
      </c>
      <c r="N1531" s="5">
        <f xml:space="preserve"> Campaign_Data[[#This Row],[Clicks]]/Campaign_Data[[#This Row],[Impressions]]</f>
        <v>0.77032154035853162</v>
      </c>
      <c r="O1531" s="5">
        <f xml:space="preserve"> Campaign_Data[[#This Row],[Conversions]]/Campaign_Data[[#This Row],[Clicks]]</f>
        <v>0.65178846272240354</v>
      </c>
      <c r="P1531" s="7">
        <f>Campaign_Data[[#This Row],[Total_Spend]]/Campaign_Data[[#This Row],[Clicks]]</f>
        <v>4.6458166594840859E-2</v>
      </c>
      <c r="Q1531" s="6">
        <f>Campaign_Data[[#This Row],[Total_Spend]]/Campaign_Data[[#This Row],[Conversions]]</f>
        <v>7.1277982431283651E-2</v>
      </c>
      <c r="R1531" s="7">
        <f xml:space="preserve"> Campaign_Data[[#This Row],[Revenue_Generated]]/Campaign_Data[[#This Row],[Total_Spend]]</f>
        <v>3.9494712570565311</v>
      </c>
      <c r="S1531" t="str">
        <f xml:space="preserve"> TEXT(Campaign_Data[[#This Row],[Start_Date]], "mmm-yyyy")</f>
        <v>Nov-2022</v>
      </c>
    </row>
    <row r="1532" spans="1:19" x14ac:dyDescent="0.2">
      <c r="A1532" t="s">
        <v>1570</v>
      </c>
      <c r="B1532" t="s">
        <v>39</v>
      </c>
      <c r="C1532" t="s">
        <v>20</v>
      </c>
      <c r="D1532" s="1">
        <v>45122</v>
      </c>
      <c r="E1532" s="1">
        <v>45567</v>
      </c>
      <c r="F1532">
        <v>40426</v>
      </c>
      <c r="G1532">
        <v>12098.8</v>
      </c>
      <c r="H1532">
        <v>1624</v>
      </c>
      <c r="I1532" s="6">
        <v>6704.2780000000002</v>
      </c>
      <c r="J1532" s="7">
        <v>23195.911</v>
      </c>
      <c r="K1532" t="s">
        <v>42</v>
      </c>
      <c r="L1532" t="s">
        <v>49</v>
      </c>
      <c r="M1532" t="s">
        <v>31</v>
      </c>
      <c r="N1532" s="5">
        <f xml:space="preserve"> Campaign_Data[[#This Row],[Clicks]]/Campaign_Data[[#This Row],[Impressions]]</f>
        <v>0.29928263988522236</v>
      </c>
      <c r="O1532" s="5">
        <f xml:space="preserve"> Campaign_Data[[#This Row],[Conversions]]/Campaign_Data[[#This Row],[Clicks]]</f>
        <v>0.13422818791946309</v>
      </c>
      <c r="P1532" s="7">
        <f>Campaign_Data[[#This Row],[Total_Spend]]/Campaign_Data[[#This Row],[Clicks]]</f>
        <v>0.55412751677852357</v>
      </c>
      <c r="Q1532" s="6">
        <f>Campaign_Data[[#This Row],[Total_Spend]]/Campaign_Data[[#This Row],[Conversions]]</f>
        <v>4.1282500000000004</v>
      </c>
      <c r="R1532" s="7">
        <f xml:space="preserve"> Campaign_Data[[#This Row],[Revenue_Generated]]/Campaign_Data[[#This Row],[Total_Spend]]</f>
        <v>3.4598671176821725</v>
      </c>
      <c r="S1532" t="str">
        <f xml:space="preserve"> TEXT(Campaign_Data[[#This Row],[Start_Date]], "mmm-yyyy")</f>
        <v>Jul-2023</v>
      </c>
    </row>
    <row r="1533" spans="1:19" x14ac:dyDescent="0.2">
      <c r="A1533" t="s">
        <v>1571</v>
      </c>
      <c r="B1533" t="s">
        <v>19</v>
      </c>
      <c r="C1533" t="s">
        <v>20</v>
      </c>
      <c r="D1533" s="1">
        <v>45067</v>
      </c>
      <c r="E1533" s="1">
        <v>45521</v>
      </c>
      <c r="F1533">
        <v>51469.2</v>
      </c>
      <c r="G1533">
        <v>37755.1</v>
      </c>
      <c r="H1533">
        <v>16411.099999999999</v>
      </c>
      <c r="I1533" s="6">
        <v>3475.7370000000001</v>
      </c>
      <c r="J1533" s="7">
        <v>13602.102000000001</v>
      </c>
      <c r="K1533" t="s">
        <v>37</v>
      </c>
      <c r="L1533" t="s">
        <v>34</v>
      </c>
      <c r="M1533" t="s">
        <v>23</v>
      </c>
      <c r="N1533" s="5">
        <f xml:space="preserve"> Campaign_Data[[#This Row],[Clicks]]/Campaign_Data[[#This Row],[Impressions]]</f>
        <v>0.73354744196529187</v>
      </c>
      <c r="O1533" s="5">
        <f xml:space="preserve"> Campaign_Data[[#This Row],[Conversions]]/Campaign_Data[[#This Row],[Clicks]]</f>
        <v>0.43467240187418388</v>
      </c>
      <c r="P1533" s="7">
        <f>Campaign_Data[[#This Row],[Total_Spend]]/Campaign_Data[[#This Row],[Clicks]]</f>
        <v>9.2060066057300868E-2</v>
      </c>
      <c r="Q1533" s="6">
        <f>Campaign_Data[[#This Row],[Total_Spend]]/Campaign_Data[[#This Row],[Conversions]]</f>
        <v>0.21179183601342996</v>
      </c>
      <c r="R1533" s="7">
        <f xml:space="preserve"> Campaign_Data[[#This Row],[Revenue_Generated]]/Campaign_Data[[#This Row],[Total_Spend]]</f>
        <v>3.9134439688618561</v>
      </c>
      <c r="S1533" t="str">
        <f xml:space="preserve"> TEXT(Campaign_Data[[#This Row],[Start_Date]], "mmm-yyyy")</f>
        <v>May-2023</v>
      </c>
    </row>
    <row r="1534" spans="1:19" x14ac:dyDescent="0.2">
      <c r="A1534" t="s">
        <v>1572</v>
      </c>
      <c r="B1534" t="s">
        <v>19</v>
      </c>
      <c r="C1534" t="s">
        <v>47</v>
      </c>
      <c r="D1534" s="1">
        <v>44945</v>
      </c>
      <c r="E1534" s="1">
        <v>45399</v>
      </c>
      <c r="F1534">
        <v>17901.7</v>
      </c>
      <c r="G1534">
        <v>6783.0999999999995</v>
      </c>
      <c r="H1534">
        <v>2421.5</v>
      </c>
      <c r="I1534" s="6">
        <v>5417.1710000000003</v>
      </c>
      <c r="J1534" s="7">
        <v>21304.298999999999</v>
      </c>
      <c r="K1534" t="s">
        <v>21</v>
      </c>
      <c r="L1534" t="s">
        <v>22</v>
      </c>
      <c r="M1534" t="s">
        <v>31</v>
      </c>
      <c r="N1534" s="5">
        <f xml:space="preserve"> Campaign_Data[[#This Row],[Clicks]]/Campaign_Data[[#This Row],[Impressions]]</f>
        <v>0.37890814838814185</v>
      </c>
      <c r="O1534" s="5">
        <f xml:space="preserve"> Campaign_Data[[#This Row],[Conversions]]/Campaign_Data[[#This Row],[Clicks]]</f>
        <v>0.35699016673792222</v>
      </c>
      <c r="P1534" s="7">
        <f>Campaign_Data[[#This Row],[Total_Spend]]/Campaign_Data[[#This Row],[Clicks]]</f>
        <v>0.79862761864044474</v>
      </c>
      <c r="Q1534" s="6">
        <f>Campaign_Data[[#This Row],[Total_Spend]]/Campaign_Data[[#This Row],[Conversions]]</f>
        <v>2.23711377245509</v>
      </c>
      <c r="R1534" s="7">
        <f xml:space="preserve"> Campaign_Data[[#This Row],[Revenue_Generated]]/Campaign_Data[[#This Row],[Total_Spend]]</f>
        <v>3.9327351859485327</v>
      </c>
      <c r="S1534" t="str">
        <f xml:space="preserve"> TEXT(Campaign_Data[[#This Row],[Start_Date]], "mmm-yyyy")</f>
        <v>Jan-2023</v>
      </c>
    </row>
    <row r="1535" spans="1:19" x14ac:dyDescent="0.2">
      <c r="A1535" t="s">
        <v>1573</v>
      </c>
      <c r="B1535" t="s">
        <v>46</v>
      </c>
      <c r="C1535" t="s">
        <v>47</v>
      </c>
      <c r="D1535" s="1">
        <v>45112</v>
      </c>
      <c r="E1535" s="1">
        <v>45558</v>
      </c>
      <c r="F1535">
        <v>97767.7</v>
      </c>
      <c r="G1535">
        <v>90975.9</v>
      </c>
      <c r="H1535">
        <v>42244.299999999996</v>
      </c>
      <c r="I1535" s="6">
        <v>6131.3829999999998</v>
      </c>
      <c r="J1535" s="7">
        <v>20819.042000000001</v>
      </c>
      <c r="K1535" t="s">
        <v>37</v>
      </c>
      <c r="L1535" t="s">
        <v>43</v>
      </c>
      <c r="M1535" t="s">
        <v>23</v>
      </c>
      <c r="N1535" s="5">
        <f xml:space="preserve"> Campaign_Data[[#This Row],[Clicks]]/Campaign_Data[[#This Row],[Impressions]]</f>
        <v>0.93053124907305784</v>
      </c>
      <c r="O1535" s="5">
        <f xml:space="preserve"> Campaign_Data[[#This Row],[Conversions]]/Campaign_Data[[#This Row],[Clicks]]</f>
        <v>0.46434605208632174</v>
      </c>
      <c r="P1535" s="7">
        <f>Campaign_Data[[#This Row],[Total_Spend]]/Campaign_Data[[#This Row],[Clicks]]</f>
        <v>6.7395683911893156E-2</v>
      </c>
      <c r="Q1535" s="6">
        <f>Campaign_Data[[#This Row],[Total_Spend]]/Campaign_Data[[#This Row],[Conversions]]</f>
        <v>0.14514107228667536</v>
      </c>
      <c r="R1535" s="7">
        <f xml:space="preserve"> Campaign_Data[[#This Row],[Revenue_Generated]]/Campaign_Data[[#This Row],[Total_Spend]]</f>
        <v>3.3954887502542253</v>
      </c>
      <c r="S1535" t="str">
        <f xml:space="preserve"> TEXT(Campaign_Data[[#This Row],[Start_Date]], "mmm-yyyy")</f>
        <v>Jul-2023</v>
      </c>
    </row>
    <row r="1536" spans="1:19" x14ac:dyDescent="0.2">
      <c r="A1536" t="s">
        <v>1574</v>
      </c>
      <c r="B1536" t="s">
        <v>19</v>
      </c>
      <c r="C1536" t="s">
        <v>28</v>
      </c>
      <c r="D1536" s="1">
        <v>45084</v>
      </c>
      <c r="E1536" s="1">
        <v>45547</v>
      </c>
      <c r="F1536">
        <v>5916</v>
      </c>
      <c r="G1536">
        <v>5251.9</v>
      </c>
      <c r="H1536">
        <v>2760.7999999999997</v>
      </c>
      <c r="I1536" s="6">
        <v>11571.116</v>
      </c>
      <c r="J1536" s="7">
        <v>35280.53</v>
      </c>
      <c r="K1536" t="s">
        <v>64</v>
      </c>
      <c r="L1536" t="s">
        <v>49</v>
      </c>
      <c r="M1536" t="s">
        <v>23</v>
      </c>
      <c r="N1536" s="5">
        <f xml:space="preserve"> Campaign_Data[[#This Row],[Clicks]]/Campaign_Data[[#This Row],[Impressions]]</f>
        <v>0.88774509803921564</v>
      </c>
      <c r="O1536" s="5">
        <f xml:space="preserve"> Campaign_Data[[#This Row],[Conversions]]/Campaign_Data[[#This Row],[Clicks]]</f>
        <v>0.5256764218663722</v>
      </c>
      <c r="P1536" s="7">
        <f>Campaign_Data[[#This Row],[Total_Spend]]/Campaign_Data[[#This Row],[Clicks]]</f>
        <v>2.2032247377139704</v>
      </c>
      <c r="Q1536" s="6">
        <f>Campaign_Data[[#This Row],[Total_Spend]]/Campaign_Data[[#This Row],[Conversions]]</f>
        <v>4.1912184873949583</v>
      </c>
      <c r="R1536" s="7">
        <f xml:space="preserve"> Campaign_Data[[#This Row],[Revenue_Generated]]/Campaign_Data[[#This Row],[Total_Spend]]</f>
        <v>3.049017052460627</v>
      </c>
      <c r="S1536" t="str">
        <f xml:space="preserve"> TEXT(Campaign_Data[[#This Row],[Start_Date]], "mmm-yyyy")</f>
        <v>Jun-2023</v>
      </c>
    </row>
    <row r="1537" spans="1:19" x14ac:dyDescent="0.2">
      <c r="A1537" t="s">
        <v>1575</v>
      </c>
      <c r="B1537" t="s">
        <v>46</v>
      </c>
      <c r="C1537" t="s">
        <v>40</v>
      </c>
      <c r="D1537" s="1">
        <v>45027</v>
      </c>
      <c r="E1537" s="1">
        <v>45467</v>
      </c>
      <c r="F1537">
        <v>73117.7</v>
      </c>
      <c r="G1537">
        <v>71920</v>
      </c>
      <c r="H1537">
        <v>34362.1</v>
      </c>
      <c r="I1537" s="6">
        <v>4221.9359999999997</v>
      </c>
      <c r="J1537" s="7">
        <v>7867.9030000000002</v>
      </c>
      <c r="K1537" t="s">
        <v>37</v>
      </c>
      <c r="L1537" t="s">
        <v>34</v>
      </c>
      <c r="M1537" t="s">
        <v>31</v>
      </c>
      <c r="N1537" s="5">
        <f xml:space="preserve"> Campaign_Data[[#This Row],[Clicks]]/Campaign_Data[[#This Row],[Impressions]]</f>
        <v>0.98361956133740536</v>
      </c>
      <c r="O1537" s="5">
        <f xml:space="preserve"> Campaign_Data[[#This Row],[Conversions]]/Campaign_Data[[#This Row],[Clicks]]</f>
        <v>0.47778225806451613</v>
      </c>
      <c r="P1537" s="7">
        <f>Campaign_Data[[#This Row],[Total_Spend]]/Campaign_Data[[#This Row],[Clicks]]</f>
        <v>5.8703225806451612E-2</v>
      </c>
      <c r="Q1537" s="6">
        <f>Campaign_Data[[#This Row],[Total_Spend]]/Campaign_Data[[#This Row],[Conversions]]</f>
        <v>0.12286606464680563</v>
      </c>
      <c r="R1537" s="7">
        <f xml:space="preserve"> Campaign_Data[[#This Row],[Revenue_Generated]]/Campaign_Data[[#This Row],[Total_Spend]]</f>
        <v>1.8635770414331247</v>
      </c>
      <c r="S1537" t="str">
        <f xml:space="preserve"> TEXT(Campaign_Data[[#This Row],[Start_Date]], "mmm-yyyy")</f>
        <v>Apr-2023</v>
      </c>
    </row>
    <row r="1538" spans="1:19" x14ac:dyDescent="0.2">
      <c r="A1538" t="s">
        <v>1576</v>
      </c>
      <c r="B1538" t="s">
        <v>39</v>
      </c>
      <c r="C1538" t="s">
        <v>20</v>
      </c>
      <c r="D1538" s="1">
        <v>45131</v>
      </c>
      <c r="E1538" s="1">
        <v>45592</v>
      </c>
      <c r="F1538">
        <v>41591.799999999996</v>
      </c>
      <c r="G1538">
        <v>23753.899999999998</v>
      </c>
      <c r="H1538">
        <v>19250.2</v>
      </c>
      <c r="I1538" s="6">
        <v>13109.130999999999</v>
      </c>
      <c r="J1538" s="7">
        <v>50277.531999999999</v>
      </c>
      <c r="K1538" t="s">
        <v>37</v>
      </c>
      <c r="L1538" t="s">
        <v>30</v>
      </c>
      <c r="M1538" t="s">
        <v>31</v>
      </c>
      <c r="N1538" s="5">
        <f xml:space="preserve"> Campaign_Data[[#This Row],[Clicks]]/Campaign_Data[[#This Row],[Impressions]]</f>
        <v>0.57111978803514152</v>
      </c>
      <c r="O1538" s="5">
        <f xml:space="preserve"> Campaign_Data[[#This Row],[Conversions]]/Campaign_Data[[#This Row],[Clicks]]</f>
        <v>0.81040166035893069</v>
      </c>
      <c r="P1538" s="7">
        <f>Campaign_Data[[#This Row],[Total_Spend]]/Campaign_Data[[#This Row],[Clicks]]</f>
        <v>0.5518727872054694</v>
      </c>
      <c r="Q1538" s="6">
        <f>Campaign_Data[[#This Row],[Total_Spend]]/Campaign_Data[[#This Row],[Conversions]]</f>
        <v>0.68098674299487794</v>
      </c>
      <c r="R1538" s="7">
        <f xml:space="preserve"> Campaign_Data[[#This Row],[Revenue_Generated]]/Campaign_Data[[#This Row],[Total_Spend]]</f>
        <v>3.8353062457000391</v>
      </c>
      <c r="S1538" t="str">
        <f xml:space="preserve"> TEXT(Campaign_Data[[#This Row],[Start_Date]], "mmm-yyyy")</f>
        <v>Jul-2023</v>
      </c>
    </row>
    <row r="1539" spans="1:19" x14ac:dyDescent="0.2">
      <c r="A1539" t="s">
        <v>1577</v>
      </c>
      <c r="B1539" t="s">
        <v>46</v>
      </c>
      <c r="C1539" t="s">
        <v>28</v>
      </c>
      <c r="D1539" s="1">
        <v>44963</v>
      </c>
      <c r="E1539" s="1">
        <v>45406</v>
      </c>
      <c r="F1539">
        <v>50303.4</v>
      </c>
      <c r="G1539">
        <v>21503.5</v>
      </c>
      <c r="H1539">
        <v>17089.7</v>
      </c>
      <c r="I1539" s="6">
        <v>13537.026</v>
      </c>
      <c r="J1539" s="7">
        <v>35711.063999999998</v>
      </c>
      <c r="K1539" t="s">
        <v>29</v>
      </c>
      <c r="L1539" t="s">
        <v>30</v>
      </c>
      <c r="M1539" t="s">
        <v>31</v>
      </c>
      <c r="N1539" s="5">
        <f xml:space="preserve"> Campaign_Data[[#This Row],[Clicks]]/Campaign_Data[[#This Row],[Impressions]]</f>
        <v>0.42747607517583303</v>
      </c>
      <c r="O1539" s="5">
        <f xml:space="preserve"> Campaign_Data[[#This Row],[Conversions]]/Campaign_Data[[#This Row],[Clicks]]</f>
        <v>0.79474039109912342</v>
      </c>
      <c r="P1539" s="7">
        <f>Campaign_Data[[#This Row],[Total_Spend]]/Campaign_Data[[#This Row],[Clicks]]</f>
        <v>0.62952663519892105</v>
      </c>
      <c r="Q1539" s="6">
        <f>Campaign_Data[[#This Row],[Total_Spend]]/Campaign_Data[[#This Row],[Conversions]]</f>
        <v>0.79211606991345662</v>
      </c>
      <c r="R1539" s="7">
        <f xml:space="preserve"> Campaign_Data[[#This Row],[Revenue_Generated]]/Campaign_Data[[#This Row],[Total_Spend]]</f>
        <v>2.6380287664365865</v>
      </c>
      <c r="S1539" t="str">
        <f xml:space="preserve"> TEXT(Campaign_Data[[#This Row],[Start_Date]], "mmm-yyyy")</f>
        <v>Feb-2023</v>
      </c>
    </row>
    <row r="1540" spans="1:19" x14ac:dyDescent="0.2">
      <c r="A1540" t="s">
        <v>1578</v>
      </c>
      <c r="B1540" t="s">
        <v>33</v>
      </c>
      <c r="C1540" t="s">
        <v>20</v>
      </c>
      <c r="D1540" s="1">
        <v>44887</v>
      </c>
      <c r="E1540" s="1">
        <v>45343</v>
      </c>
      <c r="F1540">
        <v>30716.799999999999</v>
      </c>
      <c r="G1540">
        <v>16759.099999999999</v>
      </c>
      <c r="H1540">
        <v>12180</v>
      </c>
      <c r="I1540" s="6">
        <v>14050.325999999999</v>
      </c>
      <c r="J1540" s="7">
        <v>34004.733</v>
      </c>
      <c r="K1540" t="s">
        <v>29</v>
      </c>
      <c r="L1540" t="s">
        <v>49</v>
      </c>
      <c r="M1540" t="s">
        <v>31</v>
      </c>
      <c r="N1540" s="5">
        <f xml:space="preserve"> Campaign_Data[[#This Row],[Clicks]]/Campaign_Data[[#This Row],[Impressions]]</f>
        <v>0.5456004531722054</v>
      </c>
      <c r="O1540" s="5">
        <f xml:space="preserve"> Campaign_Data[[#This Row],[Conversions]]/Campaign_Data[[#This Row],[Clicks]]</f>
        <v>0.72676933725558057</v>
      </c>
      <c r="P1540" s="7">
        <f>Campaign_Data[[#This Row],[Total_Spend]]/Campaign_Data[[#This Row],[Clicks]]</f>
        <v>0.83836996020072674</v>
      </c>
      <c r="Q1540" s="6">
        <f>Campaign_Data[[#This Row],[Total_Spend]]/Campaign_Data[[#This Row],[Conversions]]</f>
        <v>1.1535571428571427</v>
      </c>
      <c r="R1540" s="7">
        <f xml:space="preserve"> Campaign_Data[[#This Row],[Revenue_Generated]]/Campaign_Data[[#This Row],[Total_Spend]]</f>
        <v>2.4202095381986157</v>
      </c>
      <c r="S1540" t="str">
        <f xml:space="preserve"> TEXT(Campaign_Data[[#This Row],[Start_Date]], "mmm-yyyy")</f>
        <v>Nov-2022</v>
      </c>
    </row>
    <row r="1541" spans="1:19" x14ac:dyDescent="0.2">
      <c r="A1541" t="s">
        <v>1579</v>
      </c>
      <c r="B1541" t="s">
        <v>39</v>
      </c>
      <c r="C1541" t="s">
        <v>28</v>
      </c>
      <c r="D1541" s="1">
        <v>45093</v>
      </c>
      <c r="E1541" s="1">
        <v>45529</v>
      </c>
      <c r="F1541">
        <v>97028.2</v>
      </c>
      <c r="G1541">
        <v>51898.400000000001</v>
      </c>
      <c r="H1541">
        <v>49621.9</v>
      </c>
      <c r="I1541" s="6">
        <v>8109.9369999999999</v>
      </c>
      <c r="J1541" s="7">
        <v>21234.727999999999</v>
      </c>
      <c r="K1541" t="s">
        <v>21</v>
      </c>
      <c r="L1541" t="s">
        <v>30</v>
      </c>
      <c r="M1541" t="s">
        <v>31</v>
      </c>
      <c r="N1541" s="5">
        <f xml:space="preserve"> Campaign_Data[[#This Row],[Clicks]]/Campaign_Data[[#This Row],[Impressions]]</f>
        <v>0.53487955048120039</v>
      </c>
      <c r="O1541" s="5">
        <f xml:space="preserve"> Campaign_Data[[#This Row],[Conversions]]/Campaign_Data[[#This Row],[Clicks]]</f>
        <v>0.95613544926240501</v>
      </c>
      <c r="P1541" s="7">
        <f>Campaign_Data[[#This Row],[Total_Spend]]/Campaign_Data[[#This Row],[Clicks]]</f>
        <v>0.1562656459544032</v>
      </c>
      <c r="Q1541" s="6">
        <f>Campaign_Data[[#This Row],[Total_Spend]]/Campaign_Data[[#This Row],[Conversions]]</f>
        <v>0.16343463269242006</v>
      </c>
      <c r="R1541" s="7">
        <f xml:space="preserve"> Campaign_Data[[#This Row],[Revenue_Generated]]/Campaign_Data[[#This Row],[Total_Spend]]</f>
        <v>2.6183591808419719</v>
      </c>
      <c r="S1541" t="str">
        <f xml:space="preserve"> TEXT(Campaign_Data[[#This Row],[Start_Date]], "mmm-yyyy")</f>
        <v>Jun-2023</v>
      </c>
    </row>
    <row r="1542" spans="1:19" x14ac:dyDescent="0.2">
      <c r="A1542" t="s">
        <v>1580</v>
      </c>
      <c r="B1542" t="s">
        <v>46</v>
      </c>
      <c r="C1542" t="s">
        <v>47</v>
      </c>
      <c r="D1542" s="1">
        <v>45144</v>
      </c>
      <c r="E1542" s="1">
        <v>45597</v>
      </c>
      <c r="F1542">
        <v>88864.7</v>
      </c>
      <c r="G1542">
        <v>61300.2</v>
      </c>
      <c r="H1542">
        <v>6809.2</v>
      </c>
      <c r="I1542" s="6">
        <v>2411.4949999999999</v>
      </c>
      <c r="J1542" s="7">
        <v>7205.3109999999997</v>
      </c>
      <c r="K1542" t="s">
        <v>64</v>
      </c>
      <c r="L1542" t="s">
        <v>49</v>
      </c>
      <c r="M1542" t="s">
        <v>31</v>
      </c>
      <c r="N1542" s="5">
        <f xml:space="preserve"> Campaign_Data[[#This Row],[Clicks]]/Campaign_Data[[#This Row],[Impressions]]</f>
        <v>0.68981496589759483</v>
      </c>
      <c r="O1542" s="5">
        <f xml:space="preserve"> Campaign_Data[[#This Row],[Conversions]]/Campaign_Data[[#This Row],[Clicks]]</f>
        <v>0.11107957233418489</v>
      </c>
      <c r="P1542" s="7">
        <f>Campaign_Data[[#This Row],[Total_Spend]]/Campaign_Data[[#This Row],[Clicks]]</f>
        <v>3.9339104929510836E-2</v>
      </c>
      <c r="Q1542" s="6">
        <f>Campaign_Data[[#This Row],[Total_Spend]]/Campaign_Data[[#This Row],[Conversions]]</f>
        <v>0.35415247018739354</v>
      </c>
      <c r="R1542" s="7">
        <f xml:space="preserve"> Campaign_Data[[#This Row],[Revenue_Generated]]/Campaign_Data[[#This Row],[Total_Spend]]</f>
        <v>2.9879021105165053</v>
      </c>
      <c r="S1542" t="str">
        <f xml:space="preserve"> TEXT(Campaign_Data[[#This Row],[Start_Date]], "mmm-yyyy")</f>
        <v>Aug-2023</v>
      </c>
    </row>
    <row r="1543" spans="1:19" x14ac:dyDescent="0.2">
      <c r="A1543" t="s">
        <v>1581</v>
      </c>
      <c r="B1543" t="s">
        <v>33</v>
      </c>
      <c r="C1543" t="s">
        <v>28</v>
      </c>
      <c r="D1543" s="1">
        <v>45123</v>
      </c>
      <c r="E1543" s="1">
        <v>45568</v>
      </c>
      <c r="F1543">
        <v>62576.2</v>
      </c>
      <c r="G1543">
        <v>31305.5</v>
      </c>
      <c r="H1543">
        <v>15471.5</v>
      </c>
      <c r="I1543" s="6">
        <v>5133.116</v>
      </c>
      <c r="J1543" s="7">
        <v>11096.763000000001</v>
      </c>
      <c r="K1543" t="s">
        <v>21</v>
      </c>
      <c r="L1543" t="s">
        <v>43</v>
      </c>
      <c r="M1543" t="s">
        <v>31</v>
      </c>
      <c r="N1543" s="5">
        <f xml:space="preserve"> Campaign_Data[[#This Row],[Clicks]]/Campaign_Data[[#This Row],[Impressions]]</f>
        <v>0.50027806098804339</v>
      </c>
      <c r="O1543" s="5">
        <f xml:space="preserve"> Campaign_Data[[#This Row],[Conversions]]/Campaign_Data[[#This Row],[Clicks]]</f>
        <v>0.49421028253821214</v>
      </c>
      <c r="P1543" s="7">
        <f>Campaign_Data[[#This Row],[Total_Spend]]/Campaign_Data[[#This Row],[Clicks]]</f>
        <v>0.16396850393700788</v>
      </c>
      <c r="Q1543" s="6">
        <f>Campaign_Data[[#This Row],[Total_Spend]]/Campaign_Data[[#This Row],[Conversions]]</f>
        <v>0.33177881911902529</v>
      </c>
      <c r="R1543" s="7">
        <f xml:space="preserve"> Campaign_Data[[#This Row],[Revenue_Generated]]/Campaign_Data[[#This Row],[Total_Spend]]</f>
        <v>2.1617986034213916</v>
      </c>
      <c r="S1543" t="str">
        <f xml:space="preserve"> TEXT(Campaign_Data[[#This Row],[Start_Date]], "mmm-yyyy")</f>
        <v>Jul-2023</v>
      </c>
    </row>
    <row r="1544" spans="1:19" x14ac:dyDescent="0.2">
      <c r="A1544" t="s">
        <v>1582</v>
      </c>
      <c r="B1544" t="s">
        <v>39</v>
      </c>
      <c r="C1544" t="s">
        <v>28</v>
      </c>
      <c r="D1544" s="1">
        <v>44903</v>
      </c>
      <c r="E1544" s="1">
        <v>45339</v>
      </c>
      <c r="F1544">
        <v>79245.399999999994</v>
      </c>
      <c r="G1544">
        <v>21944.3</v>
      </c>
      <c r="H1544">
        <v>4115.0999999999995</v>
      </c>
      <c r="I1544" s="6">
        <v>5055.1639999999998</v>
      </c>
      <c r="J1544" s="7">
        <v>6693.2290000000003</v>
      </c>
      <c r="K1544" t="s">
        <v>64</v>
      </c>
      <c r="L1544" t="s">
        <v>43</v>
      </c>
      <c r="M1544" t="s">
        <v>23</v>
      </c>
      <c r="N1544" s="5">
        <f xml:space="preserve"> Campaign_Data[[#This Row],[Clicks]]/Campaign_Data[[#This Row],[Impressions]]</f>
        <v>0.27691575788626216</v>
      </c>
      <c r="O1544" s="5">
        <f xml:space="preserve"> Campaign_Data[[#This Row],[Conversions]]/Campaign_Data[[#This Row],[Clicks]]</f>
        <v>0.18752477864411257</v>
      </c>
      <c r="P1544" s="7">
        <f>Campaign_Data[[#This Row],[Total_Spend]]/Campaign_Data[[#This Row],[Clicks]]</f>
        <v>0.23036342011365138</v>
      </c>
      <c r="Q1544" s="6">
        <f>Campaign_Data[[#This Row],[Total_Spend]]/Campaign_Data[[#This Row],[Conversions]]</f>
        <v>1.2284425651867514</v>
      </c>
      <c r="R1544" s="7">
        <f xml:space="preserve"> Campaign_Data[[#This Row],[Revenue_Generated]]/Campaign_Data[[#This Row],[Total_Spend]]</f>
        <v>1.3240379540604421</v>
      </c>
      <c r="S1544" t="str">
        <f xml:space="preserve"> TEXT(Campaign_Data[[#This Row],[Start_Date]], "mmm-yyyy")</f>
        <v>Dec-2022</v>
      </c>
    </row>
    <row r="1545" spans="1:19" x14ac:dyDescent="0.2">
      <c r="A1545" t="s">
        <v>1583</v>
      </c>
      <c r="B1545" t="s">
        <v>39</v>
      </c>
      <c r="C1545" t="s">
        <v>40</v>
      </c>
      <c r="D1545" s="1">
        <v>44924</v>
      </c>
      <c r="E1545" s="1">
        <v>45372</v>
      </c>
      <c r="F1545">
        <v>67967.3</v>
      </c>
      <c r="G1545">
        <v>27564.5</v>
      </c>
      <c r="H1545">
        <v>4025.2</v>
      </c>
      <c r="I1545" s="6">
        <v>10355.697</v>
      </c>
      <c r="J1545" s="7">
        <v>12430.966</v>
      </c>
      <c r="K1545" t="s">
        <v>42</v>
      </c>
      <c r="L1545" t="s">
        <v>43</v>
      </c>
      <c r="M1545" t="s">
        <v>31</v>
      </c>
      <c r="N1545" s="5">
        <f xml:space="preserve"> Campaign_Data[[#This Row],[Clicks]]/Campaign_Data[[#This Row],[Impressions]]</f>
        <v>0.4055553185134616</v>
      </c>
      <c r="O1545" s="5">
        <f xml:space="preserve"> Campaign_Data[[#This Row],[Conversions]]/Campaign_Data[[#This Row],[Clicks]]</f>
        <v>0.14602840610205153</v>
      </c>
      <c r="P1545" s="7">
        <f>Campaign_Data[[#This Row],[Total_Spend]]/Campaign_Data[[#This Row],[Clicks]]</f>
        <v>0.37568963703314046</v>
      </c>
      <c r="Q1545" s="6">
        <f>Campaign_Data[[#This Row],[Total_Spend]]/Campaign_Data[[#This Row],[Conversions]]</f>
        <v>2.5727161383285302</v>
      </c>
      <c r="R1545" s="7">
        <f xml:space="preserve"> Campaign_Data[[#This Row],[Revenue_Generated]]/Campaign_Data[[#This Row],[Total_Spend]]</f>
        <v>1.2003987756690835</v>
      </c>
      <c r="S1545" t="str">
        <f xml:space="preserve"> TEXT(Campaign_Data[[#This Row],[Start_Date]], "mmm-yyyy")</f>
        <v>Dec-2022</v>
      </c>
    </row>
    <row r="1546" spans="1:19" x14ac:dyDescent="0.2">
      <c r="A1546" t="s">
        <v>1584</v>
      </c>
      <c r="B1546" t="s">
        <v>27</v>
      </c>
      <c r="C1546" t="s">
        <v>47</v>
      </c>
      <c r="D1546" s="1">
        <v>45009</v>
      </c>
      <c r="E1546" s="1">
        <v>45465</v>
      </c>
      <c r="F1546">
        <v>95990</v>
      </c>
      <c r="G1546">
        <v>24565.899999999998</v>
      </c>
      <c r="H1546">
        <v>22382.2</v>
      </c>
      <c r="I1546" s="6">
        <v>9964.4</v>
      </c>
      <c r="J1546" s="7">
        <v>34189.839999999997</v>
      </c>
      <c r="K1546" t="s">
        <v>37</v>
      </c>
      <c r="L1546" t="s">
        <v>22</v>
      </c>
      <c r="M1546" t="s">
        <v>31</v>
      </c>
      <c r="N1546" s="5">
        <f xml:space="preserve"> Campaign_Data[[#This Row],[Clicks]]/Campaign_Data[[#This Row],[Impressions]]</f>
        <v>0.25592145015105738</v>
      </c>
      <c r="O1546" s="5">
        <f xml:space="preserve"> Campaign_Data[[#This Row],[Conversions]]/Campaign_Data[[#This Row],[Clicks]]</f>
        <v>0.91110848778184406</v>
      </c>
      <c r="P1546" s="7">
        <f>Campaign_Data[[#This Row],[Total_Spend]]/Campaign_Data[[#This Row],[Clicks]]</f>
        <v>0.40561917129028452</v>
      </c>
      <c r="Q1546" s="6">
        <f>Campaign_Data[[#This Row],[Total_Spend]]/Campaign_Data[[#This Row],[Conversions]]</f>
        <v>0.4451930551956465</v>
      </c>
      <c r="R1546" s="7">
        <f xml:space="preserve"> Campaign_Data[[#This Row],[Revenue_Generated]]/Campaign_Data[[#This Row],[Total_Spend]]</f>
        <v>3.4311990686845166</v>
      </c>
      <c r="S1546" t="str">
        <f xml:space="preserve"> TEXT(Campaign_Data[[#This Row],[Start_Date]], "mmm-yyyy")</f>
        <v>Mar-2023</v>
      </c>
    </row>
    <row r="1547" spans="1:19" x14ac:dyDescent="0.2">
      <c r="A1547" t="s">
        <v>1585</v>
      </c>
      <c r="B1547" t="s">
        <v>46</v>
      </c>
      <c r="C1547" t="s">
        <v>20</v>
      </c>
      <c r="D1547" s="1">
        <v>45132</v>
      </c>
      <c r="E1547" s="1">
        <v>45592</v>
      </c>
      <c r="F1547">
        <v>52907.6</v>
      </c>
      <c r="G1547">
        <v>8961</v>
      </c>
      <c r="H1547">
        <v>2862.2999999999997</v>
      </c>
      <c r="I1547" s="6">
        <v>11892.146000000001</v>
      </c>
      <c r="J1547" s="7">
        <v>44452.36</v>
      </c>
      <c r="K1547" t="s">
        <v>29</v>
      </c>
      <c r="L1547" t="s">
        <v>49</v>
      </c>
      <c r="M1547" t="s">
        <v>31</v>
      </c>
      <c r="N1547" s="5">
        <f xml:space="preserve"> Campaign_Data[[#This Row],[Clicks]]/Campaign_Data[[#This Row],[Impressions]]</f>
        <v>0.16937075202806404</v>
      </c>
      <c r="O1547" s="5">
        <f xml:space="preserve"> Campaign_Data[[#This Row],[Conversions]]/Campaign_Data[[#This Row],[Clicks]]</f>
        <v>0.31941747572815532</v>
      </c>
      <c r="P1547" s="7">
        <f>Campaign_Data[[#This Row],[Total_Spend]]/Campaign_Data[[#This Row],[Clicks]]</f>
        <v>1.3271003236245955</v>
      </c>
      <c r="Q1547" s="6">
        <f>Campaign_Data[[#This Row],[Total_Spend]]/Campaign_Data[[#This Row],[Conversions]]</f>
        <v>4.1547517730496457</v>
      </c>
      <c r="R1547" s="7">
        <f xml:space="preserve"> Campaign_Data[[#This Row],[Revenue_Generated]]/Campaign_Data[[#This Row],[Total_Spend]]</f>
        <v>3.7379594902383473</v>
      </c>
      <c r="S1547" t="str">
        <f xml:space="preserve"> TEXT(Campaign_Data[[#This Row],[Start_Date]], "mmm-yyyy")</f>
        <v>Jul-2023</v>
      </c>
    </row>
    <row r="1548" spans="1:19" x14ac:dyDescent="0.2">
      <c r="A1548" t="s">
        <v>1586</v>
      </c>
      <c r="B1548" t="s">
        <v>46</v>
      </c>
      <c r="C1548" t="s">
        <v>28</v>
      </c>
      <c r="D1548" s="1">
        <v>44902</v>
      </c>
      <c r="E1548" s="1">
        <v>45350</v>
      </c>
      <c r="F1548">
        <v>121936.3</v>
      </c>
      <c r="G1548">
        <v>7708.2</v>
      </c>
      <c r="H1548">
        <v>2372.1999999999998</v>
      </c>
      <c r="I1548" s="6">
        <v>4875.393</v>
      </c>
      <c r="J1548" s="7">
        <v>11776.9</v>
      </c>
      <c r="K1548" t="s">
        <v>29</v>
      </c>
      <c r="L1548" t="s">
        <v>43</v>
      </c>
      <c r="M1548" t="s">
        <v>23</v>
      </c>
      <c r="N1548" s="5">
        <f xml:space="preserve"> Campaign_Data[[#This Row],[Clicks]]/Campaign_Data[[#This Row],[Impressions]]</f>
        <v>6.3214973719884882E-2</v>
      </c>
      <c r="O1548" s="5">
        <f xml:space="preserve"> Campaign_Data[[#This Row],[Conversions]]/Campaign_Data[[#This Row],[Clicks]]</f>
        <v>0.3077501881113619</v>
      </c>
      <c r="P1548" s="7">
        <f>Campaign_Data[[#This Row],[Total_Spend]]/Campaign_Data[[#This Row],[Clicks]]</f>
        <v>0.63249435665914222</v>
      </c>
      <c r="Q1548" s="6">
        <f>Campaign_Data[[#This Row],[Total_Spend]]/Campaign_Data[[#This Row],[Conversions]]</f>
        <v>2.0552200488997556</v>
      </c>
      <c r="R1548" s="7">
        <f xml:space="preserve"> Campaign_Data[[#This Row],[Revenue_Generated]]/Campaign_Data[[#This Row],[Total_Spend]]</f>
        <v>2.4155796260937321</v>
      </c>
      <c r="S1548" t="str">
        <f xml:space="preserve"> TEXT(Campaign_Data[[#This Row],[Start_Date]], "mmm-yyyy")</f>
        <v>Dec-2022</v>
      </c>
    </row>
    <row r="1549" spans="1:19" x14ac:dyDescent="0.2">
      <c r="A1549" t="s">
        <v>1587</v>
      </c>
      <c r="B1549" t="s">
        <v>33</v>
      </c>
      <c r="C1549" t="s">
        <v>28</v>
      </c>
      <c r="D1549" s="1">
        <v>45003</v>
      </c>
      <c r="E1549" s="1">
        <v>45438</v>
      </c>
      <c r="F1549">
        <v>5771</v>
      </c>
      <c r="G1549">
        <v>5486.8</v>
      </c>
      <c r="H1549">
        <v>1110.7</v>
      </c>
      <c r="I1549" s="6">
        <v>7625.4049999999997</v>
      </c>
      <c r="J1549" s="7">
        <v>15919.085999999999</v>
      </c>
      <c r="K1549" t="s">
        <v>21</v>
      </c>
      <c r="L1549" t="s">
        <v>30</v>
      </c>
      <c r="M1549" t="s">
        <v>31</v>
      </c>
      <c r="N1549" s="5">
        <f xml:space="preserve"> Campaign_Data[[#This Row],[Clicks]]/Campaign_Data[[#This Row],[Impressions]]</f>
        <v>0.95075376884422114</v>
      </c>
      <c r="O1549" s="5">
        <f xml:space="preserve"> Campaign_Data[[#This Row],[Conversions]]/Campaign_Data[[#This Row],[Clicks]]</f>
        <v>0.20243128964059195</v>
      </c>
      <c r="P1549" s="7">
        <f>Campaign_Data[[#This Row],[Total_Spend]]/Campaign_Data[[#This Row],[Clicks]]</f>
        <v>1.3897727272727272</v>
      </c>
      <c r="Q1549" s="6">
        <f>Campaign_Data[[#This Row],[Total_Spend]]/Campaign_Data[[#This Row],[Conversions]]</f>
        <v>6.8654046997389031</v>
      </c>
      <c r="R1549" s="7">
        <f xml:space="preserve"> Campaign_Data[[#This Row],[Revenue_Generated]]/Campaign_Data[[#This Row],[Total_Spend]]</f>
        <v>2.0876380992222709</v>
      </c>
      <c r="S1549" t="str">
        <f xml:space="preserve"> TEXT(Campaign_Data[[#This Row],[Start_Date]], "mmm-yyyy")</f>
        <v>Mar-2023</v>
      </c>
    </row>
    <row r="1550" spans="1:19" x14ac:dyDescent="0.2">
      <c r="A1550" t="s">
        <v>1588</v>
      </c>
      <c r="B1550" t="s">
        <v>25</v>
      </c>
      <c r="C1550" t="s">
        <v>47</v>
      </c>
      <c r="D1550" s="1">
        <v>45127</v>
      </c>
      <c r="E1550" s="1">
        <v>45590</v>
      </c>
      <c r="F1550">
        <v>83879.599999999991</v>
      </c>
      <c r="G1550">
        <v>56431.1</v>
      </c>
      <c r="H1550">
        <v>49946.7</v>
      </c>
      <c r="I1550" s="6">
        <v>6297.1180000000004</v>
      </c>
      <c r="J1550" s="7">
        <v>17950.043000000001</v>
      </c>
      <c r="K1550" t="s">
        <v>29</v>
      </c>
      <c r="L1550" t="s">
        <v>34</v>
      </c>
      <c r="M1550" t="s">
        <v>23</v>
      </c>
      <c r="N1550" s="5">
        <f xml:space="preserve"> Campaign_Data[[#This Row],[Clicks]]/Campaign_Data[[#This Row],[Impressions]]</f>
        <v>0.67276310330521372</v>
      </c>
      <c r="O1550" s="5">
        <f xml:space="preserve"> Campaign_Data[[#This Row],[Conversions]]/Campaign_Data[[#This Row],[Clicks]]</f>
        <v>0.88509173133254537</v>
      </c>
      <c r="P1550" s="7">
        <f>Campaign_Data[[#This Row],[Total_Spend]]/Campaign_Data[[#This Row],[Clicks]]</f>
        <v>0.11158949586309677</v>
      </c>
      <c r="Q1550" s="6">
        <f>Campaign_Data[[#This Row],[Total_Spend]]/Campaign_Data[[#This Row],[Conversions]]</f>
        <v>0.12607675782384023</v>
      </c>
      <c r="R1550" s="7">
        <f xml:space="preserve"> Campaign_Data[[#This Row],[Revenue_Generated]]/Campaign_Data[[#This Row],[Total_Spend]]</f>
        <v>2.8505171730941044</v>
      </c>
      <c r="S1550" t="str">
        <f xml:space="preserve"> TEXT(Campaign_Data[[#This Row],[Start_Date]], "mmm-yyyy")</f>
        <v>Jul-2023</v>
      </c>
    </row>
    <row r="1551" spans="1:19" x14ac:dyDescent="0.2">
      <c r="A1551" t="s">
        <v>1589</v>
      </c>
      <c r="B1551" t="s">
        <v>25</v>
      </c>
      <c r="C1551" t="s">
        <v>28</v>
      </c>
      <c r="D1551" s="1">
        <v>45132</v>
      </c>
      <c r="E1551" s="1">
        <v>45567</v>
      </c>
      <c r="F1551">
        <v>17025.899999999998</v>
      </c>
      <c r="G1551">
        <v>13421.199999999999</v>
      </c>
      <c r="H1551">
        <v>2473.6999999999998</v>
      </c>
      <c r="I1551" s="6">
        <v>10938.278</v>
      </c>
      <c r="J1551" s="7">
        <v>35910.671000000002</v>
      </c>
      <c r="K1551" t="s">
        <v>29</v>
      </c>
      <c r="L1551" t="s">
        <v>30</v>
      </c>
      <c r="M1551" t="s">
        <v>23</v>
      </c>
      <c r="N1551" s="5">
        <f xml:space="preserve"> Campaign_Data[[#This Row],[Clicks]]/Campaign_Data[[#This Row],[Impressions]]</f>
        <v>0.78828138306932383</v>
      </c>
      <c r="O1551" s="5">
        <f xml:space="preserve"> Campaign_Data[[#This Row],[Conversions]]/Campaign_Data[[#This Row],[Clicks]]</f>
        <v>0.18431287813310285</v>
      </c>
      <c r="P1551" s="7">
        <f>Campaign_Data[[#This Row],[Total_Spend]]/Campaign_Data[[#This Row],[Clicks]]</f>
        <v>0.81500000000000006</v>
      </c>
      <c r="Q1551" s="6">
        <f>Campaign_Data[[#This Row],[Total_Spend]]/Campaign_Data[[#This Row],[Conversions]]</f>
        <v>4.4218288393903871</v>
      </c>
      <c r="R1551" s="7">
        <f xml:space="preserve"> Campaign_Data[[#This Row],[Revenue_Generated]]/Campaign_Data[[#This Row],[Total_Spend]]</f>
        <v>3.2830278221124023</v>
      </c>
      <c r="S1551" t="str">
        <f xml:space="preserve"> TEXT(Campaign_Data[[#This Row],[Start_Date]], "mmm-yyyy")</f>
        <v>Jul-2023</v>
      </c>
    </row>
    <row r="1552" spans="1:19" x14ac:dyDescent="0.2">
      <c r="A1552" t="s">
        <v>1590</v>
      </c>
      <c r="B1552" t="s">
        <v>19</v>
      </c>
      <c r="C1552" t="s">
        <v>28</v>
      </c>
      <c r="D1552" s="1">
        <v>44948</v>
      </c>
      <c r="E1552" s="1">
        <v>45391</v>
      </c>
      <c r="F1552">
        <v>108027.9</v>
      </c>
      <c r="G1552">
        <v>61523.5</v>
      </c>
      <c r="H1552">
        <v>13244.3</v>
      </c>
      <c r="I1552" s="6">
        <v>12390.975</v>
      </c>
      <c r="J1552" s="7">
        <v>42326.805</v>
      </c>
      <c r="K1552" t="s">
        <v>42</v>
      </c>
      <c r="L1552" t="s">
        <v>22</v>
      </c>
      <c r="M1552" t="s">
        <v>23</v>
      </c>
      <c r="N1552" s="5">
        <f xml:space="preserve"> Campaign_Data[[#This Row],[Clicks]]/Campaign_Data[[#This Row],[Impressions]]</f>
        <v>0.56951491235134633</v>
      </c>
      <c r="O1552" s="5">
        <f xml:space="preserve"> Campaign_Data[[#This Row],[Conversions]]/Campaign_Data[[#This Row],[Clicks]]</f>
        <v>0.21527221305679942</v>
      </c>
      <c r="P1552" s="7">
        <f>Campaign_Data[[#This Row],[Total_Spend]]/Campaign_Data[[#This Row],[Clicks]]</f>
        <v>0.20140230968654255</v>
      </c>
      <c r="Q1552" s="6">
        <f>Campaign_Data[[#This Row],[Total_Spend]]/Campaign_Data[[#This Row],[Conversions]]</f>
        <v>0.93557039632143646</v>
      </c>
      <c r="R1552" s="7">
        <f xml:space="preserve"> Campaign_Data[[#This Row],[Revenue_Generated]]/Campaign_Data[[#This Row],[Total_Spend]]</f>
        <v>3.415938213094611</v>
      </c>
      <c r="S1552" t="str">
        <f xml:space="preserve"> TEXT(Campaign_Data[[#This Row],[Start_Date]], "mmm-yyyy")</f>
        <v>Jan-2023</v>
      </c>
    </row>
    <row r="1553" spans="1:19" x14ac:dyDescent="0.2">
      <c r="A1553" t="s">
        <v>1591</v>
      </c>
      <c r="B1553" t="s">
        <v>27</v>
      </c>
      <c r="C1553" t="s">
        <v>28</v>
      </c>
      <c r="D1553" s="1">
        <v>44860</v>
      </c>
      <c r="E1553" s="1">
        <v>45311</v>
      </c>
      <c r="F1553">
        <v>75777</v>
      </c>
      <c r="G1553">
        <v>31206.899999999998</v>
      </c>
      <c r="H1553">
        <v>11359.3</v>
      </c>
      <c r="I1553" s="6">
        <v>1347.4559999999999</v>
      </c>
      <c r="J1553" s="7">
        <v>3147.5439999999999</v>
      </c>
      <c r="K1553" t="s">
        <v>37</v>
      </c>
      <c r="L1553" t="s">
        <v>34</v>
      </c>
      <c r="M1553" t="s">
        <v>23</v>
      </c>
      <c r="N1553" s="5">
        <f xml:space="preserve"> Campaign_Data[[#This Row],[Clicks]]/Campaign_Data[[#This Row],[Impressions]]</f>
        <v>0.41182548794489088</v>
      </c>
      <c r="O1553" s="5">
        <f xml:space="preserve"> Campaign_Data[[#This Row],[Conversions]]/Campaign_Data[[#This Row],[Clicks]]</f>
        <v>0.3639996282873339</v>
      </c>
      <c r="P1553" s="7">
        <f>Campaign_Data[[#This Row],[Total_Spend]]/Campaign_Data[[#This Row],[Clicks]]</f>
        <v>4.3178143295232785E-2</v>
      </c>
      <c r="Q1553" s="6">
        <f>Campaign_Data[[#This Row],[Total_Spend]]/Campaign_Data[[#This Row],[Conversions]]</f>
        <v>0.11862139392392136</v>
      </c>
      <c r="R1553" s="7">
        <f xml:space="preserve"> Campaign_Data[[#This Row],[Revenue_Generated]]/Campaign_Data[[#This Row],[Total_Spend]]</f>
        <v>2.3359159779614327</v>
      </c>
      <c r="S1553" t="str">
        <f xml:space="preserve"> TEXT(Campaign_Data[[#This Row],[Start_Date]], "mmm-yyyy")</f>
        <v>Oct-2022</v>
      </c>
    </row>
    <row r="1554" spans="1:19" x14ac:dyDescent="0.2">
      <c r="A1554" t="s">
        <v>1592</v>
      </c>
      <c r="B1554" t="s">
        <v>33</v>
      </c>
      <c r="C1554" t="s">
        <v>20</v>
      </c>
      <c r="D1554" s="1">
        <v>44938</v>
      </c>
      <c r="E1554" s="1">
        <v>45388</v>
      </c>
      <c r="F1554">
        <v>44581.7</v>
      </c>
      <c r="G1554">
        <v>3503.2</v>
      </c>
      <c r="H1554">
        <v>397.3</v>
      </c>
      <c r="I1554" s="6">
        <v>463.47800000000001</v>
      </c>
      <c r="J1554" s="7">
        <v>672.30700000000002</v>
      </c>
      <c r="K1554" t="s">
        <v>37</v>
      </c>
      <c r="L1554" t="s">
        <v>34</v>
      </c>
      <c r="M1554" t="s">
        <v>31</v>
      </c>
      <c r="N1554" s="5">
        <f xml:space="preserve"> Campaign_Data[[#This Row],[Clicks]]/Campaign_Data[[#This Row],[Impressions]]</f>
        <v>7.8579327392181098E-2</v>
      </c>
      <c r="O1554" s="5">
        <f xml:space="preserve"> Campaign_Data[[#This Row],[Conversions]]/Campaign_Data[[#This Row],[Clicks]]</f>
        <v>0.11341059602649008</v>
      </c>
      <c r="P1554" s="7">
        <f>Campaign_Data[[#This Row],[Total_Spend]]/Campaign_Data[[#This Row],[Clicks]]</f>
        <v>0.13230132450331128</v>
      </c>
      <c r="Q1554" s="6">
        <f>Campaign_Data[[#This Row],[Total_Spend]]/Campaign_Data[[#This Row],[Conversions]]</f>
        <v>1.1665693430656934</v>
      </c>
      <c r="R1554" s="7">
        <f xml:space="preserve"> Campaign_Data[[#This Row],[Revenue_Generated]]/Campaign_Data[[#This Row],[Total_Spend]]</f>
        <v>1.4505693905643848</v>
      </c>
      <c r="S1554" t="str">
        <f xml:space="preserve"> TEXT(Campaign_Data[[#This Row],[Start_Date]], "mmm-yyyy")</f>
        <v>Jan-2023</v>
      </c>
    </row>
    <row r="1555" spans="1:19" x14ac:dyDescent="0.2">
      <c r="A1555" t="s">
        <v>1593</v>
      </c>
      <c r="B1555" t="s">
        <v>39</v>
      </c>
      <c r="C1555" t="s">
        <v>20</v>
      </c>
      <c r="D1555" s="1">
        <v>44934</v>
      </c>
      <c r="E1555" s="1">
        <v>45386</v>
      </c>
      <c r="F1555">
        <v>48519.9</v>
      </c>
      <c r="G1555">
        <v>36267.4</v>
      </c>
      <c r="H1555">
        <v>35501.799999999996</v>
      </c>
      <c r="I1555" s="6">
        <v>4173.9409999999998</v>
      </c>
      <c r="J1555" s="7">
        <v>7379.4269999999997</v>
      </c>
      <c r="K1555" t="s">
        <v>64</v>
      </c>
      <c r="L1555" t="s">
        <v>49</v>
      </c>
      <c r="M1555" t="s">
        <v>31</v>
      </c>
      <c r="N1555" s="5">
        <f xml:space="preserve"> Campaign_Data[[#This Row],[Clicks]]/Campaign_Data[[#This Row],[Impressions]]</f>
        <v>0.74747474747474751</v>
      </c>
      <c r="O1555" s="5">
        <f xml:space="preserve"> Campaign_Data[[#This Row],[Conversions]]/Campaign_Data[[#This Row],[Clicks]]</f>
        <v>0.97889013273628644</v>
      </c>
      <c r="P1555" s="7">
        <f>Campaign_Data[[#This Row],[Total_Spend]]/Campaign_Data[[#This Row],[Clicks]]</f>
        <v>0.11508795778026547</v>
      </c>
      <c r="Q1555" s="6">
        <f>Campaign_Data[[#This Row],[Total_Spend]]/Campaign_Data[[#This Row],[Conversions]]</f>
        <v>0.11756984152916192</v>
      </c>
      <c r="R1555" s="7">
        <f xml:space="preserve"> Campaign_Data[[#This Row],[Revenue_Generated]]/Campaign_Data[[#This Row],[Total_Spend]]</f>
        <v>1.7679758769949072</v>
      </c>
      <c r="S1555" t="str">
        <f xml:space="preserve"> TEXT(Campaign_Data[[#This Row],[Start_Date]], "mmm-yyyy")</f>
        <v>Jan-2023</v>
      </c>
    </row>
    <row r="1556" spans="1:19" x14ac:dyDescent="0.2">
      <c r="A1556" t="s">
        <v>1594</v>
      </c>
      <c r="B1556" t="s">
        <v>33</v>
      </c>
      <c r="C1556" t="s">
        <v>28</v>
      </c>
      <c r="D1556" s="1">
        <v>44941</v>
      </c>
      <c r="E1556" s="1">
        <v>45380</v>
      </c>
      <c r="F1556">
        <v>120205</v>
      </c>
      <c r="G1556">
        <v>61094.299999999996</v>
      </c>
      <c r="H1556">
        <v>21729.7</v>
      </c>
      <c r="I1556" s="6">
        <v>9545.7559999999994</v>
      </c>
      <c r="J1556" s="7">
        <v>28502.215</v>
      </c>
      <c r="K1556" t="s">
        <v>29</v>
      </c>
      <c r="L1556" t="s">
        <v>30</v>
      </c>
      <c r="M1556" t="s">
        <v>31</v>
      </c>
      <c r="N1556" s="5">
        <f xml:space="preserve"> Campaign_Data[[#This Row],[Clicks]]/Campaign_Data[[#This Row],[Impressions]]</f>
        <v>0.50825090470446321</v>
      </c>
      <c r="O1556" s="5">
        <f xml:space="preserve"> Campaign_Data[[#This Row],[Conversions]]/Campaign_Data[[#This Row],[Clicks]]</f>
        <v>0.35567475198177245</v>
      </c>
      <c r="P1556" s="7">
        <f>Campaign_Data[[#This Row],[Total_Spend]]/Campaign_Data[[#This Row],[Clicks]]</f>
        <v>0.15624626192623534</v>
      </c>
      <c r="Q1556" s="6">
        <f>Campaign_Data[[#This Row],[Total_Spend]]/Campaign_Data[[#This Row],[Conversions]]</f>
        <v>0.43929534231949818</v>
      </c>
      <c r="R1556" s="7">
        <f xml:space="preserve"> Campaign_Data[[#This Row],[Revenue_Generated]]/Campaign_Data[[#This Row],[Total_Spend]]</f>
        <v>2.9858520372823274</v>
      </c>
      <c r="S1556" t="str">
        <f xml:space="preserve"> TEXT(Campaign_Data[[#This Row],[Start_Date]], "mmm-yyyy")</f>
        <v>Jan-2023</v>
      </c>
    </row>
    <row r="1557" spans="1:19" x14ac:dyDescent="0.2">
      <c r="A1557" t="s">
        <v>1595</v>
      </c>
      <c r="B1557" t="s">
        <v>19</v>
      </c>
      <c r="C1557" t="s">
        <v>47</v>
      </c>
      <c r="D1557" s="1">
        <v>44875</v>
      </c>
      <c r="E1557" s="1">
        <v>45337</v>
      </c>
      <c r="F1557">
        <v>127466.59999999999</v>
      </c>
      <c r="G1557">
        <v>20967</v>
      </c>
      <c r="H1557">
        <v>6643.9</v>
      </c>
      <c r="I1557" s="6">
        <v>5848.3429999999998</v>
      </c>
      <c r="J1557" s="7">
        <v>15668.352000000001</v>
      </c>
      <c r="K1557" t="s">
        <v>42</v>
      </c>
      <c r="L1557" t="s">
        <v>34</v>
      </c>
      <c r="M1557" t="s">
        <v>23</v>
      </c>
      <c r="N1557" s="5">
        <f xml:space="preserve"> Campaign_Data[[#This Row],[Clicks]]/Campaign_Data[[#This Row],[Impressions]]</f>
        <v>0.16449014879191884</v>
      </c>
      <c r="O1557" s="5">
        <f xml:space="preserve"> Campaign_Data[[#This Row],[Conversions]]/Campaign_Data[[#This Row],[Clicks]]</f>
        <v>0.3168741355463347</v>
      </c>
      <c r="P1557" s="7">
        <f>Campaign_Data[[#This Row],[Total_Spend]]/Campaign_Data[[#This Row],[Clicks]]</f>
        <v>0.27893084370677729</v>
      </c>
      <c r="Q1557" s="6">
        <f>Campaign_Data[[#This Row],[Total_Spend]]/Campaign_Data[[#This Row],[Conversions]]</f>
        <v>0.88025752946311653</v>
      </c>
      <c r="R1557" s="7">
        <f xml:space="preserve"> Campaign_Data[[#This Row],[Revenue_Generated]]/Campaign_Data[[#This Row],[Total_Spend]]</f>
        <v>2.6791096213064112</v>
      </c>
      <c r="S1557" t="str">
        <f xml:space="preserve"> TEXT(Campaign_Data[[#This Row],[Start_Date]], "mmm-yyyy")</f>
        <v>Nov-2022</v>
      </c>
    </row>
    <row r="1558" spans="1:19" x14ac:dyDescent="0.2">
      <c r="A1558" t="s">
        <v>1596</v>
      </c>
      <c r="B1558" t="s">
        <v>39</v>
      </c>
      <c r="C1558" t="s">
        <v>28</v>
      </c>
      <c r="D1558" s="1">
        <v>45100</v>
      </c>
      <c r="E1558" s="1">
        <v>45539</v>
      </c>
      <c r="F1558">
        <v>113363.9</v>
      </c>
      <c r="G1558">
        <v>14885.699999999999</v>
      </c>
      <c r="H1558">
        <v>11782.699999999999</v>
      </c>
      <c r="I1558" s="6">
        <v>4219.152</v>
      </c>
      <c r="J1558" s="7">
        <v>14136.543</v>
      </c>
      <c r="K1558" t="s">
        <v>21</v>
      </c>
      <c r="L1558" t="s">
        <v>43</v>
      </c>
      <c r="M1558" t="s">
        <v>23</v>
      </c>
      <c r="N1558" s="5">
        <f xml:space="preserve"> Campaign_Data[[#This Row],[Clicks]]/Campaign_Data[[#This Row],[Impressions]]</f>
        <v>0.13130899695582102</v>
      </c>
      <c r="O1558" s="5">
        <f xml:space="preserve"> Campaign_Data[[#This Row],[Conversions]]/Campaign_Data[[#This Row],[Clicks]]</f>
        <v>0.791544905513345</v>
      </c>
      <c r="P1558" s="7">
        <f>Campaign_Data[[#This Row],[Total_Spend]]/Campaign_Data[[#This Row],[Clicks]]</f>
        <v>0.28343658679135009</v>
      </c>
      <c r="Q1558" s="6">
        <f>Campaign_Data[[#This Row],[Total_Spend]]/Campaign_Data[[#This Row],[Conversions]]</f>
        <v>0.35808023627861191</v>
      </c>
      <c r="R1558" s="7">
        <f xml:space="preserve"> Campaign_Data[[#This Row],[Revenue_Generated]]/Campaign_Data[[#This Row],[Total_Spend]]</f>
        <v>3.3505649950511383</v>
      </c>
      <c r="S1558" t="str">
        <f xml:space="preserve"> TEXT(Campaign_Data[[#This Row],[Start_Date]], "mmm-yyyy")</f>
        <v>Jun-2023</v>
      </c>
    </row>
    <row r="1559" spans="1:19" x14ac:dyDescent="0.2">
      <c r="A1559" t="s">
        <v>1597</v>
      </c>
      <c r="B1559" t="s">
        <v>27</v>
      </c>
      <c r="C1559" t="s">
        <v>20</v>
      </c>
      <c r="D1559" s="1">
        <v>44861</v>
      </c>
      <c r="E1559" s="1">
        <v>45309</v>
      </c>
      <c r="F1559">
        <v>65009.299999999996</v>
      </c>
      <c r="G1559">
        <v>1334</v>
      </c>
      <c r="H1559">
        <v>922.19999999999993</v>
      </c>
      <c r="I1559" s="6">
        <v>11030.73</v>
      </c>
      <c r="J1559" s="7">
        <v>15302.633</v>
      </c>
      <c r="K1559" t="s">
        <v>29</v>
      </c>
      <c r="L1559" t="s">
        <v>30</v>
      </c>
      <c r="M1559" t="s">
        <v>31</v>
      </c>
      <c r="N1559" s="5">
        <f xml:space="preserve"> Campaign_Data[[#This Row],[Clicks]]/Campaign_Data[[#This Row],[Impressions]]</f>
        <v>2.0520140964446626E-2</v>
      </c>
      <c r="O1559" s="5">
        <f xml:space="preserve"> Campaign_Data[[#This Row],[Conversions]]/Campaign_Data[[#This Row],[Clicks]]</f>
        <v>0.69130434782608685</v>
      </c>
      <c r="P1559" s="7">
        <f>Campaign_Data[[#This Row],[Total_Spend]]/Campaign_Data[[#This Row],[Clicks]]</f>
        <v>8.2689130434782605</v>
      </c>
      <c r="Q1559" s="6">
        <f>Campaign_Data[[#This Row],[Total_Spend]]/Campaign_Data[[#This Row],[Conversions]]</f>
        <v>11.961320754716981</v>
      </c>
      <c r="R1559" s="7">
        <f xml:space="preserve"> Campaign_Data[[#This Row],[Revenue_Generated]]/Campaign_Data[[#This Row],[Total_Spend]]</f>
        <v>1.3872729184741173</v>
      </c>
      <c r="S1559" t="str">
        <f xml:space="preserve"> TEXT(Campaign_Data[[#This Row],[Start_Date]], "mmm-yyyy")</f>
        <v>Oct-2022</v>
      </c>
    </row>
    <row r="1560" spans="1:19" x14ac:dyDescent="0.2">
      <c r="A1560" t="s">
        <v>1598</v>
      </c>
      <c r="B1560" t="s">
        <v>27</v>
      </c>
      <c r="C1560" t="s">
        <v>28</v>
      </c>
      <c r="D1560" s="1">
        <v>44988</v>
      </c>
      <c r="E1560" s="1">
        <v>45426</v>
      </c>
      <c r="F1560">
        <v>75255</v>
      </c>
      <c r="G1560">
        <v>53374.5</v>
      </c>
      <c r="H1560">
        <v>17753.8</v>
      </c>
      <c r="I1560" s="6">
        <v>990.64</v>
      </c>
      <c r="J1560" s="7">
        <v>3380.2109999999998</v>
      </c>
      <c r="K1560" t="s">
        <v>29</v>
      </c>
      <c r="L1560" t="s">
        <v>43</v>
      </c>
      <c r="M1560" t="s">
        <v>31</v>
      </c>
      <c r="N1560" s="5">
        <f xml:space="preserve"> Campaign_Data[[#This Row],[Clicks]]/Campaign_Data[[#This Row],[Impressions]]</f>
        <v>0.70924855491329475</v>
      </c>
      <c r="O1560" s="5">
        <f xml:space="preserve"> Campaign_Data[[#This Row],[Conversions]]/Campaign_Data[[#This Row],[Clicks]]</f>
        <v>0.33262700353164898</v>
      </c>
      <c r="P1560" s="7">
        <f>Campaign_Data[[#This Row],[Total_Spend]]/Campaign_Data[[#This Row],[Clicks]]</f>
        <v>1.8560173865797336E-2</v>
      </c>
      <c r="Q1560" s="6">
        <f>Campaign_Data[[#This Row],[Total_Spend]]/Campaign_Data[[#This Row],[Conversions]]</f>
        <v>5.5798758575628882E-2</v>
      </c>
      <c r="R1560" s="7">
        <f xml:space="preserve"> Campaign_Data[[#This Row],[Revenue_Generated]]/Campaign_Data[[#This Row],[Total_Spend]]</f>
        <v>3.4121487119437939</v>
      </c>
      <c r="S1560" t="str">
        <f xml:space="preserve"> TEXT(Campaign_Data[[#This Row],[Start_Date]], "mmm-yyyy")</f>
        <v>Mar-2023</v>
      </c>
    </row>
    <row r="1561" spans="1:19" x14ac:dyDescent="0.2">
      <c r="A1561" t="s">
        <v>1599</v>
      </c>
      <c r="B1561" t="s">
        <v>46</v>
      </c>
      <c r="C1561" t="s">
        <v>20</v>
      </c>
      <c r="D1561" s="1">
        <v>44865</v>
      </c>
      <c r="E1561" s="1">
        <v>45315</v>
      </c>
      <c r="F1561">
        <v>138805.6</v>
      </c>
      <c r="G1561">
        <v>113500.2</v>
      </c>
      <c r="H1561">
        <v>61755.5</v>
      </c>
      <c r="I1561" s="6">
        <v>11539.187</v>
      </c>
      <c r="J1561" s="7">
        <v>29208.249</v>
      </c>
      <c r="K1561" t="s">
        <v>29</v>
      </c>
      <c r="L1561" t="s">
        <v>43</v>
      </c>
      <c r="M1561" t="s">
        <v>31</v>
      </c>
      <c r="N1561" s="5">
        <f xml:space="preserve"> Campaign_Data[[#This Row],[Clicks]]/Campaign_Data[[#This Row],[Impressions]]</f>
        <v>0.81769179341467491</v>
      </c>
      <c r="O1561" s="5">
        <f xml:space="preserve"> Campaign_Data[[#This Row],[Conversions]]/Campaign_Data[[#This Row],[Clicks]]</f>
        <v>0.54410036281874397</v>
      </c>
      <c r="P1561" s="7">
        <f>Campaign_Data[[#This Row],[Total_Spend]]/Campaign_Data[[#This Row],[Clicks]]</f>
        <v>0.10166666666666667</v>
      </c>
      <c r="Q1561" s="6">
        <f>Campaign_Data[[#This Row],[Total_Spend]]/Campaign_Data[[#This Row],[Conversions]]</f>
        <v>0.18685278234327307</v>
      </c>
      <c r="R1561" s="7">
        <f xml:space="preserve"> Campaign_Data[[#This Row],[Revenue_Generated]]/Campaign_Data[[#This Row],[Total_Spend]]</f>
        <v>2.5312224336081908</v>
      </c>
      <c r="S1561" t="str">
        <f xml:space="preserve"> TEXT(Campaign_Data[[#This Row],[Start_Date]], "mmm-yyyy")</f>
        <v>Oct-2022</v>
      </c>
    </row>
    <row r="1562" spans="1:19" x14ac:dyDescent="0.2">
      <c r="A1562" t="s">
        <v>1600</v>
      </c>
      <c r="B1562" t="s">
        <v>39</v>
      </c>
      <c r="C1562" t="s">
        <v>40</v>
      </c>
      <c r="D1562" s="1">
        <v>44934</v>
      </c>
      <c r="E1562" s="1">
        <v>45381</v>
      </c>
      <c r="F1562">
        <v>60009.7</v>
      </c>
      <c r="G1562">
        <v>28069.1</v>
      </c>
      <c r="H1562">
        <v>6928.0999999999995</v>
      </c>
      <c r="I1562" s="6">
        <v>2891.88</v>
      </c>
      <c r="J1562" s="7">
        <v>3954.2370000000001</v>
      </c>
      <c r="K1562" t="s">
        <v>37</v>
      </c>
      <c r="L1562" t="s">
        <v>43</v>
      </c>
      <c r="M1562" t="s">
        <v>31</v>
      </c>
      <c r="N1562" s="5">
        <f xml:space="preserve"> Campaign_Data[[#This Row],[Clicks]]/Campaign_Data[[#This Row],[Impressions]]</f>
        <v>0.46774271492775332</v>
      </c>
      <c r="O1562" s="5">
        <f xml:space="preserve"> Campaign_Data[[#This Row],[Conversions]]/Campaign_Data[[#This Row],[Clicks]]</f>
        <v>0.24682301890691186</v>
      </c>
      <c r="P1562" s="7">
        <f>Campaign_Data[[#This Row],[Total_Spend]]/Campaign_Data[[#This Row],[Clicks]]</f>
        <v>0.10302717222853601</v>
      </c>
      <c r="Q1562" s="6">
        <f>Campaign_Data[[#This Row],[Total_Spend]]/Campaign_Data[[#This Row],[Conversions]]</f>
        <v>0.41741314357471748</v>
      </c>
      <c r="R1562" s="7">
        <f xml:space="preserve"> Campaign_Data[[#This Row],[Revenue_Generated]]/Campaign_Data[[#This Row],[Total_Spend]]</f>
        <v>1.367358604091456</v>
      </c>
      <c r="S1562" t="str">
        <f xml:space="preserve"> TEXT(Campaign_Data[[#This Row],[Start_Date]], "mmm-yyyy")</f>
        <v>Jan-2023</v>
      </c>
    </row>
    <row r="1563" spans="1:19" x14ac:dyDescent="0.2">
      <c r="A1563" t="s">
        <v>1601</v>
      </c>
      <c r="B1563" t="s">
        <v>25</v>
      </c>
      <c r="C1563" t="s">
        <v>20</v>
      </c>
      <c r="D1563" s="1">
        <v>45125</v>
      </c>
      <c r="E1563" s="1">
        <v>45566</v>
      </c>
      <c r="F1563">
        <v>36290.6</v>
      </c>
      <c r="G1563">
        <v>3767.1</v>
      </c>
      <c r="H1563">
        <v>1113.5999999999999</v>
      </c>
      <c r="I1563" s="6">
        <v>11156.067999999999</v>
      </c>
      <c r="J1563" s="7">
        <v>14832.108</v>
      </c>
      <c r="K1563" t="s">
        <v>21</v>
      </c>
      <c r="L1563" t="s">
        <v>30</v>
      </c>
      <c r="M1563" t="s">
        <v>23</v>
      </c>
      <c r="N1563" s="5">
        <f xml:space="preserve"> Campaign_Data[[#This Row],[Clicks]]/Campaign_Data[[#This Row],[Impressions]]</f>
        <v>0.10380373981141122</v>
      </c>
      <c r="O1563" s="5">
        <f xml:space="preserve"> Campaign_Data[[#This Row],[Conversions]]/Campaign_Data[[#This Row],[Clicks]]</f>
        <v>0.29561200923787528</v>
      </c>
      <c r="P1563" s="7">
        <f>Campaign_Data[[#This Row],[Total_Spend]]/Campaign_Data[[#This Row],[Clicks]]</f>
        <v>2.9614472671285603</v>
      </c>
      <c r="Q1563" s="6">
        <f>Campaign_Data[[#This Row],[Total_Spend]]/Campaign_Data[[#This Row],[Conversions]]</f>
        <v>10.018020833333333</v>
      </c>
      <c r="R1563" s="7">
        <f xml:space="preserve"> Campaign_Data[[#This Row],[Revenue_Generated]]/Campaign_Data[[#This Row],[Total_Spend]]</f>
        <v>1.3295103615359822</v>
      </c>
      <c r="S1563" t="str">
        <f xml:space="preserve"> TEXT(Campaign_Data[[#This Row],[Start_Date]], "mmm-yyyy")</f>
        <v>Jul-2023</v>
      </c>
    </row>
    <row r="1564" spans="1:19" x14ac:dyDescent="0.2">
      <c r="A1564" t="s">
        <v>1602</v>
      </c>
      <c r="B1564" t="s">
        <v>46</v>
      </c>
      <c r="C1564" t="s">
        <v>40</v>
      </c>
      <c r="D1564" s="1">
        <v>45143</v>
      </c>
      <c r="E1564" s="1">
        <v>45584</v>
      </c>
      <c r="F1564">
        <v>13859.1</v>
      </c>
      <c r="G1564">
        <v>7496.5</v>
      </c>
      <c r="H1564">
        <v>429.2</v>
      </c>
      <c r="I1564" s="6">
        <v>14441.043</v>
      </c>
      <c r="J1564" s="7">
        <v>18229.197</v>
      </c>
      <c r="K1564" t="s">
        <v>42</v>
      </c>
      <c r="L1564" t="s">
        <v>49</v>
      </c>
      <c r="M1564" t="s">
        <v>23</v>
      </c>
      <c r="N1564" s="5">
        <f xml:space="preserve"> Campaign_Data[[#This Row],[Clicks]]/Campaign_Data[[#This Row],[Impressions]]</f>
        <v>0.5409081397781963</v>
      </c>
      <c r="O1564" s="5">
        <f xml:space="preserve"> Campaign_Data[[#This Row],[Conversions]]/Campaign_Data[[#This Row],[Clicks]]</f>
        <v>5.7253384912959379E-2</v>
      </c>
      <c r="P1564" s="7">
        <f>Campaign_Data[[#This Row],[Total_Spend]]/Campaign_Data[[#This Row],[Clicks]]</f>
        <v>1.9263713733075434</v>
      </c>
      <c r="Q1564" s="6">
        <f>Campaign_Data[[#This Row],[Total_Spend]]/Campaign_Data[[#This Row],[Conversions]]</f>
        <v>33.646418918918918</v>
      </c>
      <c r="R1564" s="7">
        <f xml:space="preserve"> Campaign_Data[[#This Row],[Revenue_Generated]]/Campaign_Data[[#This Row],[Total_Spend]]</f>
        <v>1.2623185873762719</v>
      </c>
      <c r="S1564" t="str">
        <f xml:space="preserve"> TEXT(Campaign_Data[[#This Row],[Start_Date]], "mmm-yyyy")</f>
        <v>Aug-2023</v>
      </c>
    </row>
    <row r="1565" spans="1:19" x14ac:dyDescent="0.2">
      <c r="A1565" t="s">
        <v>1603</v>
      </c>
      <c r="B1565" t="s">
        <v>19</v>
      </c>
      <c r="C1565" t="s">
        <v>47</v>
      </c>
      <c r="D1565" s="1">
        <v>44878</v>
      </c>
      <c r="E1565" s="1">
        <v>45318</v>
      </c>
      <c r="F1565">
        <v>40640.6</v>
      </c>
      <c r="G1565">
        <v>37691.299999999996</v>
      </c>
      <c r="H1565">
        <v>6823.7</v>
      </c>
      <c r="I1565" s="6">
        <v>8032.7389999999996</v>
      </c>
      <c r="J1565" s="7">
        <v>13460.93</v>
      </c>
      <c r="K1565" t="s">
        <v>29</v>
      </c>
      <c r="L1565" t="s">
        <v>34</v>
      </c>
      <c r="M1565" t="s">
        <v>31</v>
      </c>
      <c r="N1565" s="5">
        <f xml:space="preserve"> Campaign_Data[[#This Row],[Clicks]]/Campaign_Data[[#This Row],[Impressions]]</f>
        <v>0.9274297131439988</v>
      </c>
      <c r="O1565" s="5">
        <f xml:space="preserve"> Campaign_Data[[#This Row],[Conversions]]/Campaign_Data[[#This Row],[Clicks]]</f>
        <v>0.18104177887204742</v>
      </c>
      <c r="P1565" s="7">
        <f>Campaign_Data[[#This Row],[Total_Spend]]/Campaign_Data[[#This Row],[Clicks]]</f>
        <v>0.21311918134954222</v>
      </c>
      <c r="Q1565" s="6">
        <f>Campaign_Data[[#This Row],[Total_Spend]]/Campaign_Data[[#This Row],[Conversions]]</f>
        <v>1.1771823204419889</v>
      </c>
      <c r="R1565" s="7">
        <f xml:space="preserve"> Campaign_Data[[#This Row],[Revenue_Generated]]/Campaign_Data[[#This Row],[Total_Spend]]</f>
        <v>1.6757584181435499</v>
      </c>
      <c r="S1565" t="str">
        <f xml:space="preserve"> TEXT(Campaign_Data[[#This Row],[Start_Date]], "mmm-yyyy")</f>
        <v>Nov-2022</v>
      </c>
    </row>
    <row r="1566" spans="1:19" x14ac:dyDescent="0.2">
      <c r="A1566" t="s">
        <v>1604</v>
      </c>
      <c r="B1566" t="s">
        <v>25</v>
      </c>
      <c r="C1566" t="s">
        <v>20</v>
      </c>
      <c r="D1566" s="1">
        <v>44862</v>
      </c>
      <c r="E1566" s="1">
        <v>45307</v>
      </c>
      <c r="F1566">
        <v>119471.3</v>
      </c>
      <c r="G1566">
        <v>22695.399999999998</v>
      </c>
      <c r="H1566">
        <v>15491.8</v>
      </c>
      <c r="I1566" s="6">
        <v>4993.8</v>
      </c>
      <c r="J1566" s="7">
        <v>10445.191000000001</v>
      </c>
      <c r="K1566" t="s">
        <v>37</v>
      </c>
      <c r="L1566" t="s">
        <v>49</v>
      </c>
      <c r="M1566" t="s">
        <v>31</v>
      </c>
      <c r="N1566" s="5">
        <f xml:space="preserve"> Campaign_Data[[#This Row],[Clicks]]/Campaign_Data[[#This Row],[Impressions]]</f>
        <v>0.18996528873461657</v>
      </c>
      <c r="O1566" s="5">
        <f xml:space="preserve"> Campaign_Data[[#This Row],[Conversions]]/Campaign_Data[[#This Row],[Clicks]]</f>
        <v>0.68259647329414774</v>
      </c>
      <c r="P1566" s="7">
        <f>Campaign_Data[[#This Row],[Total_Spend]]/Campaign_Data[[#This Row],[Clicks]]</f>
        <v>0.22003577817531308</v>
      </c>
      <c r="Q1566" s="6">
        <f>Campaign_Data[[#This Row],[Total_Spend]]/Campaign_Data[[#This Row],[Conversions]]</f>
        <v>0.32235117933358298</v>
      </c>
      <c r="R1566" s="7">
        <f xml:space="preserve"> Campaign_Data[[#This Row],[Revenue_Generated]]/Campaign_Data[[#This Row],[Total_Spend]]</f>
        <v>2.0916318234610918</v>
      </c>
      <c r="S1566" t="str">
        <f xml:space="preserve"> TEXT(Campaign_Data[[#This Row],[Start_Date]], "mmm-yyyy")</f>
        <v>Oct-2022</v>
      </c>
    </row>
    <row r="1567" spans="1:19" x14ac:dyDescent="0.2">
      <c r="A1567" t="s">
        <v>1605</v>
      </c>
      <c r="B1567" t="s">
        <v>27</v>
      </c>
      <c r="C1567" t="s">
        <v>40</v>
      </c>
      <c r="D1567" s="1">
        <v>44944</v>
      </c>
      <c r="E1567" s="1">
        <v>45395</v>
      </c>
      <c r="F1567">
        <v>93197.3</v>
      </c>
      <c r="G1567">
        <v>69597.099999999991</v>
      </c>
      <c r="H1567">
        <v>67860</v>
      </c>
      <c r="I1567" s="6">
        <v>7446.5619999999999</v>
      </c>
      <c r="J1567" s="7">
        <v>26908.403999999999</v>
      </c>
      <c r="K1567" t="s">
        <v>42</v>
      </c>
      <c r="L1567" t="s">
        <v>49</v>
      </c>
      <c r="M1567" t="s">
        <v>31</v>
      </c>
      <c r="N1567" s="5">
        <f xml:space="preserve"> Campaign_Data[[#This Row],[Clicks]]/Campaign_Data[[#This Row],[Impressions]]</f>
        <v>0.74677163394218493</v>
      </c>
      <c r="O1567" s="5">
        <f xml:space="preserve"> Campaign_Data[[#This Row],[Conversions]]/Campaign_Data[[#This Row],[Clicks]]</f>
        <v>0.97504062669277902</v>
      </c>
      <c r="P1567" s="7">
        <f>Campaign_Data[[#This Row],[Total_Spend]]/Campaign_Data[[#This Row],[Clicks]]</f>
        <v>0.10699529147047795</v>
      </c>
      <c r="Q1567" s="6">
        <f>Campaign_Data[[#This Row],[Total_Spend]]/Campaign_Data[[#This Row],[Conversions]]</f>
        <v>0.10973418803418804</v>
      </c>
      <c r="R1567" s="7">
        <f xml:space="preserve"> Campaign_Data[[#This Row],[Revenue_Generated]]/Campaign_Data[[#This Row],[Total_Spend]]</f>
        <v>3.6135338697240416</v>
      </c>
      <c r="S1567" t="str">
        <f xml:space="preserve"> TEXT(Campaign_Data[[#This Row],[Start_Date]], "mmm-yyyy")</f>
        <v>Jan-2023</v>
      </c>
    </row>
    <row r="1568" spans="1:19" x14ac:dyDescent="0.2">
      <c r="A1568" t="s">
        <v>1606</v>
      </c>
      <c r="B1568" t="s">
        <v>19</v>
      </c>
      <c r="C1568" t="s">
        <v>20</v>
      </c>
      <c r="D1568" s="1">
        <v>45075</v>
      </c>
      <c r="E1568" s="1">
        <v>45510</v>
      </c>
      <c r="F1568">
        <v>101923.4</v>
      </c>
      <c r="G1568">
        <v>8818.9</v>
      </c>
      <c r="H1568">
        <v>2511.4</v>
      </c>
      <c r="I1568" s="6">
        <v>9319.73</v>
      </c>
      <c r="J1568" s="7">
        <v>21031.263999999999</v>
      </c>
      <c r="K1568" t="s">
        <v>29</v>
      </c>
      <c r="L1568" t="s">
        <v>30</v>
      </c>
      <c r="M1568" t="s">
        <v>31</v>
      </c>
      <c r="N1568" s="5">
        <f xml:space="preserve"> Campaign_Data[[#This Row],[Clicks]]/Campaign_Data[[#This Row],[Impressions]]</f>
        <v>8.6524782336539013E-2</v>
      </c>
      <c r="O1568" s="5">
        <f xml:space="preserve"> Campaign_Data[[#This Row],[Conversions]]/Campaign_Data[[#This Row],[Clicks]]</f>
        <v>0.28477474514962187</v>
      </c>
      <c r="P1568" s="7">
        <f>Campaign_Data[[#This Row],[Total_Spend]]/Campaign_Data[[#This Row],[Clicks]]</f>
        <v>1.0567905294311082</v>
      </c>
      <c r="Q1568" s="6">
        <f>Campaign_Data[[#This Row],[Total_Spend]]/Campaign_Data[[#This Row],[Conversions]]</f>
        <v>3.7109699769053113</v>
      </c>
      <c r="R1568" s="7">
        <f xml:space="preserve"> Campaign_Data[[#This Row],[Revenue_Generated]]/Campaign_Data[[#This Row],[Total_Spend]]</f>
        <v>2.2566387652861186</v>
      </c>
      <c r="S1568" t="str">
        <f xml:space="preserve"> TEXT(Campaign_Data[[#This Row],[Start_Date]], "mmm-yyyy")</f>
        <v>May-2023</v>
      </c>
    </row>
    <row r="1569" spans="1:19" x14ac:dyDescent="0.2">
      <c r="A1569" t="s">
        <v>1607</v>
      </c>
      <c r="B1569" t="s">
        <v>46</v>
      </c>
      <c r="C1569" t="s">
        <v>20</v>
      </c>
      <c r="D1569" s="1">
        <v>45017</v>
      </c>
      <c r="E1569" s="1">
        <v>45456</v>
      </c>
      <c r="F1569">
        <v>51390.9</v>
      </c>
      <c r="G1569">
        <v>45289.299999999996</v>
      </c>
      <c r="H1569">
        <v>5544.8</v>
      </c>
      <c r="I1569" s="6">
        <v>13988.816999999999</v>
      </c>
      <c r="J1569" s="7">
        <v>17418.038</v>
      </c>
      <c r="K1569" t="s">
        <v>42</v>
      </c>
      <c r="L1569" t="s">
        <v>30</v>
      </c>
      <c r="M1569" t="s">
        <v>23</v>
      </c>
      <c r="N1569" s="5">
        <f xml:space="preserve"> Campaign_Data[[#This Row],[Clicks]]/Campaign_Data[[#This Row],[Impressions]]</f>
        <v>0.8812708086451102</v>
      </c>
      <c r="O1569" s="5">
        <f xml:space="preserve"> Campaign_Data[[#This Row],[Conversions]]/Campaign_Data[[#This Row],[Clicks]]</f>
        <v>0.12243068451046937</v>
      </c>
      <c r="P1569" s="7">
        <f>Campaign_Data[[#This Row],[Total_Spend]]/Campaign_Data[[#This Row],[Clicks]]</f>
        <v>0.30887686495485689</v>
      </c>
      <c r="Q1569" s="6">
        <f>Campaign_Data[[#This Row],[Total_Spend]]/Campaign_Data[[#This Row],[Conversions]]</f>
        <v>2.5228713389121338</v>
      </c>
      <c r="R1569" s="7">
        <f xml:space="preserve"> Campaign_Data[[#This Row],[Revenue_Generated]]/Campaign_Data[[#This Row],[Total_Spend]]</f>
        <v>1.2451401716099368</v>
      </c>
      <c r="S1569" t="str">
        <f xml:space="preserve"> TEXT(Campaign_Data[[#This Row],[Start_Date]], "mmm-yyyy")</f>
        <v>Apr-2023</v>
      </c>
    </row>
    <row r="1570" spans="1:19" x14ac:dyDescent="0.2">
      <c r="A1570" t="s">
        <v>1608</v>
      </c>
      <c r="B1570" t="s">
        <v>46</v>
      </c>
      <c r="C1570" t="s">
        <v>47</v>
      </c>
      <c r="D1570" s="1">
        <v>44931</v>
      </c>
      <c r="E1570" s="1">
        <v>45374</v>
      </c>
      <c r="F1570">
        <v>98600</v>
      </c>
      <c r="G1570">
        <v>9970.1999999999989</v>
      </c>
      <c r="H1570">
        <v>3709.1</v>
      </c>
      <c r="I1570" s="6">
        <v>6342.3289999999997</v>
      </c>
      <c r="J1570" s="7">
        <v>12988.925999999999</v>
      </c>
      <c r="K1570" t="s">
        <v>64</v>
      </c>
      <c r="L1570" t="s">
        <v>34</v>
      </c>
      <c r="M1570" t="s">
        <v>23</v>
      </c>
      <c r="N1570" s="5">
        <f xml:space="preserve"> Campaign_Data[[#This Row],[Clicks]]/Campaign_Data[[#This Row],[Impressions]]</f>
        <v>0.10111764705882352</v>
      </c>
      <c r="O1570" s="5">
        <f xml:space="preserve"> Campaign_Data[[#This Row],[Conversions]]/Campaign_Data[[#This Row],[Clicks]]</f>
        <v>0.37201861547411291</v>
      </c>
      <c r="P1570" s="7">
        <f>Campaign_Data[[#This Row],[Total_Spend]]/Campaign_Data[[#This Row],[Clicks]]</f>
        <v>0.63612856311809196</v>
      </c>
      <c r="Q1570" s="6">
        <f>Campaign_Data[[#This Row],[Total_Spend]]/Campaign_Data[[#This Row],[Conversions]]</f>
        <v>1.7099374511336982</v>
      </c>
      <c r="R1570" s="7">
        <f xml:space="preserve"> Campaign_Data[[#This Row],[Revenue_Generated]]/Campaign_Data[[#This Row],[Total_Spend]]</f>
        <v>2.0479741747865807</v>
      </c>
      <c r="S1570" t="str">
        <f xml:space="preserve"> TEXT(Campaign_Data[[#This Row],[Start_Date]], "mmm-yyyy")</f>
        <v>Jan-2023</v>
      </c>
    </row>
    <row r="1571" spans="1:19" x14ac:dyDescent="0.2">
      <c r="A1571" t="s">
        <v>1609</v>
      </c>
      <c r="B1571" t="s">
        <v>19</v>
      </c>
      <c r="C1571" t="s">
        <v>20</v>
      </c>
      <c r="D1571" s="1">
        <v>44862</v>
      </c>
      <c r="E1571" s="1">
        <v>45316</v>
      </c>
      <c r="F1571">
        <v>127695.7</v>
      </c>
      <c r="G1571">
        <v>12562.8</v>
      </c>
      <c r="H1571">
        <v>3578.6</v>
      </c>
      <c r="I1571" s="6">
        <v>7952.5829999999996</v>
      </c>
      <c r="J1571" s="7">
        <v>14992.768</v>
      </c>
      <c r="K1571" t="s">
        <v>42</v>
      </c>
      <c r="L1571" t="s">
        <v>34</v>
      </c>
      <c r="M1571" t="s">
        <v>31</v>
      </c>
      <c r="N1571" s="5">
        <f xml:space="preserve"> Campaign_Data[[#This Row],[Clicks]]/Campaign_Data[[#This Row],[Impressions]]</f>
        <v>9.8380759884631977E-2</v>
      </c>
      <c r="O1571" s="5">
        <f xml:space="preserve"> Campaign_Data[[#This Row],[Conversions]]/Campaign_Data[[#This Row],[Clicks]]</f>
        <v>0.28485687903970452</v>
      </c>
      <c r="P1571" s="7">
        <f>Campaign_Data[[#This Row],[Total_Spend]]/Campaign_Data[[#This Row],[Clicks]]</f>
        <v>0.63302631578947366</v>
      </c>
      <c r="Q1571" s="6">
        <f>Campaign_Data[[#This Row],[Total_Spend]]/Campaign_Data[[#This Row],[Conversions]]</f>
        <v>2.2222609400324149</v>
      </c>
      <c r="R1571" s="7">
        <f xml:space="preserve"> Campaign_Data[[#This Row],[Revenue_Generated]]/Campaign_Data[[#This Row],[Total_Spend]]</f>
        <v>1.885270232325774</v>
      </c>
      <c r="S1571" t="str">
        <f xml:space="preserve"> TEXT(Campaign_Data[[#This Row],[Start_Date]], "mmm-yyyy")</f>
        <v>Oct-2022</v>
      </c>
    </row>
    <row r="1572" spans="1:19" x14ac:dyDescent="0.2">
      <c r="A1572" t="s">
        <v>1610</v>
      </c>
      <c r="B1572" t="s">
        <v>27</v>
      </c>
      <c r="C1572" t="s">
        <v>40</v>
      </c>
      <c r="D1572" s="1">
        <v>44932</v>
      </c>
      <c r="E1572" s="1">
        <v>45366</v>
      </c>
      <c r="F1572">
        <v>10239.9</v>
      </c>
      <c r="G1572">
        <v>6910.7</v>
      </c>
      <c r="H1572">
        <v>5156.2</v>
      </c>
      <c r="I1572" s="6">
        <v>11822.314</v>
      </c>
      <c r="J1572" s="7">
        <v>34037.764000000003</v>
      </c>
      <c r="K1572" t="s">
        <v>37</v>
      </c>
      <c r="L1572" t="s">
        <v>49</v>
      </c>
      <c r="M1572" t="s">
        <v>31</v>
      </c>
      <c r="N1572" s="5">
        <f xml:space="preserve"> Campaign_Data[[#This Row],[Clicks]]/Campaign_Data[[#This Row],[Impressions]]</f>
        <v>0.67487963749645996</v>
      </c>
      <c r="O1572" s="5">
        <f xml:space="preserve"> Campaign_Data[[#This Row],[Conversions]]/Campaign_Data[[#This Row],[Clicks]]</f>
        <v>0.74611833822912299</v>
      </c>
      <c r="P1572" s="7">
        <f>Campaign_Data[[#This Row],[Total_Spend]]/Campaign_Data[[#This Row],[Clicks]]</f>
        <v>1.7107259756609317</v>
      </c>
      <c r="Q1572" s="6">
        <f>Campaign_Data[[#This Row],[Total_Spend]]/Campaign_Data[[#This Row],[Conversions]]</f>
        <v>2.2928346456692914</v>
      </c>
      <c r="R1572" s="7">
        <f xml:space="preserve"> Campaign_Data[[#This Row],[Revenue_Generated]]/Campaign_Data[[#This Row],[Total_Spend]]</f>
        <v>2.8791118219326606</v>
      </c>
      <c r="S1572" t="str">
        <f xml:space="preserve"> TEXT(Campaign_Data[[#This Row],[Start_Date]], "mmm-yyyy")</f>
        <v>Jan-2023</v>
      </c>
    </row>
    <row r="1573" spans="1:19" x14ac:dyDescent="0.2">
      <c r="A1573" t="s">
        <v>1611</v>
      </c>
      <c r="B1573" t="s">
        <v>39</v>
      </c>
      <c r="C1573" t="s">
        <v>28</v>
      </c>
      <c r="D1573" s="1">
        <v>45146</v>
      </c>
      <c r="E1573" s="1">
        <v>45591</v>
      </c>
      <c r="F1573">
        <v>104710.3</v>
      </c>
      <c r="G1573">
        <v>80451.8</v>
      </c>
      <c r="H1573">
        <v>59403.6</v>
      </c>
      <c r="I1573" s="6">
        <v>13975.796</v>
      </c>
      <c r="J1573" s="7">
        <v>52567.197999999997</v>
      </c>
      <c r="K1573" t="s">
        <v>37</v>
      </c>
      <c r="L1573" t="s">
        <v>30</v>
      </c>
      <c r="M1573" t="s">
        <v>31</v>
      </c>
      <c r="N1573" s="5">
        <f xml:space="preserve"> Campaign_Data[[#This Row],[Clicks]]/Campaign_Data[[#This Row],[Impressions]]</f>
        <v>0.76832747112748223</v>
      </c>
      <c r="O1573" s="5">
        <f xml:space="preserve"> Campaign_Data[[#This Row],[Conversions]]/Campaign_Data[[#This Row],[Clicks]]</f>
        <v>0.73837502703482083</v>
      </c>
      <c r="P1573" s="7">
        <f>Campaign_Data[[#This Row],[Total_Spend]]/Campaign_Data[[#This Row],[Clicks]]</f>
        <v>0.17371638670607742</v>
      </c>
      <c r="Q1573" s="6">
        <f>Campaign_Data[[#This Row],[Total_Spend]]/Campaign_Data[[#This Row],[Conversions]]</f>
        <v>0.23526850224565515</v>
      </c>
      <c r="R1573" s="7">
        <f xml:space="preserve"> Campaign_Data[[#This Row],[Revenue_Generated]]/Campaign_Data[[#This Row],[Total_Spend]]</f>
        <v>3.7613026120301125</v>
      </c>
      <c r="S1573" t="str">
        <f xml:space="preserve"> TEXT(Campaign_Data[[#This Row],[Start_Date]], "mmm-yyyy")</f>
        <v>Aug-2023</v>
      </c>
    </row>
    <row r="1574" spans="1:19" x14ac:dyDescent="0.2">
      <c r="A1574" t="s">
        <v>1612</v>
      </c>
      <c r="B1574" t="s">
        <v>46</v>
      </c>
      <c r="C1574" t="s">
        <v>47</v>
      </c>
      <c r="D1574" s="1">
        <v>44990</v>
      </c>
      <c r="E1574" s="1">
        <v>45452</v>
      </c>
      <c r="F1574">
        <v>63408.5</v>
      </c>
      <c r="G1574">
        <v>13206.6</v>
      </c>
      <c r="H1574">
        <v>10628.5</v>
      </c>
      <c r="I1574" s="6">
        <v>13264.194</v>
      </c>
      <c r="J1574" s="7">
        <v>18097.363000000001</v>
      </c>
      <c r="K1574" t="s">
        <v>29</v>
      </c>
      <c r="L1574" t="s">
        <v>49</v>
      </c>
      <c r="M1574" t="s">
        <v>23</v>
      </c>
      <c r="N1574" s="5">
        <f xml:space="preserve"> Campaign_Data[[#This Row],[Clicks]]/Campaign_Data[[#This Row],[Impressions]]</f>
        <v>0.20827806997484566</v>
      </c>
      <c r="O1574" s="5">
        <f xml:space="preserve"> Campaign_Data[[#This Row],[Conversions]]/Campaign_Data[[#This Row],[Clicks]]</f>
        <v>0.80478700043917428</v>
      </c>
      <c r="P1574" s="7">
        <f>Campaign_Data[[#This Row],[Total_Spend]]/Campaign_Data[[#This Row],[Clicks]]</f>
        <v>1.004361001317523</v>
      </c>
      <c r="Q1574" s="6">
        <f>Campaign_Data[[#This Row],[Total_Spend]]/Campaign_Data[[#This Row],[Conversions]]</f>
        <v>1.2479836289222372</v>
      </c>
      <c r="R1574" s="7">
        <f xml:space="preserve"> Campaign_Data[[#This Row],[Revenue_Generated]]/Campaign_Data[[#This Row],[Total_Spend]]</f>
        <v>1.3643771344116349</v>
      </c>
      <c r="S1574" t="str">
        <f xml:space="preserve"> TEXT(Campaign_Data[[#This Row],[Start_Date]], "mmm-yyyy")</f>
        <v>Mar-2023</v>
      </c>
    </row>
    <row r="1575" spans="1:19" x14ac:dyDescent="0.2">
      <c r="A1575" t="s">
        <v>1613</v>
      </c>
      <c r="B1575" t="s">
        <v>25</v>
      </c>
      <c r="C1575" t="s">
        <v>20</v>
      </c>
      <c r="D1575" s="1">
        <v>45105</v>
      </c>
      <c r="E1575" s="1">
        <v>45558</v>
      </c>
      <c r="F1575">
        <v>126541.5</v>
      </c>
      <c r="G1575">
        <v>36458.799999999996</v>
      </c>
      <c r="H1575">
        <v>10863.4</v>
      </c>
      <c r="I1575" s="6">
        <v>7120.7759999999998</v>
      </c>
      <c r="J1575" s="7">
        <v>8953.982</v>
      </c>
      <c r="K1575" t="s">
        <v>21</v>
      </c>
      <c r="L1575" t="s">
        <v>43</v>
      </c>
      <c r="M1575" t="s">
        <v>23</v>
      </c>
      <c r="N1575" s="5">
        <f xml:space="preserve"> Campaign_Data[[#This Row],[Clicks]]/Campaign_Data[[#This Row],[Impressions]]</f>
        <v>0.28811733700011455</v>
      </c>
      <c r="O1575" s="5">
        <f xml:space="preserve"> Campaign_Data[[#This Row],[Conversions]]/Campaign_Data[[#This Row],[Clicks]]</f>
        <v>0.29796372892141271</v>
      </c>
      <c r="P1575" s="7">
        <f>Campaign_Data[[#This Row],[Total_Spend]]/Campaign_Data[[#This Row],[Clicks]]</f>
        <v>0.19531021317212857</v>
      </c>
      <c r="Q1575" s="6">
        <f>Campaign_Data[[#This Row],[Total_Spend]]/Campaign_Data[[#This Row],[Conversions]]</f>
        <v>0.65548318206086498</v>
      </c>
      <c r="R1575" s="7">
        <f xml:space="preserve"> Campaign_Data[[#This Row],[Revenue_Generated]]/Campaign_Data[[#This Row],[Total_Spend]]</f>
        <v>1.2574446942299546</v>
      </c>
      <c r="S1575" t="str">
        <f xml:space="preserve"> TEXT(Campaign_Data[[#This Row],[Start_Date]], "mmm-yyyy")</f>
        <v>Jun-2023</v>
      </c>
    </row>
    <row r="1576" spans="1:19" x14ac:dyDescent="0.2">
      <c r="A1576" t="s">
        <v>1614</v>
      </c>
      <c r="B1576" t="s">
        <v>46</v>
      </c>
      <c r="C1576" t="s">
        <v>40</v>
      </c>
      <c r="D1576" s="1">
        <v>45057</v>
      </c>
      <c r="E1576" s="1">
        <v>45511</v>
      </c>
      <c r="F1576">
        <v>125596.09999999999</v>
      </c>
      <c r="G1576">
        <v>68535.7</v>
      </c>
      <c r="H1576">
        <v>39451.599999999999</v>
      </c>
      <c r="I1576" s="6">
        <v>1206.1099999999999</v>
      </c>
      <c r="J1576" s="7">
        <v>2310.6329999999998</v>
      </c>
      <c r="K1576" t="s">
        <v>21</v>
      </c>
      <c r="L1576" t="s">
        <v>49</v>
      </c>
      <c r="M1576" t="s">
        <v>23</v>
      </c>
      <c r="N1576" s="5">
        <f xml:space="preserve"> Campaign_Data[[#This Row],[Clicks]]/Campaign_Data[[#This Row],[Impressions]]</f>
        <v>0.54568334526310935</v>
      </c>
      <c r="O1576" s="5">
        <f xml:space="preserve"> Campaign_Data[[#This Row],[Conversions]]/Campaign_Data[[#This Row],[Clicks]]</f>
        <v>0.57563576355096691</v>
      </c>
      <c r="P1576" s="7">
        <f>Campaign_Data[[#This Row],[Total_Spend]]/Campaign_Data[[#This Row],[Clicks]]</f>
        <v>1.7598273600473911E-2</v>
      </c>
      <c r="Q1576" s="6">
        <f>Campaign_Data[[#This Row],[Total_Spend]]/Campaign_Data[[#This Row],[Conversions]]</f>
        <v>3.0571890620405762E-2</v>
      </c>
      <c r="R1576" s="7">
        <f xml:space="preserve"> Campaign_Data[[#This Row],[Revenue_Generated]]/Campaign_Data[[#This Row],[Total_Spend]]</f>
        <v>1.9157730223611444</v>
      </c>
      <c r="S1576" t="str">
        <f xml:space="preserve"> TEXT(Campaign_Data[[#This Row],[Start_Date]], "mmm-yyyy")</f>
        <v>May-2023</v>
      </c>
    </row>
    <row r="1577" spans="1:19" x14ac:dyDescent="0.2">
      <c r="A1577" t="s">
        <v>1615</v>
      </c>
      <c r="B1577" t="s">
        <v>27</v>
      </c>
      <c r="C1577" t="s">
        <v>47</v>
      </c>
      <c r="D1577" s="1">
        <v>45060</v>
      </c>
      <c r="E1577" s="1">
        <v>45523</v>
      </c>
      <c r="F1577">
        <v>3239.2999999999997</v>
      </c>
      <c r="G1577">
        <v>2630.2999999999997</v>
      </c>
      <c r="H1577">
        <v>771.4</v>
      </c>
      <c r="I1577" s="6">
        <v>411.887</v>
      </c>
      <c r="J1577" s="7">
        <v>799.93600000000004</v>
      </c>
      <c r="K1577" t="s">
        <v>29</v>
      </c>
      <c r="L1577" t="s">
        <v>30</v>
      </c>
      <c r="M1577" t="s">
        <v>31</v>
      </c>
      <c r="N1577" s="5">
        <f xml:space="preserve"> Campaign_Data[[#This Row],[Clicks]]/Campaign_Data[[#This Row],[Impressions]]</f>
        <v>0.81199641897940911</v>
      </c>
      <c r="O1577" s="5">
        <f xml:space="preserve"> Campaign_Data[[#This Row],[Conversions]]/Campaign_Data[[#This Row],[Clicks]]</f>
        <v>0.29327453142227122</v>
      </c>
      <c r="P1577" s="7">
        <f>Campaign_Data[[#This Row],[Total_Spend]]/Campaign_Data[[#This Row],[Clicks]]</f>
        <v>0.15659316427783904</v>
      </c>
      <c r="Q1577" s="6">
        <f>Campaign_Data[[#This Row],[Total_Spend]]/Campaign_Data[[#This Row],[Conversions]]</f>
        <v>0.53394736842105261</v>
      </c>
      <c r="R1577" s="7">
        <f xml:space="preserve"> Campaign_Data[[#This Row],[Revenue_Generated]]/Campaign_Data[[#This Row],[Total_Spend]]</f>
        <v>1.9421249031894672</v>
      </c>
      <c r="S1577" t="str">
        <f xml:space="preserve"> TEXT(Campaign_Data[[#This Row],[Start_Date]], "mmm-yyyy")</f>
        <v>May-2023</v>
      </c>
    </row>
    <row r="1578" spans="1:19" x14ac:dyDescent="0.2">
      <c r="A1578" t="s">
        <v>1616</v>
      </c>
      <c r="B1578" t="s">
        <v>19</v>
      </c>
      <c r="C1578" t="s">
        <v>47</v>
      </c>
      <c r="D1578" s="1">
        <v>44965</v>
      </c>
      <c r="E1578" s="1">
        <v>45412</v>
      </c>
      <c r="F1578">
        <v>107940.9</v>
      </c>
      <c r="G1578">
        <v>88902.399999999994</v>
      </c>
      <c r="H1578">
        <v>67996.3</v>
      </c>
      <c r="I1578" s="6">
        <v>14135.933999999999</v>
      </c>
      <c r="J1578" s="7">
        <v>43500.841</v>
      </c>
      <c r="K1578" t="s">
        <v>29</v>
      </c>
      <c r="L1578" t="s">
        <v>22</v>
      </c>
      <c r="M1578" t="s">
        <v>31</v>
      </c>
      <c r="N1578" s="5">
        <f xml:space="preserve"> Campaign_Data[[#This Row],[Clicks]]/Campaign_Data[[#This Row],[Impressions]]</f>
        <v>0.82362107412482199</v>
      </c>
      <c r="O1578" s="5">
        <f xml:space="preserve"> Campaign_Data[[#This Row],[Conversions]]/Campaign_Data[[#This Row],[Clicks]]</f>
        <v>0.76484211899791243</v>
      </c>
      <c r="P1578" s="7">
        <f>Campaign_Data[[#This Row],[Total_Spend]]/Campaign_Data[[#This Row],[Clicks]]</f>
        <v>0.15900508872651356</v>
      </c>
      <c r="Q1578" s="6">
        <f>Campaign_Data[[#This Row],[Total_Spend]]/Campaign_Data[[#This Row],[Conversions]]</f>
        <v>0.20789269416129993</v>
      </c>
      <c r="R1578" s="7">
        <f xml:space="preserve"> Campaign_Data[[#This Row],[Revenue_Generated]]/Campaign_Data[[#This Row],[Total_Spend]]</f>
        <v>3.0773234368524927</v>
      </c>
      <c r="S1578" t="str">
        <f xml:space="preserve"> TEXT(Campaign_Data[[#This Row],[Start_Date]], "mmm-yyyy")</f>
        <v>Feb-2023</v>
      </c>
    </row>
    <row r="1579" spans="1:19" x14ac:dyDescent="0.2">
      <c r="A1579" t="s">
        <v>1617</v>
      </c>
      <c r="B1579" t="s">
        <v>33</v>
      </c>
      <c r="C1579" t="s">
        <v>28</v>
      </c>
      <c r="D1579" s="1">
        <v>44886</v>
      </c>
      <c r="E1579" s="1">
        <v>45326</v>
      </c>
      <c r="F1579">
        <v>19818.599999999999</v>
      </c>
      <c r="G1579">
        <v>13131.199999999999</v>
      </c>
      <c r="H1579">
        <v>5831.9</v>
      </c>
      <c r="I1579" s="6">
        <v>4761.7709999999997</v>
      </c>
      <c r="J1579" s="7">
        <v>6187.527</v>
      </c>
      <c r="K1579" t="s">
        <v>37</v>
      </c>
      <c r="L1579" t="s">
        <v>34</v>
      </c>
      <c r="M1579" t="s">
        <v>23</v>
      </c>
      <c r="N1579" s="5">
        <f xml:space="preserve"> Campaign_Data[[#This Row],[Clicks]]/Campaign_Data[[#This Row],[Impressions]]</f>
        <v>0.66256950541410597</v>
      </c>
      <c r="O1579" s="5">
        <f xml:space="preserve"> Campaign_Data[[#This Row],[Conversions]]/Campaign_Data[[#This Row],[Clicks]]</f>
        <v>0.44412544169611307</v>
      </c>
      <c r="P1579" s="7">
        <f>Campaign_Data[[#This Row],[Total_Spend]]/Campaign_Data[[#This Row],[Clicks]]</f>
        <v>0.36263030035335692</v>
      </c>
      <c r="Q1579" s="6">
        <f>Campaign_Data[[#This Row],[Total_Spend]]/Campaign_Data[[#This Row],[Conversions]]</f>
        <v>0.81650422675285927</v>
      </c>
      <c r="R1579" s="7">
        <f xml:space="preserve"> Campaign_Data[[#This Row],[Revenue_Generated]]/Campaign_Data[[#This Row],[Total_Spend]]</f>
        <v>1.2994171706283231</v>
      </c>
      <c r="S1579" t="str">
        <f xml:space="preserve"> TEXT(Campaign_Data[[#This Row],[Start_Date]], "mmm-yyyy")</f>
        <v>Nov-2022</v>
      </c>
    </row>
    <row r="1580" spans="1:19" x14ac:dyDescent="0.2">
      <c r="A1580" t="s">
        <v>1618</v>
      </c>
      <c r="B1580" t="s">
        <v>25</v>
      </c>
      <c r="C1580" t="s">
        <v>47</v>
      </c>
      <c r="D1580" s="1">
        <v>45074</v>
      </c>
      <c r="E1580" s="1">
        <v>45528</v>
      </c>
      <c r="F1580">
        <v>59389.1</v>
      </c>
      <c r="G1580">
        <v>37746.400000000001</v>
      </c>
      <c r="H1580">
        <v>9236.5</v>
      </c>
      <c r="I1580" s="6">
        <v>13237.079</v>
      </c>
      <c r="J1580" s="7">
        <v>35474.105000000003</v>
      </c>
      <c r="K1580" t="s">
        <v>21</v>
      </c>
      <c r="L1580" t="s">
        <v>34</v>
      </c>
      <c r="M1580" t="s">
        <v>23</v>
      </c>
      <c r="N1580" s="5">
        <f xml:space="preserve"> Campaign_Data[[#This Row],[Clicks]]/Campaign_Data[[#This Row],[Impressions]]</f>
        <v>0.63557790907759171</v>
      </c>
      <c r="O1580" s="5">
        <f xml:space="preserve"> Campaign_Data[[#This Row],[Conversions]]/Campaign_Data[[#This Row],[Clicks]]</f>
        <v>0.24469883220651506</v>
      </c>
      <c r="P1580" s="7">
        <f>Campaign_Data[[#This Row],[Total_Spend]]/Campaign_Data[[#This Row],[Clicks]]</f>
        <v>0.35068454210202826</v>
      </c>
      <c r="Q1580" s="6">
        <f>Campaign_Data[[#This Row],[Total_Spend]]/Campaign_Data[[#This Row],[Conversions]]</f>
        <v>1.4331271585557299</v>
      </c>
      <c r="R1580" s="7">
        <f xml:space="preserve"> Campaign_Data[[#This Row],[Revenue_Generated]]/Campaign_Data[[#This Row],[Total_Spend]]</f>
        <v>2.679904305171859</v>
      </c>
      <c r="S1580" t="str">
        <f xml:space="preserve"> TEXT(Campaign_Data[[#This Row],[Start_Date]], "mmm-yyyy")</f>
        <v>May-2023</v>
      </c>
    </row>
    <row r="1581" spans="1:19" x14ac:dyDescent="0.2">
      <c r="A1581" t="s">
        <v>1619</v>
      </c>
      <c r="B1581" t="s">
        <v>25</v>
      </c>
      <c r="C1581" t="s">
        <v>47</v>
      </c>
      <c r="D1581" s="1">
        <v>45136</v>
      </c>
      <c r="E1581" s="1">
        <v>45579</v>
      </c>
      <c r="F1581">
        <v>105786.2</v>
      </c>
      <c r="G1581">
        <v>52144.9</v>
      </c>
      <c r="H1581">
        <v>719.19999999999993</v>
      </c>
      <c r="I1581" s="6">
        <v>10111.023999999999</v>
      </c>
      <c r="J1581" s="7">
        <v>27748.243999999999</v>
      </c>
      <c r="K1581" t="s">
        <v>21</v>
      </c>
      <c r="L1581" t="s">
        <v>49</v>
      </c>
      <c r="M1581" t="s">
        <v>31</v>
      </c>
      <c r="N1581" s="5">
        <f xml:space="preserve"> Campaign_Data[[#This Row],[Clicks]]/Campaign_Data[[#This Row],[Impressions]]</f>
        <v>0.49292724381819181</v>
      </c>
      <c r="O1581" s="5">
        <f xml:space="preserve"> Campaign_Data[[#This Row],[Conversions]]/Campaign_Data[[#This Row],[Clicks]]</f>
        <v>1.3792336355041431E-2</v>
      </c>
      <c r="P1581" s="7">
        <f>Campaign_Data[[#This Row],[Total_Spend]]/Campaign_Data[[#This Row],[Clicks]]</f>
        <v>0.19390245258884375</v>
      </c>
      <c r="Q1581" s="6">
        <f>Campaign_Data[[#This Row],[Total_Spend]]/Campaign_Data[[#This Row],[Conversions]]</f>
        <v>14.058709677419355</v>
      </c>
      <c r="R1581" s="7">
        <f xml:space="preserve"> Campaign_Data[[#This Row],[Revenue_Generated]]/Campaign_Data[[#This Row],[Total_Spend]]</f>
        <v>2.7443554678537012</v>
      </c>
      <c r="S1581" t="str">
        <f xml:space="preserve"> TEXT(Campaign_Data[[#This Row],[Start_Date]], "mmm-yyyy")</f>
        <v>Jul-2023</v>
      </c>
    </row>
    <row r="1582" spans="1:19" x14ac:dyDescent="0.2">
      <c r="A1582" t="s">
        <v>1620</v>
      </c>
      <c r="B1582" t="s">
        <v>33</v>
      </c>
      <c r="C1582" t="s">
        <v>47</v>
      </c>
      <c r="D1582" s="1">
        <v>45088</v>
      </c>
      <c r="E1582" s="1">
        <v>45547</v>
      </c>
      <c r="F1582">
        <v>12467.1</v>
      </c>
      <c r="G1582">
        <v>6519.2</v>
      </c>
      <c r="H1582">
        <v>5849.3</v>
      </c>
      <c r="I1582" s="6">
        <v>8374.9680000000008</v>
      </c>
      <c r="J1582" s="7">
        <v>14629.456</v>
      </c>
      <c r="K1582" t="s">
        <v>29</v>
      </c>
      <c r="L1582" t="s">
        <v>43</v>
      </c>
      <c r="M1582" t="s">
        <v>31</v>
      </c>
      <c r="N1582" s="5">
        <f xml:space="preserve"> Campaign_Data[[#This Row],[Clicks]]/Campaign_Data[[#This Row],[Impressions]]</f>
        <v>0.52291230518725285</v>
      </c>
      <c r="O1582" s="5">
        <f xml:space="preserve"> Campaign_Data[[#This Row],[Conversions]]/Campaign_Data[[#This Row],[Clicks]]</f>
        <v>0.89724199288256234</v>
      </c>
      <c r="P1582" s="7">
        <f>Campaign_Data[[#This Row],[Total_Spend]]/Campaign_Data[[#This Row],[Clicks]]</f>
        <v>1.2846619217081852</v>
      </c>
      <c r="Q1582" s="6">
        <f>Campaign_Data[[#This Row],[Total_Spend]]/Campaign_Data[[#This Row],[Conversions]]</f>
        <v>1.4317897868120972</v>
      </c>
      <c r="R1582" s="7">
        <f xml:space="preserve"> Campaign_Data[[#This Row],[Revenue_Generated]]/Campaign_Data[[#This Row],[Total_Spend]]</f>
        <v>1.7468073907864483</v>
      </c>
      <c r="S1582" t="str">
        <f xml:space="preserve"> TEXT(Campaign_Data[[#This Row],[Start_Date]], "mmm-yyyy")</f>
        <v>Jun-2023</v>
      </c>
    </row>
    <row r="1583" spans="1:19" x14ac:dyDescent="0.2">
      <c r="A1583" t="s">
        <v>1621</v>
      </c>
      <c r="B1583" t="s">
        <v>33</v>
      </c>
      <c r="C1583" t="s">
        <v>40</v>
      </c>
      <c r="D1583" s="1">
        <v>45080</v>
      </c>
      <c r="E1583" s="1">
        <v>45515</v>
      </c>
      <c r="F1583">
        <v>105887.7</v>
      </c>
      <c r="G1583">
        <v>32424.899999999998</v>
      </c>
      <c r="H1583">
        <v>12327.9</v>
      </c>
      <c r="I1583" s="6">
        <v>1249.2329999999999</v>
      </c>
      <c r="J1583" s="7">
        <v>4969.585</v>
      </c>
      <c r="K1583" t="s">
        <v>29</v>
      </c>
      <c r="L1583" t="s">
        <v>34</v>
      </c>
      <c r="M1583" t="s">
        <v>31</v>
      </c>
      <c r="N1583" s="5">
        <f xml:space="preserve"> Campaign_Data[[#This Row],[Clicks]]/Campaign_Data[[#This Row],[Impressions]]</f>
        <v>0.30621970257168679</v>
      </c>
      <c r="O1583" s="5">
        <f xml:space="preserve"> Campaign_Data[[#This Row],[Conversions]]/Campaign_Data[[#This Row],[Clicks]]</f>
        <v>0.3801985511134961</v>
      </c>
      <c r="P1583" s="7">
        <f>Campaign_Data[[#This Row],[Total_Spend]]/Campaign_Data[[#This Row],[Clicks]]</f>
        <v>3.8526965387711297E-2</v>
      </c>
      <c r="Q1583" s="6">
        <f>Campaign_Data[[#This Row],[Total_Spend]]/Campaign_Data[[#This Row],[Conversions]]</f>
        <v>0.10133380381086803</v>
      </c>
      <c r="R1583" s="7">
        <f xml:space="preserve"> Campaign_Data[[#This Row],[Revenue_Generated]]/Campaign_Data[[#This Row],[Total_Spend]]</f>
        <v>3.9781089676625578</v>
      </c>
      <c r="S1583" t="str">
        <f xml:space="preserve"> TEXT(Campaign_Data[[#This Row],[Start_Date]], "mmm-yyyy")</f>
        <v>Jun-2023</v>
      </c>
    </row>
    <row r="1584" spans="1:19" x14ac:dyDescent="0.2">
      <c r="A1584" t="s">
        <v>1622</v>
      </c>
      <c r="B1584" t="s">
        <v>19</v>
      </c>
      <c r="C1584" t="s">
        <v>28</v>
      </c>
      <c r="D1584" s="1">
        <v>45066</v>
      </c>
      <c r="E1584" s="1">
        <v>45520</v>
      </c>
      <c r="F1584">
        <v>104930.7</v>
      </c>
      <c r="G1584">
        <v>27863.200000000001</v>
      </c>
      <c r="H1584">
        <v>24003.3</v>
      </c>
      <c r="I1584" s="6">
        <v>10766.134</v>
      </c>
      <c r="J1584" s="7">
        <v>28515.438999999998</v>
      </c>
      <c r="K1584" t="s">
        <v>21</v>
      </c>
      <c r="L1584" t="s">
        <v>30</v>
      </c>
      <c r="M1584" t="s">
        <v>23</v>
      </c>
      <c r="N1584" s="5">
        <f xml:space="preserve"> Campaign_Data[[#This Row],[Clicks]]/Campaign_Data[[#This Row],[Impressions]]</f>
        <v>0.26553906530691213</v>
      </c>
      <c r="O1584" s="5">
        <f xml:space="preserve"> Campaign_Data[[#This Row],[Conversions]]/Campaign_Data[[#This Row],[Clicks]]</f>
        <v>0.86146960865945044</v>
      </c>
      <c r="P1584" s="7">
        <f>Campaign_Data[[#This Row],[Total_Spend]]/Campaign_Data[[#This Row],[Clicks]]</f>
        <v>0.38639258950874272</v>
      </c>
      <c r="Q1584" s="6">
        <f>Campaign_Data[[#This Row],[Total_Spend]]/Campaign_Data[[#This Row],[Conversions]]</f>
        <v>0.4485272441705932</v>
      </c>
      <c r="R1584" s="7">
        <f xml:space="preserve"> Campaign_Data[[#This Row],[Revenue_Generated]]/Campaign_Data[[#This Row],[Total_Spend]]</f>
        <v>2.6486238235563477</v>
      </c>
      <c r="S1584" t="str">
        <f xml:space="preserve"> TEXT(Campaign_Data[[#This Row],[Start_Date]], "mmm-yyyy")</f>
        <v>May-2023</v>
      </c>
    </row>
    <row r="1585" spans="1:19" x14ac:dyDescent="0.2">
      <c r="A1585" t="s">
        <v>1623</v>
      </c>
      <c r="B1585" t="s">
        <v>39</v>
      </c>
      <c r="C1585" t="s">
        <v>47</v>
      </c>
      <c r="D1585" s="1">
        <v>44988</v>
      </c>
      <c r="E1585" s="1">
        <v>45436</v>
      </c>
      <c r="F1585">
        <v>30160</v>
      </c>
      <c r="G1585">
        <v>29716.3</v>
      </c>
      <c r="H1585">
        <v>25264.799999999999</v>
      </c>
      <c r="I1585" s="6">
        <v>4781.5200000000004</v>
      </c>
      <c r="J1585" s="7">
        <v>17743.911</v>
      </c>
      <c r="K1585" t="s">
        <v>42</v>
      </c>
      <c r="L1585" t="s">
        <v>49</v>
      </c>
      <c r="M1585" t="s">
        <v>31</v>
      </c>
      <c r="N1585" s="5">
        <f xml:space="preserve"> Campaign_Data[[#This Row],[Clicks]]/Campaign_Data[[#This Row],[Impressions]]</f>
        <v>0.9852884615384615</v>
      </c>
      <c r="O1585" s="5">
        <f xml:space="preserve"> Campaign_Data[[#This Row],[Conversions]]/Campaign_Data[[#This Row],[Clicks]]</f>
        <v>0.85020005855372305</v>
      </c>
      <c r="P1585" s="7">
        <f>Campaign_Data[[#This Row],[Total_Spend]]/Campaign_Data[[#This Row],[Clicks]]</f>
        <v>0.16090563091636578</v>
      </c>
      <c r="Q1585" s="6">
        <f>Campaign_Data[[#This Row],[Total_Spend]]/Campaign_Data[[#This Row],[Conversions]]</f>
        <v>0.18925619834710747</v>
      </c>
      <c r="R1585" s="7">
        <f xml:space="preserve"> Campaign_Data[[#This Row],[Revenue_Generated]]/Campaign_Data[[#This Row],[Total_Spend]]</f>
        <v>3.7109352256186314</v>
      </c>
      <c r="S1585" t="str">
        <f xml:space="preserve"> TEXT(Campaign_Data[[#This Row],[Start_Date]], "mmm-yyyy")</f>
        <v>Mar-2023</v>
      </c>
    </row>
    <row r="1586" spans="1:19" x14ac:dyDescent="0.2">
      <c r="A1586" t="s">
        <v>1624</v>
      </c>
      <c r="B1586" t="s">
        <v>46</v>
      </c>
      <c r="C1586" t="s">
        <v>28</v>
      </c>
      <c r="D1586" s="1">
        <v>45150</v>
      </c>
      <c r="E1586" s="1">
        <v>45603</v>
      </c>
      <c r="F1586">
        <v>29252.3</v>
      </c>
      <c r="G1586">
        <v>13650.3</v>
      </c>
      <c r="H1586">
        <v>1673.3</v>
      </c>
      <c r="I1586" s="6">
        <v>556.22</v>
      </c>
      <c r="J1586" s="7">
        <v>1075.5519999999999</v>
      </c>
      <c r="K1586" t="s">
        <v>21</v>
      </c>
      <c r="L1586" t="s">
        <v>30</v>
      </c>
      <c r="M1586" t="s">
        <v>23</v>
      </c>
      <c r="N1586" s="5">
        <f xml:space="preserve"> Campaign_Data[[#This Row],[Clicks]]/Campaign_Data[[#This Row],[Impressions]]</f>
        <v>0.46664022999900862</v>
      </c>
      <c r="O1586" s="5">
        <f xml:space="preserve"> Campaign_Data[[#This Row],[Conversions]]/Campaign_Data[[#This Row],[Clicks]]</f>
        <v>0.12258338644571914</v>
      </c>
      <c r="P1586" s="7">
        <f>Campaign_Data[[#This Row],[Total_Spend]]/Campaign_Data[[#This Row],[Clicks]]</f>
        <v>4.0747822392181859E-2</v>
      </c>
      <c r="Q1586" s="6">
        <f>Campaign_Data[[#This Row],[Total_Spend]]/Campaign_Data[[#This Row],[Conversions]]</f>
        <v>0.33240901213171581</v>
      </c>
      <c r="R1586" s="7">
        <f xml:space="preserve"> Campaign_Data[[#This Row],[Revenue_Generated]]/Campaign_Data[[#This Row],[Total_Spend]]</f>
        <v>1.9336809176225231</v>
      </c>
      <c r="S1586" t="str">
        <f xml:space="preserve"> TEXT(Campaign_Data[[#This Row],[Start_Date]], "mmm-yyyy")</f>
        <v>Aug-2023</v>
      </c>
    </row>
    <row r="1587" spans="1:19" x14ac:dyDescent="0.2">
      <c r="A1587" t="s">
        <v>1625</v>
      </c>
      <c r="B1587" t="s">
        <v>33</v>
      </c>
      <c r="C1587" t="s">
        <v>20</v>
      </c>
      <c r="D1587" s="1">
        <v>44971</v>
      </c>
      <c r="E1587" s="1">
        <v>45413</v>
      </c>
      <c r="F1587">
        <v>121657.9</v>
      </c>
      <c r="G1587">
        <v>95102.599999999991</v>
      </c>
      <c r="H1587">
        <v>39738.699999999997</v>
      </c>
      <c r="I1587" s="6">
        <v>14218.439</v>
      </c>
      <c r="J1587" s="7">
        <v>42259.09</v>
      </c>
      <c r="K1587" t="s">
        <v>64</v>
      </c>
      <c r="L1587" t="s">
        <v>34</v>
      </c>
      <c r="M1587" t="s">
        <v>23</v>
      </c>
      <c r="N1587" s="5">
        <f xml:space="preserve"> Campaign_Data[[#This Row],[Clicks]]/Campaign_Data[[#This Row],[Impressions]]</f>
        <v>0.78172153226383156</v>
      </c>
      <c r="O1587" s="5">
        <f xml:space="preserve"> Campaign_Data[[#This Row],[Conversions]]/Campaign_Data[[#This Row],[Clicks]]</f>
        <v>0.41785082637067755</v>
      </c>
      <c r="P1587" s="7">
        <f>Campaign_Data[[#This Row],[Total_Spend]]/Campaign_Data[[#This Row],[Clicks]]</f>
        <v>0.14950631213026774</v>
      </c>
      <c r="Q1587" s="6">
        <f>Campaign_Data[[#This Row],[Total_Spend]]/Campaign_Data[[#This Row],[Conversions]]</f>
        <v>0.35779829234474209</v>
      </c>
      <c r="R1587" s="7">
        <f xml:space="preserve"> Campaign_Data[[#This Row],[Revenue_Generated]]/Campaign_Data[[#This Row],[Total_Spend]]</f>
        <v>2.9721328761898542</v>
      </c>
      <c r="S1587" t="str">
        <f xml:space="preserve"> TEXT(Campaign_Data[[#This Row],[Start_Date]], "mmm-yyyy")</f>
        <v>Feb-2023</v>
      </c>
    </row>
    <row r="1588" spans="1:19" x14ac:dyDescent="0.2">
      <c r="A1588" t="s">
        <v>1626</v>
      </c>
      <c r="B1588" t="s">
        <v>27</v>
      </c>
      <c r="C1588" t="s">
        <v>47</v>
      </c>
      <c r="D1588" s="1">
        <v>44971</v>
      </c>
      <c r="E1588" s="1">
        <v>45425</v>
      </c>
      <c r="F1588">
        <v>20697.3</v>
      </c>
      <c r="G1588">
        <v>18609.3</v>
      </c>
      <c r="H1588">
        <v>7151.4</v>
      </c>
      <c r="I1588" s="6">
        <v>7409.6450000000004</v>
      </c>
      <c r="J1588" s="7">
        <v>11855.2</v>
      </c>
      <c r="K1588" t="s">
        <v>37</v>
      </c>
      <c r="L1588" t="s">
        <v>34</v>
      </c>
      <c r="M1588" t="s">
        <v>31</v>
      </c>
      <c r="N1588" s="5">
        <f xml:space="preserve"> Campaign_Data[[#This Row],[Clicks]]/Campaign_Data[[#This Row],[Impressions]]</f>
        <v>0.89911727616645654</v>
      </c>
      <c r="O1588" s="5">
        <f xml:space="preserve"> Campaign_Data[[#This Row],[Conversions]]/Campaign_Data[[#This Row],[Clicks]]</f>
        <v>0.38429172510518933</v>
      </c>
      <c r="P1588" s="7">
        <f>Campaign_Data[[#This Row],[Total_Spend]]/Campaign_Data[[#This Row],[Clicks]]</f>
        <v>0.39816892628954342</v>
      </c>
      <c r="Q1588" s="6">
        <f>Campaign_Data[[#This Row],[Total_Spend]]/Campaign_Data[[#This Row],[Conversions]]</f>
        <v>1.0361111111111112</v>
      </c>
      <c r="R1588" s="7">
        <f xml:space="preserve"> Campaign_Data[[#This Row],[Revenue_Generated]]/Campaign_Data[[#This Row],[Total_Spend]]</f>
        <v>1.599968689458132</v>
      </c>
      <c r="S1588" t="str">
        <f xml:space="preserve"> TEXT(Campaign_Data[[#This Row],[Start_Date]], "mmm-yyyy")</f>
        <v>Feb-2023</v>
      </c>
    </row>
    <row r="1589" spans="1:19" x14ac:dyDescent="0.2">
      <c r="A1589" t="s">
        <v>1627</v>
      </c>
      <c r="B1589" t="s">
        <v>46</v>
      </c>
      <c r="C1589" t="s">
        <v>20</v>
      </c>
      <c r="D1589" s="1">
        <v>45064</v>
      </c>
      <c r="E1589" s="1">
        <v>45506</v>
      </c>
      <c r="F1589">
        <v>135986.79999999999</v>
      </c>
      <c r="G1589">
        <v>110997.5</v>
      </c>
      <c r="H1589">
        <v>97866.3</v>
      </c>
      <c r="I1589" s="6">
        <v>12940.989</v>
      </c>
      <c r="J1589" s="7">
        <v>30083.120999999999</v>
      </c>
      <c r="K1589" t="s">
        <v>29</v>
      </c>
      <c r="L1589" t="s">
        <v>43</v>
      </c>
      <c r="M1589" t="s">
        <v>31</v>
      </c>
      <c r="N1589" s="5">
        <f xml:space="preserve"> Campaign_Data[[#This Row],[Clicks]]/Campaign_Data[[#This Row],[Impressions]]</f>
        <v>0.81623731126844667</v>
      </c>
      <c r="O1589" s="5">
        <f xml:space="preserve"> Campaign_Data[[#This Row],[Conversions]]/Campaign_Data[[#This Row],[Clicks]]</f>
        <v>0.88169823644676681</v>
      </c>
      <c r="P1589" s="7">
        <f>Campaign_Data[[#This Row],[Total_Spend]]/Campaign_Data[[#This Row],[Clicks]]</f>
        <v>0.11658811234487262</v>
      </c>
      <c r="Q1589" s="6">
        <f>Campaign_Data[[#This Row],[Total_Spend]]/Campaign_Data[[#This Row],[Conversions]]</f>
        <v>0.13223130944972886</v>
      </c>
      <c r="R1589" s="7">
        <f xml:space="preserve"> Campaign_Data[[#This Row],[Revenue_Generated]]/Campaign_Data[[#This Row],[Total_Spend]]</f>
        <v>2.3246384801038005</v>
      </c>
      <c r="S1589" t="str">
        <f xml:space="preserve"> TEXT(Campaign_Data[[#This Row],[Start_Date]], "mmm-yyyy")</f>
        <v>May-2023</v>
      </c>
    </row>
    <row r="1590" spans="1:19" x14ac:dyDescent="0.2">
      <c r="A1590" t="s">
        <v>1628</v>
      </c>
      <c r="B1590" t="s">
        <v>39</v>
      </c>
      <c r="C1590" t="s">
        <v>40</v>
      </c>
      <c r="D1590" s="1">
        <v>45006</v>
      </c>
      <c r="E1590" s="1">
        <v>45460</v>
      </c>
      <c r="F1590">
        <v>75025.899999999994</v>
      </c>
      <c r="G1590">
        <v>51054.5</v>
      </c>
      <c r="H1590">
        <v>35626.5</v>
      </c>
      <c r="I1590" s="6">
        <v>10612.608</v>
      </c>
      <c r="J1590" s="7">
        <v>36997.214</v>
      </c>
      <c r="K1590" t="s">
        <v>42</v>
      </c>
      <c r="L1590" t="s">
        <v>43</v>
      </c>
      <c r="M1590" t="s">
        <v>23</v>
      </c>
      <c r="N1590" s="5">
        <f xml:space="preserve"> Campaign_Data[[#This Row],[Clicks]]/Campaign_Data[[#This Row],[Impressions]]</f>
        <v>0.68049167020988754</v>
      </c>
      <c r="O1590" s="5">
        <f xml:space="preserve"> Campaign_Data[[#This Row],[Conversions]]/Campaign_Data[[#This Row],[Clicks]]</f>
        <v>0.69781312127236583</v>
      </c>
      <c r="P1590" s="7">
        <f>Campaign_Data[[#This Row],[Total_Spend]]/Campaign_Data[[#This Row],[Clicks]]</f>
        <v>0.20786821925589322</v>
      </c>
      <c r="Q1590" s="6">
        <f>Campaign_Data[[#This Row],[Total_Spend]]/Campaign_Data[[#This Row],[Conversions]]</f>
        <v>0.29788522588522587</v>
      </c>
      <c r="R1590" s="7">
        <f xml:space="preserve"> Campaign_Data[[#This Row],[Revenue_Generated]]/Campaign_Data[[#This Row],[Total_Spend]]</f>
        <v>3.4861566544246241</v>
      </c>
      <c r="S1590" t="str">
        <f xml:space="preserve"> TEXT(Campaign_Data[[#This Row],[Start_Date]], "mmm-yyyy")</f>
        <v>Mar-2023</v>
      </c>
    </row>
    <row r="1591" spans="1:19" x14ac:dyDescent="0.2">
      <c r="A1591" t="s">
        <v>1629</v>
      </c>
      <c r="B1591" t="s">
        <v>39</v>
      </c>
      <c r="C1591" t="s">
        <v>28</v>
      </c>
      <c r="D1591" s="1">
        <v>44912</v>
      </c>
      <c r="E1591" s="1">
        <v>45375</v>
      </c>
      <c r="F1591">
        <v>39498</v>
      </c>
      <c r="G1591">
        <v>9909.2999999999993</v>
      </c>
      <c r="H1591">
        <v>8349.1</v>
      </c>
      <c r="I1591" s="6">
        <v>14369.761</v>
      </c>
      <c r="J1591" s="7">
        <v>34914.114999999998</v>
      </c>
      <c r="K1591" t="s">
        <v>37</v>
      </c>
      <c r="L1591" t="s">
        <v>30</v>
      </c>
      <c r="M1591" t="s">
        <v>31</v>
      </c>
      <c r="N1591" s="5">
        <f xml:space="preserve"> Campaign_Data[[#This Row],[Clicks]]/Campaign_Data[[#This Row],[Impressions]]</f>
        <v>0.25088105726872245</v>
      </c>
      <c r="O1591" s="5">
        <f xml:space="preserve"> Campaign_Data[[#This Row],[Conversions]]/Campaign_Data[[#This Row],[Clicks]]</f>
        <v>0.84255194615159501</v>
      </c>
      <c r="P1591" s="7">
        <f>Campaign_Data[[#This Row],[Total_Spend]]/Campaign_Data[[#This Row],[Clicks]]</f>
        <v>1.4501287679250807</v>
      </c>
      <c r="Q1591" s="6">
        <f>Campaign_Data[[#This Row],[Total_Spend]]/Campaign_Data[[#This Row],[Conversions]]</f>
        <v>1.7211149704758597</v>
      </c>
      <c r="R1591" s="7">
        <f xml:space="preserve"> Campaign_Data[[#This Row],[Revenue_Generated]]/Campaign_Data[[#This Row],[Total_Spend]]</f>
        <v>2.4296935070805978</v>
      </c>
      <c r="S1591" t="str">
        <f xml:space="preserve"> TEXT(Campaign_Data[[#This Row],[Start_Date]], "mmm-yyyy")</f>
        <v>Dec-2022</v>
      </c>
    </row>
    <row r="1592" spans="1:19" x14ac:dyDescent="0.2">
      <c r="A1592" t="s">
        <v>1630</v>
      </c>
      <c r="B1592" t="s">
        <v>25</v>
      </c>
      <c r="C1592" t="s">
        <v>47</v>
      </c>
      <c r="D1592" s="1">
        <v>45052</v>
      </c>
      <c r="E1592" s="1">
        <v>45515</v>
      </c>
      <c r="F1592">
        <v>42775</v>
      </c>
      <c r="G1592">
        <v>21065.599999999999</v>
      </c>
      <c r="H1592">
        <v>15109</v>
      </c>
      <c r="I1592" s="6">
        <v>2749.3449999999998</v>
      </c>
      <c r="J1592" s="7">
        <v>9722.018</v>
      </c>
      <c r="K1592" t="s">
        <v>42</v>
      </c>
      <c r="L1592" t="s">
        <v>34</v>
      </c>
      <c r="M1592" t="s">
        <v>31</v>
      </c>
      <c r="N1592" s="5">
        <f xml:space="preserve"> Campaign_Data[[#This Row],[Clicks]]/Campaign_Data[[#This Row],[Impressions]]</f>
        <v>0.4924745762711864</v>
      </c>
      <c r="O1592" s="5">
        <f xml:space="preserve"> Campaign_Data[[#This Row],[Conversions]]/Campaign_Data[[#This Row],[Clicks]]</f>
        <v>0.71723568281938332</v>
      </c>
      <c r="P1592" s="7">
        <f>Campaign_Data[[#This Row],[Total_Spend]]/Campaign_Data[[#This Row],[Clicks]]</f>
        <v>0.13051349118942732</v>
      </c>
      <c r="Q1592" s="6">
        <f>Campaign_Data[[#This Row],[Total_Spend]]/Campaign_Data[[#This Row],[Conversions]]</f>
        <v>0.18196737044145872</v>
      </c>
      <c r="R1592" s="7">
        <f xml:space="preserve"> Campaign_Data[[#This Row],[Revenue_Generated]]/Campaign_Data[[#This Row],[Total_Spend]]</f>
        <v>3.5361215125784509</v>
      </c>
      <c r="S1592" t="str">
        <f xml:space="preserve"> TEXT(Campaign_Data[[#This Row],[Start_Date]], "mmm-yyyy")</f>
        <v>May-2023</v>
      </c>
    </row>
    <row r="1593" spans="1:19" x14ac:dyDescent="0.2">
      <c r="A1593" t="s">
        <v>1631</v>
      </c>
      <c r="B1593" t="s">
        <v>39</v>
      </c>
      <c r="C1593" t="s">
        <v>40</v>
      </c>
      <c r="D1593" s="1">
        <v>45014</v>
      </c>
      <c r="E1593" s="1">
        <v>45468</v>
      </c>
      <c r="F1593">
        <v>98359.3</v>
      </c>
      <c r="G1593">
        <v>12458.4</v>
      </c>
      <c r="H1593">
        <v>2641.9</v>
      </c>
      <c r="I1593" s="6">
        <v>10424.833000000001</v>
      </c>
      <c r="J1593" s="7">
        <v>17526.991000000002</v>
      </c>
      <c r="K1593" t="s">
        <v>64</v>
      </c>
      <c r="L1593" t="s">
        <v>49</v>
      </c>
      <c r="M1593" t="s">
        <v>31</v>
      </c>
      <c r="N1593" s="5">
        <f xml:space="preserve"> Campaign_Data[[#This Row],[Clicks]]/Campaign_Data[[#This Row],[Impressions]]</f>
        <v>0.12666214582657664</v>
      </c>
      <c r="O1593" s="5">
        <f xml:space="preserve"> Campaign_Data[[#This Row],[Conversions]]/Campaign_Data[[#This Row],[Clicks]]</f>
        <v>0.21205772811918064</v>
      </c>
      <c r="P1593" s="7">
        <f>Campaign_Data[[#This Row],[Total_Spend]]/Campaign_Data[[#This Row],[Clicks]]</f>
        <v>0.83677141527001864</v>
      </c>
      <c r="Q1593" s="6">
        <f>Campaign_Data[[#This Row],[Total_Spend]]/Campaign_Data[[#This Row],[Conversions]]</f>
        <v>3.94596048298573</v>
      </c>
      <c r="R1593" s="7">
        <f xml:space="preserve"> Campaign_Data[[#This Row],[Revenue_Generated]]/Campaign_Data[[#This Row],[Total_Spend]]</f>
        <v>1.6812730717125157</v>
      </c>
      <c r="S1593" t="str">
        <f xml:space="preserve"> TEXT(Campaign_Data[[#This Row],[Start_Date]], "mmm-yyyy")</f>
        <v>Mar-2023</v>
      </c>
    </row>
    <row r="1594" spans="1:19" x14ac:dyDescent="0.2">
      <c r="A1594" t="s">
        <v>1632</v>
      </c>
      <c r="B1594" t="s">
        <v>46</v>
      </c>
      <c r="C1594" t="s">
        <v>47</v>
      </c>
      <c r="D1594" s="1">
        <v>44988</v>
      </c>
      <c r="E1594" s="1">
        <v>45438</v>
      </c>
      <c r="F1594">
        <v>99977.5</v>
      </c>
      <c r="G1594">
        <v>12330.8</v>
      </c>
      <c r="H1594">
        <v>562.6</v>
      </c>
      <c r="I1594" s="6">
        <v>10636.098</v>
      </c>
      <c r="J1594" s="7">
        <v>40738.214</v>
      </c>
      <c r="K1594" t="s">
        <v>21</v>
      </c>
      <c r="L1594" t="s">
        <v>30</v>
      </c>
      <c r="M1594" t="s">
        <v>31</v>
      </c>
      <c r="N1594" s="5">
        <f xml:space="preserve"> Campaign_Data[[#This Row],[Clicks]]/Campaign_Data[[#This Row],[Impressions]]</f>
        <v>0.12333575054387236</v>
      </c>
      <c r="O1594" s="5">
        <f xml:space="preserve"> Campaign_Data[[#This Row],[Conversions]]/Campaign_Data[[#This Row],[Clicks]]</f>
        <v>4.5625587958607716E-2</v>
      </c>
      <c r="P1594" s="7">
        <f>Campaign_Data[[#This Row],[Total_Spend]]/Campaign_Data[[#This Row],[Clicks]]</f>
        <v>0.86256349952963318</v>
      </c>
      <c r="Q1594" s="6">
        <f>Campaign_Data[[#This Row],[Total_Spend]]/Campaign_Data[[#This Row],[Conversions]]</f>
        <v>18.905257731958763</v>
      </c>
      <c r="R1594" s="7">
        <f xml:space="preserve"> Campaign_Data[[#This Row],[Revenue_Generated]]/Campaign_Data[[#This Row],[Total_Spend]]</f>
        <v>3.8301841521204487</v>
      </c>
      <c r="S1594" t="str">
        <f xml:space="preserve"> TEXT(Campaign_Data[[#This Row],[Start_Date]], "mmm-yyyy")</f>
        <v>Mar-2023</v>
      </c>
    </row>
    <row r="1595" spans="1:19" x14ac:dyDescent="0.2">
      <c r="A1595" t="s">
        <v>1633</v>
      </c>
      <c r="B1595" t="s">
        <v>27</v>
      </c>
      <c r="C1595" t="s">
        <v>28</v>
      </c>
      <c r="D1595" s="1">
        <v>44887</v>
      </c>
      <c r="E1595" s="1">
        <v>45328</v>
      </c>
      <c r="F1595">
        <v>23403</v>
      </c>
      <c r="G1595">
        <v>452.4</v>
      </c>
      <c r="H1595">
        <v>191.4</v>
      </c>
      <c r="I1595" s="6">
        <v>1624.6959999999999</v>
      </c>
      <c r="J1595" s="7">
        <v>3694.6289999999999</v>
      </c>
      <c r="K1595" t="s">
        <v>42</v>
      </c>
      <c r="L1595" t="s">
        <v>22</v>
      </c>
      <c r="M1595" t="s">
        <v>31</v>
      </c>
      <c r="N1595" s="5">
        <f xml:space="preserve"> Campaign_Data[[#This Row],[Clicks]]/Campaign_Data[[#This Row],[Impressions]]</f>
        <v>1.9330855018587358E-2</v>
      </c>
      <c r="O1595" s="5">
        <f xml:space="preserve"> Campaign_Data[[#This Row],[Conversions]]/Campaign_Data[[#This Row],[Clicks]]</f>
        <v>0.42307692307692313</v>
      </c>
      <c r="P1595" s="7">
        <f>Campaign_Data[[#This Row],[Total_Spend]]/Campaign_Data[[#This Row],[Clicks]]</f>
        <v>3.5912820512820511</v>
      </c>
      <c r="Q1595" s="6">
        <f>Campaign_Data[[#This Row],[Total_Spend]]/Campaign_Data[[#This Row],[Conversions]]</f>
        <v>8.4884848484848483</v>
      </c>
      <c r="R1595" s="7">
        <f xml:space="preserve"> Campaign_Data[[#This Row],[Revenue_Generated]]/Campaign_Data[[#This Row],[Total_Spend]]</f>
        <v>2.2740432671712125</v>
      </c>
      <c r="S1595" t="str">
        <f xml:space="preserve"> TEXT(Campaign_Data[[#This Row],[Start_Date]], "mmm-yyyy")</f>
        <v>Nov-2022</v>
      </c>
    </row>
    <row r="1596" spans="1:19" x14ac:dyDescent="0.2">
      <c r="A1596" t="s">
        <v>1634</v>
      </c>
      <c r="B1596" t="s">
        <v>19</v>
      </c>
      <c r="C1596" t="s">
        <v>28</v>
      </c>
      <c r="D1596" s="1">
        <v>44860</v>
      </c>
      <c r="E1596" s="1">
        <v>45318</v>
      </c>
      <c r="F1596">
        <v>134690.5</v>
      </c>
      <c r="G1596">
        <v>54798.400000000001</v>
      </c>
      <c r="H1596">
        <v>17011.399999999998</v>
      </c>
      <c r="I1596" s="6">
        <v>8618.0750000000007</v>
      </c>
      <c r="J1596" s="7">
        <v>16469.361000000001</v>
      </c>
      <c r="K1596" t="s">
        <v>37</v>
      </c>
      <c r="L1596" t="s">
        <v>30</v>
      </c>
      <c r="M1596" t="s">
        <v>23</v>
      </c>
      <c r="N1596" s="5">
        <f xml:space="preserve"> Campaign_Data[[#This Row],[Clicks]]/Campaign_Data[[#This Row],[Impressions]]</f>
        <v>0.40684680805253526</v>
      </c>
      <c r="O1596" s="5">
        <f xml:space="preserve"> Campaign_Data[[#This Row],[Conversions]]/Campaign_Data[[#This Row],[Clicks]]</f>
        <v>0.31043607112616423</v>
      </c>
      <c r="P1596" s="7">
        <f>Campaign_Data[[#This Row],[Total_Spend]]/Campaign_Data[[#This Row],[Clicks]]</f>
        <v>0.15726873412362405</v>
      </c>
      <c r="Q1596" s="6">
        <f>Campaign_Data[[#This Row],[Total_Spend]]/Campaign_Data[[#This Row],[Conversions]]</f>
        <v>0.50660586430276178</v>
      </c>
      <c r="R1596" s="7">
        <f xml:space="preserve"> Campaign_Data[[#This Row],[Revenue_Generated]]/Campaign_Data[[#This Row],[Total_Spend]]</f>
        <v>1.9110254900311263</v>
      </c>
      <c r="S1596" t="str">
        <f xml:space="preserve"> TEXT(Campaign_Data[[#This Row],[Start_Date]], "mmm-yyyy")</f>
        <v>Oct-2022</v>
      </c>
    </row>
    <row r="1597" spans="1:19" x14ac:dyDescent="0.2">
      <c r="A1597" t="s">
        <v>1635</v>
      </c>
      <c r="B1597" t="s">
        <v>46</v>
      </c>
      <c r="C1597" t="s">
        <v>47</v>
      </c>
      <c r="D1597" s="1">
        <v>45104</v>
      </c>
      <c r="E1597" s="1">
        <v>45542</v>
      </c>
      <c r="F1597">
        <v>21051.1</v>
      </c>
      <c r="G1597">
        <v>16242.9</v>
      </c>
      <c r="H1597">
        <v>7948.9</v>
      </c>
      <c r="I1597" s="6">
        <v>14230.445</v>
      </c>
      <c r="J1597" s="7">
        <v>24059.27</v>
      </c>
      <c r="K1597" t="s">
        <v>64</v>
      </c>
      <c r="L1597" t="s">
        <v>22</v>
      </c>
      <c r="M1597" t="s">
        <v>31</v>
      </c>
      <c r="N1597" s="5">
        <f xml:space="preserve"> Campaign_Data[[#This Row],[Clicks]]/Campaign_Data[[#This Row],[Impressions]]</f>
        <v>0.77159388345502133</v>
      </c>
      <c r="O1597" s="5">
        <f xml:space="preserve"> Campaign_Data[[#This Row],[Conversions]]/Campaign_Data[[#This Row],[Clicks]]</f>
        <v>0.48937689698268166</v>
      </c>
      <c r="P1597" s="7">
        <f>Campaign_Data[[#This Row],[Total_Spend]]/Campaign_Data[[#This Row],[Clicks]]</f>
        <v>0.87610248169969651</v>
      </c>
      <c r="Q1597" s="6">
        <f>Campaign_Data[[#This Row],[Total_Spend]]/Campaign_Data[[#This Row],[Conversions]]</f>
        <v>1.7902407880335645</v>
      </c>
      <c r="R1597" s="7">
        <f xml:space="preserve"> Campaign_Data[[#This Row],[Revenue_Generated]]/Campaign_Data[[#This Row],[Total_Spend]]</f>
        <v>1.6906899257191186</v>
      </c>
      <c r="S1597" t="str">
        <f xml:space="preserve"> TEXT(Campaign_Data[[#This Row],[Start_Date]], "mmm-yyyy")</f>
        <v>Jun-2023</v>
      </c>
    </row>
    <row r="1598" spans="1:19" x14ac:dyDescent="0.2">
      <c r="A1598" t="s">
        <v>1636</v>
      </c>
      <c r="B1598" t="s">
        <v>19</v>
      </c>
      <c r="C1598" t="s">
        <v>40</v>
      </c>
      <c r="D1598" s="1">
        <v>44907</v>
      </c>
      <c r="E1598" s="1">
        <v>45358</v>
      </c>
      <c r="F1598">
        <v>127872.59999999999</v>
      </c>
      <c r="G1598">
        <v>32807.699999999997</v>
      </c>
      <c r="H1598">
        <v>22408.3</v>
      </c>
      <c r="I1598" s="6">
        <v>1347.8330000000001</v>
      </c>
      <c r="J1598" s="7">
        <v>3716.0309999999999</v>
      </c>
      <c r="K1598" t="s">
        <v>42</v>
      </c>
      <c r="L1598" t="s">
        <v>34</v>
      </c>
      <c r="M1598" t="s">
        <v>31</v>
      </c>
      <c r="N1598" s="5">
        <f xml:space="preserve"> Campaign_Data[[#This Row],[Clicks]]/Campaign_Data[[#This Row],[Impressions]]</f>
        <v>0.25656551911824738</v>
      </c>
      <c r="O1598" s="5">
        <f xml:space="preserve"> Campaign_Data[[#This Row],[Conversions]]/Campaign_Data[[#This Row],[Clicks]]</f>
        <v>0.6830195350481747</v>
      </c>
      <c r="P1598" s="7">
        <f>Campaign_Data[[#This Row],[Total_Spend]]/Campaign_Data[[#This Row],[Clicks]]</f>
        <v>4.1082825068505267E-2</v>
      </c>
      <c r="Q1598" s="6">
        <f>Campaign_Data[[#This Row],[Total_Spend]]/Campaign_Data[[#This Row],[Conversions]]</f>
        <v>6.0148828782192319E-2</v>
      </c>
      <c r="R1598" s="7">
        <f xml:space="preserve"> Campaign_Data[[#This Row],[Revenue_Generated]]/Campaign_Data[[#This Row],[Total_Spend]]</f>
        <v>2.7570411171116893</v>
      </c>
      <c r="S1598" t="str">
        <f xml:space="preserve"> TEXT(Campaign_Data[[#This Row],[Start_Date]], "mmm-yyyy")</f>
        <v>Dec-2022</v>
      </c>
    </row>
    <row r="1599" spans="1:19" x14ac:dyDescent="0.2">
      <c r="A1599" t="s">
        <v>1637</v>
      </c>
      <c r="B1599" t="s">
        <v>46</v>
      </c>
      <c r="C1599" t="s">
        <v>28</v>
      </c>
      <c r="D1599" s="1">
        <v>45122</v>
      </c>
      <c r="E1599" s="1">
        <v>45577</v>
      </c>
      <c r="F1599">
        <v>125079.9</v>
      </c>
      <c r="G1599">
        <v>11971.199999999999</v>
      </c>
      <c r="H1599">
        <v>2392.5</v>
      </c>
      <c r="I1599" s="6">
        <v>480.733</v>
      </c>
      <c r="J1599" s="7">
        <v>1086.8040000000001</v>
      </c>
      <c r="K1599" t="s">
        <v>64</v>
      </c>
      <c r="L1599" t="s">
        <v>43</v>
      </c>
      <c r="M1599" t="s">
        <v>23</v>
      </c>
      <c r="N1599" s="5">
        <f xml:space="preserve"> Campaign_Data[[#This Row],[Clicks]]/Campaign_Data[[#This Row],[Impressions]]</f>
        <v>9.5708423175905957E-2</v>
      </c>
      <c r="O1599" s="5">
        <f xml:space="preserve"> Campaign_Data[[#This Row],[Conversions]]/Campaign_Data[[#This Row],[Clicks]]</f>
        <v>0.19985465116279072</v>
      </c>
      <c r="P1599" s="7">
        <f>Campaign_Data[[#This Row],[Total_Spend]]/Campaign_Data[[#This Row],[Clicks]]</f>
        <v>4.0157461240310083E-2</v>
      </c>
      <c r="Q1599" s="6">
        <f>Campaign_Data[[#This Row],[Total_Spend]]/Campaign_Data[[#This Row],[Conversions]]</f>
        <v>0.20093333333333332</v>
      </c>
      <c r="R1599" s="7">
        <f xml:space="preserve"> Campaign_Data[[#This Row],[Revenue_Generated]]/Campaign_Data[[#This Row],[Total_Spend]]</f>
        <v>2.2607226880617723</v>
      </c>
      <c r="S1599" t="str">
        <f xml:space="preserve"> TEXT(Campaign_Data[[#This Row],[Start_Date]], "mmm-yyyy")</f>
        <v>Jul-2023</v>
      </c>
    </row>
    <row r="1600" spans="1:19" x14ac:dyDescent="0.2">
      <c r="A1600" t="s">
        <v>1638</v>
      </c>
      <c r="B1600" t="s">
        <v>33</v>
      </c>
      <c r="C1600" t="s">
        <v>20</v>
      </c>
      <c r="D1600" s="1">
        <v>45071</v>
      </c>
      <c r="E1600" s="1">
        <v>45516</v>
      </c>
      <c r="F1600">
        <v>118543.3</v>
      </c>
      <c r="G1600">
        <v>46420.299999999996</v>
      </c>
      <c r="H1600">
        <v>39448.699999999997</v>
      </c>
      <c r="I1600" s="6">
        <v>2955.3319999999999</v>
      </c>
      <c r="J1600" s="7">
        <v>10158.700000000001</v>
      </c>
      <c r="K1600" t="s">
        <v>42</v>
      </c>
      <c r="L1600" t="s">
        <v>43</v>
      </c>
      <c r="M1600" t="s">
        <v>31</v>
      </c>
      <c r="N1600" s="5">
        <f xml:space="preserve"> Campaign_Data[[#This Row],[Clicks]]/Campaign_Data[[#This Row],[Impressions]]</f>
        <v>0.39158940235340162</v>
      </c>
      <c r="O1600" s="5">
        <f xml:space="preserve"> Campaign_Data[[#This Row],[Conversions]]/Campaign_Data[[#This Row],[Clicks]]</f>
        <v>0.84981570562878739</v>
      </c>
      <c r="P1600" s="7">
        <f>Campaign_Data[[#This Row],[Total_Spend]]/Campaign_Data[[#This Row],[Clicks]]</f>
        <v>6.3664646717061291E-2</v>
      </c>
      <c r="Q1600" s="6">
        <f>Campaign_Data[[#This Row],[Total_Spend]]/Campaign_Data[[#This Row],[Conversions]]</f>
        <v>7.4915827391016696E-2</v>
      </c>
      <c r="R1600" s="7">
        <f xml:space="preserve"> Campaign_Data[[#This Row],[Revenue_Generated]]/Campaign_Data[[#This Row],[Total_Spend]]</f>
        <v>3.4374141382423367</v>
      </c>
      <c r="S1600" t="str">
        <f xml:space="preserve"> TEXT(Campaign_Data[[#This Row],[Start_Date]], "mmm-yyyy")</f>
        <v>May-2023</v>
      </c>
    </row>
    <row r="1601" spans="1:19" x14ac:dyDescent="0.2">
      <c r="A1601" t="s">
        <v>1639</v>
      </c>
      <c r="B1601" t="s">
        <v>25</v>
      </c>
      <c r="C1601" t="s">
        <v>47</v>
      </c>
      <c r="D1601" s="1">
        <v>45144</v>
      </c>
      <c r="E1601" s="1">
        <v>45591</v>
      </c>
      <c r="F1601">
        <v>18852.899999999998</v>
      </c>
      <c r="G1601">
        <v>18716.599999999999</v>
      </c>
      <c r="H1601">
        <v>3958.5</v>
      </c>
      <c r="I1601" s="6">
        <v>13012.01</v>
      </c>
      <c r="J1601" s="7">
        <v>22787.359</v>
      </c>
      <c r="K1601" t="s">
        <v>21</v>
      </c>
      <c r="L1601" t="s">
        <v>43</v>
      </c>
      <c r="M1601" t="s">
        <v>23</v>
      </c>
      <c r="N1601" s="5">
        <f xml:space="preserve"> Campaign_Data[[#This Row],[Clicks]]/Campaign_Data[[#This Row],[Impressions]]</f>
        <v>0.99277034302415013</v>
      </c>
      <c r="O1601" s="5">
        <f xml:space="preserve"> Campaign_Data[[#This Row],[Conversions]]/Campaign_Data[[#This Row],[Clicks]]</f>
        <v>0.21149674620390457</v>
      </c>
      <c r="P1601" s="7">
        <f>Campaign_Data[[#This Row],[Total_Spend]]/Campaign_Data[[#This Row],[Clicks]]</f>
        <v>0.69521227145955999</v>
      </c>
      <c r="Q1601" s="6">
        <f>Campaign_Data[[#This Row],[Total_Spend]]/Campaign_Data[[#This Row],[Conversions]]</f>
        <v>3.2871062271062272</v>
      </c>
      <c r="R1601" s="7">
        <f xml:space="preserve"> Campaign_Data[[#This Row],[Revenue_Generated]]/Campaign_Data[[#This Row],[Total_Spend]]</f>
        <v>1.7512558782232721</v>
      </c>
      <c r="S1601" t="str">
        <f xml:space="preserve"> TEXT(Campaign_Data[[#This Row],[Start_Date]], "mmm-yyyy")</f>
        <v>Aug-2023</v>
      </c>
    </row>
    <row r="1602" spans="1:19" x14ac:dyDescent="0.2">
      <c r="A1602" t="s">
        <v>1640</v>
      </c>
      <c r="B1602" t="s">
        <v>46</v>
      </c>
      <c r="C1602" t="s">
        <v>28</v>
      </c>
      <c r="D1602" s="1">
        <v>44935</v>
      </c>
      <c r="E1602" s="1">
        <v>45382</v>
      </c>
      <c r="F1602">
        <v>56518.1</v>
      </c>
      <c r="G1602">
        <v>3372.7</v>
      </c>
      <c r="H1602">
        <v>2691.2</v>
      </c>
      <c r="I1602" s="6">
        <v>14135.325000000001</v>
      </c>
      <c r="J1602" s="7">
        <v>39370.516000000003</v>
      </c>
      <c r="K1602" t="s">
        <v>29</v>
      </c>
      <c r="L1602" t="s">
        <v>43</v>
      </c>
      <c r="M1602" t="s">
        <v>23</v>
      </c>
      <c r="N1602" s="5">
        <f xml:space="preserve"> Campaign_Data[[#This Row],[Clicks]]/Campaign_Data[[#This Row],[Impressions]]</f>
        <v>5.9674688285699627E-2</v>
      </c>
      <c r="O1602" s="5">
        <f xml:space="preserve"> Campaign_Data[[#This Row],[Conversions]]/Campaign_Data[[#This Row],[Clicks]]</f>
        <v>0.79793637145313845</v>
      </c>
      <c r="P1602" s="7">
        <f>Campaign_Data[[#This Row],[Total_Spend]]/Campaign_Data[[#This Row],[Clicks]]</f>
        <v>4.1911006018916597</v>
      </c>
      <c r="Q1602" s="6">
        <f>Campaign_Data[[#This Row],[Total_Spend]]/Campaign_Data[[#This Row],[Conversions]]</f>
        <v>5.2524245689655178</v>
      </c>
      <c r="R1602" s="7">
        <f xml:space="preserve"> Campaign_Data[[#This Row],[Revenue_Generated]]/Campaign_Data[[#This Row],[Total_Spend]]</f>
        <v>2.7852572190593428</v>
      </c>
      <c r="S1602" t="str">
        <f xml:space="preserve"> TEXT(Campaign_Data[[#This Row],[Start_Date]], "mmm-yyyy")</f>
        <v>Jan-2023</v>
      </c>
    </row>
    <row r="1603" spans="1:19" x14ac:dyDescent="0.2">
      <c r="A1603" t="s">
        <v>1641</v>
      </c>
      <c r="B1603" t="s">
        <v>19</v>
      </c>
      <c r="C1603" t="s">
        <v>47</v>
      </c>
      <c r="D1603" s="1">
        <v>44964</v>
      </c>
      <c r="E1603" s="1">
        <v>45398</v>
      </c>
      <c r="F1603">
        <v>89914.5</v>
      </c>
      <c r="G1603">
        <v>88774.8</v>
      </c>
      <c r="H1603">
        <v>47705</v>
      </c>
      <c r="I1603" s="6">
        <v>9875.1959999999999</v>
      </c>
      <c r="J1603" s="7">
        <v>23880.717000000001</v>
      </c>
      <c r="K1603" t="s">
        <v>42</v>
      </c>
      <c r="L1603" t="s">
        <v>30</v>
      </c>
      <c r="M1603" t="s">
        <v>31</v>
      </c>
      <c r="N1603" s="5">
        <f xml:space="preserve"> Campaign_Data[[#This Row],[Clicks]]/Campaign_Data[[#This Row],[Impressions]]</f>
        <v>0.98732462506047414</v>
      </c>
      <c r="O1603" s="5">
        <f xml:space="preserve"> Campaign_Data[[#This Row],[Conversions]]/Campaign_Data[[#This Row],[Clicks]]</f>
        <v>0.53737096563439168</v>
      </c>
      <c r="P1603" s="7">
        <f>Campaign_Data[[#This Row],[Total_Spend]]/Campaign_Data[[#This Row],[Clicks]]</f>
        <v>0.11123872990983927</v>
      </c>
      <c r="Q1603" s="6">
        <f>Campaign_Data[[#This Row],[Total_Spend]]/Campaign_Data[[#This Row],[Conversions]]</f>
        <v>0.20700547112462006</v>
      </c>
      <c r="R1603" s="7">
        <f xml:space="preserve"> Campaign_Data[[#This Row],[Revenue_Generated]]/Campaign_Data[[#This Row],[Total_Spend]]</f>
        <v>2.4182524579765303</v>
      </c>
      <c r="S1603" t="str">
        <f xml:space="preserve"> TEXT(Campaign_Data[[#This Row],[Start_Date]], "mmm-yyyy")</f>
        <v>Feb-2023</v>
      </c>
    </row>
    <row r="1604" spans="1:19" x14ac:dyDescent="0.2">
      <c r="A1604" t="s">
        <v>1642</v>
      </c>
      <c r="B1604" t="s">
        <v>27</v>
      </c>
      <c r="C1604" t="s">
        <v>28</v>
      </c>
      <c r="D1604" s="1">
        <v>45120</v>
      </c>
      <c r="E1604" s="1">
        <v>45572</v>
      </c>
      <c r="F1604">
        <v>129061.59999999999</v>
      </c>
      <c r="G1604">
        <v>99385.9</v>
      </c>
      <c r="H1604">
        <v>27738.5</v>
      </c>
      <c r="I1604" s="6">
        <v>7935.009</v>
      </c>
      <c r="J1604" s="7">
        <v>26044.523000000001</v>
      </c>
      <c r="K1604" t="s">
        <v>64</v>
      </c>
      <c r="L1604" t="s">
        <v>34</v>
      </c>
      <c r="M1604" t="s">
        <v>31</v>
      </c>
      <c r="N1604" s="5">
        <f xml:space="preserve"> Campaign_Data[[#This Row],[Clicks]]/Campaign_Data[[#This Row],[Impressions]]</f>
        <v>0.77006561207981306</v>
      </c>
      <c r="O1604" s="5">
        <f xml:space="preserve"> Campaign_Data[[#This Row],[Conversions]]/Campaign_Data[[#This Row],[Clicks]]</f>
        <v>0.27909894663126261</v>
      </c>
      <c r="P1604" s="7">
        <f>Campaign_Data[[#This Row],[Total_Spend]]/Campaign_Data[[#This Row],[Clicks]]</f>
        <v>7.9840389833970418E-2</v>
      </c>
      <c r="Q1604" s="6">
        <f>Campaign_Data[[#This Row],[Total_Spend]]/Campaign_Data[[#This Row],[Conversions]]</f>
        <v>0.28606481965499214</v>
      </c>
      <c r="R1604" s="7">
        <f xml:space="preserve"> Campaign_Data[[#This Row],[Revenue_Generated]]/Campaign_Data[[#This Row],[Total_Spend]]</f>
        <v>3.2822297996133338</v>
      </c>
      <c r="S1604" t="str">
        <f xml:space="preserve"> TEXT(Campaign_Data[[#This Row],[Start_Date]], "mmm-yyyy")</f>
        <v>Jul-2023</v>
      </c>
    </row>
    <row r="1605" spans="1:19" x14ac:dyDescent="0.2">
      <c r="A1605" t="s">
        <v>1643</v>
      </c>
      <c r="B1605" t="s">
        <v>39</v>
      </c>
      <c r="C1605" t="s">
        <v>28</v>
      </c>
      <c r="D1605" s="1">
        <v>45151</v>
      </c>
      <c r="E1605" s="1">
        <v>45601</v>
      </c>
      <c r="F1605">
        <v>121907.3</v>
      </c>
      <c r="G1605">
        <v>77409.7</v>
      </c>
      <c r="H1605">
        <v>41226.400000000001</v>
      </c>
      <c r="I1605" s="6">
        <v>8184.5829999999996</v>
      </c>
      <c r="J1605" s="7">
        <v>32057.585999999999</v>
      </c>
      <c r="K1605" t="s">
        <v>37</v>
      </c>
      <c r="L1605" t="s">
        <v>22</v>
      </c>
      <c r="M1605" t="s">
        <v>31</v>
      </c>
      <c r="N1605" s="5">
        <f xml:space="preserve"> Campaign_Data[[#This Row],[Clicks]]/Campaign_Data[[#This Row],[Impressions]]</f>
        <v>0.63498822465922877</v>
      </c>
      <c r="O1605" s="5">
        <f xml:space="preserve"> Campaign_Data[[#This Row],[Conversions]]/Campaign_Data[[#This Row],[Clicks]]</f>
        <v>0.53257408309294574</v>
      </c>
      <c r="P1605" s="7">
        <f>Campaign_Data[[#This Row],[Total_Spend]]/Campaign_Data[[#This Row],[Clicks]]</f>
        <v>0.10573071591803095</v>
      </c>
      <c r="Q1605" s="6">
        <f>Campaign_Data[[#This Row],[Total_Spend]]/Campaign_Data[[#This Row],[Conversions]]</f>
        <v>0.19852771525042204</v>
      </c>
      <c r="R1605" s="7">
        <f xml:space="preserve"> Campaign_Data[[#This Row],[Revenue_Generated]]/Campaign_Data[[#This Row],[Total_Spend]]</f>
        <v>3.9168258175156878</v>
      </c>
      <c r="S1605" t="str">
        <f xml:space="preserve"> TEXT(Campaign_Data[[#This Row],[Start_Date]], "mmm-yyyy")</f>
        <v>Aug-2023</v>
      </c>
    </row>
    <row r="1606" spans="1:19" x14ac:dyDescent="0.2">
      <c r="A1606" t="s">
        <v>1644</v>
      </c>
      <c r="B1606" t="s">
        <v>19</v>
      </c>
      <c r="C1606" t="s">
        <v>47</v>
      </c>
      <c r="D1606" s="1">
        <v>44944</v>
      </c>
      <c r="E1606" s="1">
        <v>45383</v>
      </c>
      <c r="F1606">
        <v>4234</v>
      </c>
      <c r="G1606">
        <v>1621.1</v>
      </c>
      <c r="H1606">
        <v>147.9</v>
      </c>
      <c r="I1606" s="6">
        <v>7877.3860000000004</v>
      </c>
      <c r="J1606" s="7">
        <v>10942.424999999999</v>
      </c>
      <c r="K1606" t="s">
        <v>37</v>
      </c>
      <c r="L1606" t="s">
        <v>43</v>
      </c>
      <c r="M1606" t="s">
        <v>31</v>
      </c>
      <c r="N1606" s="5">
        <f xml:space="preserve"> Campaign_Data[[#This Row],[Clicks]]/Campaign_Data[[#This Row],[Impressions]]</f>
        <v>0.38287671232876708</v>
      </c>
      <c r="O1606" s="5">
        <f xml:space="preserve"> Campaign_Data[[#This Row],[Conversions]]/Campaign_Data[[#This Row],[Clicks]]</f>
        <v>9.1234347048300551E-2</v>
      </c>
      <c r="P1606" s="7">
        <f>Campaign_Data[[#This Row],[Total_Spend]]/Campaign_Data[[#This Row],[Clicks]]</f>
        <v>4.8592844364937395</v>
      </c>
      <c r="Q1606" s="6">
        <f>Campaign_Data[[#This Row],[Total_Spend]]/Campaign_Data[[#This Row],[Conversions]]</f>
        <v>53.261568627450984</v>
      </c>
      <c r="R1606" s="7">
        <f xml:space="preserve"> Campaign_Data[[#This Row],[Revenue_Generated]]/Campaign_Data[[#This Row],[Total_Spend]]</f>
        <v>1.3890934124594121</v>
      </c>
      <c r="S1606" t="str">
        <f xml:space="preserve"> TEXT(Campaign_Data[[#This Row],[Start_Date]], "mmm-yyyy")</f>
        <v>Jan-2023</v>
      </c>
    </row>
    <row r="1607" spans="1:19" x14ac:dyDescent="0.2">
      <c r="A1607" t="s">
        <v>1645</v>
      </c>
      <c r="B1607" t="s">
        <v>33</v>
      </c>
      <c r="C1607" t="s">
        <v>20</v>
      </c>
      <c r="D1607" s="1">
        <v>44933</v>
      </c>
      <c r="E1607" s="1">
        <v>45382</v>
      </c>
      <c r="F1607">
        <v>56039.6</v>
      </c>
      <c r="G1607">
        <v>50184.5</v>
      </c>
      <c r="H1607">
        <v>327.7</v>
      </c>
      <c r="I1607" s="6">
        <v>11511.579</v>
      </c>
      <c r="J1607" s="7">
        <v>42936.559000000001</v>
      </c>
      <c r="K1607" t="s">
        <v>64</v>
      </c>
      <c r="L1607" t="s">
        <v>22</v>
      </c>
      <c r="M1607" t="s">
        <v>23</v>
      </c>
      <c r="N1607" s="5">
        <f xml:space="preserve"> Campaign_Data[[#This Row],[Clicks]]/Campaign_Data[[#This Row],[Impressions]]</f>
        <v>0.8955185261850549</v>
      </c>
      <c r="O1607" s="5">
        <f xml:space="preserve"> Campaign_Data[[#This Row],[Conversions]]/Campaign_Data[[#This Row],[Clicks]]</f>
        <v>6.5299046518347299E-3</v>
      </c>
      <c r="P1607" s="7">
        <f>Campaign_Data[[#This Row],[Total_Spend]]/Campaign_Data[[#This Row],[Clicks]]</f>
        <v>0.22938514880092459</v>
      </c>
      <c r="Q1607" s="6">
        <f>Campaign_Data[[#This Row],[Total_Spend]]/Campaign_Data[[#This Row],[Conversions]]</f>
        <v>35.128407079646017</v>
      </c>
      <c r="R1607" s="7">
        <f xml:space="preserve"> Campaign_Data[[#This Row],[Revenue_Generated]]/Campaign_Data[[#This Row],[Total_Spend]]</f>
        <v>3.7298583452365661</v>
      </c>
      <c r="S1607" t="str">
        <f xml:space="preserve"> TEXT(Campaign_Data[[#This Row],[Start_Date]], "mmm-yyyy")</f>
        <v>Jan-2023</v>
      </c>
    </row>
    <row r="1608" spans="1:19" x14ac:dyDescent="0.2">
      <c r="A1608" t="s">
        <v>1646</v>
      </c>
      <c r="B1608" t="s">
        <v>25</v>
      </c>
      <c r="C1608" t="s">
        <v>28</v>
      </c>
      <c r="D1608" s="1">
        <v>45007</v>
      </c>
      <c r="E1608" s="1">
        <v>45451</v>
      </c>
      <c r="F1608">
        <v>23014.399999999998</v>
      </c>
      <c r="G1608">
        <v>8369.4</v>
      </c>
      <c r="H1608">
        <v>3987.5</v>
      </c>
      <c r="I1608" s="6">
        <v>8051.067</v>
      </c>
      <c r="J1608" s="7">
        <v>12302.206</v>
      </c>
      <c r="K1608" t="s">
        <v>64</v>
      </c>
      <c r="L1608" t="s">
        <v>22</v>
      </c>
      <c r="M1608" t="s">
        <v>31</v>
      </c>
      <c r="N1608" s="5">
        <f xml:space="preserve"> Campaign_Data[[#This Row],[Clicks]]/Campaign_Data[[#This Row],[Impressions]]</f>
        <v>0.36365927419354843</v>
      </c>
      <c r="O1608" s="5">
        <f xml:space="preserve"> Campaign_Data[[#This Row],[Conversions]]/Campaign_Data[[#This Row],[Clicks]]</f>
        <v>0.47643797643797647</v>
      </c>
      <c r="P1608" s="7">
        <f>Campaign_Data[[#This Row],[Total_Spend]]/Campaign_Data[[#This Row],[Clicks]]</f>
        <v>0.96196465696465705</v>
      </c>
      <c r="Q1608" s="6">
        <f>Campaign_Data[[#This Row],[Total_Spend]]/Campaign_Data[[#This Row],[Conversions]]</f>
        <v>2.0190763636363638</v>
      </c>
      <c r="R1608" s="7">
        <f xml:space="preserve"> Campaign_Data[[#This Row],[Revenue_Generated]]/Campaign_Data[[#This Row],[Total_Spend]]</f>
        <v>1.528021813754624</v>
      </c>
      <c r="S1608" t="str">
        <f xml:space="preserve"> TEXT(Campaign_Data[[#This Row],[Start_Date]], "mmm-yyyy")</f>
        <v>Mar-2023</v>
      </c>
    </row>
    <row r="1609" spans="1:19" x14ac:dyDescent="0.2">
      <c r="A1609" t="s">
        <v>1647</v>
      </c>
      <c r="B1609" t="s">
        <v>19</v>
      </c>
      <c r="C1609" t="s">
        <v>40</v>
      </c>
      <c r="D1609" s="1">
        <v>44999</v>
      </c>
      <c r="E1609" s="1">
        <v>45446</v>
      </c>
      <c r="F1609">
        <v>130230.3</v>
      </c>
      <c r="G1609">
        <v>81191.3</v>
      </c>
      <c r="H1609">
        <v>19383.599999999999</v>
      </c>
      <c r="I1609" s="6">
        <v>937.65700000000004</v>
      </c>
      <c r="J1609" s="7">
        <v>1435.152</v>
      </c>
      <c r="K1609" t="s">
        <v>37</v>
      </c>
      <c r="L1609" t="s">
        <v>43</v>
      </c>
      <c r="M1609" t="s">
        <v>23</v>
      </c>
      <c r="N1609" s="5">
        <f xml:space="preserve"> Campaign_Data[[#This Row],[Clicks]]/Campaign_Data[[#This Row],[Impressions]]</f>
        <v>0.62344400650232701</v>
      </c>
      <c r="O1609" s="5">
        <f xml:space="preserve"> Campaign_Data[[#This Row],[Conversions]]/Campaign_Data[[#This Row],[Clicks]]</f>
        <v>0.23873986498553415</v>
      </c>
      <c r="P1609" s="7">
        <f>Campaign_Data[[#This Row],[Total_Spend]]/Campaign_Data[[#This Row],[Clicks]]</f>
        <v>1.1548737364717648E-2</v>
      </c>
      <c r="Q1609" s="6">
        <f>Campaign_Data[[#This Row],[Total_Spend]]/Campaign_Data[[#This Row],[Conversions]]</f>
        <v>4.8373728306403359E-2</v>
      </c>
      <c r="R1609" s="7">
        <f xml:space="preserve"> Campaign_Data[[#This Row],[Revenue_Generated]]/Campaign_Data[[#This Row],[Total_Spend]]</f>
        <v>1.5305724801286611</v>
      </c>
      <c r="S1609" t="str">
        <f xml:space="preserve"> TEXT(Campaign_Data[[#This Row],[Start_Date]], "mmm-yyyy")</f>
        <v>Mar-2023</v>
      </c>
    </row>
    <row r="1610" spans="1:19" x14ac:dyDescent="0.2">
      <c r="A1610" t="s">
        <v>1648</v>
      </c>
      <c r="B1610" t="s">
        <v>19</v>
      </c>
      <c r="C1610" t="s">
        <v>40</v>
      </c>
      <c r="D1610" s="1">
        <v>45091</v>
      </c>
      <c r="E1610" s="1">
        <v>45525</v>
      </c>
      <c r="F1610">
        <v>140626.79999999999</v>
      </c>
      <c r="G1610">
        <v>1046.8999999999999</v>
      </c>
      <c r="H1610">
        <v>226.2</v>
      </c>
      <c r="I1610" s="6">
        <v>6079.357</v>
      </c>
      <c r="J1610" s="7">
        <v>22723.761999999999</v>
      </c>
      <c r="K1610" t="s">
        <v>64</v>
      </c>
      <c r="L1610" t="s">
        <v>22</v>
      </c>
      <c r="M1610" t="s">
        <v>31</v>
      </c>
      <c r="N1610" s="5">
        <f xml:space="preserve"> Campaign_Data[[#This Row],[Clicks]]/Campaign_Data[[#This Row],[Impressions]]</f>
        <v>7.4445269322774886E-3</v>
      </c>
      <c r="O1610" s="5">
        <f xml:space="preserve"> Campaign_Data[[#This Row],[Conversions]]/Campaign_Data[[#This Row],[Clicks]]</f>
        <v>0.21606648199445985</v>
      </c>
      <c r="P1610" s="7">
        <f>Campaign_Data[[#This Row],[Total_Spend]]/Campaign_Data[[#This Row],[Clicks]]</f>
        <v>5.8070083102493086</v>
      </c>
      <c r="Q1610" s="6">
        <f>Campaign_Data[[#This Row],[Total_Spend]]/Campaign_Data[[#This Row],[Conversions]]</f>
        <v>26.876025641025642</v>
      </c>
      <c r="R1610" s="7">
        <f xml:space="preserve"> Campaign_Data[[#This Row],[Revenue_Generated]]/Campaign_Data[[#This Row],[Total_Spend]]</f>
        <v>3.7378561581430403</v>
      </c>
      <c r="S1610" t="str">
        <f xml:space="preserve"> TEXT(Campaign_Data[[#This Row],[Start_Date]], "mmm-yyyy")</f>
        <v>Jun-2023</v>
      </c>
    </row>
    <row r="1611" spans="1:19" x14ac:dyDescent="0.2">
      <c r="A1611" t="s">
        <v>1649</v>
      </c>
      <c r="B1611" t="s">
        <v>39</v>
      </c>
      <c r="C1611" t="s">
        <v>20</v>
      </c>
      <c r="D1611" s="1">
        <v>44999</v>
      </c>
      <c r="E1611" s="1">
        <v>45451</v>
      </c>
      <c r="F1611">
        <v>36745.9</v>
      </c>
      <c r="G1611">
        <v>12815.1</v>
      </c>
      <c r="H1611">
        <v>6191.5</v>
      </c>
      <c r="I1611" s="6">
        <v>905.351</v>
      </c>
      <c r="J1611" s="7">
        <v>1261.9929999999999</v>
      </c>
      <c r="K1611" t="s">
        <v>42</v>
      </c>
      <c r="L1611" t="s">
        <v>49</v>
      </c>
      <c r="M1611" t="s">
        <v>31</v>
      </c>
      <c r="N1611" s="5">
        <f xml:space="preserve"> Campaign_Data[[#This Row],[Clicks]]/Campaign_Data[[#This Row],[Impressions]]</f>
        <v>0.34874911214584486</v>
      </c>
      <c r="O1611" s="5">
        <f xml:space="preserve"> Campaign_Data[[#This Row],[Conversions]]/Campaign_Data[[#This Row],[Clicks]]</f>
        <v>0.48314098212265216</v>
      </c>
      <c r="P1611" s="7">
        <f>Campaign_Data[[#This Row],[Total_Spend]]/Campaign_Data[[#This Row],[Clicks]]</f>
        <v>7.0647205250056577E-2</v>
      </c>
      <c r="Q1611" s="6">
        <f>Campaign_Data[[#This Row],[Total_Spend]]/Campaign_Data[[#This Row],[Conversions]]</f>
        <v>0.14622482435597189</v>
      </c>
      <c r="R1611" s="7">
        <f xml:space="preserve"> Campaign_Data[[#This Row],[Revenue_Generated]]/Campaign_Data[[#This Row],[Total_Spend]]</f>
        <v>1.3939267753611582</v>
      </c>
      <c r="S1611" t="str">
        <f xml:space="preserve"> TEXT(Campaign_Data[[#This Row],[Start_Date]], "mmm-yyyy")</f>
        <v>Mar-2023</v>
      </c>
    </row>
    <row r="1612" spans="1:19" x14ac:dyDescent="0.2">
      <c r="A1612" t="s">
        <v>1650</v>
      </c>
      <c r="B1612" t="s">
        <v>33</v>
      </c>
      <c r="C1612" t="s">
        <v>28</v>
      </c>
      <c r="D1612" s="1">
        <v>44916</v>
      </c>
      <c r="E1612" s="1">
        <v>45378</v>
      </c>
      <c r="F1612">
        <v>80843.3</v>
      </c>
      <c r="G1612">
        <v>47815.199999999997</v>
      </c>
      <c r="H1612">
        <v>11469.5</v>
      </c>
      <c r="I1612" s="6">
        <v>12264.737999999999</v>
      </c>
      <c r="J1612" s="7">
        <v>20399.440999999999</v>
      </c>
      <c r="K1612" t="s">
        <v>29</v>
      </c>
      <c r="L1612" t="s">
        <v>49</v>
      </c>
      <c r="M1612" t="s">
        <v>23</v>
      </c>
      <c r="N1612" s="5">
        <f xml:space="preserve"> Campaign_Data[[#This Row],[Clicks]]/Campaign_Data[[#This Row],[Impressions]]</f>
        <v>0.5914553215912759</v>
      </c>
      <c r="O1612" s="5">
        <f xml:space="preserve"> Campaign_Data[[#This Row],[Conversions]]/Campaign_Data[[#This Row],[Clicks]]</f>
        <v>0.2398714216399806</v>
      </c>
      <c r="P1612" s="7">
        <f>Campaign_Data[[#This Row],[Total_Spend]]/Campaign_Data[[#This Row],[Clicks]]</f>
        <v>0.25650291120815139</v>
      </c>
      <c r="Q1612" s="6">
        <f>Campaign_Data[[#This Row],[Total_Spend]]/Campaign_Data[[#This Row],[Conversions]]</f>
        <v>1.0693350189633375</v>
      </c>
      <c r="R1612" s="7">
        <f xml:space="preserve"> Campaign_Data[[#This Row],[Revenue_Generated]]/Campaign_Data[[#This Row],[Total_Spend]]</f>
        <v>1.6632594189945191</v>
      </c>
      <c r="S1612" t="str">
        <f xml:space="preserve"> TEXT(Campaign_Data[[#This Row],[Start_Date]], "mmm-yyyy")</f>
        <v>Dec-2022</v>
      </c>
    </row>
    <row r="1613" spans="1:19" x14ac:dyDescent="0.2">
      <c r="A1613" t="s">
        <v>1651</v>
      </c>
      <c r="B1613" t="s">
        <v>39</v>
      </c>
      <c r="C1613" t="s">
        <v>47</v>
      </c>
      <c r="D1613" s="1">
        <v>44899</v>
      </c>
      <c r="E1613" s="1">
        <v>45348</v>
      </c>
      <c r="F1613">
        <v>126860.5</v>
      </c>
      <c r="G1613">
        <v>84877.2</v>
      </c>
      <c r="H1613">
        <v>35948.400000000001</v>
      </c>
      <c r="I1613" s="6">
        <v>2681.6880000000001</v>
      </c>
      <c r="J1613" s="7">
        <v>9060.5280000000002</v>
      </c>
      <c r="K1613" t="s">
        <v>37</v>
      </c>
      <c r="L1613" t="s">
        <v>34</v>
      </c>
      <c r="M1613" t="s">
        <v>23</v>
      </c>
      <c r="N1613" s="5">
        <f xml:space="preserve"> Campaign_Data[[#This Row],[Clicks]]/Campaign_Data[[#This Row],[Impressions]]</f>
        <v>0.66905932106526456</v>
      </c>
      <c r="O1613" s="5">
        <f xml:space="preserve"> Campaign_Data[[#This Row],[Conversions]]/Campaign_Data[[#This Row],[Clicks]]</f>
        <v>0.42353423534235346</v>
      </c>
      <c r="P1613" s="7">
        <f>Campaign_Data[[#This Row],[Total_Spend]]/Campaign_Data[[#This Row],[Clicks]]</f>
        <v>3.1594915949159495E-2</v>
      </c>
      <c r="Q1613" s="6">
        <f>Campaign_Data[[#This Row],[Total_Spend]]/Campaign_Data[[#This Row],[Conversions]]</f>
        <v>7.4598257502420134E-2</v>
      </c>
      <c r="R1613" s="7">
        <f xml:space="preserve"> Campaign_Data[[#This Row],[Revenue_Generated]]/Campaign_Data[[#This Row],[Total_Spend]]</f>
        <v>3.3786659745652736</v>
      </c>
      <c r="S1613" t="str">
        <f xml:space="preserve"> TEXT(Campaign_Data[[#This Row],[Start_Date]], "mmm-yyyy")</f>
        <v>Dec-2022</v>
      </c>
    </row>
    <row r="1614" spans="1:19" x14ac:dyDescent="0.2">
      <c r="A1614" t="s">
        <v>1652</v>
      </c>
      <c r="B1614" t="s">
        <v>25</v>
      </c>
      <c r="C1614" t="s">
        <v>40</v>
      </c>
      <c r="D1614" s="1">
        <v>45133</v>
      </c>
      <c r="E1614" s="1">
        <v>45578</v>
      </c>
      <c r="F1614">
        <v>61024.7</v>
      </c>
      <c r="G1614">
        <v>50631.1</v>
      </c>
      <c r="H1614">
        <v>33950.299999999996</v>
      </c>
      <c r="I1614" s="6">
        <v>9565.07</v>
      </c>
      <c r="J1614" s="7">
        <v>29603.896000000001</v>
      </c>
      <c r="K1614" t="s">
        <v>64</v>
      </c>
      <c r="L1614" t="s">
        <v>49</v>
      </c>
      <c r="M1614" t="s">
        <v>31</v>
      </c>
      <c r="N1614" s="5">
        <f xml:space="preserve"> Campaign_Data[[#This Row],[Clicks]]/Campaign_Data[[#This Row],[Impressions]]</f>
        <v>0.82968207955139472</v>
      </c>
      <c r="O1614" s="5">
        <f xml:space="preserve"> Campaign_Data[[#This Row],[Conversions]]/Campaign_Data[[#This Row],[Clicks]]</f>
        <v>0.67054241365484846</v>
      </c>
      <c r="P1614" s="7">
        <f>Campaign_Data[[#This Row],[Total_Spend]]/Campaign_Data[[#This Row],[Clicks]]</f>
        <v>0.18891689100177558</v>
      </c>
      <c r="Q1614" s="6">
        <f>Campaign_Data[[#This Row],[Total_Spend]]/Campaign_Data[[#This Row],[Conversions]]</f>
        <v>0.28173742205518071</v>
      </c>
      <c r="R1614" s="7">
        <f xml:space="preserve"> Campaign_Data[[#This Row],[Revenue_Generated]]/Campaign_Data[[#This Row],[Total_Spend]]</f>
        <v>3.095000454779735</v>
      </c>
      <c r="S1614" t="str">
        <f xml:space="preserve"> TEXT(Campaign_Data[[#This Row],[Start_Date]], "mmm-yyyy")</f>
        <v>Jul-2023</v>
      </c>
    </row>
    <row r="1615" spans="1:19" x14ac:dyDescent="0.2">
      <c r="A1615" t="s">
        <v>1653</v>
      </c>
      <c r="B1615" t="s">
        <v>25</v>
      </c>
      <c r="C1615" t="s">
        <v>47</v>
      </c>
      <c r="D1615" s="1">
        <v>45009</v>
      </c>
      <c r="E1615" s="1">
        <v>45468</v>
      </c>
      <c r="F1615">
        <v>45576.4</v>
      </c>
      <c r="G1615">
        <v>18458.5</v>
      </c>
      <c r="H1615">
        <v>13934.5</v>
      </c>
      <c r="I1615" s="6">
        <v>5763.0829999999996</v>
      </c>
      <c r="J1615" s="7">
        <v>14555.419</v>
      </c>
      <c r="K1615" t="s">
        <v>21</v>
      </c>
      <c r="L1615" t="s">
        <v>22</v>
      </c>
      <c r="M1615" t="s">
        <v>31</v>
      </c>
      <c r="N1615" s="5">
        <f xml:space="preserve"> Campaign_Data[[#This Row],[Clicks]]/Campaign_Data[[#This Row],[Impressions]]</f>
        <v>0.40500127258844487</v>
      </c>
      <c r="O1615" s="5">
        <f xml:space="preserve"> Campaign_Data[[#This Row],[Conversions]]/Campaign_Data[[#This Row],[Clicks]]</f>
        <v>0.75490966221523959</v>
      </c>
      <c r="P1615" s="7">
        <f>Campaign_Data[[#This Row],[Total_Spend]]/Campaign_Data[[#This Row],[Clicks]]</f>
        <v>0.31221838177533384</v>
      </c>
      <c r="Q1615" s="6">
        <f>Campaign_Data[[#This Row],[Total_Spend]]/Campaign_Data[[#This Row],[Conversions]]</f>
        <v>0.4135837669094693</v>
      </c>
      <c r="R1615" s="7">
        <f xml:space="preserve"> Campaign_Data[[#This Row],[Revenue_Generated]]/Campaign_Data[[#This Row],[Total_Spend]]</f>
        <v>2.5256306390173457</v>
      </c>
      <c r="S1615" t="str">
        <f xml:space="preserve"> TEXT(Campaign_Data[[#This Row],[Start_Date]], "mmm-yyyy")</f>
        <v>Mar-2023</v>
      </c>
    </row>
    <row r="1616" spans="1:19" x14ac:dyDescent="0.2">
      <c r="A1616" t="s">
        <v>1654</v>
      </c>
      <c r="B1616" t="s">
        <v>25</v>
      </c>
      <c r="C1616" t="s">
        <v>40</v>
      </c>
      <c r="D1616" s="1">
        <v>44880</v>
      </c>
      <c r="E1616" s="1">
        <v>45340</v>
      </c>
      <c r="F1616">
        <v>77995.5</v>
      </c>
      <c r="G1616">
        <v>57170.6</v>
      </c>
      <c r="H1616">
        <v>19021.099999999999</v>
      </c>
      <c r="I1616" s="6">
        <v>3690.221</v>
      </c>
      <c r="J1616" s="7">
        <v>11310.493</v>
      </c>
      <c r="K1616" t="s">
        <v>29</v>
      </c>
      <c r="L1616" t="s">
        <v>22</v>
      </c>
      <c r="M1616" t="s">
        <v>31</v>
      </c>
      <c r="N1616" s="5">
        <f xml:space="preserve"> Campaign_Data[[#This Row],[Clicks]]/Campaign_Data[[#This Row],[Impressions]]</f>
        <v>0.73299869864287037</v>
      </c>
      <c r="O1616" s="5">
        <f xml:space="preserve"> Campaign_Data[[#This Row],[Conversions]]/Campaign_Data[[#This Row],[Clicks]]</f>
        <v>0.33270772040174496</v>
      </c>
      <c r="P1616" s="7">
        <f>Campaign_Data[[#This Row],[Total_Spend]]/Campaign_Data[[#This Row],[Clicks]]</f>
        <v>6.4547529674343102E-2</v>
      </c>
      <c r="Q1616" s="6">
        <f>Campaign_Data[[#This Row],[Total_Spend]]/Campaign_Data[[#This Row],[Conversions]]</f>
        <v>0.19400670833968595</v>
      </c>
      <c r="R1616" s="7">
        <f xml:space="preserve"> Campaign_Data[[#This Row],[Revenue_Generated]]/Campaign_Data[[#This Row],[Total_Spend]]</f>
        <v>3.0649906875496074</v>
      </c>
      <c r="S1616" t="str">
        <f xml:space="preserve"> TEXT(Campaign_Data[[#This Row],[Start_Date]], "mmm-yyyy")</f>
        <v>Nov-2022</v>
      </c>
    </row>
    <row r="1617" spans="1:19" x14ac:dyDescent="0.2">
      <c r="A1617" t="s">
        <v>1655</v>
      </c>
      <c r="B1617" t="s">
        <v>33</v>
      </c>
      <c r="C1617" t="s">
        <v>40</v>
      </c>
      <c r="D1617" s="1">
        <v>44878</v>
      </c>
      <c r="E1617" s="1">
        <v>45331</v>
      </c>
      <c r="F1617">
        <v>76339.599999999991</v>
      </c>
      <c r="G1617">
        <v>36339.9</v>
      </c>
      <c r="H1617">
        <v>17504.399999999998</v>
      </c>
      <c r="I1617" s="6">
        <v>1726.66</v>
      </c>
      <c r="J1617" s="7">
        <v>5157.0990000000002</v>
      </c>
      <c r="K1617" t="s">
        <v>42</v>
      </c>
      <c r="L1617" t="s">
        <v>43</v>
      </c>
      <c r="M1617" t="s">
        <v>31</v>
      </c>
      <c r="N1617" s="5">
        <f xml:space="preserve"> Campaign_Data[[#This Row],[Clicks]]/Campaign_Data[[#This Row],[Impressions]]</f>
        <v>0.47602947880261365</v>
      </c>
      <c r="O1617" s="5">
        <f xml:space="preserve"> Campaign_Data[[#This Row],[Conversions]]/Campaign_Data[[#This Row],[Clicks]]</f>
        <v>0.48168542015800808</v>
      </c>
      <c r="P1617" s="7">
        <f>Campaign_Data[[#This Row],[Total_Spend]]/Campaign_Data[[#This Row],[Clicks]]</f>
        <v>4.7514164871119625E-2</v>
      </c>
      <c r="Q1617" s="6">
        <f>Campaign_Data[[#This Row],[Total_Spend]]/Campaign_Data[[#This Row],[Conversions]]</f>
        <v>9.8641484426772716E-2</v>
      </c>
      <c r="R1617" s="7">
        <f xml:space="preserve"> Campaign_Data[[#This Row],[Revenue_Generated]]/Campaign_Data[[#This Row],[Total_Spend]]</f>
        <v>2.9867484044339938</v>
      </c>
      <c r="S1617" t="str">
        <f xml:space="preserve"> TEXT(Campaign_Data[[#This Row],[Start_Date]], "mmm-yyyy")</f>
        <v>Nov-2022</v>
      </c>
    </row>
    <row r="1618" spans="1:19" x14ac:dyDescent="0.2">
      <c r="A1618" t="s">
        <v>1656</v>
      </c>
      <c r="B1618" t="s">
        <v>39</v>
      </c>
      <c r="C1618" t="s">
        <v>28</v>
      </c>
      <c r="D1618" s="1">
        <v>45029</v>
      </c>
      <c r="E1618" s="1">
        <v>45472</v>
      </c>
      <c r="F1618">
        <v>56149.799999999996</v>
      </c>
      <c r="G1618">
        <v>25090.799999999999</v>
      </c>
      <c r="H1618">
        <v>21964.6</v>
      </c>
      <c r="I1618" s="6">
        <v>10451.861000000001</v>
      </c>
      <c r="J1618" s="7">
        <v>25542.532999999999</v>
      </c>
      <c r="K1618" t="s">
        <v>42</v>
      </c>
      <c r="L1618" t="s">
        <v>43</v>
      </c>
      <c r="M1618" t="s">
        <v>23</v>
      </c>
      <c r="N1618" s="5">
        <f xml:space="preserve"> Campaign_Data[[#This Row],[Clicks]]/Campaign_Data[[#This Row],[Impressions]]</f>
        <v>0.44685466377440347</v>
      </c>
      <c r="O1618" s="5">
        <f xml:space="preserve"> Campaign_Data[[#This Row],[Conversions]]/Campaign_Data[[#This Row],[Clicks]]</f>
        <v>0.87540453074433655</v>
      </c>
      <c r="P1618" s="7">
        <f>Campaign_Data[[#This Row],[Total_Spend]]/Campaign_Data[[#This Row],[Clicks]]</f>
        <v>0.41656148867313919</v>
      </c>
      <c r="Q1618" s="6">
        <f>Campaign_Data[[#This Row],[Total_Spend]]/Campaign_Data[[#This Row],[Conversions]]</f>
        <v>0.47585027726432538</v>
      </c>
      <c r="R1618" s="7">
        <f xml:space="preserve"> Campaign_Data[[#This Row],[Revenue_Generated]]/Campaign_Data[[#This Row],[Total_Spend]]</f>
        <v>2.4438263195425196</v>
      </c>
      <c r="S1618" t="str">
        <f xml:space="preserve"> TEXT(Campaign_Data[[#This Row],[Start_Date]], "mmm-yyyy")</f>
        <v>Apr-2023</v>
      </c>
    </row>
    <row r="1619" spans="1:19" x14ac:dyDescent="0.2">
      <c r="A1619" t="s">
        <v>1657</v>
      </c>
      <c r="B1619" t="s">
        <v>27</v>
      </c>
      <c r="C1619" t="s">
        <v>20</v>
      </c>
      <c r="D1619" s="1">
        <v>45083</v>
      </c>
      <c r="E1619" s="1">
        <v>45526</v>
      </c>
      <c r="F1619">
        <v>142050.69999999998</v>
      </c>
      <c r="G1619">
        <v>35507.599999999999</v>
      </c>
      <c r="H1619">
        <v>28188</v>
      </c>
      <c r="I1619" s="6">
        <v>1272.8969999999999</v>
      </c>
      <c r="J1619" s="7">
        <v>1909.5050000000001</v>
      </c>
      <c r="K1619" t="s">
        <v>37</v>
      </c>
      <c r="L1619" t="s">
        <v>22</v>
      </c>
      <c r="M1619" t="s">
        <v>31</v>
      </c>
      <c r="N1619" s="5">
        <f xml:space="preserve"> Campaign_Data[[#This Row],[Clicks]]/Campaign_Data[[#This Row],[Impressions]]</f>
        <v>0.24996427331931489</v>
      </c>
      <c r="O1619" s="5">
        <f xml:space="preserve"> Campaign_Data[[#This Row],[Conversions]]/Campaign_Data[[#This Row],[Clicks]]</f>
        <v>0.79385821626919306</v>
      </c>
      <c r="P1619" s="7">
        <f>Campaign_Data[[#This Row],[Total_Spend]]/Campaign_Data[[#This Row],[Clicks]]</f>
        <v>3.5848578895785688E-2</v>
      </c>
      <c r="Q1619" s="6">
        <f>Campaign_Data[[#This Row],[Total_Spend]]/Campaign_Data[[#This Row],[Conversions]]</f>
        <v>4.5157407407407403E-2</v>
      </c>
      <c r="R1619" s="7">
        <f xml:space="preserve"> Campaign_Data[[#This Row],[Revenue_Generated]]/Campaign_Data[[#This Row],[Total_Spend]]</f>
        <v>1.5001253047182923</v>
      </c>
      <c r="S1619" t="str">
        <f xml:space="preserve"> TEXT(Campaign_Data[[#This Row],[Start_Date]], "mmm-yyyy")</f>
        <v>Jun-2023</v>
      </c>
    </row>
    <row r="1620" spans="1:19" x14ac:dyDescent="0.2">
      <c r="A1620" t="s">
        <v>1658</v>
      </c>
      <c r="B1620" t="s">
        <v>46</v>
      </c>
      <c r="C1620" t="s">
        <v>20</v>
      </c>
      <c r="D1620" s="1">
        <v>45135</v>
      </c>
      <c r="E1620" s="1">
        <v>45576</v>
      </c>
      <c r="F1620">
        <v>33544.299999999996</v>
      </c>
      <c r="G1620">
        <v>11269.4</v>
      </c>
      <c r="H1620">
        <v>8871.1</v>
      </c>
      <c r="I1620" s="6">
        <v>731.90200000000004</v>
      </c>
      <c r="J1620" s="7">
        <v>1853.39</v>
      </c>
      <c r="K1620" t="s">
        <v>42</v>
      </c>
      <c r="L1620" t="s">
        <v>22</v>
      </c>
      <c r="M1620" t="s">
        <v>31</v>
      </c>
      <c r="N1620" s="5">
        <f xml:space="preserve"> Campaign_Data[[#This Row],[Clicks]]/Campaign_Data[[#This Row],[Impressions]]</f>
        <v>0.33595573614593244</v>
      </c>
      <c r="O1620" s="5">
        <f xml:space="preserve"> Campaign_Data[[#This Row],[Conversions]]/Campaign_Data[[#This Row],[Clicks]]</f>
        <v>0.78718476582604224</v>
      </c>
      <c r="P1620" s="7">
        <f>Campaign_Data[[#This Row],[Total_Spend]]/Campaign_Data[[#This Row],[Clicks]]</f>
        <v>6.4945959855892951E-2</v>
      </c>
      <c r="Q1620" s="6">
        <f>Campaign_Data[[#This Row],[Total_Spend]]/Campaign_Data[[#This Row],[Conversions]]</f>
        <v>8.2504086302713303E-2</v>
      </c>
      <c r="R1620" s="7">
        <f xml:space="preserve"> Campaign_Data[[#This Row],[Revenue_Generated]]/Campaign_Data[[#This Row],[Total_Spend]]</f>
        <v>2.5322925746889613</v>
      </c>
      <c r="S1620" t="str">
        <f xml:space="preserve"> TEXT(Campaign_Data[[#This Row],[Start_Date]], "mmm-yyyy")</f>
        <v>Jul-2023</v>
      </c>
    </row>
    <row r="1621" spans="1:19" x14ac:dyDescent="0.2">
      <c r="A1621" t="s">
        <v>1659</v>
      </c>
      <c r="B1621" t="s">
        <v>25</v>
      </c>
      <c r="C1621" t="s">
        <v>40</v>
      </c>
      <c r="D1621" s="1">
        <v>44954</v>
      </c>
      <c r="E1621" s="1">
        <v>45401</v>
      </c>
      <c r="F1621">
        <v>59534.1</v>
      </c>
      <c r="G1621">
        <v>974.4</v>
      </c>
      <c r="H1621">
        <v>765.6</v>
      </c>
      <c r="I1621" s="6">
        <v>8993.0159999999996</v>
      </c>
      <c r="J1621" s="7">
        <v>15442.993</v>
      </c>
      <c r="K1621" t="s">
        <v>64</v>
      </c>
      <c r="L1621" t="s">
        <v>34</v>
      </c>
      <c r="M1621" t="s">
        <v>31</v>
      </c>
      <c r="N1621" s="5">
        <f xml:space="preserve"> Campaign_Data[[#This Row],[Clicks]]/Campaign_Data[[#This Row],[Impressions]]</f>
        <v>1.6367090457401725E-2</v>
      </c>
      <c r="O1621" s="5">
        <f xml:space="preserve"> Campaign_Data[[#This Row],[Conversions]]/Campaign_Data[[#This Row],[Clicks]]</f>
        <v>0.78571428571428581</v>
      </c>
      <c r="P1621" s="7">
        <f>Campaign_Data[[#This Row],[Total_Spend]]/Campaign_Data[[#This Row],[Clicks]]</f>
        <v>9.2292857142857141</v>
      </c>
      <c r="Q1621" s="6">
        <f>Campaign_Data[[#This Row],[Total_Spend]]/Campaign_Data[[#This Row],[Conversions]]</f>
        <v>11.746363636363636</v>
      </c>
      <c r="R1621" s="7">
        <f xml:space="preserve"> Campaign_Data[[#This Row],[Revenue_Generated]]/Campaign_Data[[#This Row],[Total_Spend]]</f>
        <v>1.7172206743544103</v>
      </c>
      <c r="S1621" t="str">
        <f xml:space="preserve"> TEXT(Campaign_Data[[#This Row],[Start_Date]], "mmm-yyyy")</f>
        <v>Jan-2023</v>
      </c>
    </row>
    <row r="1622" spans="1:19" x14ac:dyDescent="0.2">
      <c r="A1622" t="s">
        <v>1660</v>
      </c>
      <c r="B1622" t="s">
        <v>39</v>
      </c>
      <c r="C1622" t="s">
        <v>40</v>
      </c>
      <c r="D1622" s="1">
        <v>45154</v>
      </c>
      <c r="E1622" s="1">
        <v>45606</v>
      </c>
      <c r="F1622">
        <v>90378.5</v>
      </c>
      <c r="G1622">
        <v>8894.2999999999993</v>
      </c>
      <c r="H1622">
        <v>3543.7999999999997</v>
      </c>
      <c r="I1622" s="6">
        <v>8636.9830000000002</v>
      </c>
      <c r="J1622" s="7">
        <v>16555.258999999998</v>
      </c>
      <c r="K1622" t="s">
        <v>64</v>
      </c>
      <c r="L1622" t="s">
        <v>30</v>
      </c>
      <c r="M1622" t="s">
        <v>31</v>
      </c>
      <c r="N1622" s="5">
        <f xml:space="preserve"> Campaign_Data[[#This Row],[Clicks]]/Campaign_Data[[#This Row],[Impressions]]</f>
        <v>9.8411679768971597E-2</v>
      </c>
      <c r="O1622" s="5">
        <f xml:space="preserve"> Campaign_Data[[#This Row],[Conversions]]/Campaign_Data[[#This Row],[Clicks]]</f>
        <v>0.39843495272253016</v>
      </c>
      <c r="P1622" s="7">
        <f>Campaign_Data[[#This Row],[Total_Spend]]/Campaign_Data[[#This Row],[Clicks]]</f>
        <v>0.97106944897293779</v>
      </c>
      <c r="Q1622" s="6">
        <f>Campaign_Data[[#This Row],[Total_Spend]]/Campaign_Data[[#This Row],[Conversions]]</f>
        <v>2.437209492635025</v>
      </c>
      <c r="R1622" s="7">
        <f xml:space="preserve"> Campaign_Data[[#This Row],[Revenue_Generated]]/Campaign_Data[[#This Row],[Total_Spend]]</f>
        <v>1.9167872624040128</v>
      </c>
      <c r="S1622" t="str">
        <f xml:space="preserve"> TEXT(Campaign_Data[[#This Row],[Start_Date]], "mmm-yyyy")</f>
        <v>Aug-2023</v>
      </c>
    </row>
    <row r="1623" spans="1:19" x14ac:dyDescent="0.2">
      <c r="A1623" t="s">
        <v>1661</v>
      </c>
      <c r="B1623" t="s">
        <v>46</v>
      </c>
      <c r="C1623" t="s">
        <v>47</v>
      </c>
      <c r="D1623" s="1">
        <v>44930</v>
      </c>
      <c r="E1623" s="1">
        <v>45366</v>
      </c>
      <c r="F1623">
        <v>80260.399999999994</v>
      </c>
      <c r="G1623">
        <v>27961.8</v>
      </c>
      <c r="H1623">
        <v>20595.8</v>
      </c>
      <c r="I1623" s="6">
        <v>1830.248</v>
      </c>
      <c r="J1623" s="7">
        <v>4648.9030000000002</v>
      </c>
      <c r="K1623" t="s">
        <v>21</v>
      </c>
      <c r="L1623" t="s">
        <v>49</v>
      </c>
      <c r="M1623" t="s">
        <v>31</v>
      </c>
      <c r="N1623" s="5">
        <f xml:space="preserve"> Campaign_Data[[#This Row],[Clicks]]/Campaign_Data[[#This Row],[Impressions]]</f>
        <v>0.34838849544731898</v>
      </c>
      <c r="O1623" s="5">
        <f xml:space="preserve"> Campaign_Data[[#This Row],[Conversions]]/Campaign_Data[[#This Row],[Clicks]]</f>
        <v>0.73656917651939435</v>
      </c>
      <c r="P1623" s="7">
        <f>Campaign_Data[[#This Row],[Total_Spend]]/Campaign_Data[[#This Row],[Clicks]]</f>
        <v>6.5455299730346403E-2</v>
      </c>
      <c r="Q1623" s="6">
        <f>Campaign_Data[[#This Row],[Total_Spend]]/Campaign_Data[[#This Row],[Conversions]]</f>
        <v>8.8865108420163333E-2</v>
      </c>
      <c r="R1623" s="7">
        <f xml:space="preserve"> Campaign_Data[[#This Row],[Revenue_Generated]]/Campaign_Data[[#This Row],[Total_Spend]]</f>
        <v>2.5400399290150846</v>
      </c>
      <c r="S1623" t="str">
        <f xml:space="preserve"> TEXT(Campaign_Data[[#This Row],[Start_Date]], "mmm-yyyy")</f>
        <v>Jan-2023</v>
      </c>
    </row>
    <row r="1624" spans="1:19" x14ac:dyDescent="0.2">
      <c r="A1624" t="s">
        <v>1662</v>
      </c>
      <c r="B1624" t="s">
        <v>25</v>
      </c>
      <c r="C1624" t="s">
        <v>47</v>
      </c>
      <c r="D1624" s="1">
        <v>45152</v>
      </c>
      <c r="E1624" s="1">
        <v>45611</v>
      </c>
      <c r="F1624">
        <v>78320.3</v>
      </c>
      <c r="G1624">
        <v>14152</v>
      </c>
      <c r="H1624">
        <v>10158.699999999999</v>
      </c>
      <c r="I1624" s="6">
        <v>4834.5320000000002</v>
      </c>
      <c r="J1624" s="7">
        <v>9129.6929999999993</v>
      </c>
      <c r="K1624" t="s">
        <v>37</v>
      </c>
      <c r="L1624" t="s">
        <v>22</v>
      </c>
      <c r="M1624" t="s">
        <v>31</v>
      </c>
      <c r="N1624" s="5">
        <f xml:space="preserve"> Campaign_Data[[#This Row],[Clicks]]/Campaign_Data[[#This Row],[Impressions]]</f>
        <v>0.1806938941755841</v>
      </c>
      <c r="O1624" s="5">
        <f xml:space="preserve"> Campaign_Data[[#This Row],[Conversions]]/Campaign_Data[[#This Row],[Clicks]]</f>
        <v>0.71782786885245897</v>
      </c>
      <c r="P1624" s="7">
        <f>Campaign_Data[[#This Row],[Total_Spend]]/Campaign_Data[[#This Row],[Clicks]]</f>
        <v>0.34161475409836067</v>
      </c>
      <c r="Q1624" s="6">
        <f>Campaign_Data[[#This Row],[Total_Spend]]/Campaign_Data[[#This Row],[Conversions]]</f>
        <v>0.4759006565800743</v>
      </c>
      <c r="R1624" s="7">
        <f xml:space="preserve"> Campaign_Data[[#This Row],[Revenue_Generated]]/Campaign_Data[[#This Row],[Total_Spend]]</f>
        <v>1.8884336684502241</v>
      </c>
      <c r="S1624" t="str">
        <f xml:space="preserve"> TEXT(Campaign_Data[[#This Row],[Start_Date]], "mmm-yyyy")</f>
        <v>Aug-2023</v>
      </c>
    </row>
    <row r="1625" spans="1:19" x14ac:dyDescent="0.2">
      <c r="A1625" t="s">
        <v>1663</v>
      </c>
      <c r="B1625" t="s">
        <v>39</v>
      </c>
      <c r="C1625" t="s">
        <v>47</v>
      </c>
      <c r="D1625" s="1">
        <v>45022</v>
      </c>
      <c r="E1625" s="1">
        <v>45456</v>
      </c>
      <c r="F1625">
        <v>8349.1</v>
      </c>
      <c r="G1625">
        <v>3558.2999999999997</v>
      </c>
      <c r="H1625">
        <v>3352.4</v>
      </c>
      <c r="I1625" s="6">
        <v>5579.6289999999999</v>
      </c>
      <c r="J1625" s="7">
        <v>11309.013999999999</v>
      </c>
      <c r="K1625" t="s">
        <v>42</v>
      </c>
      <c r="L1625" t="s">
        <v>49</v>
      </c>
      <c r="M1625" t="s">
        <v>31</v>
      </c>
      <c r="N1625" s="5">
        <f xml:space="preserve"> Campaign_Data[[#This Row],[Clicks]]/Campaign_Data[[#This Row],[Impressions]]</f>
        <v>0.4261896491837443</v>
      </c>
      <c r="O1625" s="5">
        <f xml:space="preserve"> Campaign_Data[[#This Row],[Conversions]]/Campaign_Data[[#This Row],[Clicks]]</f>
        <v>0.9421352893235535</v>
      </c>
      <c r="P1625" s="7">
        <f>Campaign_Data[[#This Row],[Total_Spend]]/Campaign_Data[[#This Row],[Clicks]]</f>
        <v>1.5680603096984516</v>
      </c>
      <c r="Q1625" s="6">
        <f>Campaign_Data[[#This Row],[Total_Spend]]/Campaign_Data[[#This Row],[Conversions]]</f>
        <v>1.6643685121107266</v>
      </c>
      <c r="R1625" s="7">
        <f xml:space="preserve"> Campaign_Data[[#This Row],[Revenue_Generated]]/Campaign_Data[[#This Row],[Total_Spend]]</f>
        <v>2.0268397773400344</v>
      </c>
      <c r="S1625" t="str">
        <f xml:space="preserve"> TEXT(Campaign_Data[[#This Row],[Start_Date]], "mmm-yyyy")</f>
        <v>Apr-2023</v>
      </c>
    </row>
    <row r="1626" spans="1:19" x14ac:dyDescent="0.2">
      <c r="A1626" t="s">
        <v>1664</v>
      </c>
      <c r="B1626" t="s">
        <v>27</v>
      </c>
      <c r="C1626" t="s">
        <v>47</v>
      </c>
      <c r="D1626" s="1">
        <v>44968</v>
      </c>
      <c r="E1626" s="1">
        <v>45431</v>
      </c>
      <c r="F1626">
        <v>30058.5</v>
      </c>
      <c r="G1626">
        <v>29043.5</v>
      </c>
      <c r="H1626">
        <v>4985.0999999999995</v>
      </c>
      <c r="I1626" s="6">
        <v>799.96500000000003</v>
      </c>
      <c r="J1626" s="7">
        <v>2358.86</v>
      </c>
      <c r="K1626" t="s">
        <v>29</v>
      </c>
      <c r="L1626" t="s">
        <v>22</v>
      </c>
      <c r="M1626" t="s">
        <v>23</v>
      </c>
      <c r="N1626" s="5">
        <f xml:space="preserve"> Campaign_Data[[#This Row],[Clicks]]/Campaign_Data[[#This Row],[Impressions]]</f>
        <v>0.9662325132657984</v>
      </c>
      <c r="O1626" s="5">
        <f xml:space="preserve"> Campaign_Data[[#This Row],[Conversions]]/Campaign_Data[[#This Row],[Clicks]]</f>
        <v>0.17164253619570641</v>
      </c>
      <c r="P1626" s="7">
        <f>Campaign_Data[[#This Row],[Total_Spend]]/Campaign_Data[[#This Row],[Clicks]]</f>
        <v>2.7543684473290066E-2</v>
      </c>
      <c r="Q1626" s="6">
        <f>Campaign_Data[[#This Row],[Total_Spend]]/Campaign_Data[[#This Row],[Conversions]]</f>
        <v>0.16047120418848171</v>
      </c>
      <c r="R1626" s="7">
        <f xml:space="preserve"> Campaign_Data[[#This Row],[Revenue_Generated]]/Campaign_Data[[#This Row],[Total_Spend]]</f>
        <v>2.9487040058002538</v>
      </c>
      <c r="S1626" t="str">
        <f xml:space="preserve"> TEXT(Campaign_Data[[#This Row],[Start_Date]], "mmm-yyyy")</f>
        <v>Feb-2023</v>
      </c>
    </row>
    <row r="1627" spans="1:19" x14ac:dyDescent="0.2">
      <c r="A1627" t="s">
        <v>1665</v>
      </c>
      <c r="B1627" t="s">
        <v>27</v>
      </c>
      <c r="C1627" t="s">
        <v>40</v>
      </c>
      <c r="D1627" s="1">
        <v>44924</v>
      </c>
      <c r="E1627" s="1">
        <v>45381</v>
      </c>
      <c r="F1627">
        <v>26961.3</v>
      </c>
      <c r="G1627">
        <v>2801.4</v>
      </c>
      <c r="H1627">
        <v>1516.7</v>
      </c>
      <c r="I1627" s="6">
        <v>5994.7060000000001</v>
      </c>
      <c r="J1627" s="7">
        <v>10260.722</v>
      </c>
      <c r="K1627" t="s">
        <v>29</v>
      </c>
      <c r="L1627" t="s">
        <v>43</v>
      </c>
      <c r="M1627" t="s">
        <v>31</v>
      </c>
      <c r="N1627" s="5">
        <f xml:space="preserve"> Campaign_Data[[#This Row],[Clicks]]/Campaign_Data[[#This Row],[Impressions]]</f>
        <v>0.10390448531784448</v>
      </c>
      <c r="O1627" s="5">
        <f xml:space="preserve"> Campaign_Data[[#This Row],[Conversions]]/Campaign_Data[[#This Row],[Clicks]]</f>
        <v>0.54140786749482406</v>
      </c>
      <c r="P1627" s="7">
        <f>Campaign_Data[[#This Row],[Total_Spend]]/Campaign_Data[[#This Row],[Clicks]]</f>
        <v>2.139896480331263</v>
      </c>
      <c r="Q1627" s="6">
        <f>Campaign_Data[[#This Row],[Total_Spend]]/Campaign_Data[[#This Row],[Conversions]]</f>
        <v>3.9524665391969407</v>
      </c>
      <c r="R1627" s="7">
        <f xml:space="preserve"> Campaign_Data[[#This Row],[Revenue_Generated]]/Campaign_Data[[#This Row],[Total_Spend]]</f>
        <v>1.7116305620325667</v>
      </c>
      <c r="S1627" t="str">
        <f xml:space="preserve"> TEXT(Campaign_Data[[#This Row],[Start_Date]], "mmm-yyyy")</f>
        <v>Dec-2022</v>
      </c>
    </row>
    <row r="1628" spans="1:19" x14ac:dyDescent="0.2">
      <c r="A1628" t="s">
        <v>1666</v>
      </c>
      <c r="B1628" t="s">
        <v>46</v>
      </c>
      <c r="C1628" t="s">
        <v>20</v>
      </c>
      <c r="D1628" s="1">
        <v>45044</v>
      </c>
      <c r="E1628" s="1">
        <v>45493</v>
      </c>
      <c r="F1628">
        <v>7061.5</v>
      </c>
      <c r="G1628">
        <v>2079.2999999999997</v>
      </c>
      <c r="H1628">
        <v>1568.8999999999999</v>
      </c>
      <c r="I1628" s="6">
        <v>13062.237999999999</v>
      </c>
      <c r="J1628" s="7">
        <v>24995.825000000001</v>
      </c>
      <c r="K1628" t="s">
        <v>42</v>
      </c>
      <c r="L1628" t="s">
        <v>34</v>
      </c>
      <c r="M1628" t="s">
        <v>23</v>
      </c>
      <c r="N1628" s="5">
        <f xml:space="preserve"> Campaign_Data[[#This Row],[Clicks]]/Campaign_Data[[#This Row],[Impressions]]</f>
        <v>0.29445585215605746</v>
      </c>
      <c r="O1628" s="5">
        <f xml:space="preserve"> Campaign_Data[[#This Row],[Conversions]]/Campaign_Data[[#This Row],[Clicks]]</f>
        <v>0.75453277545327757</v>
      </c>
      <c r="P1628" s="7">
        <f>Campaign_Data[[#This Row],[Total_Spend]]/Campaign_Data[[#This Row],[Clicks]]</f>
        <v>6.2820362622036265</v>
      </c>
      <c r="Q1628" s="6">
        <f>Campaign_Data[[#This Row],[Total_Spend]]/Campaign_Data[[#This Row],[Conversions]]</f>
        <v>8.3257301293900188</v>
      </c>
      <c r="R1628" s="7">
        <f xml:space="preserve"> Campaign_Data[[#This Row],[Revenue_Generated]]/Campaign_Data[[#This Row],[Total_Spend]]</f>
        <v>1.9135943626199432</v>
      </c>
      <c r="S1628" t="str">
        <f xml:space="preserve"> TEXT(Campaign_Data[[#This Row],[Start_Date]], "mmm-yyyy")</f>
        <v>Apr-2023</v>
      </c>
    </row>
    <row r="1629" spans="1:19" x14ac:dyDescent="0.2">
      <c r="A1629" t="s">
        <v>1667</v>
      </c>
      <c r="B1629" t="s">
        <v>19</v>
      </c>
      <c r="C1629" t="s">
        <v>28</v>
      </c>
      <c r="D1629" s="1">
        <v>45042</v>
      </c>
      <c r="E1629" s="1">
        <v>45500</v>
      </c>
      <c r="F1629">
        <v>3352.4</v>
      </c>
      <c r="G1629">
        <v>852.6</v>
      </c>
      <c r="H1629">
        <v>530.69999999999993</v>
      </c>
      <c r="I1629" s="6">
        <v>11981.379000000001</v>
      </c>
      <c r="J1629" s="7">
        <v>23645.179</v>
      </c>
      <c r="K1629" t="s">
        <v>29</v>
      </c>
      <c r="L1629" t="s">
        <v>30</v>
      </c>
      <c r="M1629" t="s">
        <v>31</v>
      </c>
      <c r="N1629" s="5">
        <f xml:space="preserve"> Campaign_Data[[#This Row],[Clicks]]/Campaign_Data[[#This Row],[Impressions]]</f>
        <v>0.25432525951557095</v>
      </c>
      <c r="O1629" s="5">
        <f xml:space="preserve"> Campaign_Data[[#This Row],[Conversions]]/Campaign_Data[[#This Row],[Clicks]]</f>
        <v>0.62244897959183665</v>
      </c>
      <c r="P1629" s="7">
        <f>Campaign_Data[[#This Row],[Total_Spend]]/Campaign_Data[[#This Row],[Clicks]]</f>
        <v>14.052755102040816</v>
      </c>
      <c r="Q1629" s="6">
        <f>Campaign_Data[[#This Row],[Total_Spend]]/Campaign_Data[[#This Row],[Conversions]]</f>
        <v>22.576557377049184</v>
      </c>
      <c r="R1629" s="7">
        <f xml:space="preserve"> Campaign_Data[[#This Row],[Revenue_Generated]]/Campaign_Data[[#This Row],[Total_Spend]]</f>
        <v>1.9734939525742403</v>
      </c>
      <c r="S1629" t="str">
        <f xml:space="preserve"> TEXT(Campaign_Data[[#This Row],[Start_Date]], "mmm-yyyy")</f>
        <v>Apr-2023</v>
      </c>
    </row>
    <row r="1630" spans="1:19" x14ac:dyDescent="0.2">
      <c r="A1630" t="s">
        <v>1668</v>
      </c>
      <c r="B1630" t="s">
        <v>25</v>
      </c>
      <c r="C1630" t="s">
        <v>47</v>
      </c>
      <c r="D1630" s="1">
        <v>44872</v>
      </c>
      <c r="E1630" s="1">
        <v>45311</v>
      </c>
      <c r="F1630">
        <v>24737</v>
      </c>
      <c r="G1630">
        <v>10999.699999999999</v>
      </c>
      <c r="H1630">
        <v>3732.2999999999997</v>
      </c>
      <c r="I1630" s="6">
        <v>13707.459000000001</v>
      </c>
      <c r="J1630" s="7">
        <v>29463.362000000001</v>
      </c>
      <c r="K1630" t="s">
        <v>29</v>
      </c>
      <c r="L1630" t="s">
        <v>43</v>
      </c>
      <c r="M1630" t="s">
        <v>31</v>
      </c>
      <c r="N1630" s="5">
        <f xml:space="preserve"> Campaign_Data[[#This Row],[Clicks]]/Campaign_Data[[#This Row],[Impressions]]</f>
        <v>0.44466588511137156</v>
      </c>
      <c r="O1630" s="5">
        <f xml:space="preserve"> Campaign_Data[[#This Row],[Conversions]]/Campaign_Data[[#This Row],[Clicks]]</f>
        <v>0.33930925388874245</v>
      </c>
      <c r="P1630" s="7">
        <f>Campaign_Data[[#This Row],[Total_Spend]]/Campaign_Data[[#This Row],[Clicks]]</f>
        <v>1.2461666227260746</v>
      </c>
      <c r="Q1630" s="6">
        <f>Campaign_Data[[#This Row],[Total_Spend]]/Campaign_Data[[#This Row],[Conversions]]</f>
        <v>3.672657342657343</v>
      </c>
      <c r="R1630" s="7">
        <f xml:space="preserve"> Campaign_Data[[#This Row],[Revenue_Generated]]/Campaign_Data[[#This Row],[Total_Spend]]</f>
        <v>2.1494400968115244</v>
      </c>
      <c r="S1630" t="str">
        <f xml:space="preserve"> TEXT(Campaign_Data[[#This Row],[Start_Date]], "mmm-yyyy")</f>
        <v>Nov-2022</v>
      </c>
    </row>
    <row r="1631" spans="1:19" x14ac:dyDescent="0.2">
      <c r="A1631" t="s">
        <v>1669</v>
      </c>
      <c r="B1631" t="s">
        <v>46</v>
      </c>
      <c r="C1631" t="s">
        <v>20</v>
      </c>
      <c r="D1631" s="1">
        <v>44910</v>
      </c>
      <c r="E1631" s="1">
        <v>45347</v>
      </c>
      <c r="F1631">
        <v>21329.5</v>
      </c>
      <c r="G1631">
        <v>1484.8</v>
      </c>
      <c r="H1631">
        <v>1400.7</v>
      </c>
      <c r="I1631" s="6">
        <v>11397.087</v>
      </c>
      <c r="J1631" s="7">
        <v>32332.708999999999</v>
      </c>
      <c r="K1631" t="s">
        <v>42</v>
      </c>
      <c r="L1631" t="s">
        <v>22</v>
      </c>
      <c r="M1631" t="s">
        <v>23</v>
      </c>
      <c r="N1631" s="5">
        <f xml:space="preserve"> Campaign_Data[[#This Row],[Clicks]]/Campaign_Data[[#This Row],[Impressions]]</f>
        <v>6.961250849762067E-2</v>
      </c>
      <c r="O1631" s="5">
        <f xml:space="preserve"> Campaign_Data[[#This Row],[Conversions]]/Campaign_Data[[#This Row],[Clicks]]</f>
        <v>0.94335937500000011</v>
      </c>
      <c r="P1631" s="7">
        <f>Campaign_Data[[#This Row],[Total_Spend]]/Campaign_Data[[#This Row],[Clicks]]</f>
        <v>7.6758398437499995</v>
      </c>
      <c r="Q1631" s="6">
        <f>Campaign_Data[[#This Row],[Total_Spend]]/Campaign_Data[[#This Row],[Conversions]]</f>
        <v>8.1367080745341607</v>
      </c>
      <c r="R1631" s="7">
        <f xml:space="preserve"> Campaign_Data[[#This Row],[Revenue_Generated]]/Campaign_Data[[#This Row],[Total_Spend]]</f>
        <v>2.8369274534799991</v>
      </c>
      <c r="S1631" t="str">
        <f xml:space="preserve"> TEXT(Campaign_Data[[#This Row],[Start_Date]], "mmm-yyyy")</f>
        <v>Dec-2022</v>
      </c>
    </row>
    <row r="1632" spans="1:19" x14ac:dyDescent="0.2">
      <c r="A1632" t="s">
        <v>1670</v>
      </c>
      <c r="B1632" t="s">
        <v>25</v>
      </c>
      <c r="C1632" t="s">
        <v>28</v>
      </c>
      <c r="D1632" s="1">
        <v>45058</v>
      </c>
      <c r="E1632" s="1">
        <v>45519</v>
      </c>
      <c r="F1632">
        <v>93443.8</v>
      </c>
      <c r="G1632">
        <v>77348.800000000003</v>
      </c>
      <c r="H1632">
        <v>556.79999999999995</v>
      </c>
      <c r="I1632" s="6">
        <v>14318.605</v>
      </c>
      <c r="J1632" s="7">
        <v>31608.695</v>
      </c>
      <c r="K1632" t="s">
        <v>29</v>
      </c>
      <c r="L1632" t="s">
        <v>30</v>
      </c>
      <c r="M1632" t="s">
        <v>31</v>
      </c>
      <c r="N1632" s="5">
        <f xml:space="preserve"> Campaign_Data[[#This Row],[Clicks]]/Campaign_Data[[#This Row],[Impressions]]</f>
        <v>0.82775743280988145</v>
      </c>
      <c r="O1632" s="5">
        <f xml:space="preserve"> Campaign_Data[[#This Row],[Conversions]]/Campaign_Data[[#This Row],[Clicks]]</f>
        <v>7.1985602879424109E-3</v>
      </c>
      <c r="P1632" s="7">
        <f>Campaign_Data[[#This Row],[Total_Spend]]/Campaign_Data[[#This Row],[Clicks]]</f>
        <v>0.18511735152969405</v>
      </c>
      <c r="Q1632" s="6">
        <f>Campaign_Data[[#This Row],[Total_Spend]]/Campaign_Data[[#This Row],[Conversions]]</f>
        <v>25.715885416666669</v>
      </c>
      <c r="R1632" s="7">
        <f xml:space="preserve"> Campaign_Data[[#This Row],[Revenue_Generated]]/Campaign_Data[[#This Row],[Total_Spend]]</f>
        <v>2.2075261521635663</v>
      </c>
      <c r="S1632" t="str">
        <f xml:space="preserve"> TEXT(Campaign_Data[[#This Row],[Start_Date]], "mmm-yyyy")</f>
        <v>May-2023</v>
      </c>
    </row>
    <row r="1633" spans="1:19" x14ac:dyDescent="0.2">
      <c r="A1633" t="s">
        <v>1671</v>
      </c>
      <c r="B1633" t="s">
        <v>46</v>
      </c>
      <c r="C1633" t="s">
        <v>20</v>
      </c>
      <c r="D1633" s="1">
        <v>45137</v>
      </c>
      <c r="E1633" s="1">
        <v>45584</v>
      </c>
      <c r="F1633">
        <v>105815.2</v>
      </c>
      <c r="G1633">
        <v>93510.5</v>
      </c>
      <c r="H1633">
        <v>80098</v>
      </c>
      <c r="I1633" s="6">
        <v>1524.443</v>
      </c>
      <c r="J1633" s="7">
        <v>4677.5259999999998</v>
      </c>
      <c r="K1633" t="s">
        <v>21</v>
      </c>
      <c r="L1633" t="s">
        <v>22</v>
      </c>
      <c r="M1633" t="s">
        <v>31</v>
      </c>
      <c r="N1633" s="5">
        <f xml:space="preserve"> Campaign_Data[[#This Row],[Clicks]]/Campaign_Data[[#This Row],[Impressions]]</f>
        <v>0.88371519403639553</v>
      </c>
      <c r="O1633" s="5">
        <f xml:space="preserve"> Campaign_Data[[#This Row],[Conversions]]/Campaign_Data[[#This Row],[Clicks]]</f>
        <v>0.85656690959838733</v>
      </c>
      <c r="P1633" s="7">
        <f>Campaign_Data[[#This Row],[Total_Spend]]/Campaign_Data[[#This Row],[Clicks]]</f>
        <v>1.6302372460846641E-2</v>
      </c>
      <c r="Q1633" s="6">
        <f>Campaign_Data[[#This Row],[Total_Spend]]/Campaign_Data[[#This Row],[Conversions]]</f>
        <v>1.903222302679218E-2</v>
      </c>
      <c r="R1633" s="7">
        <f xml:space="preserve"> Campaign_Data[[#This Row],[Revenue_Generated]]/Campaign_Data[[#This Row],[Total_Spend]]</f>
        <v>3.0683508665132115</v>
      </c>
      <c r="S1633" t="str">
        <f xml:space="preserve"> TEXT(Campaign_Data[[#This Row],[Start_Date]], "mmm-yyyy")</f>
        <v>Jul-2023</v>
      </c>
    </row>
    <row r="1634" spans="1:19" x14ac:dyDescent="0.2">
      <c r="A1634" t="s">
        <v>1672</v>
      </c>
      <c r="B1634" t="s">
        <v>25</v>
      </c>
      <c r="C1634" t="s">
        <v>47</v>
      </c>
      <c r="D1634" s="1">
        <v>44881</v>
      </c>
      <c r="E1634" s="1">
        <v>45335</v>
      </c>
      <c r="F1634">
        <v>73865.899999999994</v>
      </c>
      <c r="G1634">
        <v>64467</v>
      </c>
      <c r="H1634">
        <v>14091.1</v>
      </c>
      <c r="I1634" s="6">
        <v>8315.2569999999996</v>
      </c>
      <c r="J1634" s="7">
        <v>17002.438999999998</v>
      </c>
      <c r="K1634" t="s">
        <v>29</v>
      </c>
      <c r="L1634" t="s">
        <v>22</v>
      </c>
      <c r="M1634" t="s">
        <v>23</v>
      </c>
      <c r="N1634" s="5">
        <f xml:space="preserve"> Campaign_Data[[#This Row],[Clicks]]/Campaign_Data[[#This Row],[Impressions]]</f>
        <v>0.87275725334694365</v>
      </c>
      <c r="O1634" s="5">
        <f xml:space="preserve"> Campaign_Data[[#This Row],[Conversions]]/Campaign_Data[[#This Row],[Clicks]]</f>
        <v>0.21857849752586594</v>
      </c>
      <c r="P1634" s="7">
        <f>Campaign_Data[[#This Row],[Total_Spend]]/Campaign_Data[[#This Row],[Clicks]]</f>
        <v>0.12898470535312639</v>
      </c>
      <c r="Q1634" s="6">
        <f>Campaign_Data[[#This Row],[Total_Spend]]/Campaign_Data[[#This Row],[Conversions]]</f>
        <v>0.59010701790491871</v>
      </c>
      <c r="R1634" s="7">
        <f xml:space="preserve"> Campaign_Data[[#This Row],[Revenue_Generated]]/Campaign_Data[[#This Row],[Total_Spend]]</f>
        <v>2.0447280222367148</v>
      </c>
      <c r="S1634" t="str">
        <f xml:space="preserve"> TEXT(Campaign_Data[[#This Row],[Start_Date]], "mmm-yyyy")</f>
        <v>Nov-2022</v>
      </c>
    </row>
    <row r="1635" spans="1:19" x14ac:dyDescent="0.2">
      <c r="A1635" t="s">
        <v>1673</v>
      </c>
      <c r="B1635" t="s">
        <v>39</v>
      </c>
      <c r="C1635" t="s">
        <v>28</v>
      </c>
      <c r="D1635" s="1">
        <v>45054</v>
      </c>
      <c r="E1635" s="1">
        <v>45493</v>
      </c>
      <c r="F1635">
        <v>128339.5</v>
      </c>
      <c r="G1635">
        <v>31746.3</v>
      </c>
      <c r="H1635">
        <v>25056</v>
      </c>
      <c r="I1635" s="6">
        <v>10848.262000000001</v>
      </c>
      <c r="J1635" s="7">
        <v>33367.864000000001</v>
      </c>
      <c r="K1635" t="s">
        <v>64</v>
      </c>
      <c r="L1635" t="s">
        <v>30</v>
      </c>
      <c r="M1635" t="s">
        <v>31</v>
      </c>
      <c r="N1635" s="5">
        <f xml:space="preserve"> Campaign_Data[[#This Row],[Clicks]]/Campaign_Data[[#This Row],[Impressions]]</f>
        <v>0.24736188001355777</v>
      </c>
      <c r="O1635" s="5">
        <f xml:space="preserve"> Campaign_Data[[#This Row],[Conversions]]/Campaign_Data[[#This Row],[Clicks]]</f>
        <v>0.78925733077555493</v>
      </c>
      <c r="P1635" s="7">
        <f>Campaign_Data[[#This Row],[Total_Spend]]/Campaign_Data[[#This Row],[Clicks]]</f>
        <v>0.34171736548826165</v>
      </c>
      <c r="Q1635" s="6">
        <f>Campaign_Data[[#This Row],[Total_Spend]]/Campaign_Data[[#This Row],[Conversions]]</f>
        <v>0.43296064814814816</v>
      </c>
      <c r="R1635" s="7">
        <f xml:space="preserve"> Campaign_Data[[#This Row],[Revenue_Generated]]/Campaign_Data[[#This Row],[Total_Spend]]</f>
        <v>3.0758718769882218</v>
      </c>
      <c r="S1635" t="str">
        <f xml:space="preserve"> TEXT(Campaign_Data[[#This Row],[Start_Date]], "mmm-yyyy")</f>
        <v>May-2023</v>
      </c>
    </row>
    <row r="1636" spans="1:19" x14ac:dyDescent="0.2">
      <c r="A1636" t="s">
        <v>1674</v>
      </c>
      <c r="B1636" t="s">
        <v>27</v>
      </c>
      <c r="C1636" t="s">
        <v>47</v>
      </c>
      <c r="D1636" s="1">
        <v>44946</v>
      </c>
      <c r="E1636" s="1">
        <v>45382</v>
      </c>
      <c r="F1636">
        <v>42467.6</v>
      </c>
      <c r="G1636">
        <v>31479.5</v>
      </c>
      <c r="H1636">
        <v>11452.1</v>
      </c>
      <c r="I1636" s="6">
        <v>4349.7969999999996</v>
      </c>
      <c r="J1636" s="7">
        <v>15290.54</v>
      </c>
      <c r="K1636" t="s">
        <v>42</v>
      </c>
      <c r="L1636" t="s">
        <v>34</v>
      </c>
      <c r="M1636" t="s">
        <v>31</v>
      </c>
      <c r="N1636" s="5">
        <f xml:space="preserve"> Campaign_Data[[#This Row],[Clicks]]/Campaign_Data[[#This Row],[Impressions]]</f>
        <v>0.74125921879267964</v>
      </c>
      <c r="O1636" s="5">
        <f xml:space="preserve"> Campaign_Data[[#This Row],[Conversions]]/Campaign_Data[[#This Row],[Clicks]]</f>
        <v>0.36379548595117461</v>
      </c>
      <c r="P1636" s="7">
        <f>Campaign_Data[[#This Row],[Total_Spend]]/Campaign_Data[[#This Row],[Clicks]]</f>
        <v>0.1381787194841087</v>
      </c>
      <c r="Q1636" s="6">
        <f>Campaign_Data[[#This Row],[Total_Spend]]/Campaign_Data[[#This Row],[Conversions]]</f>
        <v>0.37982527222081536</v>
      </c>
      <c r="R1636" s="7">
        <f xml:space="preserve"> Campaign_Data[[#This Row],[Revenue_Generated]]/Campaign_Data[[#This Row],[Total_Spend]]</f>
        <v>3.5152307107665028</v>
      </c>
      <c r="S1636" t="str">
        <f xml:space="preserve"> TEXT(Campaign_Data[[#This Row],[Start_Date]], "mmm-yyyy")</f>
        <v>Jan-2023</v>
      </c>
    </row>
    <row r="1637" spans="1:19" x14ac:dyDescent="0.2">
      <c r="A1637" t="s">
        <v>1675</v>
      </c>
      <c r="B1637" t="s">
        <v>33</v>
      </c>
      <c r="C1637" t="s">
        <v>40</v>
      </c>
      <c r="D1637" s="1">
        <v>45047</v>
      </c>
      <c r="E1637" s="1">
        <v>45493</v>
      </c>
      <c r="F1637">
        <v>131457</v>
      </c>
      <c r="G1637">
        <v>1099.0999999999999</v>
      </c>
      <c r="H1637">
        <v>1093.3</v>
      </c>
      <c r="I1637" s="6">
        <v>5241.9530000000004</v>
      </c>
      <c r="J1637" s="7">
        <v>7714.116</v>
      </c>
      <c r="K1637" t="s">
        <v>42</v>
      </c>
      <c r="L1637" t="s">
        <v>43</v>
      </c>
      <c r="M1637" t="s">
        <v>31</v>
      </c>
      <c r="N1637" s="5">
        <f xml:space="preserve"> Campaign_Data[[#This Row],[Clicks]]/Campaign_Data[[#This Row],[Impressions]]</f>
        <v>8.3609088903595849E-3</v>
      </c>
      <c r="O1637" s="5">
        <f xml:space="preserve"> Campaign_Data[[#This Row],[Conversions]]/Campaign_Data[[#This Row],[Clicks]]</f>
        <v>0.99472295514511877</v>
      </c>
      <c r="P1637" s="7">
        <f>Campaign_Data[[#This Row],[Total_Spend]]/Campaign_Data[[#This Row],[Clicks]]</f>
        <v>4.7693139841688659</v>
      </c>
      <c r="Q1637" s="6">
        <f>Campaign_Data[[#This Row],[Total_Spend]]/Campaign_Data[[#This Row],[Conversions]]</f>
        <v>4.7946153846153852</v>
      </c>
      <c r="R1637" s="7">
        <f xml:space="preserve"> Campaign_Data[[#This Row],[Revenue_Generated]]/Campaign_Data[[#This Row],[Total_Spend]]</f>
        <v>1.4716110579396646</v>
      </c>
      <c r="S1637" t="str">
        <f xml:space="preserve"> TEXT(Campaign_Data[[#This Row],[Start_Date]], "mmm-yyyy")</f>
        <v>May-2023</v>
      </c>
    </row>
    <row r="1638" spans="1:19" x14ac:dyDescent="0.2">
      <c r="A1638" t="s">
        <v>1676</v>
      </c>
      <c r="B1638" t="s">
        <v>33</v>
      </c>
      <c r="C1638" t="s">
        <v>40</v>
      </c>
      <c r="D1638" s="1">
        <v>45116</v>
      </c>
      <c r="E1638" s="1">
        <v>45562</v>
      </c>
      <c r="F1638">
        <v>44915.199999999997</v>
      </c>
      <c r="G1638">
        <v>26123.200000000001</v>
      </c>
      <c r="H1638">
        <v>3549.6</v>
      </c>
      <c r="I1638" s="6">
        <v>7783.6289999999999</v>
      </c>
      <c r="J1638" s="7">
        <v>20973.003000000001</v>
      </c>
      <c r="K1638" t="s">
        <v>21</v>
      </c>
      <c r="L1638" t="s">
        <v>49</v>
      </c>
      <c r="M1638" t="s">
        <v>23</v>
      </c>
      <c r="N1638" s="5">
        <f xml:space="preserve"> Campaign_Data[[#This Row],[Clicks]]/Campaign_Data[[#This Row],[Impressions]]</f>
        <v>0.58161157024793397</v>
      </c>
      <c r="O1638" s="5">
        <f xml:space="preserve"> Campaign_Data[[#This Row],[Conversions]]/Campaign_Data[[#This Row],[Clicks]]</f>
        <v>0.13587921847246892</v>
      </c>
      <c r="P1638" s="7">
        <f>Campaign_Data[[#This Row],[Total_Spend]]/Campaign_Data[[#This Row],[Clicks]]</f>
        <v>0.29795848134991115</v>
      </c>
      <c r="Q1638" s="6">
        <f>Campaign_Data[[#This Row],[Total_Spend]]/Campaign_Data[[#This Row],[Conversions]]</f>
        <v>2.1928186274509804</v>
      </c>
      <c r="R1638" s="7">
        <f xml:space="preserve"> Campaign_Data[[#This Row],[Revenue_Generated]]/Campaign_Data[[#This Row],[Total_Spend]]</f>
        <v>2.6945018833759935</v>
      </c>
      <c r="S1638" t="str">
        <f xml:space="preserve"> TEXT(Campaign_Data[[#This Row],[Start_Date]], "mmm-yyyy")</f>
        <v>Jul-2023</v>
      </c>
    </row>
    <row r="1639" spans="1:19" x14ac:dyDescent="0.2">
      <c r="A1639" t="s">
        <v>1677</v>
      </c>
      <c r="B1639" t="s">
        <v>27</v>
      </c>
      <c r="C1639" t="s">
        <v>28</v>
      </c>
      <c r="D1639" s="1">
        <v>45127</v>
      </c>
      <c r="E1639" s="1">
        <v>45588</v>
      </c>
      <c r="F1639">
        <v>115881.09999999999</v>
      </c>
      <c r="G1639">
        <v>43305.7</v>
      </c>
      <c r="H1639">
        <v>29249.399999999998</v>
      </c>
      <c r="I1639" s="6">
        <v>13359.865</v>
      </c>
      <c r="J1639" s="7">
        <v>49512.773000000001</v>
      </c>
      <c r="K1639" t="s">
        <v>42</v>
      </c>
      <c r="L1639" t="s">
        <v>43</v>
      </c>
      <c r="M1639" t="s">
        <v>31</v>
      </c>
      <c r="N1639" s="5">
        <f xml:space="preserve"> Campaign_Data[[#This Row],[Clicks]]/Campaign_Data[[#This Row],[Impressions]]</f>
        <v>0.37370805075202085</v>
      </c>
      <c r="O1639" s="5">
        <f xml:space="preserve"> Campaign_Data[[#This Row],[Conversions]]/Campaign_Data[[#This Row],[Clicks]]</f>
        <v>0.67541686198352646</v>
      </c>
      <c r="P1639" s="7">
        <f>Campaign_Data[[#This Row],[Total_Spend]]/Campaign_Data[[#This Row],[Clicks]]</f>
        <v>0.30850130583271951</v>
      </c>
      <c r="Q1639" s="6">
        <f>Campaign_Data[[#This Row],[Total_Spend]]/Campaign_Data[[#This Row],[Conversions]]</f>
        <v>0.45675689073963915</v>
      </c>
      <c r="R1639" s="7">
        <f xml:space="preserve"> Campaign_Data[[#This Row],[Revenue_Generated]]/Campaign_Data[[#This Row],[Total_Spend]]</f>
        <v>3.7060833324288831</v>
      </c>
      <c r="S1639" t="str">
        <f xml:space="preserve"> TEXT(Campaign_Data[[#This Row],[Start_Date]], "mmm-yyyy")</f>
        <v>Jul-2023</v>
      </c>
    </row>
    <row r="1640" spans="1:19" x14ac:dyDescent="0.2">
      <c r="A1640" t="s">
        <v>1678</v>
      </c>
      <c r="B1640" t="s">
        <v>39</v>
      </c>
      <c r="C1640" t="s">
        <v>20</v>
      </c>
      <c r="D1640" s="1">
        <v>45094</v>
      </c>
      <c r="E1640" s="1">
        <v>45547</v>
      </c>
      <c r="F1640">
        <v>115112.59999999999</v>
      </c>
      <c r="G1640">
        <v>10016.6</v>
      </c>
      <c r="H1640">
        <v>1989.3999999999999</v>
      </c>
      <c r="I1640" s="6">
        <v>1195.931</v>
      </c>
      <c r="J1640" s="7">
        <v>2957.1590000000001</v>
      </c>
      <c r="K1640" t="s">
        <v>64</v>
      </c>
      <c r="L1640" t="s">
        <v>22</v>
      </c>
      <c r="M1640" t="s">
        <v>31</v>
      </c>
      <c r="N1640" s="5">
        <f xml:space="preserve"> Campaign_Data[[#This Row],[Clicks]]/Campaign_Data[[#This Row],[Impressions]]</f>
        <v>8.7015669874540236E-2</v>
      </c>
      <c r="O1640" s="5">
        <f xml:space="preserve"> Campaign_Data[[#This Row],[Conversions]]/Campaign_Data[[#This Row],[Clicks]]</f>
        <v>0.19861030689056164</v>
      </c>
      <c r="P1640" s="7">
        <f>Campaign_Data[[#This Row],[Total_Spend]]/Campaign_Data[[#This Row],[Clicks]]</f>
        <v>0.11939490445859872</v>
      </c>
      <c r="Q1640" s="6">
        <f>Campaign_Data[[#This Row],[Total_Spend]]/Campaign_Data[[#This Row],[Conversions]]</f>
        <v>0.60115160349854235</v>
      </c>
      <c r="R1640" s="7">
        <f xml:space="preserve"> Campaign_Data[[#This Row],[Revenue_Generated]]/Campaign_Data[[#This Row],[Total_Spend]]</f>
        <v>2.4726836247241688</v>
      </c>
      <c r="S1640" t="str">
        <f xml:space="preserve"> TEXT(Campaign_Data[[#This Row],[Start_Date]], "mmm-yyyy")</f>
        <v>Jun-2023</v>
      </c>
    </row>
    <row r="1641" spans="1:19" x14ac:dyDescent="0.2">
      <c r="A1641" t="s">
        <v>1679</v>
      </c>
      <c r="B1641" t="s">
        <v>19</v>
      </c>
      <c r="C1641" t="s">
        <v>20</v>
      </c>
      <c r="D1641" s="1">
        <v>45103</v>
      </c>
      <c r="E1641" s="1">
        <v>45565</v>
      </c>
      <c r="F1641">
        <v>133748</v>
      </c>
      <c r="G1641">
        <v>17617.5</v>
      </c>
      <c r="H1641">
        <v>9480.1</v>
      </c>
      <c r="I1641" s="6">
        <v>13171.597</v>
      </c>
      <c r="J1641" s="7">
        <v>22534.246999999999</v>
      </c>
      <c r="K1641" t="s">
        <v>42</v>
      </c>
      <c r="L1641" t="s">
        <v>30</v>
      </c>
      <c r="M1641" t="s">
        <v>31</v>
      </c>
      <c r="N1641" s="5">
        <f xml:space="preserve"> Campaign_Data[[#This Row],[Clicks]]/Campaign_Data[[#This Row],[Impressions]]</f>
        <v>0.13172159583694709</v>
      </c>
      <c r="O1641" s="5">
        <f xml:space="preserve"> Campaign_Data[[#This Row],[Conversions]]/Campaign_Data[[#This Row],[Clicks]]</f>
        <v>0.53810699588477373</v>
      </c>
      <c r="P1641" s="7">
        <f>Campaign_Data[[#This Row],[Total_Spend]]/Campaign_Data[[#This Row],[Clicks]]</f>
        <v>0.74764279835390945</v>
      </c>
      <c r="Q1641" s="6">
        <f>Campaign_Data[[#This Row],[Total_Spend]]/Campaign_Data[[#This Row],[Conversions]]</f>
        <v>1.3893943101866013</v>
      </c>
      <c r="R1641" s="7">
        <f xml:space="preserve"> Campaign_Data[[#This Row],[Revenue_Generated]]/Campaign_Data[[#This Row],[Total_Spend]]</f>
        <v>1.7108211707357885</v>
      </c>
      <c r="S1641" t="str">
        <f xml:space="preserve"> TEXT(Campaign_Data[[#This Row],[Start_Date]], "mmm-yyyy")</f>
        <v>Jun-2023</v>
      </c>
    </row>
    <row r="1642" spans="1:19" x14ac:dyDescent="0.2">
      <c r="A1642" t="s">
        <v>1680</v>
      </c>
      <c r="B1642" t="s">
        <v>46</v>
      </c>
      <c r="C1642" t="s">
        <v>20</v>
      </c>
      <c r="D1642" s="1">
        <v>44961</v>
      </c>
      <c r="E1642" s="1">
        <v>45400</v>
      </c>
      <c r="F1642">
        <v>6632.3</v>
      </c>
      <c r="G1642">
        <v>5362.0999999999995</v>
      </c>
      <c r="H1642">
        <v>1107.8</v>
      </c>
      <c r="I1642" s="6">
        <v>6399.43</v>
      </c>
      <c r="J1642" s="7">
        <v>10518.967000000001</v>
      </c>
      <c r="K1642" t="s">
        <v>29</v>
      </c>
      <c r="L1642" t="s">
        <v>34</v>
      </c>
      <c r="M1642" t="s">
        <v>23</v>
      </c>
      <c r="N1642" s="5">
        <f xml:space="preserve"> Campaign_Data[[#This Row],[Clicks]]/Campaign_Data[[#This Row],[Impressions]]</f>
        <v>0.80848272846523817</v>
      </c>
      <c r="O1642" s="5">
        <f xml:space="preserve"> Campaign_Data[[#This Row],[Conversions]]/Campaign_Data[[#This Row],[Clicks]]</f>
        <v>0.20659816116819904</v>
      </c>
      <c r="P1642" s="7">
        <f>Campaign_Data[[#This Row],[Total_Spend]]/Campaign_Data[[#This Row],[Clicks]]</f>
        <v>1.1934559221200651</v>
      </c>
      <c r="Q1642" s="6">
        <f>Campaign_Data[[#This Row],[Total_Spend]]/Campaign_Data[[#This Row],[Conversions]]</f>
        <v>5.7767015706806291</v>
      </c>
      <c r="R1642" s="7">
        <f xml:space="preserve"> Campaign_Data[[#This Row],[Revenue_Generated]]/Campaign_Data[[#This Row],[Total_Spend]]</f>
        <v>1.6437349888974486</v>
      </c>
      <c r="S1642" t="str">
        <f xml:space="preserve"> TEXT(Campaign_Data[[#This Row],[Start_Date]], "mmm-yyyy")</f>
        <v>Feb-2023</v>
      </c>
    </row>
    <row r="1643" spans="1:19" x14ac:dyDescent="0.2">
      <c r="A1643" t="s">
        <v>1681</v>
      </c>
      <c r="B1643" t="s">
        <v>39</v>
      </c>
      <c r="C1643" t="s">
        <v>40</v>
      </c>
      <c r="D1643" s="1">
        <v>44946</v>
      </c>
      <c r="E1643" s="1">
        <v>45406</v>
      </c>
      <c r="F1643">
        <v>48592.4</v>
      </c>
      <c r="G1643">
        <v>25888.3</v>
      </c>
      <c r="H1643">
        <v>14224.5</v>
      </c>
      <c r="I1643" s="6">
        <v>6287.4610000000002</v>
      </c>
      <c r="J1643" s="7">
        <v>14193.325000000001</v>
      </c>
      <c r="K1643" t="s">
        <v>37</v>
      </c>
      <c r="L1643" t="s">
        <v>22</v>
      </c>
      <c r="M1643" t="s">
        <v>23</v>
      </c>
      <c r="N1643" s="5">
        <f xml:space="preserve"> Campaign_Data[[#This Row],[Clicks]]/Campaign_Data[[#This Row],[Impressions]]</f>
        <v>0.53276438290761519</v>
      </c>
      <c r="O1643" s="5">
        <f xml:space="preserve"> Campaign_Data[[#This Row],[Conversions]]/Campaign_Data[[#This Row],[Clicks]]</f>
        <v>0.54945670437997085</v>
      </c>
      <c r="P1643" s="7">
        <f>Campaign_Data[[#This Row],[Total_Spend]]/Campaign_Data[[#This Row],[Clicks]]</f>
        <v>0.24286882491318473</v>
      </c>
      <c r="Q1643" s="6">
        <f>Campaign_Data[[#This Row],[Total_Spend]]/Campaign_Data[[#This Row],[Conversions]]</f>
        <v>0.44201630988786955</v>
      </c>
      <c r="R1643" s="7">
        <f xml:space="preserve"> Campaign_Data[[#This Row],[Revenue_Generated]]/Campaign_Data[[#This Row],[Total_Spend]]</f>
        <v>2.2574016761296809</v>
      </c>
      <c r="S1643" t="str">
        <f xml:space="preserve"> TEXT(Campaign_Data[[#This Row],[Start_Date]], "mmm-yyyy")</f>
        <v>Jan-2023</v>
      </c>
    </row>
    <row r="1644" spans="1:19" x14ac:dyDescent="0.2">
      <c r="A1644" t="s">
        <v>1682</v>
      </c>
      <c r="B1644" t="s">
        <v>33</v>
      </c>
      <c r="C1644" t="s">
        <v>20</v>
      </c>
      <c r="D1644" s="1">
        <v>45005</v>
      </c>
      <c r="E1644" s="1">
        <v>45452</v>
      </c>
      <c r="F1644">
        <v>104803.09999999999</v>
      </c>
      <c r="G1644">
        <v>58765.599999999999</v>
      </c>
      <c r="H1644">
        <v>14355</v>
      </c>
      <c r="I1644" s="6">
        <v>7548.12</v>
      </c>
      <c r="J1644" s="7">
        <v>26049.655999999999</v>
      </c>
      <c r="K1644" t="s">
        <v>29</v>
      </c>
      <c r="L1644" t="s">
        <v>22</v>
      </c>
      <c r="M1644" t="s">
        <v>31</v>
      </c>
      <c r="N1644" s="5">
        <f xml:space="preserve"> Campaign_Data[[#This Row],[Clicks]]/Campaign_Data[[#This Row],[Impressions]]</f>
        <v>0.56072387171753513</v>
      </c>
      <c r="O1644" s="5">
        <f xml:space="preserve"> Campaign_Data[[#This Row],[Conversions]]/Campaign_Data[[#This Row],[Clicks]]</f>
        <v>0.24427556257402291</v>
      </c>
      <c r="P1644" s="7">
        <f>Campaign_Data[[#This Row],[Total_Spend]]/Campaign_Data[[#This Row],[Clicks]]</f>
        <v>0.12844453217528623</v>
      </c>
      <c r="Q1644" s="6">
        <f>Campaign_Data[[#This Row],[Total_Spend]]/Campaign_Data[[#This Row],[Conversions]]</f>
        <v>0.52581818181818185</v>
      </c>
      <c r="R1644" s="7">
        <f xml:space="preserve"> Campaign_Data[[#This Row],[Revenue_Generated]]/Campaign_Data[[#This Row],[Total_Spend]]</f>
        <v>3.4511449208544644</v>
      </c>
      <c r="S1644" t="str">
        <f xml:space="preserve"> TEXT(Campaign_Data[[#This Row],[Start_Date]], "mmm-yyyy")</f>
        <v>Mar-2023</v>
      </c>
    </row>
    <row r="1645" spans="1:19" x14ac:dyDescent="0.2">
      <c r="A1645" t="s">
        <v>1683</v>
      </c>
      <c r="B1645" t="s">
        <v>27</v>
      </c>
      <c r="C1645" t="s">
        <v>47</v>
      </c>
      <c r="D1645" s="1">
        <v>44944</v>
      </c>
      <c r="E1645" s="1">
        <v>45397</v>
      </c>
      <c r="F1645">
        <v>60175</v>
      </c>
      <c r="G1645">
        <v>34869.599999999999</v>
      </c>
      <c r="H1645">
        <v>14717.5</v>
      </c>
      <c r="I1645" s="6">
        <v>10549.968000000001</v>
      </c>
      <c r="J1645" s="7">
        <v>31631.314999999999</v>
      </c>
      <c r="K1645" t="s">
        <v>64</v>
      </c>
      <c r="L1645" t="s">
        <v>43</v>
      </c>
      <c r="M1645" t="s">
        <v>31</v>
      </c>
      <c r="N1645" s="5">
        <f xml:space="preserve"> Campaign_Data[[#This Row],[Clicks]]/Campaign_Data[[#This Row],[Impressions]]</f>
        <v>0.57946987951807227</v>
      </c>
      <c r="O1645" s="5">
        <f xml:space="preserve"> Campaign_Data[[#This Row],[Conversions]]/Campaign_Data[[#This Row],[Clicks]]</f>
        <v>0.42207252162341985</v>
      </c>
      <c r="P1645" s="7">
        <f>Campaign_Data[[#This Row],[Total_Spend]]/Campaign_Data[[#This Row],[Clicks]]</f>
        <v>0.30255489021956089</v>
      </c>
      <c r="Q1645" s="6">
        <f>Campaign_Data[[#This Row],[Total_Spend]]/Campaign_Data[[#This Row],[Conversions]]</f>
        <v>0.7168315270935961</v>
      </c>
      <c r="R1645" s="7">
        <f xml:space="preserve"> Campaign_Data[[#This Row],[Revenue_Generated]]/Campaign_Data[[#This Row],[Total_Spend]]</f>
        <v>2.99823800413423</v>
      </c>
      <c r="S1645" t="str">
        <f xml:space="preserve"> TEXT(Campaign_Data[[#This Row],[Start_Date]], "mmm-yyyy")</f>
        <v>Jan-2023</v>
      </c>
    </row>
    <row r="1646" spans="1:19" x14ac:dyDescent="0.2">
      <c r="A1646" t="s">
        <v>1684</v>
      </c>
      <c r="B1646" t="s">
        <v>25</v>
      </c>
      <c r="C1646" t="s">
        <v>47</v>
      </c>
      <c r="D1646" s="1">
        <v>44989</v>
      </c>
      <c r="E1646" s="1">
        <v>45438</v>
      </c>
      <c r="F1646">
        <v>109663.5</v>
      </c>
      <c r="G1646">
        <v>41603.4</v>
      </c>
      <c r="H1646">
        <v>1409.3999999999999</v>
      </c>
      <c r="I1646" s="6">
        <v>7955.7150000000001</v>
      </c>
      <c r="J1646" s="7">
        <v>20563.668000000001</v>
      </c>
      <c r="K1646" t="s">
        <v>29</v>
      </c>
      <c r="L1646" t="s">
        <v>43</v>
      </c>
      <c r="M1646" t="s">
        <v>23</v>
      </c>
      <c r="N1646" s="5">
        <f xml:space="preserve"> Campaign_Data[[#This Row],[Clicks]]/Campaign_Data[[#This Row],[Impressions]]</f>
        <v>0.37937326457754861</v>
      </c>
      <c r="O1646" s="5">
        <f xml:space="preserve"> Campaign_Data[[#This Row],[Conversions]]/Campaign_Data[[#This Row],[Clicks]]</f>
        <v>3.3877038895859468E-2</v>
      </c>
      <c r="P1646" s="7">
        <f>Campaign_Data[[#This Row],[Total_Spend]]/Campaign_Data[[#This Row],[Clicks]]</f>
        <v>0.19122751986616479</v>
      </c>
      <c r="Q1646" s="6">
        <f>Campaign_Data[[#This Row],[Total_Spend]]/Campaign_Data[[#This Row],[Conversions]]</f>
        <v>5.6447530864197537</v>
      </c>
      <c r="R1646" s="7">
        <f xml:space="preserve"> Campaign_Data[[#This Row],[Revenue_Generated]]/Campaign_Data[[#This Row],[Total_Spend]]</f>
        <v>2.584766799715676</v>
      </c>
      <c r="S1646" t="str">
        <f xml:space="preserve"> TEXT(Campaign_Data[[#This Row],[Start_Date]], "mmm-yyyy")</f>
        <v>Mar-2023</v>
      </c>
    </row>
    <row r="1647" spans="1:19" x14ac:dyDescent="0.2">
      <c r="A1647" t="s">
        <v>1685</v>
      </c>
      <c r="B1647" t="s">
        <v>27</v>
      </c>
      <c r="C1647" t="s">
        <v>40</v>
      </c>
      <c r="D1647" s="1">
        <v>45133</v>
      </c>
      <c r="E1647" s="1">
        <v>45568</v>
      </c>
      <c r="F1647">
        <v>92240.3</v>
      </c>
      <c r="G1647">
        <v>41696.199999999997</v>
      </c>
      <c r="H1647">
        <v>704.69999999999993</v>
      </c>
      <c r="I1647" s="6">
        <v>6153.1329999999998</v>
      </c>
      <c r="J1647" s="7">
        <v>9785.8179999999993</v>
      </c>
      <c r="K1647" t="s">
        <v>29</v>
      </c>
      <c r="L1647" t="s">
        <v>43</v>
      </c>
      <c r="M1647" t="s">
        <v>23</v>
      </c>
      <c r="N1647" s="5">
        <f xml:space="preserve"> Campaign_Data[[#This Row],[Clicks]]/Campaign_Data[[#This Row],[Impressions]]</f>
        <v>0.45203885937057875</v>
      </c>
      <c r="O1647" s="5">
        <f xml:space="preserve"> Campaign_Data[[#This Row],[Conversions]]/Campaign_Data[[#This Row],[Clicks]]</f>
        <v>1.6900820698289052E-2</v>
      </c>
      <c r="P1647" s="7">
        <f>Campaign_Data[[#This Row],[Total_Spend]]/Campaign_Data[[#This Row],[Clicks]]</f>
        <v>0.14757059396299904</v>
      </c>
      <c r="Q1647" s="6">
        <f>Campaign_Data[[#This Row],[Total_Spend]]/Campaign_Data[[#This Row],[Conversions]]</f>
        <v>8.7315637860082305</v>
      </c>
      <c r="R1647" s="7">
        <f xml:space="preserve"> Campaign_Data[[#This Row],[Revenue_Generated]]/Campaign_Data[[#This Row],[Total_Spend]]</f>
        <v>1.5903797301309754</v>
      </c>
      <c r="S1647" t="str">
        <f xml:space="preserve"> TEXT(Campaign_Data[[#This Row],[Start_Date]], "mmm-yyyy")</f>
        <v>Jul-2023</v>
      </c>
    </row>
    <row r="1648" spans="1:19" x14ac:dyDescent="0.2">
      <c r="A1648" t="s">
        <v>1686</v>
      </c>
      <c r="B1648" t="s">
        <v>39</v>
      </c>
      <c r="C1648" t="s">
        <v>20</v>
      </c>
      <c r="D1648" s="1">
        <v>44983</v>
      </c>
      <c r="E1648" s="1">
        <v>45445</v>
      </c>
      <c r="F1648">
        <v>104942.3</v>
      </c>
      <c r="G1648">
        <v>78329</v>
      </c>
      <c r="H1648">
        <v>54633.1</v>
      </c>
      <c r="I1648" s="6">
        <v>1038.0550000000001</v>
      </c>
      <c r="J1648" s="7">
        <v>3532.5189999999998</v>
      </c>
      <c r="K1648" t="s">
        <v>29</v>
      </c>
      <c r="L1648" t="s">
        <v>43</v>
      </c>
      <c r="M1648" t="s">
        <v>31</v>
      </c>
      <c r="N1648" s="5">
        <f xml:space="preserve"> Campaign_Data[[#This Row],[Clicks]]/Campaign_Data[[#This Row],[Impressions]]</f>
        <v>0.74640064111421223</v>
      </c>
      <c r="O1648" s="5">
        <f xml:space="preserve"> Campaign_Data[[#This Row],[Conversions]]/Campaign_Data[[#This Row],[Clicks]]</f>
        <v>0.69748241392077004</v>
      </c>
      <c r="P1648" s="7">
        <f>Campaign_Data[[#This Row],[Total_Spend]]/Campaign_Data[[#This Row],[Clicks]]</f>
        <v>1.3252499074416883E-2</v>
      </c>
      <c r="Q1648" s="6">
        <f>Campaign_Data[[#This Row],[Total_Spend]]/Campaign_Data[[#This Row],[Conversions]]</f>
        <v>1.9000477732363717E-2</v>
      </c>
      <c r="R1648" s="7">
        <f xml:space="preserve"> Campaign_Data[[#This Row],[Revenue_Generated]]/Campaign_Data[[#This Row],[Total_Spend]]</f>
        <v>3.4030171811705543</v>
      </c>
      <c r="S1648" t="str">
        <f xml:space="preserve"> TEXT(Campaign_Data[[#This Row],[Start_Date]], "mmm-yyyy")</f>
        <v>Feb-2023</v>
      </c>
    </row>
    <row r="1649" spans="1:19" x14ac:dyDescent="0.2">
      <c r="A1649" t="s">
        <v>1687</v>
      </c>
      <c r="B1649" t="s">
        <v>27</v>
      </c>
      <c r="C1649" t="s">
        <v>47</v>
      </c>
      <c r="D1649" s="1">
        <v>45062</v>
      </c>
      <c r="E1649" s="1">
        <v>45503</v>
      </c>
      <c r="F1649">
        <v>11217.199999999999</v>
      </c>
      <c r="G1649">
        <v>3688.7999999999997</v>
      </c>
      <c r="H1649">
        <v>1232.5</v>
      </c>
      <c r="I1649" s="6">
        <v>7468.2250000000004</v>
      </c>
      <c r="J1649" s="7">
        <v>21227.391</v>
      </c>
      <c r="K1649" t="s">
        <v>21</v>
      </c>
      <c r="L1649" t="s">
        <v>22</v>
      </c>
      <c r="M1649" t="s">
        <v>23</v>
      </c>
      <c r="N1649" s="5">
        <f xml:space="preserve"> Campaign_Data[[#This Row],[Clicks]]/Campaign_Data[[#This Row],[Impressions]]</f>
        <v>0.32885211995863495</v>
      </c>
      <c r="O1649" s="5">
        <f xml:space="preserve"> Campaign_Data[[#This Row],[Conversions]]/Campaign_Data[[#This Row],[Clicks]]</f>
        <v>0.33411949685534592</v>
      </c>
      <c r="P1649" s="7">
        <f>Campaign_Data[[#This Row],[Total_Spend]]/Campaign_Data[[#This Row],[Clicks]]</f>
        <v>2.0245676100628933</v>
      </c>
      <c r="Q1649" s="6">
        <f>Campaign_Data[[#This Row],[Total_Spend]]/Campaign_Data[[#This Row],[Conversions]]</f>
        <v>6.0594117647058825</v>
      </c>
      <c r="R1649" s="7">
        <f xml:space="preserve"> Campaign_Data[[#This Row],[Revenue_Generated]]/Campaign_Data[[#This Row],[Total_Spend]]</f>
        <v>2.8423609358314725</v>
      </c>
      <c r="S1649" t="str">
        <f xml:space="preserve"> TEXT(Campaign_Data[[#This Row],[Start_Date]], "mmm-yyyy")</f>
        <v>May-2023</v>
      </c>
    </row>
    <row r="1650" spans="1:19" x14ac:dyDescent="0.2">
      <c r="A1650" t="s">
        <v>1688</v>
      </c>
      <c r="B1650" t="s">
        <v>46</v>
      </c>
      <c r="C1650" t="s">
        <v>28</v>
      </c>
      <c r="D1650" s="1">
        <v>44913</v>
      </c>
      <c r="E1650" s="1">
        <v>45376</v>
      </c>
      <c r="F1650">
        <v>14850.9</v>
      </c>
      <c r="G1650">
        <v>6994.8</v>
      </c>
      <c r="H1650">
        <v>1432.6</v>
      </c>
      <c r="I1650" s="6">
        <v>8204.9120000000003</v>
      </c>
      <c r="J1650" s="7">
        <v>13151.877</v>
      </c>
      <c r="K1650" t="s">
        <v>42</v>
      </c>
      <c r="L1650" t="s">
        <v>49</v>
      </c>
      <c r="M1650" t="s">
        <v>31</v>
      </c>
      <c r="N1650" s="5">
        <f xml:space="preserve"> Campaign_Data[[#This Row],[Clicks]]/Campaign_Data[[#This Row],[Impressions]]</f>
        <v>0.47100175746924433</v>
      </c>
      <c r="O1650" s="5">
        <f xml:space="preserve"> Campaign_Data[[#This Row],[Conversions]]/Campaign_Data[[#This Row],[Clicks]]</f>
        <v>0.20480928689883912</v>
      </c>
      <c r="P1650" s="7">
        <f>Campaign_Data[[#This Row],[Total_Spend]]/Campaign_Data[[#This Row],[Clicks]]</f>
        <v>1.1730016583747926</v>
      </c>
      <c r="Q1650" s="6">
        <f>Campaign_Data[[#This Row],[Total_Spend]]/Campaign_Data[[#This Row],[Conversions]]</f>
        <v>5.7272874493927128</v>
      </c>
      <c r="R1650" s="7">
        <f xml:space="preserve"> Campaign_Data[[#This Row],[Revenue_Generated]]/Campaign_Data[[#This Row],[Total_Spend]]</f>
        <v>1.6029272465079454</v>
      </c>
      <c r="S1650" t="str">
        <f xml:space="preserve"> TEXT(Campaign_Data[[#This Row],[Start_Date]], "mmm-yyyy")</f>
        <v>Dec-2022</v>
      </c>
    </row>
    <row r="1651" spans="1:19" x14ac:dyDescent="0.2">
      <c r="A1651" t="s">
        <v>1689</v>
      </c>
      <c r="B1651" t="s">
        <v>46</v>
      </c>
      <c r="C1651" t="s">
        <v>40</v>
      </c>
      <c r="D1651" s="1">
        <v>45103</v>
      </c>
      <c r="E1651" s="1">
        <v>45559</v>
      </c>
      <c r="F1651">
        <v>15422.199999999999</v>
      </c>
      <c r="G1651">
        <v>5507.0999999999995</v>
      </c>
      <c r="H1651">
        <v>1290.5</v>
      </c>
      <c r="I1651" s="6">
        <v>10092.087</v>
      </c>
      <c r="J1651" s="7">
        <v>38886.447999999997</v>
      </c>
      <c r="K1651" t="s">
        <v>29</v>
      </c>
      <c r="L1651" t="s">
        <v>22</v>
      </c>
      <c r="M1651" t="s">
        <v>31</v>
      </c>
      <c r="N1651" s="5">
        <f xml:space="preserve"> Campaign_Data[[#This Row],[Clicks]]/Campaign_Data[[#This Row],[Impressions]]</f>
        <v>0.35708913125235048</v>
      </c>
      <c r="O1651" s="5">
        <f xml:space="preserve"> Campaign_Data[[#This Row],[Conversions]]/Campaign_Data[[#This Row],[Clicks]]</f>
        <v>0.23433385992627701</v>
      </c>
      <c r="P1651" s="7">
        <f>Campaign_Data[[#This Row],[Total_Spend]]/Campaign_Data[[#This Row],[Clicks]]</f>
        <v>1.8325592417061611</v>
      </c>
      <c r="Q1651" s="6">
        <f>Campaign_Data[[#This Row],[Total_Spend]]/Campaign_Data[[#This Row],[Conversions]]</f>
        <v>7.82029213483146</v>
      </c>
      <c r="R1651" s="7">
        <f xml:space="preserve"> Campaign_Data[[#This Row],[Revenue_Generated]]/Campaign_Data[[#This Row],[Total_Spend]]</f>
        <v>3.853162185383459</v>
      </c>
      <c r="S1651" t="str">
        <f xml:space="preserve"> TEXT(Campaign_Data[[#This Row],[Start_Date]], "mmm-yyyy")</f>
        <v>Jun-2023</v>
      </c>
    </row>
    <row r="1652" spans="1:19" x14ac:dyDescent="0.2">
      <c r="A1652" t="s">
        <v>1690</v>
      </c>
      <c r="B1652" t="s">
        <v>39</v>
      </c>
      <c r="C1652" t="s">
        <v>28</v>
      </c>
      <c r="D1652" s="1">
        <v>45118</v>
      </c>
      <c r="E1652" s="1">
        <v>45567</v>
      </c>
      <c r="F1652">
        <v>78581.3</v>
      </c>
      <c r="G1652">
        <v>64803.4</v>
      </c>
      <c r="H1652">
        <v>4689.3</v>
      </c>
      <c r="I1652" s="6">
        <v>4939.3090000000002</v>
      </c>
      <c r="J1652" s="7">
        <v>18665.734</v>
      </c>
      <c r="K1652" t="s">
        <v>37</v>
      </c>
      <c r="L1652" t="s">
        <v>30</v>
      </c>
      <c r="M1652" t="s">
        <v>31</v>
      </c>
      <c r="N1652" s="5">
        <f xml:space="preserve"> Campaign_Data[[#This Row],[Clicks]]/Campaign_Data[[#This Row],[Impressions]]</f>
        <v>0.82466693729933205</v>
      </c>
      <c r="O1652" s="5">
        <f xml:space="preserve"> Campaign_Data[[#This Row],[Conversions]]/Campaign_Data[[#This Row],[Clicks]]</f>
        <v>7.2361943972075543E-2</v>
      </c>
      <c r="P1652" s="7">
        <f>Campaign_Data[[#This Row],[Total_Spend]]/Campaign_Data[[#This Row],[Clicks]]</f>
        <v>7.6219905128434615E-2</v>
      </c>
      <c r="Q1652" s="6">
        <f>Campaign_Data[[#This Row],[Total_Spend]]/Campaign_Data[[#This Row],[Conversions]]</f>
        <v>1.0533147804576377</v>
      </c>
      <c r="R1652" s="7">
        <f xml:space="preserve"> Campaign_Data[[#This Row],[Revenue_Generated]]/Campaign_Data[[#This Row],[Total_Spend]]</f>
        <v>3.779017267395095</v>
      </c>
      <c r="S1652" t="str">
        <f xml:space="preserve"> TEXT(Campaign_Data[[#This Row],[Start_Date]], "mmm-yyyy")</f>
        <v>Jul-2023</v>
      </c>
    </row>
    <row r="1653" spans="1:19" x14ac:dyDescent="0.2">
      <c r="A1653" t="s">
        <v>1691</v>
      </c>
      <c r="B1653" t="s">
        <v>25</v>
      </c>
      <c r="C1653" t="s">
        <v>20</v>
      </c>
      <c r="D1653" s="1">
        <v>45082</v>
      </c>
      <c r="E1653" s="1">
        <v>45525</v>
      </c>
      <c r="F1653">
        <v>42105.1</v>
      </c>
      <c r="G1653">
        <v>10103.6</v>
      </c>
      <c r="H1653">
        <v>6287.2</v>
      </c>
      <c r="I1653" s="6">
        <v>8170.2280000000001</v>
      </c>
      <c r="J1653" s="7">
        <v>20715.483</v>
      </c>
      <c r="K1653" t="s">
        <v>64</v>
      </c>
      <c r="L1653" t="s">
        <v>49</v>
      </c>
      <c r="M1653" t="s">
        <v>31</v>
      </c>
      <c r="N1653" s="5">
        <f xml:space="preserve"> Campaign_Data[[#This Row],[Clicks]]/Campaign_Data[[#This Row],[Impressions]]</f>
        <v>0.2399614298505407</v>
      </c>
      <c r="O1653" s="5">
        <f xml:space="preserve"> Campaign_Data[[#This Row],[Conversions]]/Campaign_Data[[#This Row],[Clicks]]</f>
        <v>0.62227324913892079</v>
      </c>
      <c r="P1653" s="7">
        <f>Campaign_Data[[#This Row],[Total_Spend]]/Campaign_Data[[#This Row],[Clicks]]</f>
        <v>0.80864523536165323</v>
      </c>
      <c r="Q1653" s="6">
        <f>Campaign_Data[[#This Row],[Total_Spend]]/Campaign_Data[[#This Row],[Conversions]]</f>
        <v>1.2995018450184503</v>
      </c>
      <c r="R1653" s="7">
        <f xml:space="preserve"> Campaign_Data[[#This Row],[Revenue_Generated]]/Campaign_Data[[#This Row],[Total_Spend]]</f>
        <v>2.535484077066148</v>
      </c>
      <c r="S1653" t="str">
        <f xml:space="preserve"> TEXT(Campaign_Data[[#This Row],[Start_Date]], "mmm-yyyy")</f>
        <v>Jun-2023</v>
      </c>
    </row>
    <row r="1654" spans="1:19" x14ac:dyDescent="0.2">
      <c r="A1654" t="s">
        <v>1692</v>
      </c>
      <c r="B1654" t="s">
        <v>25</v>
      </c>
      <c r="C1654" t="s">
        <v>20</v>
      </c>
      <c r="D1654" s="1">
        <v>45041</v>
      </c>
      <c r="E1654" s="1">
        <v>45502</v>
      </c>
      <c r="F1654">
        <v>92046</v>
      </c>
      <c r="G1654">
        <v>60154.7</v>
      </c>
      <c r="H1654">
        <v>12893.4</v>
      </c>
      <c r="I1654" s="6">
        <v>1019.06</v>
      </c>
      <c r="J1654" s="7">
        <v>2558.2060000000001</v>
      </c>
      <c r="K1654" t="s">
        <v>21</v>
      </c>
      <c r="L1654" t="s">
        <v>34</v>
      </c>
      <c r="M1654" t="s">
        <v>23</v>
      </c>
      <c r="N1654" s="5">
        <f xml:space="preserve"> Campaign_Data[[#This Row],[Clicks]]/Campaign_Data[[#This Row],[Impressions]]</f>
        <v>0.65352867044738494</v>
      </c>
      <c r="O1654" s="5">
        <f xml:space="preserve"> Campaign_Data[[#This Row],[Conversions]]/Campaign_Data[[#This Row],[Clicks]]</f>
        <v>0.21433736682254254</v>
      </c>
      <c r="P1654" s="7">
        <f>Campaign_Data[[#This Row],[Total_Spend]]/Campaign_Data[[#This Row],[Clicks]]</f>
        <v>1.6940654678686787E-2</v>
      </c>
      <c r="Q1654" s="6">
        <f>Campaign_Data[[#This Row],[Total_Spend]]/Campaign_Data[[#This Row],[Conversions]]</f>
        <v>7.9037336932073779E-2</v>
      </c>
      <c r="R1654" s="7">
        <f xml:space="preserve"> Campaign_Data[[#This Row],[Revenue_Generated]]/Campaign_Data[[#This Row],[Total_Spend]]</f>
        <v>2.510358565737052</v>
      </c>
      <c r="S1654" t="str">
        <f xml:space="preserve"> TEXT(Campaign_Data[[#This Row],[Start_Date]], "mmm-yyyy")</f>
        <v>Apr-2023</v>
      </c>
    </row>
    <row r="1655" spans="1:19" x14ac:dyDescent="0.2">
      <c r="A1655" t="s">
        <v>1693</v>
      </c>
      <c r="B1655" t="s">
        <v>27</v>
      </c>
      <c r="C1655" t="s">
        <v>40</v>
      </c>
      <c r="D1655" s="1">
        <v>45098</v>
      </c>
      <c r="E1655" s="1">
        <v>45546</v>
      </c>
      <c r="F1655">
        <v>9242.2999999999993</v>
      </c>
      <c r="G1655">
        <v>2003.8999999999999</v>
      </c>
      <c r="H1655">
        <v>429.2</v>
      </c>
      <c r="I1655" s="6">
        <v>8776.7630000000008</v>
      </c>
      <c r="J1655" s="7">
        <v>32772.059000000001</v>
      </c>
      <c r="K1655" t="s">
        <v>21</v>
      </c>
      <c r="L1655" t="s">
        <v>49</v>
      </c>
      <c r="M1655" t="s">
        <v>23</v>
      </c>
      <c r="N1655" s="5">
        <f xml:space="preserve"> Campaign_Data[[#This Row],[Clicks]]/Campaign_Data[[#This Row],[Impressions]]</f>
        <v>0.21681832444304988</v>
      </c>
      <c r="O1655" s="5">
        <f xml:space="preserve"> Campaign_Data[[#This Row],[Conversions]]/Campaign_Data[[#This Row],[Clicks]]</f>
        <v>0.2141823444283647</v>
      </c>
      <c r="P1655" s="7">
        <f>Campaign_Data[[#This Row],[Total_Spend]]/Campaign_Data[[#This Row],[Clicks]]</f>
        <v>4.3798408104196822</v>
      </c>
      <c r="Q1655" s="6">
        <f>Campaign_Data[[#This Row],[Total_Spend]]/Campaign_Data[[#This Row],[Conversions]]</f>
        <v>20.449121621621625</v>
      </c>
      <c r="R1655" s="7">
        <f xml:space="preserve"> Campaign_Data[[#This Row],[Revenue_Generated]]/Campaign_Data[[#This Row],[Total_Spend]]</f>
        <v>3.7339573826933687</v>
      </c>
      <c r="S1655" t="str">
        <f xml:space="preserve"> TEXT(Campaign_Data[[#This Row],[Start_Date]], "mmm-yyyy")</f>
        <v>Jun-2023</v>
      </c>
    </row>
    <row r="1656" spans="1:19" x14ac:dyDescent="0.2">
      <c r="A1656" t="s">
        <v>1694</v>
      </c>
      <c r="B1656" t="s">
        <v>46</v>
      </c>
      <c r="C1656" t="s">
        <v>40</v>
      </c>
      <c r="D1656" s="1">
        <v>44984</v>
      </c>
      <c r="E1656" s="1">
        <v>45447</v>
      </c>
      <c r="F1656">
        <v>112566.39999999999</v>
      </c>
      <c r="G1656">
        <v>94255.8</v>
      </c>
      <c r="H1656">
        <v>14146.199999999999</v>
      </c>
      <c r="I1656" s="6">
        <v>9337.5360000000001</v>
      </c>
      <c r="J1656" s="7">
        <v>15486.812</v>
      </c>
      <c r="K1656" t="s">
        <v>42</v>
      </c>
      <c r="L1656" t="s">
        <v>30</v>
      </c>
      <c r="M1656" t="s">
        <v>31</v>
      </c>
      <c r="N1656" s="5">
        <f xml:space="preserve"> Campaign_Data[[#This Row],[Clicks]]/Campaign_Data[[#This Row],[Impressions]]</f>
        <v>0.83733511953833473</v>
      </c>
      <c r="O1656" s="5">
        <f xml:space="preserve"> Campaign_Data[[#This Row],[Conversions]]/Campaign_Data[[#This Row],[Clicks]]</f>
        <v>0.15008307181096547</v>
      </c>
      <c r="P1656" s="7">
        <f>Campaign_Data[[#This Row],[Total_Spend]]/Campaign_Data[[#This Row],[Clicks]]</f>
        <v>9.9065903636699273E-2</v>
      </c>
      <c r="Q1656" s="6">
        <f>Campaign_Data[[#This Row],[Total_Spend]]/Campaign_Data[[#This Row],[Conversions]]</f>
        <v>0.66007380073800748</v>
      </c>
      <c r="R1656" s="7">
        <f xml:space="preserve"> Campaign_Data[[#This Row],[Revenue_Generated]]/Campaign_Data[[#This Row],[Total_Spend]]</f>
        <v>1.658554462333532</v>
      </c>
      <c r="S1656" t="str">
        <f xml:space="preserve"> TEXT(Campaign_Data[[#This Row],[Start_Date]], "mmm-yyyy")</f>
        <v>Feb-2023</v>
      </c>
    </row>
    <row r="1657" spans="1:19" x14ac:dyDescent="0.2">
      <c r="A1657" t="s">
        <v>1695</v>
      </c>
      <c r="B1657" t="s">
        <v>27</v>
      </c>
      <c r="C1657" t="s">
        <v>40</v>
      </c>
      <c r="D1657" s="1">
        <v>44942</v>
      </c>
      <c r="E1657" s="1">
        <v>45396</v>
      </c>
      <c r="F1657">
        <v>114666</v>
      </c>
      <c r="G1657">
        <v>70119.099999999991</v>
      </c>
      <c r="H1657">
        <v>26062.3</v>
      </c>
      <c r="I1657" s="6">
        <v>3506.8539999999998</v>
      </c>
      <c r="J1657" s="7">
        <v>13867.394</v>
      </c>
      <c r="K1657" t="s">
        <v>21</v>
      </c>
      <c r="L1657" t="s">
        <v>34</v>
      </c>
      <c r="M1657" t="s">
        <v>23</v>
      </c>
      <c r="N1657" s="5">
        <f xml:space="preserve"> Campaign_Data[[#This Row],[Clicks]]/Campaign_Data[[#This Row],[Impressions]]</f>
        <v>0.61150733434496707</v>
      </c>
      <c r="O1657" s="5">
        <f xml:space="preserve"> Campaign_Data[[#This Row],[Conversions]]/Campaign_Data[[#This Row],[Clicks]]</f>
        <v>0.37168617395260356</v>
      </c>
      <c r="P1657" s="7">
        <f>Campaign_Data[[#This Row],[Total_Spend]]/Campaign_Data[[#This Row],[Clicks]]</f>
        <v>5.0012821043053893E-2</v>
      </c>
      <c r="Q1657" s="6">
        <f>Campaign_Data[[#This Row],[Total_Spend]]/Campaign_Data[[#This Row],[Conversions]]</f>
        <v>0.13455658172916435</v>
      </c>
      <c r="R1657" s="7">
        <f xml:space="preserve"> Campaign_Data[[#This Row],[Revenue_Generated]]/Campaign_Data[[#This Row],[Total_Spend]]</f>
        <v>3.9543687875229483</v>
      </c>
      <c r="S1657" t="str">
        <f xml:space="preserve"> TEXT(Campaign_Data[[#This Row],[Start_Date]], "mmm-yyyy")</f>
        <v>Jan-2023</v>
      </c>
    </row>
    <row r="1658" spans="1:19" x14ac:dyDescent="0.2">
      <c r="A1658" t="s">
        <v>1696</v>
      </c>
      <c r="B1658" t="s">
        <v>19</v>
      </c>
      <c r="C1658" t="s">
        <v>20</v>
      </c>
      <c r="D1658" s="1">
        <v>44969</v>
      </c>
      <c r="E1658" s="1">
        <v>45406</v>
      </c>
      <c r="F1658">
        <v>113578.5</v>
      </c>
      <c r="G1658">
        <v>70209</v>
      </c>
      <c r="H1658">
        <v>47736.9</v>
      </c>
      <c r="I1658" s="6">
        <v>7334.9989999999998</v>
      </c>
      <c r="J1658" s="7">
        <v>22330</v>
      </c>
      <c r="K1658" t="s">
        <v>21</v>
      </c>
      <c r="L1658" t="s">
        <v>49</v>
      </c>
      <c r="M1658" t="s">
        <v>31</v>
      </c>
      <c r="N1658" s="5">
        <f xml:space="preserve"> Campaign_Data[[#This Row],[Clicks]]/Campaign_Data[[#This Row],[Impressions]]</f>
        <v>0.618153963998468</v>
      </c>
      <c r="O1658" s="5">
        <f xml:space="preserve"> Campaign_Data[[#This Row],[Conversions]]/Campaign_Data[[#This Row],[Clicks]]</f>
        <v>0.67992565055762089</v>
      </c>
      <c r="P1658" s="7">
        <f>Campaign_Data[[#This Row],[Total_Spend]]/Campaign_Data[[#This Row],[Clicks]]</f>
        <v>0.10447377116893845</v>
      </c>
      <c r="Q1658" s="6">
        <f>Campaign_Data[[#This Row],[Total_Spend]]/Campaign_Data[[#This Row],[Conversions]]</f>
        <v>0.15365469898548081</v>
      </c>
      <c r="R1658" s="7">
        <f xml:space="preserve"> Campaign_Data[[#This Row],[Revenue_Generated]]/Campaign_Data[[#This Row],[Total_Spend]]</f>
        <v>3.0443085268314283</v>
      </c>
      <c r="S1658" t="str">
        <f xml:space="preserve"> TEXT(Campaign_Data[[#This Row],[Start_Date]], "mmm-yyyy")</f>
        <v>Feb-2023</v>
      </c>
    </row>
    <row r="1659" spans="1:19" x14ac:dyDescent="0.2">
      <c r="A1659" t="s">
        <v>1697</v>
      </c>
      <c r="B1659" t="s">
        <v>19</v>
      </c>
      <c r="C1659" t="s">
        <v>28</v>
      </c>
      <c r="D1659" s="1">
        <v>45028</v>
      </c>
      <c r="E1659" s="1">
        <v>45479</v>
      </c>
      <c r="F1659">
        <v>96668.599999999991</v>
      </c>
      <c r="G1659">
        <v>42577.799999999996</v>
      </c>
      <c r="H1659">
        <v>20143.399999999998</v>
      </c>
      <c r="I1659" s="6">
        <v>12867.097</v>
      </c>
      <c r="J1659" s="7">
        <v>26246.710999999999</v>
      </c>
      <c r="K1659" t="s">
        <v>29</v>
      </c>
      <c r="L1659" t="s">
        <v>30</v>
      </c>
      <c r="M1659" t="s">
        <v>31</v>
      </c>
      <c r="N1659" s="5">
        <f xml:space="preserve"> Campaign_Data[[#This Row],[Clicks]]/Campaign_Data[[#This Row],[Impressions]]</f>
        <v>0.44045119097618046</v>
      </c>
      <c r="O1659" s="5">
        <f xml:space="preserve"> Campaign_Data[[#This Row],[Conversions]]/Campaign_Data[[#This Row],[Clicks]]</f>
        <v>0.47309630840484945</v>
      </c>
      <c r="P1659" s="7">
        <f>Campaign_Data[[#This Row],[Total_Spend]]/Campaign_Data[[#This Row],[Clicks]]</f>
        <v>0.30220201607410435</v>
      </c>
      <c r="Q1659" s="6">
        <f>Campaign_Data[[#This Row],[Total_Spend]]/Campaign_Data[[#This Row],[Conversions]]</f>
        <v>0.63877483443708616</v>
      </c>
      <c r="R1659" s="7">
        <f xml:space="preserve"> Campaign_Data[[#This Row],[Revenue_Generated]]/Campaign_Data[[#This Row],[Total_Spend]]</f>
        <v>2.0398315952697024</v>
      </c>
      <c r="S1659" t="str">
        <f xml:space="preserve"> TEXT(Campaign_Data[[#This Row],[Start_Date]], "mmm-yyyy")</f>
        <v>Apr-2023</v>
      </c>
    </row>
    <row r="1660" spans="1:19" x14ac:dyDescent="0.2">
      <c r="A1660" t="s">
        <v>1698</v>
      </c>
      <c r="B1660" t="s">
        <v>39</v>
      </c>
      <c r="C1660" t="s">
        <v>47</v>
      </c>
      <c r="D1660" s="1">
        <v>44888</v>
      </c>
      <c r="E1660" s="1">
        <v>45342</v>
      </c>
      <c r="F1660">
        <v>48386.5</v>
      </c>
      <c r="G1660">
        <v>8636.1999999999989</v>
      </c>
      <c r="H1660">
        <v>6293</v>
      </c>
      <c r="I1660" s="6">
        <v>4207.3490000000002</v>
      </c>
      <c r="J1660" s="7">
        <v>6360.4250000000002</v>
      </c>
      <c r="K1660" t="s">
        <v>64</v>
      </c>
      <c r="L1660" t="s">
        <v>49</v>
      </c>
      <c r="M1660" t="s">
        <v>31</v>
      </c>
      <c r="N1660" s="5">
        <f xml:space="preserve"> Campaign_Data[[#This Row],[Clicks]]/Campaign_Data[[#This Row],[Impressions]]</f>
        <v>0.17848366796523821</v>
      </c>
      <c r="O1660" s="5">
        <f xml:space="preserve"> Campaign_Data[[#This Row],[Conversions]]/Campaign_Data[[#This Row],[Clicks]]</f>
        <v>0.72867696440564145</v>
      </c>
      <c r="P1660" s="7">
        <f>Campaign_Data[[#This Row],[Total_Spend]]/Campaign_Data[[#This Row],[Clicks]]</f>
        <v>0.48717595701813304</v>
      </c>
      <c r="Q1660" s="6">
        <f>Campaign_Data[[#This Row],[Total_Spend]]/Campaign_Data[[#This Row],[Conversions]]</f>
        <v>0.66857603686635947</v>
      </c>
      <c r="R1660" s="7">
        <f xml:space="preserve"> Campaign_Data[[#This Row],[Revenue_Generated]]/Campaign_Data[[#This Row],[Total_Spend]]</f>
        <v>1.5117417166961904</v>
      </c>
      <c r="S1660" t="str">
        <f xml:space="preserve"> TEXT(Campaign_Data[[#This Row],[Start_Date]], "mmm-yyyy")</f>
        <v>Nov-2022</v>
      </c>
    </row>
    <row r="1661" spans="1:19" x14ac:dyDescent="0.2">
      <c r="A1661" t="s">
        <v>1699</v>
      </c>
      <c r="B1661" t="s">
        <v>27</v>
      </c>
      <c r="C1661" t="s">
        <v>28</v>
      </c>
      <c r="D1661" s="1">
        <v>45105</v>
      </c>
      <c r="E1661" s="1">
        <v>45550</v>
      </c>
      <c r="F1661">
        <v>83302.5</v>
      </c>
      <c r="G1661">
        <v>82760.2</v>
      </c>
      <c r="H1661">
        <v>51419.9</v>
      </c>
      <c r="I1661" s="6">
        <v>3300.6930000000002</v>
      </c>
      <c r="J1661" s="7">
        <v>6045.5429999999997</v>
      </c>
      <c r="K1661" t="s">
        <v>42</v>
      </c>
      <c r="L1661" t="s">
        <v>43</v>
      </c>
      <c r="M1661" t="s">
        <v>31</v>
      </c>
      <c r="N1661" s="5">
        <f xml:space="preserve"> Campaign_Data[[#This Row],[Clicks]]/Campaign_Data[[#This Row],[Impressions]]</f>
        <v>0.99348999129677973</v>
      </c>
      <c r="O1661" s="5">
        <f xml:space="preserve"> Campaign_Data[[#This Row],[Conversions]]/Campaign_Data[[#This Row],[Clicks]]</f>
        <v>0.6213119349639078</v>
      </c>
      <c r="P1661" s="7">
        <f>Campaign_Data[[#This Row],[Total_Spend]]/Campaign_Data[[#This Row],[Clicks]]</f>
        <v>3.9882612656808467E-2</v>
      </c>
      <c r="Q1661" s="6">
        <f>Campaign_Data[[#This Row],[Total_Spend]]/Campaign_Data[[#This Row],[Conversions]]</f>
        <v>6.4190964976594669E-2</v>
      </c>
      <c r="R1661" s="7">
        <f xml:space="preserve"> Campaign_Data[[#This Row],[Revenue_Generated]]/Campaign_Data[[#This Row],[Total_Spend]]</f>
        <v>1.8315980916734755</v>
      </c>
      <c r="S1661" t="str">
        <f xml:space="preserve"> TEXT(Campaign_Data[[#This Row],[Start_Date]], "mmm-yyyy")</f>
        <v>Jun-2023</v>
      </c>
    </row>
    <row r="1662" spans="1:19" x14ac:dyDescent="0.2">
      <c r="A1662" t="s">
        <v>1700</v>
      </c>
      <c r="B1662" t="s">
        <v>39</v>
      </c>
      <c r="C1662" t="s">
        <v>47</v>
      </c>
      <c r="D1662" s="1">
        <v>44892</v>
      </c>
      <c r="E1662" s="1">
        <v>45344</v>
      </c>
      <c r="F1662">
        <v>128336.59999999999</v>
      </c>
      <c r="G1662">
        <v>47966</v>
      </c>
      <c r="H1662">
        <v>30844.399999999998</v>
      </c>
      <c r="I1662" s="6">
        <v>2176.8850000000002</v>
      </c>
      <c r="J1662" s="7">
        <v>4034.915</v>
      </c>
      <c r="K1662" t="s">
        <v>29</v>
      </c>
      <c r="L1662" t="s">
        <v>49</v>
      </c>
      <c r="M1662" t="s">
        <v>31</v>
      </c>
      <c r="N1662" s="5">
        <f xml:space="preserve"> Campaign_Data[[#This Row],[Clicks]]/Campaign_Data[[#This Row],[Impressions]]</f>
        <v>0.37375152528584987</v>
      </c>
      <c r="O1662" s="5">
        <f xml:space="preserve"> Campaign_Data[[#This Row],[Conversions]]/Campaign_Data[[#This Row],[Clicks]]</f>
        <v>0.64304715840386939</v>
      </c>
      <c r="P1662" s="7">
        <f>Campaign_Data[[#This Row],[Total_Spend]]/Campaign_Data[[#This Row],[Clicks]]</f>
        <v>4.5383917775090696E-2</v>
      </c>
      <c r="Q1662" s="6">
        <f>Campaign_Data[[#This Row],[Total_Spend]]/Campaign_Data[[#This Row],[Conversions]]</f>
        <v>7.0576344490409934E-2</v>
      </c>
      <c r="R1662" s="7">
        <f xml:space="preserve"> Campaign_Data[[#This Row],[Revenue_Generated]]/Campaign_Data[[#This Row],[Total_Spend]]</f>
        <v>1.8535269433157928</v>
      </c>
      <c r="S1662" t="str">
        <f xml:space="preserve"> TEXT(Campaign_Data[[#This Row],[Start_Date]], "mmm-yyyy")</f>
        <v>Nov-2022</v>
      </c>
    </row>
    <row r="1663" spans="1:19" x14ac:dyDescent="0.2">
      <c r="A1663" t="s">
        <v>1701</v>
      </c>
      <c r="B1663" t="s">
        <v>25</v>
      </c>
      <c r="C1663" t="s">
        <v>20</v>
      </c>
      <c r="D1663" s="1">
        <v>45028</v>
      </c>
      <c r="E1663" s="1">
        <v>45482</v>
      </c>
      <c r="F1663">
        <v>114410.8</v>
      </c>
      <c r="G1663">
        <v>39028.199999999997</v>
      </c>
      <c r="H1663">
        <v>7322.5</v>
      </c>
      <c r="I1663" s="6">
        <v>2281.8069999999998</v>
      </c>
      <c r="J1663" s="7">
        <v>7588.4009999999998</v>
      </c>
      <c r="K1663" t="s">
        <v>37</v>
      </c>
      <c r="L1663" t="s">
        <v>22</v>
      </c>
      <c r="M1663" t="s">
        <v>31</v>
      </c>
      <c r="N1663" s="5">
        <f xml:space="preserve"> Campaign_Data[[#This Row],[Clicks]]/Campaign_Data[[#This Row],[Impressions]]</f>
        <v>0.34112339044915335</v>
      </c>
      <c r="O1663" s="5">
        <f xml:space="preserve"> Campaign_Data[[#This Row],[Conversions]]/Campaign_Data[[#This Row],[Clicks]]</f>
        <v>0.18762074602466935</v>
      </c>
      <c r="P1663" s="7">
        <f>Campaign_Data[[#This Row],[Total_Spend]]/Campaign_Data[[#This Row],[Clicks]]</f>
        <v>5.8465596671124984E-2</v>
      </c>
      <c r="Q1663" s="6">
        <f>Campaign_Data[[#This Row],[Total_Spend]]/Campaign_Data[[#This Row],[Conversions]]</f>
        <v>0.31161584158415839</v>
      </c>
      <c r="R1663" s="7">
        <f xml:space="preserve"> Campaign_Data[[#This Row],[Revenue_Generated]]/Campaign_Data[[#This Row],[Total_Spend]]</f>
        <v>3.3256103605607312</v>
      </c>
      <c r="S1663" t="str">
        <f xml:space="preserve"> TEXT(Campaign_Data[[#This Row],[Start_Date]], "mmm-yyyy")</f>
        <v>Apr-2023</v>
      </c>
    </row>
    <row r="1664" spans="1:19" x14ac:dyDescent="0.2">
      <c r="A1664" t="s">
        <v>1702</v>
      </c>
      <c r="B1664" t="s">
        <v>25</v>
      </c>
      <c r="C1664" t="s">
        <v>20</v>
      </c>
      <c r="D1664" s="1">
        <v>44885</v>
      </c>
      <c r="E1664" s="1">
        <v>45346</v>
      </c>
      <c r="F1664">
        <v>53528.2</v>
      </c>
      <c r="G1664">
        <v>49740.799999999996</v>
      </c>
      <c r="H1664">
        <v>38233.599999999999</v>
      </c>
      <c r="I1664" s="6">
        <v>13054.147000000001</v>
      </c>
      <c r="J1664" s="7">
        <v>45159.641000000003</v>
      </c>
      <c r="K1664" t="s">
        <v>64</v>
      </c>
      <c r="L1664" t="s">
        <v>43</v>
      </c>
      <c r="M1664" t="s">
        <v>31</v>
      </c>
      <c r="N1664" s="5">
        <f xml:space="preserve"> Campaign_Data[[#This Row],[Clicks]]/Campaign_Data[[#This Row],[Impressions]]</f>
        <v>0.92924477191461696</v>
      </c>
      <c r="O1664" s="5">
        <f xml:space="preserve"> Campaign_Data[[#This Row],[Conversions]]/Campaign_Data[[#This Row],[Clicks]]</f>
        <v>0.76865671641791045</v>
      </c>
      <c r="P1664" s="7">
        <f>Campaign_Data[[#This Row],[Total_Spend]]/Campaign_Data[[#This Row],[Clicks]]</f>
        <v>0.26244344682835824</v>
      </c>
      <c r="Q1664" s="6">
        <f>Campaign_Data[[#This Row],[Total_Spend]]/Campaign_Data[[#This Row],[Conversions]]</f>
        <v>0.34143128033980585</v>
      </c>
      <c r="R1664" s="7">
        <f xml:space="preserve"> Campaign_Data[[#This Row],[Revenue_Generated]]/Campaign_Data[[#This Row],[Total_Spend]]</f>
        <v>3.4594095654047714</v>
      </c>
      <c r="S1664" t="str">
        <f xml:space="preserve"> TEXT(Campaign_Data[[#This Row],[Start_Date]], "mmm-yyyy")</f>
        <v>Nov-2022</v>
      </c>
    </row>
    <row r="1665" spans="1:19" x14ac:dyDescent="0.2">
      <c r="A1665" t="s">
        <v>1703</v>
      </c>
      <c r="B1665" t="s">
        <v>39</v>
      </c>
      <c r="C1665" t="s">
        <v>47</v>
      </c>
      <c r="D1665" s="1">
        <v>45069</v>
      </c>
      <c r="E1665" s="1">
        <v>45515</v>
      </c>
      <c r="F1665">
        <v>7177.5</v>
      </c>
      <c r="G1665">
        <v>3422</v>
      </c>
      <c r="H1665">
        <v>1928.5</v>
      </c>
      <c r="I1665" s="6">
        <v>10684.093000000001</v>
      </c>
      <c r="J1665" s="7">
        <v>24892.207999999999</v>
      </c>
      <c r="K1665" t="s">
        <v>29</v>
      </c>
      <c r="L1665" t="s">
        <v>34</v>
      </c>
      <c r="M1665" t="s">
        <v>31</v>
      </c>
      <c r="N1665" s="5">
        <f xml:space="preserve"> Campaign_Data[[#This Row],[Clicks]]/Campaign_Data[[#This Row],[Impressions]]</f>
        <v>0.47676767676767678</v>
      </c>
      <c r="O1665" s="5">
        <f xml:space="preserve"> Campaign_Data[[#This Row],[Conversions]]/Campaign_Data[[#This Row],[Clicks]]</f>
        <v>0.56355932203389836</v>
      </c>
      <c r="P1665" s="7">
        <f>Campaign_Data[[#This Row],[Total_Spend]]/Campaign_Data[[#This Row],[Clicks]]</f>
        <v>3.1221779661016953</v>
      </c>
      <c r="Q1665" s="6">
        <f>Campaign_Data[[#This Row],[Total_Spend]]/Campaign_Data[[#This Row],[Conversions]]</f>
        <v>5.5401052631578951</v>
      </c>
      <c r="R1665" s="7">
        <f xml:space="preserve"> Campaign_Data[[#This Row],[Revenue_Generated]]/Campaign_Data[[#This Row],[Total_Spend]]</f>
        <v>2.3298381996487674</v>
      </c>
      <c r="S1665" t="str">
        <f xml:space="preserve"> TEXT(Campaign_Data[[#This Row],[Start_Date]], "mmm-yyyy")</f>
        <v>May-2023</v>
      </c>
    </row>
    <row r="1666" spans="1:19" x14ac:dyDescent="0.2">
      <c r="A1666" t="s">
        <v>1704</v>
      </c>
      <c r="B1666" t="s">
        <v>25</v>
      </c>
      <c r="C1666" t="s">
        <v>20</v>
      </c>
      <c r="D1666" s="1">
        <v>45153</v>
      </c>
      <c r="E1666" s="1">
        <v>45596</v>
      </c>
      <c r="F1666">
        <v>9019</v>
      </c>
      <c r="G1666">
        <v>1154.2</v>
      </c>
      <c r="H1666">
        <v>1122.3</v>
      </c>
      <c r="I1666" s="6">
        <v>12652.7</v>
      </c>
      <c r="J1666" s="7">
        <v>46835.724999999999</v>
      </c>
      <c r="K1666" t="s">
        <v>64</v>
      </c>
      <c r="L1666" t="s">
        <v>30</v>
      </c>
      <c r="M1666" t="s">
        <v>31</v>
      </c>
      <c r="N1666" s="5">
        <f xml:space="preserve"> Campaign_Data[[#This Row],[Clicks]]/Campaign_Data[[#This Row],[Impressions]]</f>
        <v>0.1279742765273312</v>
      </c>
      <c r="O1666" s="5">
        <f xml:space="preserve"> Campaign_Data[[#This Row],[Conversions]]/Campaign_Data[[#This Row],[Clicks]]</f>
        <v>0.97236180904522607</v>
      </c>
      <c r="P1666" s="7">
        <f>Campaign_Data[[#This Row],[Total_Spend]]/Campaign_Data[[#This Row],[Clicks]]</f>
        <v>10.962311557788945</v>
      </c>
      <c r="Q1666" s="6">
        <f>Campaign_Data[[#This Row],[Total_Spend]]/Campaign_Data[[#This Row],[Conversions]]</f>
        <v>11.273901808785531</v>
      </c>
      <c r="R1666" s="7">
        <f xml:space="preserve"> Campaign_Data[[#This Row],[Revenue_Generated]]/Campaign_Data[[#This Row],[Total_Spend]]</f>
        <v>3.7016387806555118</v>
      </c>
      <c r="S1666" t="str">
        <f xml:space="preserve"> TEXT(Campaign_Data[[#This Row],[Start_Date]], "mmm-yyyy")</f>
        <v>Aug-2023</v>
      </c>
    </row>
    <row r="1667" spans="1:19" x14ac:dyDescent="0.2">
      <c r="A1667" t="s">
        <v>1705</v>
      </c>
      <c r="B1667" t="s">
        <v>27</v>
      </c>
      <c r="C1667" t="s">
        <v>47</v>
      </c>
      <c r="D1667" s="1">
        <v>45020</v>
      </c>
      <c r="E1667" s="1">
        <v>45483</v>
      </c>
      <c r="F1667">
        <v>85590.599999999991</v>
      </c>
      <c r="G1667">
        <v>64324.9</v>
      </c>
      <c r="H1667">
        <v>5736.2</v>
      </c>
      <c r="I1667" s="6">
        <v>12323.347</v>
      </c>
      <c r="J1667" s="7">
        <v>33806.837</v>
      </c>
      <c r="K1667" t="s">
        <v>29</v>
      </c>
      <c r="L1667" t="s">
        <v>43</v>
      </c>
      <c r="M1667" t="s">
        <v>31</v>
      </c>
      <c r="N1667" s="5">
        <f xml:space="preserve"> Campaign_Data[[#This Row],[Clicks]]/Campaign_Data[[#This Row],[Impressions]]</f>
        <v>0.75154164125499767</v>
      </c>
      <c r="O1667" s="5">
        <f xml:space="preserve"> Campaign_Data[[#This Row],[Conversions]]/Campaign_Data[[#This Row],[Clicks]]</f>
        <v>8.9175420404850991E-2</v>
      </c>
      <c r="P1667" s="7">
        <f>Campaign_Data[[#This Row],[Total_Spend]]/Campaign_Data[[#This Row],[Clicks]]</f>
        <v>0.19157973039989179</v>
      </c>
      <c r="Q1667" s="6">
        <f>Campaign_Data[[#This Row],[Total_Spend]]/Campaign_Data[[#This Row],[Conversions]]</f>
        <v>2.1483468149646106</v>
      </c>
      <c r="R1667" s="7">
        <f xml:space="preserve"> Campaign_Data[[#This Row],[Revenue_Generated]]/Campaign_Data[[#This Row],[Total_Spend]]</f>
        <v>2.7433161624029574</v>
      </c>
      <c r="S1667" t="str">
        <f xml:space="preserve"> TEXT(Campaign_Data[[#This Row],[Start_Date]], "mmm-yyyy")</f>
        <v>Apr-2023</v>
      </c>
    </row>
    <row r="1668" spans="1:19" x14ac:dyDescent="0.2">
      <c r="A1668" t="s">
        <v>1706</v>
      </c>
      <c r="B1668" t="s">
        <v>33</v>
      </c>
      <c r="C1668" t="s">
        <v>47</v>
      </c>
      <c r="D1668" s="1">
        <v>44985</v>
      </c>
      <c r="E1668" s="1">
        <v>45426</v>
      </c>
      <c r="F1668">
        <v>134452.69999999998</v>
      </c>
      <c r="G1668">
        <v>101027.3</v>
      </c>
      <c r="H1668">
        <v>70461.3</v>
      </c>
      <c r="I1668" s="6">
        <v>1489.614</v>
      </c>
      <c r="J1668" s="7">
        <v>4558.9449999999997</v>
      </c>
      <c r="K1668" t="s">
        <v>64</v>
      </c>
      <c r="L1668" t="s">
        <v>43</v>
      </c>
      <c r="M1668" t="s">
        <v>23</v>
      </c>
      <c r="N1668" s="5">
        <f xml:space="preserve"> Campaign_Data[[#This Row],[Clicks]]/Campaign_Data[[#This Row],[Impressions]]</f>
        <v>0.75139658779630325</v>
      </c>
      <c r="O1668" s="5">
        <f xml:space="preserve"> Campaign_Data[[#This Row],[Conversions]]/Campaign_Data[[#This Row],[Clicks]]</f>
        <v>0.69744811550937225</v>
      </c>
      <c r="P1668" s="7">
        <f>Campaign_Data[[#This Row],[Total_Spend]]/Campaign_Data[[#This Row],[Clicks]]</f>
        <v>1.4744668025375319E-2</v>
      </c>
      <c r="Q1668" s="6">
        <f>Campaign_Data[[#This Row],[Total_Spend]]/Campaign_Data[[#This Row],[Conversions]]</f>
        <v>2.1140881590319793E-2</v>
      </c>
      <c r="R1668" s="7">
        <f xml:space="preserve"> Campaign_Data[[#This Row],[Revenue_Generated]]/Campaign_Data[[#This Row],[Total_Spend]]</f>
        <v>3.060487481991979</v>
      </c>
      <c r="S1668" t="str">
        <f xml:space="preserve"> TEXT(Campaign_Data[[#This Row],[Start_Date]], "mmm-yyyy")</f>
        <v>Feb-2023</v>
      </c>
    </row>
    <row r="1669" spans="1:19" x14ac:dyDescent="0.2">
      <c r="A1669" t="s">
        <v>1707</v>
      </c>
      <c r="B1669" t="s">
        <v>33</v>
      </c>
      <c r="C1669" t="s">
        <v>20</v>
      </c>
      <c r="D1669" s="1">
        <v>45017</v>
      </c>
      <c r="E1669" s="1">
        <v>45466</v>
      </c>
      <c r="F1669">
        <v>141775.19999999998</v>
      </c>
      <c r="G1669">
        <v>85190.399999999994</v>
      </c>
      <c r="H1669">
        <v>58919.299999999996</v>
      </c>
      <c r="I1669" s="6">
        <v>11975.781999999999</v>
      </c>
      <c r="J1669" s="7">
        <v>15132.287</v>
      </c>
      <c r="K1669" t="s">
        <v>64</v>
      </c>
      <c r="L1669" t="s">
        <v>49</v>
      </c>
      <c r="M1669" t="s">
        <v>31</v>
      </c>
      <c r="N1669" s="5">
        <f xml:space="preserve"> Campaign_Data[[#This Row],[Clicks]]/Campaign_Data[[#This Row],[Impressions]]</f>
        <v>0.60088365243004427</v>
      </c>
      <c r="O1669" s="5">
        <f xml:space="preserve"> Campaign_Data[[#This Row],[Conversions]]/Campaign_Data[[#This Row],[Clicks]]</f>
        <v>0.69161900871459692</v>
      </c>
      <c r="P1669" s="7">
        <f>Campaign_Data[[#This Row],[Total_Spend]]/Campaign_Data[[#This Row],[Clicks]]</f>
        <v>0.14057666122004359</v>
      </c>
      <c r="Q1669" s="6">
        <f>Campaign_Data[[#This Row],[Total_Spend]]/Campaign_Data[[#This Row],[Conversions]]</f>
        <v>0.20325737067480434</v>
      </c>
      <c r="R1669" s="7">
        <f xml:space="preserve"> Campaign_Data[[#This Row],[Revenue_Generated]]/Campaign_Data[[#This Row],[Total_Spend]]</f>
        <v>1.263574019633958</v>
      </c>
      <c r="S1669" t="str">
        <f xml:space="preserve"> TEXT(Campaign_Data[[#This Row],[Start_Date]], "mmm-yyyy")</f>
        <v>Apr-2023</v>
      </c>
    </row>
    <row r="1670" spans="1:19" x14ac:dyDescent="0.2">
      <c r="A1670" t="s">
        <v>1708</v>
      </c>
      <c r="B1670" t="s">
        <v>39</v>
      </c>
      <c r="C1670" t="s">
        <v>47</v>
      </c>
      <c r="D1670" s="1">
        <v>44873</v>
      </c>
      <c r="E1670" s="1">
        <v>45326</v>
      </c>
      <c r="F1670">
        <v>62706.7</v>
      </c>
      <c r="G1670">
        <v>28373.599999999999</v>
      </c>
      <c r="H1670">
        <v>14157.8</v>
      </c>
      <c r="I1670" s="6">
        <v>5276.9269999999997</v>
      </c>
      <c r="J1670" s="7">
        <v>15653.678</v>
      </c>
      <c r="K1670" t="s">
        <v>37</v>
      </c>
      <c r="L1670" t="s">
        <v>43</v>
      </c>
      <c r="M1670" t="s">
        <v>31</v>
      </c>
      <c r="N1670" s="5">
        <f xml:space="preserve"> Campaign_Data[[#This Row],[Clicks]]/Campaign_Data[[#This Row],[Impressions]]</f>
        <v>0.45248115432641167</v>
      </c>
      <c r="O1670" s="5">
        <f xml:space="preserve"> Campaign_Data[[#This Row],[Conversions]]/Campaign_Data[[#This Row],[Clicks]]</f>
        <v>0.49897792313982009</v>
      </c>
      <c r="P1670" s="7">
        <f>Campaign_Data[[#This Row],[Total_Spend]]/Campaign_Data[[#This Row],[Clicks]]</f>
        <v>0.18598017170891251</v>
      </c>
      <c r="Q1670" s="6">
        <f>Campaign_Data[[#This Row],[Total_Spend]]/Campaign_Data[[#This Row],[Conversions]]</f>
        <v>0.37272224498156492</v>
      </c>
      <c r="R1670" s="7">
        <f xml:space="preserve"> Campaign_Data[[#This Row],[Revenue_Generated]]/Campaign_Data[[#This Row],[Total_Spend]]</f>
        <v>2.9664382319482532</v>
      </c>
      <c r="S1670" t="str">
        <f xml:space="preserve"> TEXT(Campaign_Data[[#This Row],[Start_Date]], "mmm-yyyy")</f>
        <v>Nov-2022</v>
      </c>
    </row>
    <row r="1671" spans="1:19" x14ac:dyDescent="0.2">
      <c r="A1671" t="s">
        <v>1709</v>
      </c>
      <c r="B1671" t="s">
        <v>25</v>
      </c>
      <c r="C1671" t="s">
        <v>47</v>
      </c>
      <c r="D1671" s="1">
        <v>45127</v>
      </c>
      <c r="E1671" s="1">
        <v>45579</v>
      </c>
      <c r="F1671">
        <v>19772.2</v>
      </c>
      <c r="G1671">
        <v>316.09999999999997</v>
      </c>
      <c r="H1671">
        <v>232</v>
      </c>
      <c r="I1671" s="6">
        <v>8981.1550000000007</v>
      </c>
      <c r="J1671" s="7">
        <v>25950.707999999999</v>
      </c>
      <c r="K1671" t="s">
        <v>37</v>
      </c>
      <c r="L1671" t="s">
        <v>34</v>
      </c>
      <c r="M1671" t="s">
        <v>31</v>
      </c>
      <c r="N1671" s="5">
        <f xml:space="preserve"> Campaign_Data[[#This Row],[Clicks]]/Campaign_Data[[#This Row],[Impressions]]</f>
        <v>1.5987092989146374E-2</v>
      </c>
      <c r="O1671" s="5">
        <f xml:space="preserve"> Campaign_Data[[#This Row],[Conversions]]/Campaign_Data[[#This Row],[Clicks]]</f>
        <v>0.73394495412844041</v>
      </c>
      <c r="P1671" s="7">
        <f>Campaign_Data[[#This Row],[Total_Spend]]/Campaign_Data[[#This Row],[Clicks]]</f>
        <v>28.412385321100924</v>
      </c>
      <c r="Q1671" s="6">
        <f>Campaign_Data[[#This Row],[Total_Spend]]/Campaign_Data[[#This Row],[Conversions]]</f>
        <v>38.711875000000006</v>
      </c>
      <c r="R1671" s="7">
        <f xml:space="preserve"> Campaign_Data[[#This Row],[Revenue_Generated]]/Campaign_Data[[#This Row],[Total_Spend]]</f>
        <v>2.8894622128222927</v>
      </c>
      <c r="S1671" t="str">
        <f xml:space="preserve"> TEXT(Campaign_Data[[#This Row],[Start_Date]], "mmm-yyyy")</f>
        <v>Jul-2023</v>
      </c>
    </row>
    <row r="1672" spans="1:19" x14ac:dyDescent="0.2">
      <c r="A1672" t="s">
        <v>1710</v>
      </c>
      <c r="B1672" t="s">
        <v>46</v>
      </c>
      <c r="C1672" t="s">
        <v>40</v>
      </c>
      <c r="D1672" s="1">
        <v>45029</v>
      </c>
      <c r="E1672" s="1">
        <v>45482</v>
      </c>
      <c r="F1672">
        <v>22367.7</v>
      </c>
      <c r="G1672">
        <v>16683.7</v>
      </c>
      <c r="H1672">
        <v>9807.7999999999993</v>
      </c>
      <c r="I1672" s="6">
        <v>8241.2489999999998</v>
      </c>
      <c r="J1672" s="7">
        <v>18972.699000000001</v>
      </c>
      <c r="K1672" t="s">
        <v>42</v>
      </c>
      <c r="L1672" t="s">
        <v>49</v>
      </c>
      <c r="M1672" t="s">
        <v>23</v>
      </c>
      <c r="N1672" s="5">
        <f xml:space="preserve"> Campaign_Data[[#This Row],[Clicks]]/Campaign_Data[[#This Row],[Impressions]]</f>
        <v>0.74588357318812393</v>
      </c>
      <c r="O1672" s="5">
        <f xml:space="preserve"> Campaign_Data[[#This Row],[Conversions]]/Campaign_Data[[#This Row],[Clicks]]</f>
        <v>0.58786719972188417</v>
      </c>
      <c r="P1672" s="7">
        <f>Campaign_Data[[#This Row],[Total_Spend]]/Campaign_Data[[#This Row],[Clicks]]</f>
        <v>0.49397010255518858</v>
      </c>
      <c r="Q1672" s="6">
        <f>Campaign_Data[[#This Row],[Total_Spend]]/Campaign_Data[[#This Row],[Conversions]]</f>
        <v>0.84027498521584865</v>
      </c>
      <c r="R1672" s="7">
        <f xml:space="preserve"> Campaign_Data[[#This Row],[Revenue_Generated]]/Campaign_Data[[#This Row],[Total_Spend]]</f>
        <v>2.3021630580510308</v>
      </c>
      <c r="S1672" t="str">
        <f xml:space="preserve"> TEXT(Campaign_Data[[#This Row],[Start_Date]], "mmm-yyyy")</f>
        <v>Apr-2023</v>
      </c>
    </row>
    <row r="1673" spans="1:19" x14ac:dyDescent="0.2">
      <c r="A1673" t="s">
        <v>1711</v>
      </c>
      <c r="B1673" t="s">
        <v>25</v>
      </c>
      <c r="C1673" t="s">
        <v>47</v>
      </c>
      <c r="D1673" s="1">
        <v>44910</v>
      </c>
      <c r="E1673" s="1">
        <v>45354</v>
      </c>
      <c r="F1673">
        <v>11234.6</v>
      </c>
      <c r="G1673">
        <v>11147.6</v>
      </c>
      <c r="H1673">
        <v>1505.1</v>
      </c>
      <c r="I1673" s="6">
        <v>8855.9619999999995</v>
      </c>
      <c r="J1673" s="7">
        <v>33301.076999999997</v>
      </c>
      <c r="K1673" t="s">
        <v>37</v>
      </c>
      <c r="L1673" t="s">
        <v>30</v>
      </c>
      <c r="M1673" t="s">
        <v>31</v>
      </c>
      <c r="N1673" s="5">
        <f xml:space="preserve"> Campaign_Data[[#This Row],[Clicks]]/Campaign_Data[[#This Row],[Impressions]]</f>
        <v>0.99225606608156947</v>
      </c>
      <c r="O1673" s="5">
        <f xml:space="preserve"> Campaign_Data[[#This Row],[Conversions]]/Campaign_Data[[#This Row],[Clicks]]</f>
        <v>0.13501560874089488</v>
      </c>
      <c r="P1673" s="7">
        <f>Campaign_Data[[#This Row],[Total_Spend]]/Campaign_Data[[#This Row],[Clicks]]</f>
        <v>0.79442767950052018</v>
      </c>
      <c r="Q1673" s="6">
        <f>Campaign_Data[[#This Row],[Total_Spend]]/Campaign_Data[[#This Row],[Conversions]]</f>
        <v>5.8839691714836224</v>
      </c>
      <c r="R1673" s="7">
        <f xml:space="preserve"> Campaign_Data[[#This Row],[Revenue_Generated]]/Campaign_Data[[#This Row],[Total_Spend]]</f>
        <v>3.760300349075572</v>
      </c>
      <c r="S1673" t="str">
        <f xml:space="preserve"> TEXT(Campaign_Data[[#This Row],[Start_Date]], "mmm-yyyy")</f>
        <v>Dec-2022</v>
      </c>
    </row>
    <row r="1674" spans="1:19" x14ac:dyDescent="0.2">
      <c r="A1674" t="s">
        <v>1712</v>
      </c>
      <c r="B1674" t="s">
        <v>25</v>
      </c>
      <c r="C1674" t="s">
        <v>47</v>
      </c>
      <c r="D1674" s="1">
        <v>44971</v>
      </c>
      <c r="E1674" s="1">
        <v>45414</v>
      </c>
      <c r="F1674">
        <v>126042.7</v>
      </c>
      <c r="G1674">
        <v>124433.2</v>
      </c>
      <c r="H1674">
        <v>79729.7</v>
      </c>
      <c r="I1674" s="6">
        <v>5803.77</v>
      </c>
      <c r="J1674" s="7">
        <v>9943.7520000000004</v>
      </c>
      <c r="K1674" t="s">
        <v>37</v>
      </c>
      <c r="L1674" t="s">
        <v>22</v>
      </c>
      <c r="M1674" t="s">
        <v>23</v>
      </c>
      <c r="N1674" s="5">
        <f xml:space="preserve"> Campaign_Data[[#This Row],[Clicks]]/Campaign_Data[[#This Row],[Impressions]]</f>
        <v>0.98723051791178706</v>
      </c>
      <c r="O1674" s="5">
        <f xml:space="preserve"> Campaign_Data[[#This Row],[Conversions]]/Campaign_Data[[#This Row],[Clicks]]</f>
        <v>0.64074298499114379</v>
      </c>
      <c r="P1674" s="7">
        <f>Campaign_Data[[#This Row],[Total_Spend]]/Campaign_Data[[#This Row],[Clicks]]</f>
        <v>4.6641651906404402E-2</v>
      </c>
      <c r="Q1674" s="6">
        <f>Campaign_Data[[#This Row],[Total_Spend]]/Campaign_Data[[#This Row],[Conversions]]</f>
        <v>7.2793074600807486E-2</v>
      </c>
      <c r="R1674" s="7">
        <f xml:space="preserve"> Campaign_Data[[#This Row],[Revenue_Generated]]/Campaign_Data[[#This Row],[Total_Spend]]</f>
        <v>1.7133263378803778</v>
      </c>
      <c r="S1674" t="str">
        <f xml:space="preserve"> TEXT(Campaign_Data[[#This Row],[Start_Date]], "mmm-yyyy")</f>
        <v>Feb-2023</v>
      </c>
    </row>
    <row r="1675" spans="1:19" x14ac:dyDescent="0.2">
      <c r="A1675" t="s">
        <v>1713</v>
      </c>
      <c r="B1675" t="s">
        <v>39</v>
      </c>
      <c r="C1675" t="s">
        <v>47</v>
      </c>
      <c r="D1675" s="1">
        <v>44936</v>
      </c>
      <c r="E1675" s="1">
        <v>45379</v>
      </c>
      <c r="F1675">
        <v>69977</v>
      </c>
      <c r="G1675">
        <v>65673.399999999994</v>
      </c>
      <c r="H1675">
        <v>64603.299999999996</v>
      </c>
      <c r="I1675" s="6">
        <v>8121.0439999999999</v>
      </c>
      <c r="J1675" s="7">
        <v>19522.045999999998</v>
      </c>
      <c r="K1675" t="s">
        <v>29</v>
      </c>
      <c r="L1675" t="s">
        <v>34</v>
      </c>
      <c r="M1675" t="s">
        <v>31</v>
      </c>
      <c r="N1675" s="5">
        <f xml:space="preserve"> Campaign_Data[[#This Row],[Clicks]]/Campaign_Data[[#This Row],[Impressions]]</f>
        <v>0.93849979278905915</v>
      </c>
      <c r="O1675" s="5">
        <f xml:space="preserve"> Campaign_Data[[#This Row],[Conversions]]/Campaign_Data[[#This Row],[Clicks]]</f>
        <v>0.98370573169654685</v>
      </c>
      <c r="P1675" s="7">
        <f>Campaign_Data[[#This Row],[Total_Spend]]/Campaign_Data[[#This Row],[Clicks]]</f>
        <v>0.1236580411551709</v>
      </c>
      <c r="Q1675" s="6">
        <f>Campaign_Data[[#This Row],[Total_Spend]]/Campaign_Data[[#This Row],[Conversions]]</f>
        <v>0.12570633388696864</v>
      </c>
      <c r="R1675" s="7">
        <f xml:space="preserve"> Campaign_Data[[#This Row],[Revenue_Generated]]/Campaign_Data[[#This Row],[Total_Spend]]</f>
        <v>2.4038837863703235</v>
      </c>
      <c r="S1675" t="str">
        <f xml:space="preserve"> TEXT(Campaign_Data[[#This Row],[Start_Date]], "mmm-yyyy")</f>
        <v>Jan-2023</v>
      </c>
    </row>
    <row r="1676" spans="1:19" x14ac:dyDescent="0.2">
      <c r="A1676" t="s">
        <v>1714</v>
      </c>
      <c r="B1676" t="s">
        <v>33</v>
      </c>
      <c r="C1676" t="s">
        <v>47</v>
      </c>
      <c r="D1676" s="1">
        <v>45034</v>
      </c>
      <c r="E1676" s="1">
        <v>45493</v>
      </c>
      <c r="F1676">
        <v>87005.8</v>
      </c>
      <c r="G1676">
        <v>69872.599999999991</v>
      </c>
      <c r="H1676">
        <v>58658.299999999996</v>
      </c>
      <c r="I1676" s="6">
        <v>1372.5409999999999</v>
      </c>
      <c r="J1676" s="7">
        <v>4286.9539999999997</v>
      </c>
      <c r="K1676" t="s">
        <v>37</v>
      </c>
      <c r="L1676" t="s">
        <v>34</v>
      </c>
      <c r="M1676" t="s">
        <v>31</v>
      </c>
      <c r="N1676" s="5">
        <f xml:space="preserve"> Campaign_Data[[#This Row],[Clicks]]/Campaign_Data[[#This Row],[Impressions]]</f>
        <v>0.80307979468035451</v>
      </c>
      <c r="O1676" s="5">
        <f xml:space="preserve"> Campaign_Data[[#This Row],[Conversions]]/Campaign_Data[[#This Row],[Clicks]]</f>
        <v>0.83950361085747494</v>
      </c>
      <c r="P1676" s="7">
        <f>Campaign_Data[[#This Row],[Total_Spend]]/Campaign_Data[[#This Row],[Clicks]]</f>
        <v>1.9643479704490745E-2</v>
      </c>
      <c r="Q1676" s="6">
        <f>Campaign_Data[[#This Row],[Total_Spend]]/Campaign_Data[[#This Row],[Conversions]]</f>
        <v>2.3398922232659318E-2</v>
      </c>
      <c r="R1676" s="7">
        <f xml:space="preserve"> Campaign_Data[[#This Row],[Revenue_Generated]]/Campaign_Data[[#This Row],[Total_Spend]]</f>
        <v>3.1233704494073402</v>
      </c>
      <c r="S1676" t="str">
        <f xml:space="preserve"> TEXT(Campaign_Data[[#This Row],[Start_Date]], "mmm-yyyy")</f>
        <v>Apr-2023</v>
      </c>
    </row>
    <row r="1677" spans="1:19" x14ac:dyDescent="0.2">
      <c r="A1677" t="s">
        <v>1715</v>
      </c>
      <c r="B1677" t="s">
        <v>27</v>
      </c>
      <c r="C1677" t="s">
        <v>20</v>
      </c>
      <c r="D1677" s="1">
        <v>44981</v>
      </c>
      <c r="E1677" s="1">
        <v>45428</v>
      </c>
      <c r="F1677">
        <v>143683.4</v>
      </c>
      <c r="G1677">
        <v>45144.299999999996</v>
      </c>
      <c r="H1677">
        <v>23089.8</v>
      </c>
      <c r="I1677" s="6">
        <v>12137.022000000001</v>
      </c>
      <c r="J1677" s="7">
        <v>31602.46</v>
      </c>
      <c r="K1677" t="s">
        <v>37</v>
      </c>
      <c r="L1677" t="s">
        <v>22</v>
      </c>
      <c r="M1677" t="s">
        <v>23</v>
      </c>
      <c r="N1677" s="5">
        <f xml:space="preserve"> Campaign_Data[[#This Row],[Clicks]]/Campaign_Data[[#This Row],[Impressions]]</f>
        <v>0.31419287127114193</v>
      </c>
      <c r="O1677" s="5">
        <f xml:space="preserve"> Campaign_Data[[#This Row],[Conversions]]/Campaign_Data[[#This Row],[Clicks]]</f>
        <v>0.51146656388514167</v>
      </c>
      <c r="P1677" s="7">
        <f>Campaign_Data[[#This Row],[Total_Spend]]/Campaign_Data[[#This Row],[Clicks]]</f>
        <v>0.26884948930429758</v>
      </c>
      <c r="Q1677" s="6">
        <f>Campaign_Data[[#This Row],[Total_Spend]]/Campaign_Data[[#This Row],[Conversions]]</f>
        <v>0.52564431047475513</v>
      </c>
      <c r="R1677" s="7">
        <f xml:space="preserve"> Campaign_Data[[#This Row],[Revenue_Generated]]/Campaign_Data[[#This Row],[Total_Spend]]</f>
        <v>2.6038067657782937</v>
      </c>
      <c r="S1677" t="str">
        <f xml:space="preserve"> TEXT(Campaign_Data[[#This Row],[Start_Date]], "mmm-yyyy")</f>
        <v>Feb-2023</v>
      </c>
    </row>
    <row r="1678" spans="1:19" x14ac:dyDescent="0.2">
      <c r="A1678" t="s">
        <v>1716</v>
      </c>
      <c r="B1678" t="s">
        <v>25</v>
      </c>
      <c r="C1678" t="s">
        <v>20</v>
      </c>
      <c r="D1678" s="1">
        <v>45072</v>
      </c>
      <c r="E1678" s="1">
        <v>45506</v>
      </c>
      <c r="F1678">
        <v>86518.599999999991</v>
      </c>
      <c r="G1678">
        <v>45440.1</v>
      </c>
      <c r="H1678">
        <v>7566.0999999999995</v>
      </c>
      <c r="I1678" s="6">
        <v>1954.6579999999999</v>
      </c>
      <c r="J1678" s="7">
        <v>6439.4790000000003</v>
      </c>
      <c r="K1678" t="s">
        <v>21</v>
      </c>
      <c r="L1678" t="s">
        <v>22</v>
      </c>
      <c r="M1678" t="s">
        <v>31</v>
      </c>
      <c r="N1678" s="5">
        <f xml:space="preserve"> Campaign_Data[[#This Row],[Clicks]]/Campaign_Data[[#This Row],[Impressions]]</f>
        <v>0.52520614064490179</v>
      </c>
      <c r="O1678" s="5">
        <f xml:space="preserve"> Campaign_Data[[#This Row],[Conversions]]/Campaign_Data[[#This Row],[Clicks]]</f>
        <v>0.16650711596145254</v>
      </c>
      <c r="P1678" s="7">
        <f>Campaign_Data[[#This Row],[Total_Spend]]/Campaign_Data[[#This Row],[Clicks]]</f>
        <v>4.301614653136767E-2</v>
      </c>
      <c r="Q1678" s="6">
        <f>Campaign_Data[[#This Row],[Total_Spend]]/Campaign_Data[[#This Row],[Conversions]]</f>
        <v>0.25834419317746266</v>
      </c>
      <c r="R1678" s="7">
        <f xml:space="preserve"> Campaign_Data[[#This Row],[Revenue_Generated]]/Campaign_Data[[#This Row],[Total_Spend]]</f>
        <v>3.2944274650603842</v>
      </c>
      <c r="S1678" t="str">
        <f xml:space="preserve"> TEXT(Campaign_Data[[#This Row],[Start_Date]], "mmm-yyyy")</f>
        <v>May-2023</v>
      </c>
    </row>
    <row r="1679" spans="1:19" x14ac:dyDescent="0.2">
      <c r="A1679" t="s">
        <v>1717</v>
      </c>
      <c r="B1679" t="s">
        <v>39</v>
      </c>
      <c r="C1679" t="s">
        <v>40</v>
      </c>
      <c r="D1679" s="1">
        <v>44915</v>
      </c>
      <c r="E1679" s="1">
        <v>45369</v>
      </c>
      <c r="F1679">
        <v>91106.4</v>
      </c>
      <c r="G1679">
        <v>10361.699999999999</v>
      </c>
      <c r="H1679">
        <v>1661.7</v>
      </c>
      <c r="I1679" s="6">
        <v>8157.9319999999998</v>
      </c>
      <c r="J1679" s="7">
        <v>24356.201000000001</v>
      </c>
      <c r="K1679" t="s">
        <v>21</v>
      </c>
      <c r="L1679" t="s">
        <v>34</v>
      </c>
      <c r="M1679" t="s">
        <v>31</v>
      </c>
      <c r="N1679" s="5">
        <f xml:space="preserve"> Campaign_Data[[#This Row],[Clicks]]/Campaign_Data[[#This Row],[Impressions]]</f>
        <v>0.1137318563789152</v>
      </c>
      <c r="O1679" s="5">
        <f xml:space="preserve"> Campaign_Data[[#This Row],[Conversions]]/Campaign_Data[[#This Row],[Clicks]]</f>
        <v>0.16036943744752311</v>
      </c>
      <c r="P1679" s="7">
        <f>Campaign_Data[[#This Row],[Total_Spend]]/Campaign_Data[[#This Row],[Clicks]]</f>
        <v>0.78731598096837396</v>
      </c>
      <c r="Q1679" s="6">
        <f>Campaign_Data[[#This Row],[Total_Spend]]/Campaign_Data[[#This Row],[Conversions]]</f>
        <v>4.9093891797556717</v>
      </c>
      <c r="R1679" s="7">
        <f xml:space="preserve"> Campaign_Data[[#This Row],[Revenue_Generated]]/Campaign_Data[[#This Row],[Total_Spend]]</f>
        <v>2.9855851948753682</v>
      </c>
      <c r="S1679" t="str">
        <f xml:space="preserve"> TEXT(Campaign_Data[[#This Row],[Start_Date]], "mmm-yyyy")</f>
        <v>Dec-2022</v>
      </c>
    </row>
    <row r="1680" spans="1:19" x14ac:dyDescent="0.2">
      <c r="A1680" t="s">
        <v>1718</v>
      </c>
      <c r="B1680" t="s">
        <v>39</v>
      </c>
      <c r="C1680" t="s">
        <v>40</v>
      </c>
      <c r="D1680" s="1">
        <v>45039</v>
      </c>
      <c r="E1680" s="1">
        <v>45482</v>
      </c>
      <c r="F1680">
        <v>74965</v>
      </c>
      <c r="G1680">
        <v>11533.3</v>
      </c>
      <c r="H1680">
        <v>7093.4</v>
      </c>
      <c r="I1680" s="6">
        <v>13002.875</v>
      </c>
      <c r="J1680" s="7">
        <v>39789.421000000002</v>
      </c>
      <c r="K1680" t="s">
        <v>37</v>
      </c>
      <c r="L1680" t="s">
        <v>30</v>
      </c>
      <c r="M1680" t="s">
        <v>31</v>
      </c>
      <c r="N1680" s="5">
        <f xml:space="preserve"> Campaign_Data[[#This Row],[Clicks]]/Campaign_Data[[#This Row],[Impressions]]</f>
        <v>0.15384912959381045</v>
      </c>
      <c r="O1680" s="5">
        <f xml:space="preserve"> Campaign_Data[[#This Row],[Conversions]]/Campaign_Data[[#This Row],[Clicks]]</f>
        <v>0.61503645964294695</v>
      </c>
      <c r="P1680" s="7">
        <f>Campaign_Data[[#This Row],[Total_Spend]]/Campaign_Data[[#This Row],[Clicks]]</f>
        <v>1.1274201659542369</v>
      </c>
      <c r="Q1680" s="6">
        <f>Campaign_Data[[#This Row],[Total_Spend]]/Campaign_Data[[#This Row],[Conversions]]</f>
        <v>1.8330948487326248</v>
      </c>
      <c r="R1680" s="7">
        <f xml:space="preserve"> Campaign_Data[[#This Row],[Revenue_Generated]]/Campaign_Data[[#This Row],[Total_Spend]]</f>
        <v>3.0600479509339285</v>
      </c>
      <c r="S1680" t="str">
        <f xml:space="preserve"> TEXT(Campaign_Data[[#This Row],[Start_Date]], "mmm-yyyy")</f>
        <v>Apr-2023</v>
      </c>
    </row>
    <row r="1681" spans="1:19" x14ac:dyDescent="0.2">
      <c r="A1681" t="s">
        <v>1719</v>
      </c>
      <c r="B1681" t="s">
        <v>46</v>
      </c>
      <c r="C1681" t="s">
        <v>47</v>
      </c>
      <c r="D1681" s="1">
        <v>44978</v>
      </c>
      <c r="E1681" s="1">
        <v>45437</v>
      </c>
      <c r="F1681">
        <v>122130.59999999999</v>
      </c>
      <c r="G1681">
        <v>107111.5</v>
      </c>
      <c r="H1681">
        <v>102465.7</v>
      </c>
      <c r="I1681" s="6">
        <v>14451.251</v>
      </c>
      <c r="J1681" s="7">
        <v>49218.567999999999</v>
      </c>
      <c r="K1681" t="s">
        <v>42</v>
      </c>
      <c r="L1681" t="s">
        <v>43</v>
      </c>
      <c r="M1681" t="s">
        <v>31</v>
      </c>
      <c r="N1681" s="5">
        <f xml:space="preserve"> Campaign_Data[[#This Row],[Clicks]]/Campaign_Data[[#This Row],[Impressions]]</f>
        <v>0.87702426746450113</v>
      </c>
      <c r="O1681" s="5">
        <f xml:space="preserve"> Campaign_Data[[#This Row],[Conversions]]/Campaign_Data[[#This Row],[Clicks]]</f>
        <v>0.95662650602409638</v>
      </c>
      <c r="P1681" s="7">
        <f>Campaign_Data[[#This Row],[Total_Spend]]/Campaign_Data[[#This Row],[Clicks]]</f>
        <v>0.13491782861784216</v>
      </c>
      <c r="Q1681" s="6">
        <f>Campaign_Data[[#This Row],[Total_Spend]]/Campaign_Data[[#This Row],[Conversions]]</f>
        <v>0.14103500976424307</v>
      </c>
      <c r="R1681" s="7">
        <f xml:space="preserve"> Campaign_Data[[#This Row],[Revenue_Generated]]/Campaign_Data[[#This Row],[Total_Spend]]</f>
        <v>3.4058344153042528</v>
      </c>
      <c r="S1681" t="str">
        <f xml:space="preserve"> TEXT(Campaign_Data[[#This Row],[Start_Date]], "mmm-yyyy")</f>
        <v>Feb-2023</v>
      </c>
    </row>
    <row r="1682" spans="1:19" x14ac:dyDescent="0.2">
      <c r="A1682" t="s">
        <v>1720</v>
      </c>
      <c r="B1682" t="s">
        <v>19</v>
      </c>
      <c r="C1682" t="s">
        <v>40</v>
      </c>
      <c r="D1682" s="1">
        <v>44911</v>
      </c>
      <c r="E1682" s="1">
        <v>45356</v>
      </c>
      <c r="F1682">
        <v>44448.299999999996</v>
      </c>
      <c r="G1682">
        <v>30305</v>
      </c>
      <c r="H1682">
        <v>2264.9</v>
      </c>
      <c r="I1682" s="6">
        <v>11699.933999999999</v>
      </c>
      <c r="J1682" s="7">
        <v>27191.153999999999</v>
      </c>
      <c r="K1682" t="s">
        <v>42</v>
      </c>
      <c r="L1682" t="s">
        <v>49</v>
      </c>
      <c r="M1682" t="s">
        <v>31</v>
      </c>
      <c r="N1682" s="5">
        <f xml:space="preserve"> Campaign_Data[[#This Row],[Clicks]]/Campaign_Data[[#This Row],[Impressions]]</f>
        <v>0.68180335355907884</v>
      </c>
      <c r="O1682" s="5">
        <f xml:space="preserve"> Campaign_Data[[#This Row],[Conversions]]/Campaign_Data[[#This Row],[Clicks]]</f>
        <v>7.4736842105263157E-2</v>
      </c>
      <c r="P1682" s="7">
        <f>Campaign_Data[[#This Row],[Total_Spend]]/Campaign_Data[[#This Row],[Clicks]]</f>
        <v>0.38607272727272723</v>
      </c>
      <c r="Q1682" s="6">
        <f>Campaign_Data[[#This Row],[Total_Spend]]/Campaign_Data[[#This Row],[Conversions]]</f>
        <v>5.1657618437900119</v>
      </c>
      <c r="R1682" s="7">
        <f xml:space="preserve"> Campaign_Data[[#This Row],[Revenue_Generated]]/Campaign_Data[[#This Row],[Total_Spend]]</f>
        <v>2.324043366398477</v>
      </c>
      <c r="S1682" t="str">
        <f xml:space="preserve"> TEXT(Campaign_Data[[#This Row],[Start_Date]], "mmm-yyyy")</f>
        <v>Dec-2022</v>
      </c>
    </row>
    <row r="1683" spans="1:19" x14ac:dyDescent="0.2">
      <c r="A1683" t="s">
        <v>1721</v>
      </c>
      <c r="B1683" t="s">
        <v>39</v>
      </c>
      <c r="C1683" t="s">
        <v>28</v>
      </c>
      <c r="D1683" s="1">
        <v>45038</v>
      </c>
      <c r="E1683" s="1">
        <v>45473</v>
      </c>
      <c r="F1683">
        <v>124372.3</v>
      </c>
      <c r="G1683">
        <v>97364.599999999991</v>
      </c>
      <c r="H1683">
        <v>94719.8</v>
      </c>
      <c r="I1683" s="6">
        <v>7878.8940000000002</v>
      </c>
      <c r="J1683" s="7">
        <v>27734.671999999999</v>
      </c>
      <c r="K1683" t="s">
        <v>21</v>
      </c>
      <c r="L1683" t="s">
        <v>30</v>
      </c>
      <c r="M1683" t="s">
        <v>31</v>
      </c>
      <c r="N1683" s="5">
        <f xml:space="preserve"> Campaign_Data[[#This Row],[Clicks]]/Campaign_Data[[#This Row],[Impressions]]</f>
        <v>0.78284794926201406</v>
      </c>
      <c r="O1683" s="5">
        <f xml:space="preserve"> Campaign_Data[[#This Row],[Conversions]]/Campaign_Data[[#This Row],[Clicks]]</f>
        <v>0.97283612319056423</v>
      </c>
      <c r="P1683" s="7">
        <f>Campaign_Data[[#This Row],[Total_Spend]]/Campaign_Data[[#This Row],[Clicks]]</f>
        <v>8.0921546434741184E-2</v>
      </c>
      <c r="Q1683" s="6">
        <f>Campaign_Data[[#This Row],[Total_Spend]]/Campaign_Data[[#This Row],[Conversions]]</f>
        <v>8.3181066682995533E-2</v>
      </c>
      <c r="R1683" s="7">
        <f xml:space="preserve"> Campaign_Data[[#This Row],[Revenue_Generated]]/Campaign_Data[[#This Row],[Total_Spend]]</f>
        <v>3.5201224943500953</v>
      </c>
      <c r="S1683" t="str">
        <f xml:space="preserve"> TEXT(Campaign_Data[[#This Row],[Start_Date]], "mmm-yyyy")</f>
        <v>Apr-2023</v>
      </c>
    </row>
    <row r="1684" spans="1:19" x14ac:dyDescent="0.2">
      <c r="A1684" t="s">
        <v>1722</v>
      </c>
      <c r="B1684" t="s">
        <v>19</v>
      </c>
      <c r="C1684" t="s">
        <v>28</v>
      </c>
      <c r="D1684" s="1">
        <v>44880</v>
      </c>
      <c r="E1684" s="1">
        <v>45320</v>
      </c>
      <c r="F1684">
        <v>57579.5</v>
      </c>
      <c r="G1684">
        <v>20697.3</v>
      </c>
      <c r="H1684">
        <v>18272.899999999998</v>
      </c>
      <c r="I1684" s="6">
        <v>4744.8639999999996</v>
      </c>
      <c r="J1684" s="7">
        <v>14207.448</v>
      </c>
      <c r="K1684" t="s">
        <v>64</v>
      </c>
      <c r="L1684" t="s">
        <v>30</v>
      </c>
      <c r="M1684" t="s">
        <v>31</v>
      </c>
      <c r="N1684" s="5">
        <f xml:space="preserve"> Campaign_Data[[#This Row],[Clicks]]/Campaign_Data[[#This Row],[Impressions]]</f>
        <v>0.359456056408965</v>
      </c>
      <c r="O1684" s="5">
        <f xml:space="preserve"> Campaign_Data[[#This Row],[Conversions]]/Campaign_Data[[#This Row],[Clicks]]</f>
        <v>0.88286394843771887</v>
      </c>
      <c r="P1684" s="7">
        <f>Campaign_Data[[#This Row],[Total_Spend]]/Campaign_Data[[#This Row],[Clicks]]</f>
        <v>0.22925038531595907</v>
      </c>
      <c r="Q1684" s="6">
        <f>Campaign_Data[[#This Row],[Total_Spend]]/Campaign_Data[[#This Row],[Conversions]]</f>
        <v>0.25966671956832249</v>
      </c>
      <c r="R1684" s="7">
        <f xml:space="preserve"> Campaign_Data[[#This Row],[Revenue_Generated]]/Campaign_Data[[#This Row],[Total_Spend]]</f>
        <v>2.9942792880891846</v>
      </c>
      <c r="S1684" t="str">
        <f xml:space="preserve"> TEXT(Campaign_Data[[#This Row],[Start_Date]], "mmm-yyyy")</f>
        <v>Nov-2022</v>
      </c>
    </row>
    <row r="1685" spans="1:19" x14ac:dyDescent="0.2">
      <c r="A1685" t="s">
        <v>1723</v>
      </c>
      <c r="B1685" t="s">
        <v>19</v>
      </c>
      <c r="C1685" t="s">
        <v>40</v>
      </c>
      <c r="D1685" s="1">
        <v>45113</v>
      </c>
      <c r="E1685" s="1">
        <v>45567</v>
      </c>
      <c r="F1685">
        <v>131497.60000000001</v>
      </c>
      <c r="G1685">
        <v>63469.4</v>
      </c>
      <c r="H1685">
        <v>20401.5</v>
      </c>
      <c r="I1685" s="6">
        <v>2151.5970000000002</v>
      </c>
      <c r="J1685" s="7">
        <v>5796.375</v>
      </c>
      <c r="K1685" t="s">
        <v>29</v>
      </c>
      <c r="L1685" t="s">
        <v>22</v>
      </c>
      <c r="M1685" t="s">
        <v>23</v>
      </c>
      <c r="N1685" s="5">
        <f xml:space="preserve"> Campaign_Data[[#This Row],[Clicks]]/Campaign_Data[[#This Row],[Impressions]]</f>
        <v>0.48266584333098095</v>
      </c>
      <c r="O1685" s="5">
        <f xml:space="preserve"> Campaign_Data[[#This Row],[Conversions]]/Campaign_Data[[#This Row],[Clicks]]</f>
        <v>0.32143836242346707</v>
      </c>
      <c r="P1685" s="7">
        <f>Campaign_Data[[#This Row],[Total_Spend]]/Campaign_Data[[#This Row],[Clicks]]</f>
        <v>3.389975326692863E-2</v>
      </c>
      <c r="Q1685" s="6">
        <f>Campaign_Data[[#This Row],[Total_Spend]]/Campaign_Data[[#This Row],[Conversions]]</f>
        <v>0.10546268656716419</v>
      </c>
      <c r="R1685" s="7">
        <f xml:space="preserve"> Campaign_Data[[#This Row],[Revenue_Generated]]/Campaign_Data[[#This Row],[Total_Spend]]</f>
        <v>2.6939873033844162</v>
      </c>
      <c r="S1685" t="str">
        <f xml:space="preserve"> TEXT(Campaign_Data[[#This Row],[Start_Date]], "mmm-yyyy")</f>
        <v>Jul-2023</v>
      </c>
    </row>
    <row r="1686" spans="1:19" x14ac:dyDescent="0.2">
      <c r="A1686" t="s">
        <v>1724</v>
      </c>
      <c r="B1686" t="s">
        <v>39</v>
      </c>
      <c r="C1686" t="s">
        <v>47</v>
      </c>
      <c r="D1686" s="1">
        <v>45153</v>
      </c>
      <c r="E1686" s="1">
        <v>45615</v>
      </c>
      <c r="F1686">
        <v>32343.7</v>
      </c>
      <c r="G1686">
        <v>524.9</v>
      </c>
      <c r="H1686">
        <v>133.4</v>
      </c>
      <c r="I1686" s="6">
        <v>11244.054</v>
      </c>
      <c r="J1686" s="7">
        <v>25358.991999999998</v>
      </c>
      <c r="K1686" t="s">
        <v>37</v>
      </c>
      <c r="L1686" t="s">
        <v>49</v>
      </c>
      <c r="M1686" t="s">
        <v>23</v>
      </c>
      <c r="N1686" s="5">
        <f xml:space="preserve"> Campaign_Data[[#This Row],[Clicks]]/Campaign_Data[[#This Row],[Impressions]]</f>
        <v>1.6228817358558235E-2</v>
      </c>
      <c r="O1686" s="5">
        <f xml:space="preserve"> Campaign_Data[[#This Row],[Conversions]]/Campaign_Data[[#This Row],[Clicks]]</f>
        <v>0.2541436464088398</v>
      </c>
      <c r="P1686" s="7">
        <f>Campaign_Data[[#This Row],[Total_Spend]]/Campaign_Data[[#This Row],[Clicks]]</f>
        <v>21.42132596685083</v>
      </c>
      <c r="Q1686" s="6">
        <f>Campaign_Data[[#This Row],[Total_Spend]]/Campaign_Data[[#This Row],[Conversions]]</f>
        <v>84.288260869565221</v>
      </c>
      <c r="R1686" s="7">
        <f xml:space="preserve"> Campaign_Data[[#This Row],[Revenue_Generated]]/Campaign_Data[[#This Row],[Total_Spend]]</f>
        <v>2.2553246364700845</v>
      </c>
      <c r="S1686" t="str">
        <f xml:space="preserve"> TEXT(Campaign_Data[[#This Row],[Start_Date]], "mmm-yyyy")</f>
        <v>Aug-2023</v>
      </c>
    </row>
    <row r="1687" spans="1:19" x14ac:dyDescent="0.2">
      <c r="A1687" t="s">
        <v>1725</v>
      </c>
      <c r="B1687" t="s">
        <v>39</v>
      </c>
      <c r="C1687" t="s">
        <v>20</v>
      </c>
      <c r="D1687" s="1">
        <v>44975</v>
      </c>
      <c r="E1687" s="1">
        <v>45424</v>
      </c>
      <c r="F1687">
        <v>18661.5</v>
      </c>
      <c r="G1687">
        <v>7397.9</v>
      </c>
      <c r="H1687">
        <v>3627.9</v>
      </c>
      <c r="I1687" s="6">
        <v>8483.3700000000008</v>
      </c>
      <c r="J1687" s="7">
        <v>15865.842000000001</v>
      </c>
      <c r="K1687" t="s">
        <v>29</v>
      </c>
      <c r="L1687" t="s">
        <v>30</v>
      </c>
      <c r="M1687" t="s">
        <v>31</v>
      </c>
      <c r="N1687" s="5">
        <f xml:space="preserve"> Campaign_Data[[#This Row],[Clicks]]/Campaign_Data[[#This Row],[Impressions]]</f>
        <v>0.3964257964257964</v>
      </c>
      <c r="O1687" s="5">
        <f xml:space="preserve"> Campaign_Data[[#This Row],[Conversions]]/Campaign_Data[[#This Row],[Clicks]]</f>
        <v>0.49039592316738539</v>
      </c>
      <c r="P1687" s="7">
        <f>Campaign_Data[[#This Row],[Total_Spend]]/Campaign_Data[[#This Row],[Clicks]]</f>
        <v>1.1467267738141906</v>
      </c>
      <c r="Q1687" s="6">
        <f>Campaign_Data[[#This Row],[Total_Spend]]/Campaign_Data[[#This Row],[Conversions]]</f>
        <v>2.3383693045563549</v>
      </c>
      <c r="R1687" s="7">
        <f xml:space="preserve"> Campaign_Data[[#This Row],[Revenue_Generated]]/Campaign_Data[[#This Row],[Total_Spend]]</f>
        <v>1.8702286944928723</v>
      </c>
      <c r="S1687" t="str">
        <f xml:space="preserve"> TEXT(Campaign_Data[[#This Row],[Start_Date]], "mmm-yyyy")</f>
        <v>Feb-2023</v>
      </c>
    </row>
    <row r="1688" spans="1:19" x14ac:dyDescent="0.2">
      <c r="A1688" t="s">
        <v>1726</v>
      </c>
      <c r="B1688" t="s">
        <v>27</v>
      </c>
      <c r="C1688" t="s">
        <v>47</v>
      </c>
      <c r="D1688" s="1">
        <v>44904</v>
      </c>
      <c r="E1688" s="1">
        <v>45360</v>
      </c>
      <c r="F1688">
        <v>35942.6</v>
      </c>
      <c r="G1688">
        <v>16756.2</v>
      </c>
      <c r="H1688">
        <v>1412.3</v>
      </c>
      <c r="I1688" s="6">
        <v>12484.529</v>
      </c>
      <c r="J1688" s="7">
        <v>27946.545999999998</v>
      </c>
      <c r="K1688" t="s">
        <v>21</v>
      </c>
      <c r="L1688" t="s">
        <v>22</v>
      </c>
      <c r="M1688" t="s">
        <v>23</v>
      </c>
      <c r="N1688" s="5">
        <f xml:space="preserve"> Campaign_Data[[#This Row],[Clicks]]/Campaign_Data[[#This Row],[Impressions]]</f>
        <v>0.46619331934807168</v>
      </c>
      <c r="O1688" s="5">
        <f xml:space="preserve"> Campaign_Data[[#This Row],[Conversions]]/Campaign_Data[[#This Row],[Clicks]]</f>
        <v>8.4285219799238489E-2</v>
      </c>
      <c r="P1688" s="7">
        <f>Campaign_Data[[#This Row],[Total_Spend]]/Campaign_Data[[#This Row],[Clicks]]</f>
        <v>0.74506922810661125</v>
      </c>
      <c r="Q1688" s="6">
        <f>Campaign_Data[[#This Row],[Total_Spend]]/Campaign_Data[[#This Row],[Conversions]]</f>
        <v>8.8398562628336759</v>
      </c>
      <c r="R1688" s="7">
        <f xml:space="preserve"> Campaign_Data[[#This Row],[Revenue_Generated]]/Campaign_Data[[#This Row],[Total_Spend]]</f>
        <v>2.2384942195256223</v>
      </c>
      <c r="S1688" t="str">
        <f xml:space="preserve"> TEXT(Campaign_Data[[#This Row],[Start_Date]], "mmm-yyyy")</f>
        <v>Dec-2022</v>
      </c>
    </row>
    <row r="1689" spans="1:19" x14ac:dyDescent="0.2">
      <c r="A1689" t="s">
        <v>1727</v>
      </c>
      <c r="B1689" t="s">
        <v>46</v>
      </c>
      <c r="C1689" t="s">
        <v>40</v>
      </c>
      <c r="D1689" s="1">
        <v>44981</v>
      </c>
      <c r="E1689" s="1">
        <v>45444</v>
      </c>
      <c r="F1689">
        <v>122284.3</v>
      </c>
      <c r="G1689">
        <v>86814.399999999994</v>
      </c>
      <c r="H1689">
        <v>41948.5</v>
      </c>
      <c r="I1689" s="6">
        <v>11933.587</v>
      </c>
      <c r="J1689" s="7">
        <v>18893.992999999999</v>
      </c>
      <c r="K1689" t="s">
        <v>42</v>
      </c>
      <c r="L1689" t="s">
        <v>34</v>
      </c>
      <c r="M1689" t="s">
        <v>31</v>
      </c>
      <c r="N1689" s="5">
        <f xml:space="preserve"> Campaign_Data[[#This Row],[Clicks]]/Campaign_Data[[#This Row],[Impressions]]</f>
        <v>0.70993905186520256</v>
      </c>
      <c r="O1689" s="5">
        <f xml:space="preserve"> Campaign_Data[[#This Row],[Conversions]]/Campaign_Data[[#This Row],[Clicks]]</f>
        <v>0.48319748797434531</v>
      </c>
      <c r="P1689" s="7">
        <f>Campaign_Data[[#This Row],[Total_Spend]]/Campaign_Data[[#This Row],[Clicks]]</f>
        <v>0.1374609166221272</v>
      </c>
      <c r="Q1689" s="6">
        <f>Campaign_Data[[#This Row],[Total_Spend]]/Campaign_Data[[#This Row],[Conversions]]</f>
        <v>0.28448185274801241</v>
      </c>
      <c r="R1689" s="7">
        <f xml:space="preserve"> Campaign_Data[[#This Row],[Revenue_Generated]]/Campaign_Data[[#This Row],[Total_Spend]]</f>
        <v>1.5832618474227405</v>
      </c>
      <c r="S1689" t="str">
        <f xml:space="preserve"> TEXT(Campaign_Data[[#This Row],[Start_Date]], "mmm-yyyy")</f>
        <v>Feb-2023</v>
      </c>
    </row>
    <row r="1690" spans="1:19" x14ac:dyDescent="0.2">
      <c r="A1690" t="s">
        <v>1728</v>
      </c>
      <c r="B1690" t="s">
        <v>46</v>
      </c>
      <c r="C1690" t="s">
        <v>47</v>
      </c>
      <c r="D1690" s="1">
        <v>45049</v>
      </c>
      <c r="E1690" s="1">
        <v>45485</v>
      </c>
      <c r="F1690">
        <v>26291.399999999998</v>
      </c>
      <c r="G1690">
        <v>7305.0999999999995</v>
      </c>
      <c r="H1690">
        <v>4724.0999999999995</v>
      </c>
      <c r="I1690" s="6">
        <v>976.74900000000002</v>
      </c>
      <c r="J1690" s="7">
        <v>2060.4209999999998</v>
      </c>
      <c r="K1690" t="s">
        <v>29</v>
      </c>
      <c r="L1690" t="s">
        <v>22</v>
      </c>
      <c r="M1690" t="s">
        <v>31</v>
      </c>
      <c r="N1690" s="5">
        <f xml:space="preserve"> Campaign_Data[[#This Row],[Clicks]]/Campaign_Data[[#This Row],[Impressions]]</f>
        <v>0.27785131259651447</v>
      </c>
      <c r="O1690" s="5">
        <f xml:space="preserve"> Campaign_Data[[#This Row],[Conversions]]/Campaign_Data[[#This Row],[Clicks]]</f>
        <v>0.64668519253672085</v>
      </c>
      <c r="P1690" s="7">
        <f>Campaign_Data[[#This Row],[Total_Spend]]/Campaign_Data[[#This Row],[Clicks]]</f>
        <v>0.13370782056371577</v>
      </c>
      <c r="Q1690" s="6">
        <f>Campaign_Data[[#This Row],[Total_Spend]]/Campaign_Data[[#This Row],[Conversions]]</f>
        <v>0.20675874769797425</v>
      </c>
      <c r="R1690" s="7">
        <f xml:space="preserve"> Campaign_Data[[#This Row],[Revenue_Generated]]/Campaign_Data[[#This Row],[Total_Spend]]</f>
        <v>2.1094682461922152</v>
      </c>
      <c r="S1690" t="str">
        <f xml:space="preserve"> TEXT(Campaign_Data[[#This Row],[Start_Date]], "mmm-yyyy")</f>
        <v>May-2023</v>
      </c>
    </row>
    <row r="1691" spans="1:19" x14ac:dyDescent="0.2">
      <c r="A1691" t="s">
        <v>1729</v>
      </c>
      <c r="B1691" t="s">
        <v>33</v>
      </c>
      <c r="C1691" t="s">
        <v>47</v>
      </c>
      <c r="D1691" s="1">
        <v>45058</v>
      </c>
      <c r="E1691" s="1">
        <v>45495</v>
      </c>
      <c r="F1691">
        <v>12681.699999999999</v>
      </c>
      <c r="G1691">
        <v>1702.3</v>
      </c>
      <c r="H1691">
        <v>1099.0999999999999</v>
      </c>
      <c r="I1691" s="6">
        <v>8353.3629999999994</v>
      </c>
      <c r="J1691" s="7">
        <v>21954.914000000001</v>
      </c>
      <c r="K1691" t="s">
        <v>37</v>
      </c>
      <c r="L1691" t="s">
        <v>30</v>
      </c>
      <c r="M1691" t="s">
        <v>31</v>
      </c>
      <c r="N1691" s="5">
        <f xml:space="preserve"> Campaign_Data[[#This Row],[Clicks]]/Campaign_Data[[#This Row],[Impressions]]</f>
        <v>0.13423279213354677</v>
      </c>
      <c r="O1691" s="5">
        <f xml:space="preserve"> Campaign_Data[[#This Row],[Conversions]]/Campaign_Data[[#This Row],[Clicks]]</f>
        <v>0.64565587734241903</v>
      </c>
      <c r="P1691" s="7">
        <f>Campaign_Data[[#This Row],[Total_Spend]]/Campaign_Data[[#This Row],[Clicks]]</f>
        <v>4.9071039182282794</v>
      </c>
      <c r="Q1691" s="6">
        <f>Campaign_Data[[#This Row],[Total_Spend]]/Campaign_Data[[#This Row],[Conversions]]</f>
        <v>7.6001846965699205</v>
      </c>
      <c r="R1691" s="7">
        <f xml:space="preserve"> Campaign_Data[[#This Row],[Revenue_Generated]]/Campaign_Data[[#This Row],[Total_Spend]]</f>
        <v>2.628272469423393</v>
      </c>
      <c r="S1691" t="str">
        <f xml:space="preserve"> TEXT(Campaign_Data[[#This Row],[Start_Date]], "mmm-yyyy")</f>
        <v>May-2023</v>
      </c>
    </row>
    <row r="1692" spans="1:19" x14ac:dyDescent="0.2">
      <c r="A1692" t="s">
        <v>1730</v>
      </c>
      <c r="B1692" t="s">
        <v>33</v>
      </c>
      <c r="C1692" t="s">
        <v>47</v>
      </c>
      <c r="D1692" s="1">
        <v>45146</v>
      </c>
      <c r="E1692" s="1">
        <v>45603</v>
      </c>
      <c r="F1692">
        <v>81611.8</v>
      </c>
      <c r="G1692">
        <v>35246.6</v>
      </c>
      <c r="H1692">
        <v>15390.3</v>
      </c>
      <c r="I1692" s="6">
        <v>11976.304</v>
      </c>
      <c r="J1692" s="7">
        <v>35952.692000000003</v>
      </c>
      <c r="K1692" t="s">
        <v>64</v>
      </c>
      <c r="L1692" t="s">
        <v>22</v>
      </c>
      <c r="M1692" t="s">
        <v>31</v>
      </c>
      <c r="N1692" s="5">
        <f xml:space="preserve"> Campaign_Data[[#This Row],[Clicks]]/Campaign_Data[[#This Row],[Impressions]]</f>
        <v>0.43188117404590998</v>
      </c>
      <c r="O1692" s="5">
        <f xml:space="preserve"> Campaign_Data[[#This Row],[Conversions]]/Campaign_Data[[#This Row],[Clicks]]</f>
        <v>0.43664637156491692</v>
      </c>
      <c r="P1692" s="7">
        <f>Campaign_Data[[#This Row],[Total_Spend]]/Campaign_Data[[#This Row],[Clicks]]</f>
        <v>0.3397860786572322</v>
      </c>
      <c r="Q1692" s="6">
        <f>Campaign_Data[[#This Row],[Total_Spend]]/Campaign_Data[[#This Row],[Conversions]]</f>
        <v>0.77817222536272856</v>
      </c>
      <c r="R1692" s="7">
        <f xml:space="preserve"> Campaign_Data[[#This Row],[Revenue_Generated]]/Campaign_Data[[#This Row],[Total_Spend]]</f>
        <v>3.0019855875401964</v>
      </c>
      <c r="S1692" t="str">
        <f xml:space="preserve"> TEXT(Campaign_Data[[#This Row],[Start_Date]], "mmm-yyyy")</f>
        <v>Aug-2023</v>
      </c>
    </row>
    <row r="1693" spans="1:19" x14ac:dyDescent="0.2">
      <c r="A1693" t="s">
        <v>1731</v>
      </c>
      <c r="B1693" t="s">
        <v>27</v>
      </c>
      <c r="C1693" t="s">
        <v>28</v>
      </c>
      <c r="D1693" s="1">
        <v>44960</v>
      </c>
      <c r="E1693" s="1">
        <v>45401</v>
      </c>
      <c r="F1693">
        <v>130630.5</v>
      </c>
      <c r="G1693">
        <v>44996.4</v>
      </c>
      <c r="H1693">
        <v>42859.1</v>
      </c>
      <c r="I1693" s="6">
        <v>8332.1640000000007</v>
      </c>
      <c r="J1693" s="7">
        <v>27074.602999999999</v>
      </c>
      <c r="K1693" t="s">
        <v>64</v>
      </c>
      <c r="L1693" t="s">
        <v>43</v>
      </c>
      <c r="M1693" t="s">
        <v>23</v>
      </c>
      <c r="N1693" s="5">
        <f xml:space="preserve"> Campaign_Data[[#This Row],[Clicks]]/Campaign_Data[[#This Row],[Impressions]]</f>
        <v>0.34445554445554449</v>
      </c>
      <c r="O1693" s="5">
        <f xml:space="preserve"> Campaign_Data[[#This Row],[Conversions]]/Campaign_Data[[#This Row],[Clicks]]</f>
        <v>0.95250064449600402</v>
      </c>
      <c r="P1693" s="7">
        <f>Campaign_Data[[#This Row],[Total_Spend]]/Campaign_Data[[#This Row],[Clicks]]</f>
        <v>0.18517401392111371</v>
      </c>
      <c r="Q1693" s="6">
        <f>Campaign_Data[[#This Row],[Total_Spend]]/Campaign_Data[[#This Row],[Conversions]]</f>
        <v>0.1944082820217877</v>
      </c>
      <c r="R1693" s="7">
        <f xml:space="preserve"> Campaign_Data[[#This Row],[Revenue_Generated]]/Campaign_Data[[#This Row],[Total_Spend]]</f>
        <v>3.2494083169750376</v>
      </c>
      <c r="S1693" t="str">
        <f xml:space="preserve"> TEXT(Campaign_Data[[#This Row],[Start_Date]], "mmm-yyyy")</f>
        <v>Feb-2023</v>
      </c>
    </row>
    <row r="1694" spans="1:19" x14ac:dyDescent="0.2">
      <c r="A1694" t="s">
        <v>1732</v>
      </c>
      <c r="B1694" t="s">
        <v>27</v>
      </c>
      <c r="C1694" t="s">
        <v>40</v>
      </c>
      <c r="D1694" s="1">
        <v>45005</v>
      </c>
      <c r="E1694" s="1">
        <v>45459</v>
      </c>
      <c r="F1694">
        <v>51489.5</v>
      </c>
      <c r="G1694">
        <v>8250.5</v>
      </c>
      <c r="H1694">
        <v>3036.2999999999997</v>
      </c>
      <c r="I1694" s="6">
        <v>7776.2920000000004</v>
      </c>
      <c r="J1694" s="7">
        <v>24985.269</v>
      </c>
      <c r="K1694" t="s">
        <v>29</v>
      </c>
      <c r="L1694" t="s">
        <v>34</v>
      </c>
      <c r="M1694" t="s">
        <v>31</v>
      </c>
      <c r="N1694" s="5">
        <f xml:space="preserve"> Campaign_Data[[#This Row],[Clicks]]/Campaign_Data[[#This Row],[Impressions]]</f>
        <v>0.16023655308363841</v>
      </c>
      <c r="O1694" s="5">
        <f xml:space="preserve"> Campaign_Data[[#This Row],[Conversions]]/Campaign_Data[[#This Row],[Clicks]]</f>
        <v>0.36801405975395429</v>
      </c>
      <c r="P1694" s="7">
        <f>Campaign_Data[[#This Row],[Total_Spend]]/Campaign_Data[[#This Row],[Clicks]]</f>
        <v>0.94252372583479793</v>
      </c>
      <c r="Q1694" s="6">
        <f>Campaign_Data[[#This Row],[Total_Spend]]/Campaign_Data[[#This Row],[Conversions]]</f>
        <v>2.5611079274116526</v>
      </c>
      <c r="R1694" s="7">
        <f xml:space="preserve"> Campaign_Data[[#This Row],[Revenue_Generated]]/Campaign_Data[[#This Row],[Total_Spend]]</f>
        <v>3.2130055044229304</v>
      </c>
      <c r="S1694" t="str">
        <f xml:space="preserve"> TEXT(Campaign_Data[[#This Row],[Start_Date]], "mmm-yyyy")</f>
        <v>Mar-2023</v>
      </c>
    </row>
    <row r="1695" spans="1:19" x14ac:dyDescent="0.2">
      <c r="A1695" t="s">
        <v>1733</v>
      </c>
      <c r="B1695" t="s">
        <v>27</v>
      </c>
      <c r="C1695" t="s">
        <v>28</v>
      </c>
      <c r="D1695" s="1">
        <v>45050</v>
      </c>
      <c r="E1695" s="1">
        <v>45500</v>
      </c>
      <c r="F1695">
        <v>8720.2999999999993</v>
      </c>
      <c r="G1695">
        <v>1722.6</v>
      </c>
      <c r="H1695">
        <v>481.4</v>
      </c>
      <c r="I1695" s="6">
        <v>5664.0770000000002</v>
      </c>
      <c r="J1695" s="7">
        <v>15714.549000000001</v>
      </c>
      <c r="K1695" t="s">
        <v>42</v>
      </c>
      <c r="L1695" t="s">
        <v>34</v>
      </c>
      <c r="M1695" t="s">
        <v>31</v>
      </c>
      <c r="N1695" s="5">
        <f xml:space="preserve"> Campaign_Data[[#This Row],[Clicks]]/Campaign_Data[[#This Row],[Impressions]]</f>
        <v>0.19753907549052213</v>
      </c>
      <c r="O1695" s="5">
        <f xml:space="preserve"> Campaign_Data[[#This Row],[Conversions]]/Campaign_Data[[#This Row],[Clicks]]</f>
        <v>0.27946127946127947</v>
      </c>
      <c r="P1695" s="7">
        <f>Campaign_Data[[#This Row],[Total_Spend]]/Campaign_Data[[#This Row],[Clicks]]</f>
        <v>3.2880976430976432</v>
      </c>
      <c r="Q1695" s="6">
        <f>Campaign_Data[[#This Row],[Total_Spend]]/Campaign_Data[[#This Row],[Conversions]]</f>
        <v>11.765843373493977</v>
      </c>
      <c r="R1695" s="7">
        <f xml:space="preserve"> Campaign_Data[[#This Row],[Revenue_Generated]]/Campaign_Data[[#This Row],[Total_Spend]]</f>
        <v>2.7744236174755392</v>
      </c>
      <c r="S1695" t="str">
        <f xml:space="preserve"> TEXT(Campaign_Data[[#This Row],[Start_Date]], "mmm-yyyy")</f>
        <v>May-2023</v>
      </c>
    </row>
    <row r="1696" spans="1:19" x14ac:dyDescent="0.2">
      <c r="A1696" t="s">
        <v>1734</v>
      </c>
      <c r="B1696" t="s">
        <v>19</v>
      </c>
      <c r="C1696" t="s">
        <v>28</v>
      </c>
      <c r="D1696" s="1">
        <v>44927</v>
      </c>
      <c r="E1696" s="1">
        <v>45377</v>
      </c>
      <c r="F1696">
        <v>109901.3</v>
      </c>
      <c r="G1696">
        <v>3752.6</v>
      </c>
      <c r="H1696">
        <v>2131.5</v>
      </c>
      <c r="I1696" s="6">
        <v>11823.155000000001</v>
      </c>
      <c r="J1696" s="7">
        <v>28375.253000000001</v>
      </c>
      <c r="K1696" t="s">
        <v>64</v>
      </c>
      <c r="L1696" t="s">
        <v>43</v>
      </c>
      <c r="M1696" t="s">
        <v>31</v>
      </c>
      <c r="N1696" s="5">
        <f xml:space="preserve"> Campaign_Data[[#This Row],[Clicks]]/Campaign_Data[[#This Row],[Impressions]]</f>
        <v>3.4145182996015516E-2</v>
      </c>
      <c r="O1696" s="5">
        <f xml:space="preserve"> Campaign_Data[[#This Row],[Conversions]]/Campaign_Data[[#This Row],[Clicks]]</f>
        <v>0.56800618238021638</v>
      </c>
      <c r="P1696" s="7">
        <f>Campaign_Data[[#This Row],[Total_Spend]]/Campaign_Data[[#This Row],[Clicks]]</f>
        <v>3.1506568778979909</v>
      </c>
      <c r="Q1696" s="6">
        <f>Campaign_Data[[#This Row],[Total_Spend]]/Campaign_Data[[#This Row],[Conversions]]</f>
        <v>5.5468707482993205</v>
      </c>
      <c r="R1696" s="7">
        <f xml:space="preserve"> Campaign_Data[[#This Row],[Revenue_Generated]]/Campaign_Data[[#This Row],[Total_Spend]]</f>
        <v>2.3999730190461004</v>
      </c>
      <c r="S1696" t="str">
        <f xml:space="preserve"> TEXT(Campaign_Data[[#This Row],[Start_Date]], "mmm-yyyy")</f>
        <v>Jan-2023</v>
      </c>
    </row>
    <row r="1697" spans="1:19" x14ac:dyDescent="0.2">
      <c r="A1697" t="s">
        <v>1735</v>
      </c>
      <c r="B1697" t="s">
        <v>27</v>
      </c>
      <c r="C1697" t="s">
        <v>28</v>
      </c>
      <c r="D1697" s="1">
        <v>45123</v>
      </c>
      <c r="E1697" s="1">
        <v>45569</v>
      </c>
      <c r="F1697">
        <v>62640</v>
      </c>
      <c r="G1697">
        <v>31067.7</v>
      </c>
      <c r="H1697">
        <v>5884.0999999999995</v>
      </c>
      <c r="I1697" s="6">
        <v>5408.616</v>
      </c>
      <c r="J1697" s="7">
        <v>14285.632</v>
      </c>
      <c r="K1697" t="s">
        <v>29</v>
      </c>
      <c r="L1697" t="s">
        <v>34</v>
      </c>
      <c r="M1697" t="s">
        <v>23</v>
      </c>
      <c r="N1697" s="5">
        <f xml:space="preserve"> Campaign_Data[[#This Row],[Clicks]]/Campaign_Data[[#This Row],[Impressions]]</f>
        <v>0.49597222222222226</v>
      </c>
      <c r="O1697" s="5">
        <f xml:space="preserve"> Campaign_Data[[#This Row],[Conversions]]/Campaign_Data[[#This Row],[Clicks]]</f>
        <v>0.18939606086063659</v>
      </c>
      <c r="P1697" s="7">
        <f>Campaign_Data[[#This Row],[Total_Spend]]/Campaign_Data[[#This Row],[Clicks]]</f>
        <v>0.17409129095491457</v>
      </c>
      <c r="Q1697" s="6">
        <f>Campaign_Data[[#This Row],[Total_Spend]]/Campaign_Data[[#This Row],[Conversions]]</f>
        <v>0.91919172005914251</v>
      </c>
      <c r="R1697" s="7">
        <f xml:space="preserve"> Campaign_Data[[#This Row],[Revenue_Generated]]/Campaign_Data[[#This Row],[Total_Spend]]</f>
        <v>2.6412731094239263</v>
      </c>
      <c r="S1697" t="str">
        <f xml:space="preserve"> TEXT(Campaign_Data[[#This Row],[Start_Date]], "mmm-yyyy")</f>
        <v>Jul-2023</v>
      </c>
    </row>
    <row r="1698" spans="1:19" x14ac:dyDescent="0.2">
      <c r="A1698" t="s">
        <v>1736</v>
      </c>
      <c r="B1698" t="s">
        <v>39</v>
      </c>
      <c r="C1698" t="s">
        <v>47</v>
      </c>
      <c r="D1698" s="1">
        <v>45082</v>
      </c>
      <c r="E1698" s="1">
        <v>45539</v>
      </c>
      <c r="F1698">
        <v>93058.099999999991</v>
      </c>
      <c r="G1698">
        <v>62100.6</v>
      </c>
      <c r="H1698">
        <v>61625</v>
      </c>
      <c r="I1698" s="6">
        <v>14360.974</v>
      </c>
      <c r="J1698" s="7">
        <v>48794.762000000002</v>
      </c>
      <c r="K1698" t="s">
        <v>42</v>
      </c>
      <c r="L1698" t="s">
        <v>30</v>
      </c>
      <c r="M1698" t="s">
        <v>31</v>
      </c>
      <c r="N1698" s="5">
        <f xml:space="preserve"> Campaign_Data[[#This Row],[Clicks]]/Campaign_Data[[#This Row],[Impressions]]</f>
        <v>0.66733148430926492</v>
      </c>
      <c r="O1698" s="5">
        <f xml:space="preserve"> Campaign_Data[[#This Row],[Conversions]]/Campaign_Data[[#This Row],[Clicks]]</f>
        <v>0.99234145885869063</v>
      </c>
      <c r="P1698" s="7">
        <f>Campaign_Data[[#This Row],[Total_Spend]]/Campaign_Data[[#This Row],[Clicks]]</f>
        <v>0.23125338563556552</v>
      </c>
      <c r="Q1698" s="6">
        <f>Campaign_Data[[#This Row],[Total_Spend]]/Campaign_Data[[#This Row],[Conversions]]</f>
        <v>0.23303811764705881</v>
      </c>
      <c r="R1698" s="7">
        <f xml:space="preserve"> Campaign_Data[[#This Row],[Revenue_Generated]]/Campaign_Data[[#This Row],[Total_Spend]]</f>
        <v>3.397733468495939</v>
      </c>
      <c r="S1698" t="str">
        <f xml:space="preserve"> TEXT(Campaign_Data[[#This Row],[Start_Date]], "mmm-yyyy")</f>
        <v>Jun-2023</v>
      </c>
    </row>
    <row r="1699" spans="1:19" x14ac:dyDescent="0.2">
      <c r="A1699" t="s">
        <v>1737</v>
      </c>
      <c r="B1699" t="s">
        <v>39</v>
      </c>
      <c r="C1699" t="s">
        <v>40</v>
      </c>
      <c r="D1699" s="1">
        <v>44999</v>
      </c>
      <c r="E1699" s="1">
        <v>45457</v>
      </c>
      <c r="F1699">
        <v>95204.099999999991</v>
      </c>
      <c r="G1699">
        <v>62616.799999999996</v>
      </c>
      <c r="H1699">
        <v>60871</v>
      </c>
      <c r="I1699" s="6">
        <v>4772.3270000000002</v>
      </c>
      <c r="J1699" s="7">
        <v>10606.17</v>
      </c>
      <c r="K1699" t="s">
        <v>37</v>
      </c>
      <c r="L1699" t="s">
        <v>49</v>
      </c>
      <c r="M1699" t="s">
        <v>31</v>
      </c>
      <c r="N1699" s="5">
        <f xml:space="preserve"> Campaign_Data[[#This Row],[Clicks]]/Campaign_Data[[#This Row],[Impressions]]</f>
        <v>0.65771117000213231</v>
      </c>
      <c r="O1699" s="5">
        <f xml:space="preserve"> Campaign_Data[[#This Row],[Conversions]]/Campaign_Data[[#This Row],[Clicks]]</f>
        <v>0.97211930344572073</v>
      </c>
      <c r="P1699" s="7">
        <f>Campaign_Data[[#This Row],[Total_Spend]]/Campaign_Data[[#This Row],[Clicks]]</f>
        <v>7.6214801778436467E-2</v>
      </c>
      <c r="Q1699" s="6">
        <f>Campaign_Data[[#This Row],[Total_Spend]]/Campaign_Data[[#This Row],[Conversions]]</f>
        <v>7.8400666984278236E-2</v>
      </c>
      <c r="R1699" s="7">
        <f xml:space="preserve"> Campaign_Data[[#This Row],[Revenue_Generated]]/Campaign_Data[[#This Row],[Total_Spend]]</f>
        <v>2.2224315307815243</v>
      </c>
      <c r="S1699" t="str">
        <f xml:space="preserve"> TEXT(Campaign_Data[[#This Row],[Start_Date]], "mmm-yyyy")</f>
        <v>Mar-2023</v>
      </c>
    </row>
    <row r="1700" spans="1:19" x14ac:dyDescent="0.2">
      <c r="A1700" t="s">
        <v>1738</v>
      </c>
      <c r="B1700" t="s">
        <v>25</v>
      </c>
      <c r="C1700" t="s">
        <v>47</v>
      </c>
      <c r="D1700" s="1">
        <v>44987</v>
      </c>
      <c r="E1700" s="1">
        <v>45439</v>
      </c>
      <c r="F1700">
        <v>66833.399999999994</v>
      </c>
      <c r="G1700">
        <v>19215.399999999998</v>
      </c>
      <c r="H1700">
        <v>18603.5</v>
      </c>
      <c r="I1700" s="6">
        <v>5538.5069999999996</v>
      </c>
      <c r="J1700" s="7">
        <v>17845.382000000001</v>
      </c>
      <c r="K1700" t="s">
        <v>29</v>
      </c>
      <c r="L1700" t="s">
        <v>34</v>
      </c>
      <c r="M1700" t="s">
        <v>23</v>
      </c>
      <c r="N1700" s="5">
        <f xml:space="preserve"> Campaign_Data[[#This Row],[Clicks]]/Campaign_Data[[#This Row],[Impressions]]</f>
        <v>0.28751193265642627</v>
      </c>
      <c r="O1700" s="5">
        <f xml:space="preserve"> Campaign_Data[[#This Row],[Conversions]]/Campaign_Data[[#This Row],[Clicks]]</f>
        <v>0.9681557500754604</v>
      </c>
      <c r="P1700" s="7">
        <f>Campaign_Data[[#This Row],[Total_Spend]]/Campaign_Data[[#This Row],[Clicks]]</f>
        <v>0.28823271958949592</v>
      </c>
      <c r="Q1700" s="6">
        <f>Campaign_Data[[#This Row],[Total_Spend]]/Campaign_Data[[#This Row],[Conversions]]</f>
        <v>0.29771317225253313</v>
      </c>
      <c r="R1700" s="7">
        <f xml:space="preserve"> Campaign_Data[[#This Row],[Revenue_Generated]]/Campaign_Data[[#This Row],[Total_Spend]]</f>
        <v>3.2220564133980516</v>
      </c>
      <c r="S1700" t="str">
        <f xml:space="preserve"> TEXT(Campaign_Data[[#This Row],[Start_Date]], "mmm-yyyy")</f>
        <v>Mar-2023</v>
      </c>
    </row>
    <row r="1701" spans="1:19" x14ac:dyDescent="0.2">
      <c r="A1701" t="s">
        <v>1739</v>
      </c>
      <c r="B1701" t="s">
        <v>25</v>
      </c>
      <c r="C1701" t="s">
        <v>28</v>
      </c>
      <c r="D1701" s="1">
        <v>45061</v>
      </c>
      <c r="E1701" s="1">
        <v>45519</v>
      </c>
      <c r="F1701">
        <v>33002</v>
      </c>
      <c r="G1701">
        <v>28808.6</v>
      </c>
      <c r="H1701">
        <v>21143.899999999998</v>
      </c>
      <c r="I1701" s="6">
        <v>5696.0060000000003</v>
      </c>
      <c r="J1701" s="7">
        <v>12767.916999999999</v>
      </c>
      <c r="K1701" t="s">
        <v>37</v>
      </c>
      <c r="L1701" t="s">
        <v>34</v>
      </c>
      <c r="M1701" t="s">
        <v>31</v>
      </c>
      <c r="N1701" s="5">
        <f xml:space="preserve"> Campaign_Data[[#This Row],[Clicks]]/Campaign_Data[[#This Row],[Impressions]]</f>
        <v>0.87293497363796124</v>
      </c>
      <c r="O1701" s="5">
        <f xml:space="preserve"> Campaign_Data[[#This Row],[Conversions]]/Campaign_Data[[#This Row],[Clicks]]</f>
        <v>0.733944030601973</v>
      </c>
      <c r="P1701" s="7">
        <f>Campaign_Data[[#This Row],[Total_Spend]]/Campaign_Data[[#This Row],[Clicks]]</f>
        <v>0.19771894503724585</v>
      </c>
      <c r="Q1701" s="6">
        <f>Campaign_Data[[#This Row],[Total_Spend]]/Campaign_Data[[#This Row],[Conversions]]</f>
        <v>0.26939240159100264</v>
      </c>
      <c r="R1701" s="7">
        <f xml:space="preserve"> Campaign_Data[[#This Row],[Revenue_Generated]]/Campaign_Data[[#This Row],[Total_Spend]]</f>
        <v>2.2415561008889386</v>
      </c>
      <c r="S1701" t="str">
        <f xml:space="preserve"> TEXT(Campaign_Data[[#This Row],[Start_Date]], "mmm-yyyy")</f>
        <v>May-2023</v>
      </c>
    </row>
    <row r="1702" spans="1:19" x14ac:dyDescent="0.2">
      <c r="A1702" t="s">
        <v>1740</v>
      </c>
      <c r="B1702" t="s">
        <v>25</v>
      </c>
      <c r="C1702" t="s">
        <v>28</v>
      </c>
      <c r="D1702" s="1">
        <v>45114</v>
      </c>
      <c r="E1702" s="1">
        <v>45573</v>
      </c>
      <c r="F1702">
        <v>5106.8999999999996</v>
      </c>
      <c r="G1702">
        <v>4228.2</v>
      </c>
      <c r="H1702">
        <v>1858.8999999999999</v>
      </c>
      <c r="I1702" s="6">
        <v>2479.9639999999999</v>
      </c>
      <c r="J1702" s="7">
        <v>5814.384</v>
      </c>
      <c r="K1702" t="s">
        <v>42</v>
      </c>
      <c r="L1702" t="s">
        <v>30</v>
      </c>
      <c r="M1702" t="s">
        <v>31</v>
      </c>
      <c r="N1702" s="5">
        <f xml:space="preserve"> Campaign_Data[[#This Row],[Clicks]]/Campaign_Data[[#This Row],[Impressions]]</f>
        <v>0.82793867120954001</v>
      </c>
      <c r="O1702" s="5">
        <f xml:space="preserve"> Campaign_Data[[#This Row],[Conversions]]/Campaign_Data[[#This Row],[Clicks]]</f>
        <v>0.43964334705075442</v>
      </c>
      <c r="P1702" s="7">
        <f>Campaign_Data[[#This Row],[Total_Spend]]/Campaign_Data[[#This Row],[Clicks]]</f>
        <v>0.58652949245541841</v>
      </c>
      <c r="Q1702" s="6">
        <f>Campaign_Data[[#This Row],[Total_Spend]]/Campaign_Data[[#This Row],[Conversions]]</f>
        <v>1.3341029641185649</v>
      </c>
      <c r="R1702" s="7">
        <f xml:space="preserve"> Campaign_Data[[#This Row],[Revenue_Generated]]/Campaign_Data[[#This Row],[Total_Spend]]</f>
        <v>2.3445437111183871</v>
      </c>
      <c r="S1702" t="str">
        <f xml:space="preserve"> TEXT(Campaign_Data[[#This Row],[Start_Date]], "mmm-yyyy")</f>
        <v>Jul-2023</v>
      </c>
    </row>
    <row r="1703" spans="1:19" x14ac:dyDescent="0.2">
      <c r="A1703" t="s">
        <v>1741</v>
      </c>
      <c r="B1703" t="s">
        <v>25</v>
      </c>
      <c r="C1703" t="s">
        <v>40</v>
      </c>
      <c r="D1703" s="1">
        <v>44944</v>
      </c>
      <c r="E1703" s="1">
        <v>45397</v>
      </c>
      <c r="F1703">
        <v>136178.19999999998</v>
      </c>
      <c r="G1703">
        <v>68877.899999999994</v>
      </c>
      <c r="H1703">
        <v>36113.699999999997</v>
      </c>
      <c r="I1703" s="6">
        <v>7596.7529999999997</v>
      </c>
      <c r="J1703" s="7">
        <v>21897.146000000001</v>
      </c>
      <c r="K1703" t="s">
        <v>29</v>
      </c>
      <c r="L1703" t="s">
        <v>34</v>
      </c>
      <c r="M1703" t="s">
        <v>31</v>
      </c>
      <c r="N1703" s="5">
        <f xml:space="preserve"> Campaign_Data[[#This Row],[Clicks]]/Campaign_Data[[#This Row],[Impressions]]</f>
        <v>0.50579241023893695</v>
      </c>
      <c r="O1703" s="5">
        <f xml:space="preserve"> Campaign_Data[[#This Row],[Conversions]]/Campaign_Data[[#This Row],[Clicks]]</f>
        <v>0.52431476569407609</v>
      </c>
      <c r="P1703" s="7">
        <f>Campaign_Data[[#This Row],[Total_Spend]]/Campaign_Data[[#This Row],[Clicks]]</f>
        <v>0.1102930402930403</v>
      </c>
      <c r="Q1703" s="6">
        <f>Campaign_Data[[#This Row],[Total_Spend]]/Campaign_Data[[#This Row],[Conversions]]</f>
        <v>0.21035654059262829</v>
      </c>
      <c r="R1703" s="7">
        <f xml:space="preserve"> Campaign_Data[[#This Row],[Revenue_Generated]]/Campaign_Data[[#This Row],[Total_Spend]]</f>
        <v>2.8824349034383507</v>
      </c>
      <c r="S1703" t="str">
        <f xml:space="preserve"> TEXT(Campaign_Data[[#This Row],[Start_Date]], "mmm-yyyy")</f>
        <v>Jan-2023</v>
      </c>
    </row>
    <row r="1704" spans="1:19" x14ac:dyDescent="0.2">
      <c r="A1704" t="s">
        <v>1742</v>
      </c>
      <c r="B1704" t="s">
        <v>46</v>
      </c>
      <c r="C1704" t="s">
        <v>47</v>
      </c>
      <c r="D1704" s="1">
        <v>45012</v>
      </c>
      <c r="E1704" s="1">
        <v>45475</v>
      </c>
      <c r="F1704">
        <v>3390.1</v>
      </c>
      <c r="G1704">
        <v>1325.3</v>
      </c>
      <c r="H1704">
        <v>841</v>
      </c>
      <c r="I1704" s="6">
        <v>8342.43</v>
      </c>
      <c r="J1704" s="7">
        <v>24869.993999999999</v>
      </c>
      <c r="K1704" t="s">
        <v>37</v>
      </c>
      <c r="L1704" t="s">
        <v>43</v>
      </c>
      <c r="M1704" t="s">
        <v>31</v>
      </c>
      <c r="N1704" s="5">
        <f xml:space="preserve"> Campaign_Data[[#This Row],[Clicks]]/Campaign_Data[[#This Row],[Impressions]]</f>
        <v>0.39093242087254065</v>
      </c>
      <c r="O1704" s="5">
        <f xml:space="preserve"> Campaign_Data[[#This Row],[Conversions]]/Campaign_Data[[#This Row],[Clicks]]</f>
        <v>0.6345733041575492</v>
      </c>
      <c r="P1704" s="7">
        <f>Campaign_Data[[#This Row],[Total_Spend]]/Campaign_Data[[#This Row],[Clicks]]</f>
        <v>6.2947483588621447</v>
      </c>
      <c r="Q1704" s="6">
        <f>Campaign_Data[[#This Row],[Total_Spend]]/Campaign_Data[[#This Row],[Conversions]]</f>
        <v>9.919655172413794</v>
      </c>
      <c r="R1704" s="7">
        <f xml:space="preserve"> Campaign_Data[[#This Row],[Revenue_Generated]]/Campaign_Data[[#This Row],[Total_Spend]]</f>
        <v>2.9811450620502655</v>
      </c>
      <c r="S1704" t="str">
        <f xml:space="preserve"> TEXT(Campaign_Data[[#This Row],[Start_Date]], "mmm-yyyy")</f>
        <v>Mar-2023</v>
      </c>
    </row>
    <row r="1705" spans="1:19" x14ac:dyDescent="0.2">
      <c r="A1705" t="s">
        <v>1743</v>
      </c>
      <c r="B1705" t="s">
        <v>33</v>
      </c>
      <c r="C1705" t="s">
        <v>40</v>
      </c>
      <c r="D1705" s="1">
        <v>45059</v>
      </c>
      <c r="E1705" s="1">
        <v>45508</v>
      </c>
      <c r="F1705">
        <v>106369.09999999999</v>
      </c>
      <c r="G1705">
        <v>50941.4</v>
      </c>
      <c r="H1705">
        <v>34863.799999999996</v>
      </c>
      <c r="I1705" s="6">
        <v>1480.914</v>
      </c>
      <c r="J1705" s="7">
        <v>2669.3049999999998</v>
      </c>
      <c r="K1705" t="s">
        <v>21</v>
      </c>
      <c r="L1705" t="s">
        <v>49</v>
      </c>
      <c r="M1705" t="s">
        <v>23</v>
      </c>
      <c r="N1705" s="5">
        <f xml:space="preserve"> Campaign_Data[[#This Row],[Clicks]]/Campaign_Data[[#This Row],[Impressions]]</f>
        <v>0.47891163881239951</v>
      </c>
      <c r="O1705" s="5">
        <f xml:space="preserve"> Campaign_Data[[#This Row],[Conversions]]/Campaign_Data[[#This Row],[Clicks]]</f>
        <v>0.68439029944210394</v>
      </c>
      <c r="P1705" s="7">
        <f>Campaign_Data[[#This Row],[Total_Spend]]/Campaign_Data[[#This Row],[Clicks]]</f>
        <v>2.9070932483206191E-2</v>
      </c>
      <c r="Q1705" s="6">
        <f>Campaign_Data[[#This Row],[Total_Spend]]/Campaign_Data[[#This Row],[Conversions]]</f>
        <v>4.2477125270337722E-2</v>
      </c>
      <c r="R1705" s="7">
        <f xml:space="preserve"> Campaign_Data[[#This Row],[Revenue_Generated]]/Campaign_Data[[#This Row],[Total_Spend]]</f>
        <v>1.8024713116359221</v>
      </c>
      <c r="S1705" t="str">
        <f xml:space="preserve"> TEXT(Campaign_Data[[#This Row],[Start_Date]], "mmm-yyyy")</f>
        <v>May-2023</v>
      </c>
    </row>
    <row r="1706" spans="1:19" x14ac:dyDescent="0.2">
      <c r="A1706" t="s">
        <v>1744</v>
      </c>
      <c r="B1706" t="s">
        <v>27</v>
      </c>
      <c r="C1706" t="s">
        <v>20</v>
      </c>
      <c r="D1706" s="1">
        <v>45067</v>
      </c>
      <c r="E1706" s="1">
        <v>45528</v>
      </c>
      <c r="F1706">
        <v>79213.5</v>
      </c>
      <c r="G1706">
        <v>34440.400000000001</v>
      </c>
      <c r="H1706">
        <v>18209.099999999999</v>
      </c>
      <c r="I1706" s="6">
        <v>10314.807000000001</v>
      </c>
      <c r="J1706" s="7">
        <v>22532.159</v>
      </c>
      <c r="K1706" t="s">
        <v>37</v>
      </c>
      <c r="L1706" t="s">
        <v>30</v>
      </c>
      <c r="M1706" t="s">
        <v>31</v>
      </c>
      <c r="N1706" s="5">
        <f xml:space="preserve"> Campaign_Data[[#This Row],[Clicks]]/Campaign_Data[[#This Row],[Impressions]]</f>
        <v>0.43477942522423579</v>
      </c>
      <c r="O1706" s="5">
        <f xml:space="preserve"> Campaign_Data[[#This Row],[Conversions]]/Campaign_Data[[#This Row],[Clicks]]</f>
        <v>0.52871337150555742</v>
      </c>
      <c r="P1706" s="7">
        <f>Campaign_Data[[#This Row],[Total_Spend]]/Campaign_Data[[#This Row],[Clicks]]</f>
        <v>0.29949730549006398</v>
      </c>
      <c r="Q1706" s="6">
        <f>Campaign_Data[[#This Row],[Total_Spend]]/Campaign_Data[[#This Row],[Conversions]]</f>
        <v>0.56646440516005747</v>
      </c>
      <c r="R1706" s="7">
        <f xml:space="preserve"> Campaign_Data[[#This Row],[Revenue_Generated]]/Campaign_Data[[#This Row],[Total_Spend]]</f>
        <v>2.1844479494381233</v>
      </c>
      <c r="S1706" t="str">
        <f xml:space="preserve"> TEXT(Campaign_Data[[#This Row],[Start_Date]], "mmm-yyyy")</f>
        <v>May-2023</v>
      </c>
    </row>
    <row r="1707" spans="1:19" x14ac:dyDescent="0.2">
      <c r="A1707" t="s">
        <v>1745</v>
      </c>
      <c r="B1707" t="s">
        <v>46</v>
      </c>
      <c r="C1707" t="s">
        <v>47</v>
      </c>
      <c r="D1707" s="1">
        <v>44890</v>
      </c>
      <c r="E1707" s="1">
        <v>45351</v>
      </c>
      <c r="F1707">
        <v>136851</v>
      </c>
      <c r="G1707">
        <v>50877.599999999999</v>
      </c>
      <c r="H1707">
        <v>37331.699999999997</v>
      </c>
      <c r="I1707" s="6">
        <v>9309.5220000000008</v>
      </c>
      <c r="J1707" s="7">
        <v>14667.011</v>
      </c>
      <c r="K1707" t="s">
        <v>64</v>
      </c>
      <c r="L1707" t="s">
        <v>22</v>
      </c>
      <c r="M1707" t="s">
        <v>31</v>
      </c>
      <c r="N1707" s="5">
        <f xml:space="preserve"> Campaign_Data[[#This Row],[Clicks]]/Campaign_Data[[#This Row],[Impressions]]</f>
        <v>0.37177368086458995</v>
      </c>
      <c r="O1707" s="5">
        <f xml:space="preserve"> Campaign_Data[[#This Row],[Conversions]]/Campaign_Data[[#This Row],[Clicks]]</f>
        <v>0.73375512995896031</v>
      </c>
      <c r="P1707" s="7">
        <f>Campaign_Data[[#This Row],[Total_Spend]]/Campaign_Data[[#This Row],[Clicks]]</f>
        <v>0.18297879616963067</v>
      </c>
      <c r="Q1707" s="6">
        <f>Campaign_Data[[#This Row],[Total_Spend]]/Campaign_Data[[#This Row],[Conversions]]</f>
        <v>0.24937310650198094</v>
      </c>
      <c r="R1707" s="7">
        <f xml:space="preserve"> Campaign_Data[[#This Row],[Revenue_Generated]]/Campaign_Data[[#This Row],[Total_Spend]]</f>
        <v>1.5754848637771091</v>
      </c>
      <c r="S1707" t="str">
        <f xml:space="preserve"> TEXT(Campaign_Data[[#This Row],[Start_Date]], "mmm-yyyy")</f>
        <v>Nov-2022</v>
      </c>
    </row>
    <row r="1708" spans="1:19" x14ac:dyDescent="0.2">
      <c r="A1708" t="s">
        <v>1746</v>
      </c>
      <c r="B1708" t="s">
        <v>33</v>
      </c>
      <c r="C1708" t="s">
        <v>40</v>
      </c>
      <c r="D1708" s="1">
        <v>45154</v>
      </c>
      <c r="E1708" s="1">
        <v>45590</v>
      </c>
      <c r="F1708">
        <v>92486.8</v>
      </c>
      <c r="G1708">
        <v>39793.799999999996</v>
      </c>
      <c r="H1708">
        <v>7392.0999999999995</v>
      </c>
      <c r="I1708" s="6">
        <v>2371.3589999999999</v>
      </c>
      <c r="J1708" s="7">
        <v>4561.8739999999998</v>
      </c>
      <c r="K1708" t="s">
        <v>37</v>
      </c>
      <c r="L1708" t="s">
        <v>34</v>
      </c>
      <c r="M1708" t="s">
        <v>23</v>
      </c>
      <c r="N1708" s="5">
        <f xml:space="preserve"> Campaign_Data[[#This Row],[Clicks]]/Campaign_Data[[#This Row],[Impressions]]</f>
        <v>0.43026464317070107</v>
      </c>
      <c r="O1708" s="5">
        <f xml:space="preserve"> Campaign_Data[[#This Row],[Conversions]]/Campaign_Data[[#This Row],[Clicks]]</f>
        <v>0.18576009328086285</v>
      </c>
      <c r="P1708" s="7">
        <f>Campaign_Data[[#This Row],[Total_Spend]]/Campaign_Data[[#This Row],[Clicks]]</f>
        <v>5.9591167468299087E-2</v>
      </c>
      <c r="Q1708" s="6">
        <f>Campaign_Data[[#This Row],[Total_Spend]]/Campaign_Data[[#This Row],[Conversions]]</f>
        <v>0.32079639074146726</v>
      </c>
      <c r="R1708" s="7">
        <f xml:space="preserve"> Campaign_Data[[#This Row],[Revenue_Generated]]/Campaign_Data[[#This Row],[Total_Spend]]</f>
        <v>1.9237382446099474</v>
      </c>
      <c r="S1708" t="str">
        <f xml:space="preserve"> TEXT(Campaign_Data[[#This Row],[Start_Date]], "mmm-yyyy")</f>
        <v>Aug-2023</v>
      </c>
    </row>
    <row r="1709" spans="1:19" x14ac:dyDescent="0.2">
      <c r="A1709" t="s">
        <v>1747</v>
      </c>
      <c r="B1709" t="s">
        <v>19</v>
      </c>
      <c r="C1709" t="s">
        <v>47</v>
      </c>
      <c r="D1709" s="1">
        <v>44879</v>
      </c>
      <c r="E1709" s="1">
        <v>45338</v>
      </c>
      <c r="F1709">
        <v>118847.8</v>
      </c>
      <c r="G1709">
        <v>116330.59999999999</v>
      </c>
      <c r="H1709">
        <v>99000.2</v>
      </c>
      <c r="I1709" s="6">
        <v>12190.382</v>
      </c>
      <c r="J1709" s="7">
        <v>44053.639000000003</v>
      </c>
      <c r="K1709" t="s">
        <v>64</v>
      </c>
      <c r="L1709" t="s">
        <v>49</v>
      </c>
      <c r="M1709" t="s">
        <v>31</v>
      </c>
      <c r="N1709" s="5">
        <f xml:space="preserve"> Campaign_Data[[#This Row],[Clicks]]/Campaign_Data[[#This Row],[Impressions]]</f>
        <v>0.97881996974281382</v>
      </c>
      <c r="O1709" s="5">
        <f xml:space="preserve"> Campaign_Data[[#This Row],[Conversions]]/Campaign_Data[[#This Row],[Clicks]]</f>
        <v>0.85102457994715064</v>
      </c>
      <c r="P1709" s="7">
        <f>Campaign_Data[[#This Row],[Total_Spend]]/Campaign_Data[[#This Row],[Clicks]]</f>
        <v>0.10479084608864736</v>
      </c>
      <c r="Q1709" s="6">
        <f>Campaign_Data[[#This Row],[Total_Spend]]/Campaign_Data[[#This Row],[Conversions]]</f>
        <v>0.12313492295975159</v>
      </c>
      <c r="R1709" s="7">
        <f xml:space="preserve"> Campaign_Data[[#This Row],[Revenue_Generated]]/Campaign_Data[[#This Row],[Total_Spend]]</f>
        <v>3.6138029964934653</v>
      </c>
      <c r="S1709" t="str">
        <f xml:space="preserve"> TEXT(Campaign_Data[[#This Row],[Start_Date]], "mmm-yyyy")</f>
        <v>Nov-2022</v>
      </c>
    </row>
    <row r="1710" spans="1:19" x14ac:dyDescent="0.2">
      <c r="A1710" t="s">
        <v>1748</v>
      </c>
      <c r="B1710" t="s">
        <v>33</v>
      </c>
      <c r="C1710" t="s">
        <v>40</v>
      </c>
      <c r="D1710" s="1">
        <v>45136</v>
      </c>
      <c r="E1710" s="1">
        <v>45589</v>
      </c>
      <c r="F1710">
        <v>33758.9</v>
      </c>
      <c r="G1710">
        <v>16831.599999999999</v>
      </c>
      <c r="H1710">
        <v>8821.7999999999993</v>
      </c>
      <c r="I1710" s="6">
        <v>13294.005999999999</v>
      </c>
      <c r="J1710" s="7">
        <v>50491.349000000002</v>
      </c>
      <c r="K1710" t="s">
        <v>21</v>
      </c>
      <c r="L1710" t="s">
        <v>43</v>
      </c>
      <c r="M1710" t="s">
        <v>31</v>
      </c>
      <c r="N1710" s="5">
        <f xml:space="preserve"> Campaign_Data[[#This Row],[Clicks]]/Campaign_Data[[#This Row],[Impressions]]</f>
        <v>0.49858259599690741</v>
      </c>
      <c r="O1710" s="5">
        <f xml:space="preserve"> Campaign_Data[[#This Row],[Conversions]]/Campaign_Data[[#This Row],[Clicks]]</f>
        <v>0.52412129565816679</v>
      </c>
      <c r="P1710" s="7">
        <f>Campaign_Data[[#This Row],[Total_Spend]]/Campaign_Data[[#This Row],[Clicks]]</f>
        <v>0.78982425913163334</v>
      </c>
      <c r="Q1710" s="6">
        <f>Campaign_Data[[#This Row],[Total_Spend]]/Campaign_Data[[#This Row],[Conversions]]</f>
        <v>1.506949375410914</v>
      </c>
      <c r="R1710" s="7">
        <f xml:space="preserve"> Campaign_Data[[#This Row],[Revenue_Generated]]/Campaign_Data[[#This Row],[Total_Spend]]</f>
        <v>3.7980537243626942</v>
      </c>
      <c r="S1710" t="str">
        <f xml:space="preserve"> TEXT(Campaign_Data[[#This Row],[Start_Date]], "mmm-yyyy")</f>
        <v>Jul-2023</v>
      </c>
    </row>
    <row r="1711" spans="1:19" x14ac:dyDescent="0.2">
      <c r="A1711" t="s">
        <v>1749</v>
      </c>
      <c r="B1711" t="s">
        <v>46</v>
      </c>
      <c r="C1711" t="s">
        <v>40</v>
      </c>
      <c r="D1711" s="1">
        <v>44989</v>
      </c>
      <c r="E1711" s="1">
        <v>45441</v>
      </c>
      <c r="F1711">
        <v>9459.7999999999993</v>
      </c>
      <c r="G1711">
        <v>3784.5</v>
      </c>
      <c r="H1711">
        <v>2291</v>
      </c>
      <c r="I1711" s="6">
        <v>2744.444</v>
      </c>
      <c r="J1711" s="7">
        <v>3615.9810000000002</v>
      </c>
      <c r="K1711" t="s">
        <v>64</v>
      </c>
      <c r="L1711" t="s">
        <v>49</v>
      </c>
      <c r="M1711" t="s">
        <v>31</v>
      </c>
      <c r="N1711" s="5">
        <f xml:space="preserve"> Campaign_Data[[#This Row],[Clicks]]/Campaign_Data[[#This Row],[Impressions]]</f>
        <v>0.4000613120784795</v>
      </c>
      <c r="O1711" s="5">
        <f xml:space="preserve"> Campaign_Data[[#This Row],[Conversions]]/Campaign_Data[[#This Row],[Clicks]]</f>
        <v>0.6053639846743295</v>
      </c>
      <c r="P1711" s="7">
        <f>Campaign_Data[[#This Row],[Total_Spend]]/Campaign_Data[[#This Row],[Clicks]]</f>
        <v>0.72518007662835249</v>
      </c>
      <c r="Q1711" s="6">
        <f>Campaign_Data[[#This Row],[Total_Spend]]/Campaign_Data[[#This Row],[Conversions]]</f>
        <v>1.1979240506329114</v>
      </c>
      <c r="R1711" s="7">
        <f xml:space="preserve"> Campaign_Data[[#This Row],[Revenue_Generated]]/Campaign_Data[[#This Row],[Total_Spend]]</f>
        <v>1.3175641404962173</v>
      </c>
      <c r="S1711" t="str">
        <f xml:space="preserve"> TEXT(Campaign_Data[[#This Row],[Start_Date]], "mmm-yyyy")</f>
        <v>Mar-2023</v>
      </c>
    </row>
    <row r="1712" spans="1:19" x14ac:dyDescent="0.2">
      <c r="A1712" t="s">
        <v>1750</v>
      </c>
      <c r="B1712" t="s">
        <v>25</v>
      </c>
      <c r="C1712" t="s">
        <v>20</v>
      </c>
      <c r="D1712" s="1">
        <v>45074</v>
      </c>
      <c r="E1712" s="1">
        <v>45516</v>
      </c>
      <c r="F1712">
        <v>98713.099999999991</v>
      </c>
      <c r="G1712">
        <v>51477.9</v>
      </c>
      <c r="H1712">
        <v>43993</v>
      </c>
      <c r="I1712" s="6">
        <v>6704.8580000000002</v>
      </c>
      <c r="J1712" s="7">
        <v>17266.02</v>
      </c>
      <c r="K1712" t="s">
        <v>29</v>
      </c>
      <c r="L1712" t="s">
        <v>43</v>
      </c>
      <c r="M1712" t="s">
        <v>31</v>
      </c>
      <c r="N1712" s="5">
        <f xml:space="preserve"> Campaign_Data[[#This Row],[Clicks]]/Campaign_Data[[#This Row],[Impressions]]</f>
        <v>0.52149005552454542</v>
      </c>
      <c r="O1712" s="5">
        <f xml:space="preserve"> Campaign_Data[[#This Row],[Conversions]]/Campaign_Data[[#This Row],[Clicks]]</f>
        <v>0.85459974085966983</v>
      </c>
      <c r="P1712" s="7">
        <f>Campaign_Data[[#This Row],[Total_Spend]]/Campaign_Data[[#This Row],[Clicks]]</f>
        <v>0.13024731001070361</v>
      </c>
      <c r="Q1712" s="6">
        <f>Campaign_Data[[#This Row],[Total_Spend]]/Campaign_Data[[#This Row],[Conversions]]</f>
        <v>0.15240738299274886</v>
      </c>
      <c r="R1712" s="7">
        <f xml:space="preserve"> Campaign_Data[[#This Row],[Revenue_Generated]]/Campaign_Data[[#This Row],[Total_Spend]]</f>
        <v>2.5751507339901902</v>
      </c>
      <c r="S1712" t="str">
        <f xml:space="preserve"> TEXT(Campaign_Data[[#This Row],[Start_Date]], "mmm-yyyy")</f>
        <v>May-2023</v>
      </c>
    </row>
    <row r="1713" spans="1:19" x14ac:dyDescent="0.2">
      <c r="A1713" t="s">
        <v>1751</v>
      </c>
      <c r="B1713" t="s">
        <v>27</v>
      </c>
      <c r="C1713" t="s">
        <v>47</v>
      </c>
      <c r="D1713" s="1">
        <v>44933</v>
      </c>
      <c r="E1713" s="1">
        <v>45392</v>
      </c>
      <c r="F1713">
        <v>105574.5</v>
      </c>
      <c r="G1713">
        <v>53908.1</v>
      </c>
      <c r="H1713">
        <v>2668</v>
      </c>
      <c r="I1713" s="6">
        <v>11347.584000000001</v>
      </c>
      <c r="J1713" s="7">
        <v>32824.81</v>
      </c>
      <c r="K1713" t="s">
        <v>42</v>
      </c>
      <c r="L1713" t="s">
        <v>22</v>
      </c>
      <c r="M1713" t="s">
        <v>31</v>
      </c>
      <c r="N1713" s="5">
        <f xml:space="preserve"> Campaign_Data[[#This Row],[Clicks]]/Campaign_Data[[#This Row],[Impressions]]</f>
        <v>0.5106166735338552</v>
      </c>
      <c r="O1713" s="5">
        <f xml:space="preserve"> Campaign_Data[[#This Row],[Conversions]]/Campaign_Data[[#This Row],[Clicks]]</f>
        <v>4.9491634837807309E-2</v>
      </c>
      <c r="P1713" s="7">
        <f>Campaign_Data[[#This Row],[Total_Spend]]/Campaign_Data[[#This Row],[Clicks]]</f>
        <v>0.21049868201624619</v>
      </c>
      <c r="Q1713" s="6">
        <f>Campaign_Data[[#This Row],[Total_Spend]]/Campaign_Data[[#This Row],[Conversions]]</f>
        <v>4.2532173913043483</v>
      </c>
      <c r="R1713" s="7">
        <f xml:space="preserve"> Campaign_Data[[#This Row],[Revenue_Generated]]/Campaign_Data[[#This Row],[Total_Spend]]</f>
        <v>2.8926694880601893</v>
      </c>
      <c r="S1713" t="str">
        <f xml:space="preserve"> TEXT(Campaign_Data[[#This Row],[Start_Date]], "mmm-yyyy")</f>
        <v>Jan-2023</v>
      </c>
    </row>
    <row r="1714" spans="1:19" x14ac:dyDescent="0.2">
      <c r="A1714" t="s">
        <v>1752</v>
      </c>
      <c r="B1714" t="s">
        <v>33</v>
      </c>
      <c r="C1714" t="s">
        <v>47</v>
      </c>
      <c r="D1714" s="1">
        <v>44999</v>
      </c>
      <c r="E1714" s="1">
        <v>45445</v>
      </c>
      <c r="F1714">
        <v>62225.299999999996</v>
      </c>
      <c r="G1714">
        <v>53380.299999999996</v>
      </c>
      <c r="H1714">
        <v>31670.899999999998</v>
      </c>
      <c r="I1714" s="6">
        <v>10085.591</v>
      </c>
      <c r="J1714" s="7">
        <v>27187.239000000001</v>
      </c>
      <c r="K1714" t="s">
        <v>21</v>
      </c>
      <c r="L1714" t="s">
        <v>43</v>
      </c>
      <c r="M1714" t="s">
        <v>31</v>
      </c>
      <c r="N1714" s="5">
        <f xml:space="preserve"> Campaign_Data[[#This Row],[Clicks]]/Campaign_Data[[#This Row],[Impressions]]</f>
        <v>0.85785524537446989</v>
      </c>
      <c r="O1714" s="5">
        <f xml:space="preserve"> Campaign_Data[[#This Row],[Conversions]]/Campaign_Data[[#This Row],[Clicks]]</f>
        <v>0.59330689411636883</v>
      </c>
      <c r="P1714" s="7">
        <f>Campaign_Data[[#This Row],[Total_Spend]]/Campaign_Data[[#This Row],[Clicks]]</f>
        <v>0.18893844732982021</v>
      </c>
      <c r="Q1714" s="6">
        <f>Campaign_Data[[#This Row],[Total_Spend]]/Campaign_Data[[#This Row],[Conversions]]</f>
        <v>0.31844977566156951</v>
      </c>
      <c r="R1714" s="7">
        <f xml:space="preserve"> Campaign_Data[[#This Row],[Revenue_Generated]]/Campaign_Data[[#This Row],[Total_Spend]]</f>
        <v>2.6956515488284225</v>
      </c>
      <c r="S1714" t="str">
        <f xml:space="preserve"> TEXT(Campaign_Data[[#This Row],[Start_Date]], "mmm-yyyy")</f>
        <v>Mar-2023</v>
      </c>
    </row>
    <row r="1715" spans="1:19" x14ac:dyDescent="0.2">
      <c r="A1715" t="s">
        <v>1753</v>
      </c>
      <c r="B1715" t="s">
        <v>27</v>
      </c>
      <c r="C1715" t="s">
        <v>28</v>
      </c>
      <c r="D1715" s="1">
        <v>45063</v>
      </c>
      <c r="E1715" s="1">
        <v>45513</v>
      </c>
      <c r="F1715">
        <v>28533.1</v>
      </c>
      <c r="G1715">
        <v>22057.399999999998</v>
      </c>
      <c r="H1715">
        <v>12832.5</v>
      </c>
      <c r="I1715" s="6">
        <v>3407.297</v>
      </c>
      <c r="J1715" s="7">
        <v>7808.3370000000004</v>
      </c>
      <c r="K1715" t="s">
        <v>42</v>
      </c>
      <c r="L1715" t="s">
        <v>30</v>
      </c>
      <c r="M1715" t="s">
        <v>31</v>
      </c>
      <c r="N1715" s="5">
        <f xml:space="preserve"> Campaign_Data[[#This Row],[Clicks]]/Campaign_Data[[#This Row],[Impressions]]</f>
        <v>0.77304604126435605</v>
      </c>
      <c r="O1715" s="5">
        <f xml:space="preserve"> Campaign_Data[[#This Row],[Conversions]]/Campaign_Data[[#This Row],[Clicks]]</f>
        <v>0.5817775440441757</v>
      </c>
      <c r="P1715" s="7">
        <f>Campaign_Data[[#This Row],[Total_Spend]]/Campaign_Data[[#This Row],[Clicks]]</f>
        <v>0.15447409939521431</v>
      </c>
      <c r="Q1715" s="6">
        <f>Campaign_Data[[#This Row],[Total_Spend]]/Campaign_Data[[#This Row],[Conversions]]</f>
        <v>0.26552090395480227</v>
      </c>
      <c r="R1715" s="7">
        <f xml:space="preserve"> Campaign_Data[[#This Row],[Revenue_Generated]]/Campaign_Data[[#This Row],[Total_Spend]]</f>
        <v>2.2916514175312575</v>
      </c>
      <c r="S1715" t="str">
        <f xml:space="preserve"> TEXT(Campaign_Data[[#This Row],[Start_Date]], "mmm-yyyy")</f>
        <v>May-2023</v>
      </c>
    </row>
    <row r="1716" spans="1:19" x14ac:dyDescent="0.2">
      <c r="A1716" t="s">
        <v>1754</v>
      </c>
      <c r="B1716" t="s">
        <v>25</v>
      </c>
      <c r="C1716" t="s">
        <v>47</v>
      </c>
      <c r="D1716" s="1">
        <v>45035</v>
      </c>
      <c r="E1716" s="1">
        <v>45478</v>
      </c>
      <c r="F1716">
        <v>29037.7</v>
      </c>
      <c r="G1716">
        <v>20967</v>
      </c>
      <c r="H1716">
        <v>6272.7</v>
      </c>
      <c r="I1716" s="6">
        <v>7644.951</v>
      </c>
      <c r="J1716" s="7">
        <v>22038.172999999999</v>
      </c>
      <c r="K1716" t="s">
        <v>37</v>
      </c>
      <c r="L1716" t="s">
        <v>22</v>
      </c>
      <c r="M1716" t="s">
        <v>23</v>
      </c>
      <c r="N1716" s="5">
        <f xml:space="preserve"> Campaign_Data[[#This Row],[Clicks]]/Campaign_Data[[#This Row],[Impressions]]</f>
        <v>0.72206132028363124</v>
      </c>
      <c r="O1716" s="5">
        <f xml:space="preserve"> Campaign_Data[[#This Row],[Conversions]]/Campaign_Data[[#This Row],[Clicks]]</f>
        <v>0.29917012448132779</v>
      </c>
      <c r="P1716" s="7">
        <f>Campaign_Data[[#This Row],[Total_Spend]]/Campaign_Data[[#This Row],[Clicks]]</f>
        <v>0.36461825726141078</v>
      </c>
      <c r="Q1716" s="6">
        <f>Campaign_Data[[#This Row],[Total_Spend]]/Campaign_Data[[#This Row],[Conversions]]</f>
        <v>1.2187656033287102</v>
      </c>
      <c r="R1716" s="7">
        <f xml:space="preserve"> Campaign_Data[[#This Row],[Revenue_Generated]]/Campaign_Data[[#This Row],[Total_Spend]]</f>
        <v>2.8827095163853893</v>
      </c>
      <c r="S1716" t="str">
        <f xml:space="preserve"> TEXT(Campaign_Data[[#This Row],[Start_Date]], "mmm-yyyy")</f>
        <v>Apr-2023</v>
      </c>
    </row>
    <row r="1717" spans="1:19" x14ac:dyDescent="0.2">
      <c r="A1717" t="s">
        <v>1755</v>
      </c>
      <c r="B1717" t="s">
        <v>25</v>
      </c>
      <c r="C1717" t="s">
        <v>20</v>
      </c>
      <c r="D1717" s="1">
        <v>45114</v>
      </c>
      <c r="E1717" s="1">
        <v>45557</v>
      </c>
      <c r="F1717">
        <v>41032.1</v>
      </c>
      <c r="G1717">
        <v>5469.4</v>
      </c>
      <c r="H1717">
        <v>3445.2</v>
      </c>
      <c r="I1717" s="6">
        <v>9319.9040000000005</v>
      </c>
      <c r="J1717" s="7">
        <v>31930.508000000002</v>
      </c>
      <c r="K1717" t="s">
        <v>42</v>
      </c>
      <c r="L1717" t="s">
        <v>49</v>
      </c>
      <c r="M1717" t="s">
        <v>31</v>
      </c>
      <c r="N1717" s="5">
        <f xml:space="preserve"> Campaign_Data[[#This Row],[Clicks]]/Campaign_Data[[#This Row],[Impressions]]</f>
        <v>0.13329563926779278</v>
      </c>
      <c r="O1717" s="5">
        <f xml:space="preserve"> Campaign_Data[[#This Row],[Conversions]]/Campaign_Data[[#This Row],[Clicks]]</f>
        <v>0.62990455991516436</v>
      </c>
      <c r="P1717" s="7">
        <f>Campaign_Data[[#This Row],[Total_Spend]]/Campaign_Data[[#This Row],[Clicks]]</f>
        <v>1.7040084835630966</v>
      </c>
      <c r="Q1717" s="6">
        <f>Campaign_Data[[#This Row],[Total_Spend]]/Campaign_Data[[#This Row],[Conversions]]</f>
        <v>2.7051851851851856</v>
      </c>
      <c r="R1717" s="7">
        <f xml:space="preserve"> Campaign_Data[[#This Row],[Revenue_Generated]]/Campaign_Data[[#This Row],[Total_Spend]]</f>
        <v>3.4260554615154835</v>
      </c>
      <c r="S1717" t="str">
        <f xml:space="preserve"> TEXT(Campaign_Data[[#This Row],[Start_Date]], "mmm-yyyy")</f>
        <v>Jul-2023</v>
      </c>
    </row>
    <row r="1718" spans="1:19" x14ac:dyDescent="0.2">
      <c r="A1718" t="s">
        <v>1756</v>
      </c>
      <c r="B1718" t="s">
        <v>39</v>
      </c>
      <c r="C1718" t="s">
        <v>47</v>
      </c>
      <c r="D1718" s="1">
        <v>44968</v>
      </c>
      <c r="E1718" s="1">
        <v>45409</v>
      </c>
      <c r="F1718">
        <v>34640.5</v>
      </c>
      <c r="G1718">
        <v>29574.2</v>
      </c>
      <c r="H1718">
        <v>6504.7</v>
      </c>
      <c r="I1718" s="6">
        <v>1954.136</v>
      </c>
      <c r="J1718" s="7">
        <v>2936.076</v>
      </c>
      <c r="K1718" t="s">
        <v>29</v>
      </c>
      <c r="L1718" t="s">
        <v>43</v>
      </c>
      <c r="M1718" t="s">
        <v>31</v>
      </c>
      <c r="N1718" s="5">
        <f xml:space="preserve"> Campaign_Data[[#This Row],[Clicks]]/Campaign_Data[[#This Row],[Impressions]]</f>
        <v>0.85374633737965677</v>
      </c>
      <c r="O1718" s="5">
        <f xml:space="preserve"> Campaign_Data[[#This Row],[Conversions]]/Campaign_Data[[#This Row],[Clicks]]</f>
        <v>0.21994508727201412</v>
      </c>
      <c r="P1718" s="7">
        <f>Campaign_Data[[#This Row],[Total_Spend]]/Campaign_Data[[#This Row],[Clicks]]</f>
        <v>6.6075701117866245E-2</v>
      </c>
      <c r="Q1718" s="6">
        <f>Campaign_Data[[#This Row],[Total_Spend]]/Campaign_Data[[#This Row],[Conversions]]</f>
        <v>0.30041908158716008</v>
      </c>
      <c r="R1718" s="7">
        <f xml:space="preserve"> Campaign_Data[[#This Row],[Revenue_Generated]]/Campaign_Data[[#This Row],[Total_Spend]]</f>
        <v>1.5024931734536389</v>
      </c>
      <c r="S1718" t="str">
        <f xml:space="preserve"> TEXT(Campaign_Data[[#This Row],[Start_Date]], "mmm-yyyy")</f>
        <v>Feb-2023</v>
      </c>
    </row>
    <row r="1719" spans="1:19" x14ac:dyDescent="0.2">
      <c r="A1719" t="s">
        <v>1757</v>
      </c>
      <c r="B1719" t="s">
        <v>46</v>
      </c>
      <c r="C1719" t="s">
        <v>28</v>
      </c>
      <c r="D1719" s="1">
        <v>45003</v>
      </c>
      <c r="E1719" s="1">
        <v>45455</v>
      </c>
      <c r="F1719">
        <v>128733.9</v>
      </c>
      <c r="G1719">
        <v>33442.799999999996</v>
      </c>
      <c r="H1719">
        <v>18577.399999999998</v>
      </c>
      <c r="I1719" s="6">
        <v>1857.421</v>
      </c>
      <c r="J1719" s="7">
        <v>3440.9659999999999</v>
      </c>
      <c r="K1719" t="s">
        <v>42</v>
      </c>
      <c r="L1719" t="s">
        <v>22</v>
      </c>
      <c r="M1719" t="s">
        <v>31</v>
      </c>
      <c r="N1719" s="5">
        <f xml:space="preserve"> Campaign_Data[[#This Row],[Clicks]]/Campaign_Data[[#This Row],[Impressions]]</f>
        <v>0.25978238832195716</v>
      </c>
      <c r="O1719" s="5">
        <f xml:space="preserve"> Campaign_Data[[#This Row],[Conversions]]/Campaign_Data[[#This Row],[Clicks]]</f>
        <v>0.55549774540409291</v>
      </c>
      <c r="P1719" s="7">
        <f>Campaign_Data[[#This Row],[Total_Spend]]/Campaign_Data[[#This Row],[Clicks]]</f>
        <v>5.5540235865417974E-2</v>
      </c>
      <c r="Q1719" s="6">
        <f>Campaign_Data[[#This Row],[Total_Spend]]/Campaign_Data[[#This Row],[Conversions]]</f>
        <v>9.9982828598189216E-2</v>
      </c>
      <c r="R1719" s="7">
        <f xml:space="preserve"> Campaign_Data[[#This Row],[Revenue_Generated]]/Campaign_Data[[#This Row],[Total_Spend]]</f>
        <v>1.8525503911068086</v>
      </c>
      <c r="S1719" t="str">
        <f xml:space="preserve"> TEXT(Campaign_Data[[#This Row],[Start_Date]], "mmm-yyyy")</f>
        <v>Mar-2023</v>
      </c>
    </row>
    <row r="1720" spans="1:19" x14ac:dyDescent="0.2">
      <c r="A1720" t="s">
        <v>1758</v>
      </c>
      <c r="B1720" t="s">
        <v>33</v>
      </c>
      <c r="C1720" t="s">
        <v>20</v>
      </c>
      <c r="D1720" s="1">
        <v>44882</v>
      </c>
      <c r="E1720" s="1">
        <v>45319</v>
      </c>
      <c r="F1720">
        <v>35878.799999999996</v>
      </c>
      <c r="G1720">
        <v>30760.3</v>
      </c>
      <c r="H1720">
        <v>12762.9</v>
      </c>
      <c r="I1720" s="6">
        <v>7679.9250000000002</v>
      </c>
      <c r="J1720" s="7">
        <v>23243.673999999999</v>
      </c>
      <c r="K1720" t="s">
        <v>42</v>
      </c>
      <c r="L1720" t="s">
        <v>22</v>
      </c>
      <c r="M1720" t="s">
        <v>23</v>
      </c>
      <c r="N1720" s="5">
        <f xml:space="preserve"> Campaign_Data[[#This Row],[Clicks]]/Campaign_Data[[#This Row],[Impressions]]</f>
        <v>0.85733915292596197</v>
      </c>
      <c r="O1720" s="5">
        <f xml:space="preserve"> Campaign_Data[[#This Row],[Conversions]]/Campaign_Data[[#This Row],[Clicks]]</f>
        <v>0.41491467898557555</v>
      </c>
      <c r="P1720" s="7">
        <f>Campaign_Data[[#This Row],[Total_Spend]]/Campaign_Data[[#This Row],[Clicks]]</f>
        <v>0.24967002922598286</v>
      </c>
      <c r="Q1720" s="6">
        <f>Campaign_Data[[#This Row],[Total_Spend]]/Campaign_Data[[#This Row],[Conversions]]</f>
        <v>0.6017382413087935</v>
      </c>
      <c r="R1720" s="7">
        <f xml:space="preserve"> Campaign_Data[[#This Row],[Revenue_Generated]]/Campaign_Data[[#This Row],[Total_Spend]]</f>
        <v>3.0265496082318508</v>
      </c>
      <c r="S1720" t="str">
        <f xml:space="preserve"> TEXT(Campaign_Data[[#This Row],[Start_Date]], "mmm-yyyy")</f>
        <v>Nov-2022</v>
      </c>
    </row>
    <row r="1721" spans="1:19" x14ac:dyDescent="0.2">
      <c r="A1721" t="s">
        <v>1759</v>
      </c>
      <c r="B1721" t="s">
        <v>33</v>
      </c>
      <c r="C1721" t="s">
        <v>47</v>
      </c>
      <c r="D1721" s="1">
        <v>44930</v>
      </c>
      <c r="E1721" s="1">
        <v>45374</v>
      </c>
      <c r="F1721">
        <v>65412.4</v>
      </c>
      <c r="G1721">
        <v>4619.7</v>
      </c>
      <c r="H1721">
        <v>66.7</v>
      </c>
      <c r="I1721" s="6">
        <v>11017.68</v>
      </c>
      <c r="J1721" s="7">
        <v>21284.636999999999</v>
      </c>
      <c r="K1721" t="s">
        <v>29</v>
      </c>
      <c r="L1721" t="s">
        <v>43</v>
      </c>
      <c r="M1721" t="s">
        <v>23</v>
      </c>
      <c r="N1721" s="5">
        <f xml:space="preserve"> Campaign_Data[[#This Row],[Clicks]]/Campaign_Data[[#This Row],[Impressions]]</f>
        <v>7.0624224153218645E-2</v>
      </c>
      <c r="O1721" s="5">
        <f xml:space="preserve"> Campaign_Data[[#This Row],[Conversions]]/Campaign_Data[[#This Row],[Clicks]]</f>
        <v>1.4438166980539863E-2</v>
      </c>
      <c r="P1721" s="7">
        <f>Campaign_Data[[#This Row],[Total_Spend]]/Campaign_Data[[#This Row],[Clicks]]</f>
        <v>2.3849340866290021</v>
      </c>
      <c r="Q1721" s="6">
        <f>Campaign_Data[[#This Row],[Total_Spend]]/Campaign_Data[[#This Row],[Conversions]]</f>
        <v>165.18260869565216</v>
      </c>
      <c r="R1721" s="7">
        <f xml:space="preserve"> Campaign_Data[[#This Row],[Revenue_Generated]]/Campaign_Data[[#This Row],[Total_Spend]]</f>
        <v>1.9318619709412506</v>
      </c>
      <c r="S1721" t="str">
        <f xml:space="preserve"> TEXT(Campaign_Data[[#This Row],[Start_Date]], "mmm-yyyy")</f>
        <v>Jan-2023</v>
      </c>
    </row>
    <row r="1722" spans="1:19" x14ac:dyDescent="0.2">
      <c r="A1722" t="s">
        <v>1760</v>
      </c>
      <c r="B1722" t="s">
        <v>27</v>
      </c>
      <c r="C1722" t="s">
        <v>47</v>
      </c>
      <c r="D1722" s="1">
        <v>44990</v>
      </c>
      <c r="E1722" s="1">
        <v>45426</v>
      </c>
      <c r="F1722">
        <v>137486.1</v>
      </c>
      <c r="G1722">
        <v>123621.2</v>
      </c>
      <c r="H1722">
        <v>121031.5</v>
      </c>
      <c r="I1722" s="6">
        <v>10294.013999999999</v>
      </c>
      <c r="J1722" s="7">
        <v>21210.657999999999</v>
      </c>
      <c r="K1722" t="s">
        <v>42</v>
      </c>
      <c r="L1722" t="s">
        <v>30</v>
      </c>
      <c r="M1722" t="s">
        <v>23</v>
      </c>
      <c r="N1722" s="5">
        <f xml:space="preserve"> Campaign_Data[[#This Row],[Clicks]]/Campaign_Data[[#This Row],[Impressions]]</f>
        <v>0.89915416903963374</v>
      </c>
      <c r="O1722" s="5">
        <f xml:space="preserve"> Campaign_Data[[#This Row],[Conversions]]/Campaign_Data[[#This Row],[Clicks]]</f>
        <v>0.97905132776578774</v>
      </c>
      <c r="P1722" s="7">
        <f>Campaign_Data[[#This Row],[Total_Spend]]/Campaign_Data[[#This Row],[Clicks]]</f>
        <v>8.327062024960119E-2</v>
      </c>
      <c r="Q1722" s="6">
        <f>Campaign_Data[[#This Row],[Total_Spend]]/Campaign_Data[[#This Row],[Conversions]]</f>
        <v>8.5052354139211681E-2</v>
      </c>
      <c r="R1722" s="7">
        <f xml:space="preserve"> Campaign_Data[[#This Row],[Revenue_Generated]]/Campaign_Data[[#This Row],[Total_Spend]]</f>
        <v>2.0604846661370386</v>
      </c>
      <c r="S1722" t="str">
        <f xml:space="preserve"> TEXT(Campaign_Data[[#This Row],[Start_Date]], "mmm-yyyy")</f>
        <v>Mar-2023</v>
      </c>
    </row>
    <row r="1723" spans="1:19" x14ac:dyDescent="0.2">
      <c r="A1723" t="s">
        <v>1761</v>
      </c>
      <c r="B1723" t="s">
        <v>19</v>
      </c>
      <c r="C1723" t="s">
        <v>40</v>
      </c>
      <c r="D1723" s="1">
        <v>45028</v>
      </c>
      <c r="E1723" s="1">
        <v>45472</v>
      </c>
      <c r="F1723">
        <v>108480.3</v>
      </c>
      <c r="G1723">
        <v>71838.8</v>
      </c>
      <c r="H1723">
        <v>11281</v>
      </c>
      <c r="I1723" s="6">
        <v>1877.895</v>
      </c>
      <c r="J1723" s="7">
        <v>3419.5349999999999</v>
      </c>
      <c r="K1723" t="s">
        <v>64</v>
      </c>
      <c r="L1723" t="s">
        <v>30</v>
      </c>
      <c r="M1723" t="s">
        <v>31</v>
      </c>
      <c r="N1723" s="5">
        <f xml:space="preserve"> Campaign_Data[[#This Row],[Clicks]]/Campaign_Data[[#This Row],[Impressions]]</f>
        <v>0.66222899457320827</v>
      </c>
      <c r="O1723" s="5">
        <f xml:space="preserve"> Campaign_Data[[#This Row],[Conversions]]/Campaign_Data[[#This Row],[Clicks]]</f>
        <v>0.15703213305344743</v>
      </c>
      <c r="P1723" s="7">
        <f>Campaign_Data[[#This Row],[Total_Spend]]/Campaign_Data[[#This Row],[Clicks]]</f>
        <v>2.6140400452123364E-2</v>
      </c>
      <c r="Q1723" s="6">
        <f>Campaign_Data[[#This Row],[Total_Spend]]/Campaign_Data[[#This Row],[Conversions]]</f>
        <v>0.16646529562982004</v>
      </c>
      <c r="R1723" s="7">
        <f xml:space="preserve"> Campaign_Data[[#This Row],[Revenue_Generated]]/Campaign_Data[[#This Row],[Total_Spend]]</f>
        <v>1.8209404679175352</v>
      </c>
      <c r="S1723" t="str">
        <f xml:space="preserve"> TEXT(Campaign_Data[[#This Row],[Start_Date]], "mmm-yyyy")</f>
        <v>Apr-2023</v>
      </c>
    </row>
    <row r="1724" spans="1:19" x14ac:dyDescent="0.2">
      <c r="A1724" t="s">
        <v>1762</v>
      </c>
      <c r="B1724" t="s">
        <v>33</v>
      </c>
      <c r="C1724" t="s">
        <v>40</v>
      </c>
      <c r="D1724" s="1">
        <v>45136</v>
      </c>
      <c r="E1724" s="1">
        <v>45585</v>
      </c>
      <c r="F1724">
        <v>117046.9</v>
      </c>
      <c r="G1724">
        <v>37697.1</v>
      </c>
      <c r="H1724">
        <v>29733.7</v>
      </c>
      <c r="I1724" s="6">
        <v>12880.785</v>
      </c>
      <c r="J1724" s="7">
        <v>24456.802</v>
      </c>
      <c r="K1724" t="s">
        <v>42</v>
      </c>
      <c r="L1724" t="s">
        <v>49</v>
      </c>
      <c r="M1724" t="s">
        <v>31</v>
      </c>
      <c r="N1724" s="5">
        <f xml:space="preserve"> Campaign_Data[[#This Row],[Clicks]]/Campaign_Data[[#This Row],[Impressions]]</f>
        <v>0.32206833329203932</v>
      </c>
      <c r="O1724" s="5">
        <f xml:space="preserve"> Campaign_Data[[#This Row],[Conversions]]/Campaign_Data[[#This Row],[Clicks]]</f>
        <v>0.78875298099853841</v>
      </c>
      <c r="P1724" s="7">
        <f>Campaign_Data[[#This Row],[Total_Spend]]/Campaign_Data[[#This Row],[Clicks]]</f>
        <v>0.34169166858989153</v>
      </c>
      <c r="Q1724" s="6">
        <f>Campaign_Data[[#This Row],[Total_Spend]]/Campaign_Data[[#This Row],[Conversions]]</f>
        <v>0.43320491563444846</v>
      </c>
      <c r="R1724" s="7">
        <f xml:space="preserve"> Campaign_Data[[#This Row],[Revenue_Generated]]/Campaign_Data[[#This Row],[Total_Spend]]</f>
        <v>1.8987043103351231</v>
      </c>
      <c r="S1724" t="str">
        <f xml:space="preserve"> TEXT(Campaign_Data[[#This Row],[Start_Date]], "mmm-yyyy")</f>
        <v>Jul-2023</v>
      </c>
    </row>
    <row r="1725" spans="1:19" x14ac:dyDescent="0.2">
      <c r="A1725" t="s">
        <v>1763</v>
      </c>
      <c r="B1725" t="s">
        <v>46</v>
      </c>
      <c r="C1725" t="s">
        <v>40</v>
      </c>
      <c r="D1725" s="1">
        <v>44933</v>
      </c>
      <c r="E1725" s="1">
        <v>45395</v>
      </c>
      <c r="F1725">
        <v>87556.800000000003</v>
      </c>
      <c r="G1725">
        <v>17861.099999999999</v>
      </c>
      <c r="H1725">
        <v>6559.8</v>
      </c>
      <c r="I1725" s="6">
        <v>8866.2569999999996</v>
      </c>
      <c r="J1725" s="7">
        <v>21282.839</v>
      </c>
      <c r="K1725" t="s">
        <v>29</v>
      </c>
      <c r="L1725" t="s">
        <v>22</v>
      </c>
      <c r="M1725" t="s">
        <v>31</v>
      </c>
      <c r="N1725" s="5">
        <f xml:space="preserve"> Campaign_Data[[#This Row],[Clicks]]/Campaign_Data[[#This Row],[Impressions]]</f>
        <v>0.20399443561208264</v>
      </c>
      <c r="O1725" s="5">
        <f xml:space="preserve"> Campaign_Data[[#This Row],[Conversions]]/Campaign_Data[[#This Row],[Clicks]]</f>
        <v>0.36726741354115933</v>
      </c>
      <c r="P1725" s="7">
        <f>Campaign_Data[[#This Row],[Total_Spend]]/Campaign_Data[[#This Row],[Clicks]]</f>
        <v>0.49640038967364836</v>
      </c>
      <c r="Q1725" s="6">
        <f>Campaign_Data[[#This Row],[Total_Spend]]/Campaign_Data[[#This Row],[Conversions]]</f>
        <v>1.3516047745358089</v>
      </c>
      <c r="R1725" s="7">
        <f xml:space="preserve"> Campaign_Data[[#This Row],[Revenue_Generated]]/Campaign_Data[[#This Row],[Total_Spend]]</f>
        <v>2.4004310951058603</v>
      </c>
      <c r="S1725" t="str">
        <f xml:space="preserve"> TEXT(Campaign_Data[[#This Row],[Start_Date]], "mmm-yyyy")</f>
        <v>Jan-2023</v>
      </c>
    </row>
    <row r="1726" spans="1:19" x14ac:dyDescent="0.2">
      <c r="A1726" t="s">
        <v>1764</v>
      </c>
      <c r="B1726" t="s">
        <v>19</v>
      </c>
      <c r="C1726" t="s">
        <v>40</v>
      </c>
      <c r="D1726" s="1">
        <v>44941</v>
      </c>
      <c r="E1726" s="1">
        <v>45397</v>
      </c>
      <c r="F1726">
        <v>108581.8</v>
      </c>
      <c r="G1726">
        <v>43920.5</v>
      </c>
      <c r="H1726">
        <v>39892.400000000001</v>
      </c>
      <c r="I1726" s="6">
        <v>653.51499999999999</v>
      </c>
      <c r="J1726" s="7">
        <v>1336.4069999999999</v>
      </c>
      <c r="K1726" t="s">
        <v>21</v>
      </c>
      <c r="L1726" t="s">
        <v>43</v>
      </c>
      <c r="M1726" t="s">
        <v>31</v>
      </c>
      <c r="N1726" s="5">
        <f xml:space="preserve"> Campaign_Data[[#This Row],[Clicks]]/Campaign_Data[[#This Row],[Impressions]]</f>
        <v>0.40449228139522458</v>
      </c>
      <c r="O1726" s="5">
        <f xml:space="preserve"> Campaign_Data[[#This Row],[Conversions]]/Campaign_Data[[#This Row],[Clicks]]</f>
        <v>0.90828656322218559</v>
      </c>
      <c r="P1726" s="7">
        <f>Campaign_Data[[#This Row],[Total_Spend]]/Campaign_Data[[#This Row],[Clicks]]</f>
        <v>1.4879498184219214E-2</v>
      </c>
      <c r="Q1726" s="6">
        <f>Campaign_Data[[#This Row],[Total_Spend]]/Campaign_Data[[#This Row],[Conversions]]</f>
        <v>1.6381942425123582E-2</v>
      </c>
      <c r="R1726" s="7">
        <f xml:space="preserve"> Campaign_Data[[#This Row],[Revenue_Generated]]/Campaign_Data[[#This Row],[Total_Spend]]</f>
        <v>2.0449522964277791</v>
      </c>
      <c r="S1726" t="str">
        <f xml:space="preserve"> TEXT(Campaign_Data[[#This Row],[Start_Date]], "mmm-yyyy")</f>
        <v>Jan-2023</v>
      </c>
    </row>
    <row r="1727" spans="1:19" x14ac:dyDescent="0.2">
      <c r="A1727" t="s">
        <v>1765</v>
      </c>
      <c r="B1727" t="s">
        <v>27</v>
      </c>
      <c r="C1727" t="s">
        <v>20</v>
      </c>
      <c r="D1727" s="1">
        <v>45140</v>
      </c>
      <c r="E1727" s="1">
        <v>45584</v>
      </c>
      <c r="F1727">
        <v>142024.6</v>
      </c>
      <c r="G1727">
        <v>68016.599999999991</v>
      </c>
      <c r="H1727">
        <v>57823.1</v>
      </c>
      <c r="I1727" s="6">
        <v>1732.982</v>
      </c>
      <c r="J1727" s="7">
        <v>4591.8310000000001</v>
      </c>
      <c r="K1727" t="s">
        <v>21</v>
      </c>
      <c r="L1727" t="s">
        <v>34</v>
      </c>
      <c r="M1727" t="s">
        <v>31</v>
      </c>
      <c r="N1727" s="5">
        <f xml:space="preserve"> Campaign_Data[[#This Row],[Clicks]]/Campaign_Data[[#This Row],[Impressions]]</f>
        <v>0.47890717523583937</v>
      </c>
      <c r="O1727" s="5">
        <f xml:space="preserve"> Campaign_Data[[#This Row],[Conversions]]/Campaign_Data[[#This Row],[Clicks]]</f>
        <v>0.85013217361644078</v>
      </c>
      <c r="P1727" s="7">
        <f>Campaign_Data[[#This Row],[Total_Spend]]/Campaign_Data[[#This Row],[Clicks]]</f>
        <v>2.5478809584719028E-2</v>
      </c>
      <c r="Q1727" s="6">
        <f>Campaign_Data[[#This Row],[Total_Spend]]/Campaign_Data[[#This Row],[Conversions]]</f>
        <v>2.9970409749736696E-2</v>
      </c>
      <c r="R1727" s="7">
        <f xml:space="preserve"> Campaign_Data[[#This Row],[Revenue_Generated]]/Campaign_Data[[#This Row],[Total_Spend]]</f>
        <v>2.6496703370260049</v>
      </c>
      <c r="S1727" t="str">
        <f xml:space="preserve"> TEXT(Campaign_Data[[#This Row],[Start_Date]], "mmm-yyyy")</f>
        <v>Aug-2023</v>
      </c>
    </row>
    <row r="1728" spans="1:19" x14ac:dyDescent="0.2">
      <c r="A1728" t="s">
        <v>1766</v>
      </c>
      <c r="B1728" t="s">
        <v>39</v>
      </c>
      <c r="C1728" t="s">
        <v>20</v>
      </c>
      <c r="D1728" s="1">
        <v>44862</v>
      </c>
      <c r="E1728" s="1">
        <v>45308</v>
      </c>
      <c r="F1728">
        <v>37424.5</v>
      </c>
      <c r="G1728">
        <v>24890.7</v>
      </c>
      <c r="H1728">
        <v>10121</v>
      </c>
      <c r="I1728" s="6">
        <v>2619.8890000000001</v>
      </c>
      <c r="J1728" s="7">
        <v>6284.3869999999997</v>
      </c>
      <c r="K1728" t="s">
        <v>37</v>
      </c>
      <c r="L1728" t="s">
        <v>49</v>
      </c>
      <c r="M1728" t="s">
        <v>31</v>
      </c>
      <c r="N1728" s="5">
        <f xml:space="preserve"> Campaign_Data[[#This Row],[Clicks]]/Campaign_Data[[#This Row],[Impressions]]</f>
        <v>0.66509104998062774</v>
      </c>
      <c r="O1728" s="5">
        <f xml:space="preserve"> Campaign_Data[[#This Row],[Conversions]]/Campaign_Data[[#This Row],[Clicks]]</f>
        <v>0.40661773272748453</v>
      </c>
      <c r="P1728" s="7">
        <f>Campaign_Data[[#This Row],[Total_Spend]]/Campaign_Data[[#This Row],[Clicks]]</f>
        <v>0.105255738086916</v>
      </c>
      <c r="Q1728" s="6">
        <f>Campaign_Data[[#This Row],[Total_Spend]]/Campaign_Data[[#This Row],[Conversions]]</f>
        <v>0.25885673352435529</v>
      </c>
      <c r="R1728" s="7">
        <f xml:space="preserve"> Campaign_Data[[#This Row],[Revenue_Generated]]/Campaign_Data[[#This Row],[Total_Spend]]</f>
        <v>2.3987226176376173</v>
      </c>
      <c r="S1728" t="str">
        <f xml:space="preserve"> TEXT(Campaign_Data[[#This Row],[Start_Date]], "mmm-yyyy")</f>
        <v>Oct-2022</v>
      </c>
    </row>
    <row r="1729" spans="1:19" x14ac:dyDescent="0.2">
      <c r="A1729" t="s">
        <v>1767</v>
      </c>
      <c r="B1729" t="s">
        <v>33</v>
      </c>
      <c r="C1729" t="s">
        <v>20</v>
      </c>
      <c r="D1729" s="1">
        <v>44951</v>
      </c>
      <c r="E1729" s="1">
        <v>45411</v>
      </c>
      <c r="F1729">
        <v>85863.2</v>
      </c>
      <c r="G1729">
        <v>20720.5</v>
      </c>
      <c r="H1729">
        <v>9497.5</v>
      </c>
      <c r="I1729" s="6">
        <v>5082.7719999999999</v>
      </c>
      <c r="J1729" s="7">
        <v>18804.527999999998</v>
      </c>
      <c r="K1729" t="s">
        <v>21</v>
      </c>
      <c r="L1729" t="s">
        <v>30</v>
      </c>
      <c r="M1729" t="s">
        <v>31</v>
      </c>
      <c r="N1729" s="5">
        <f xml:space="preserve"> Campaign_Data[[#This Row],[Clicks]]/Campaign_Data[[#This Row],[Impressions]]</f>
        <v>0.24131991353688192</v>
      </c>
      <c r="O1729" s="5">
        <f xml:space="preserve"> Campaign_Data[[#This Row],[Conversions]]/Campaign_Data[[#This Row],[Clicks]]</f>
        <v>0.45836249125262424</v>
      </c>
      <c r="P1729" s="7">
        <f>Campaign_Data[[#This Row],[Total_Spend]]/Campaign_Data[[#This Row],[Clicks]]</f>
        <v>0.24530160951714486</v>
      </c>
      <c r="Q1729" s="6">
        <f>Campaign_Data[[#This Row],[Total_Spend]]/Campaign_Data[[#This Row],[Conversions]]</f>
        <v>0.53516946564885493</v>
      </c>
      <c r="R1729" s="7">
        <f xml:space="preserve"> Campaign_Data[[#This Row],[Revenue_Generated]]/Campaign_Data[[#This Row],[Total_Spend]]</f>
        <v>3.6996599493347326</v>
      </c>
      <c r="S1729" t="str">
        <f xml:space="preserve"> TEXT(Campaign_Data[[#This Row],[Start_Date]], "mmm-yyyy")</f>
        <v>Jan-2023</v>
      </c>
    </row>
    <row r="1730" spans="1:19" x14ac:dyDescent="0.2">
      <c r="A1730" t="s">
        <v>1768</v>
      </c>
      <c r="B1730" t="s">
        <v>25</v>
      </c>
      <c r="C1730" t="s">
        <v>40</v>
      </c>
      <c r="D1730" s="1">
        <v>44970</v>
      </c>
      <c r="E1730" s="1">
        <v>45409</v>
      </c>
      <c r="F1730">
        <v>119018.9</v>
      </c>
      <c r="G1730">
        <v>83624.399999999994</v>
      </c>
      <c r="H1730">
        <v>67332.2</v>
      </c>
      <c r="I1730" s="6">
        <v>3419.7379999999998</v>
      </c>
      <c r="J1730" s="7">
        <v>6480.8329999999996</v>
      </c>
      <c r="K1730" t="s">
        <v>37</v>
      </c>
      <c r="L1730" t="s">
        <v>43</v>
      </c>
      <c r="M1730" t="s">
        <v>23</v>
      </c>
      <c r="N1730" s="5">
        <f xml:space="preserve"> Campaign_Data[[#This Row],[Clicks]]/Campaign_Data[[#This Row],[Impressions]]</f>
        <v>0.70261445871201966</v>
      </c>
      <c r="O1730" s="5">
        <f xml:space="preserve"> Campaign_Data[[#This Row],[Conversions]]/Campaign_Data[[#This Row],[Clicks]]</f>
        <v>0.80517408794562351</v>
      </c>
      <c r="P1730" s="7">
        <f>Campaign_Data[[#This Row],[Total_Spend]]/Campaign_Data[[#This Row],[Clicks]]</f>
        <v>4.0894021362186159E-2</v>
      </c>
      <c r="Q1730" s="6">
        <f>Campaign_Data[[#This Row],[Total_Spend]]/Campaign_Data[[#This Row],[Conversions]]</f>
        <v>5.0789042983891808E-2</v>
      </c>
      <c r="R1730" s="7">
        <f xml:space="preserve"> Campaign_Data[[#This Row],[Revenue_Generated]]/Campaign_Data[[#This Row],[Total_Spend]]</f>
        <v>1.8951255914926817</v>
      </c>
      <c r="S1730" t="str">
        <f xml:space="preserve"> TEXT(Campaign_Data[[#This Row],[Start_Date]], "mmm-yyyy")</f>
        <v>Feb-2023</v>
      </c>
    </row>
    <row r="1731" spans="1:19" x14ac:dyDescent="0.2">
      <c r="A1731" t="s">
        <v>1769</v>
      </c>
      <c r="B1731" t="s">
        <v>25</v>
      </c>
      <c r="C1731" t="s">
        <v>47</v>
      </c>
      <c r="D1731" s="1">
        <v>45100</v>
      </c>
      <c r="E1731" s="1">
        <v>45561</v>
      </c>
      <c r="F1731">
        <v>6910.7</v>
      </c>
      <c r="G1731">
        <v>6278.5</v>
      </c>
      <c r="H1731">
        <v>2873.9</v>
      </c>
      <c r="I1731" s="6">
        <v>8932.348</v>
      </c>
      <c r="J1731" s="7">
        <v>19257.797999999999</v>
      </c>
      <c r="K1731" t="s">
        <v>64</v>
      </c>
      <c r="L1731" t="s">
        <v>22</v>
      </c>
      <c r="M1731" t="s">
        <v>31</v>
      </c>
      <c r="N1731" s="5">
        <f xml:space="preserve"> Campaign_Data[[#This Row],[Clicks]]/Campaign_Data[[#This Row],[Impressions]]</f>
        <v>0.9085186739404113</v>
      </c>
      <c r="O1731" s="5">
        <f xml:space="preserve"> Campaign_Data[[#This Row],[Conversions]]/Campaign_Data[[#This Row],[Clicks]]</f>
        <v>0.45773672055427256</v>
      </c>
      <c r="P1731" s="7">
        <f>Campaign_Data[[#This Row],[Total_Spend]]/Campaign_Data[[#This Row],[Clicks]]</f>
        <v>1.4226882217090069</v>
      </c>
      <c r="Q1731" s="6">
        <f>Campaign_Data[[#This Row],[Total_Spend]]/Campaign_Data[[#This Row],[Conversions]]</f>
        <v>3.1080928355196771</v>
      </c>
      <c r="R1731" s="7">
        <f xml:space="preserve"> Campaign_Data[[#This Row],[Revenue_Generated]]/Campaign_Data[[#This Row],[Total_Spend]]</f>
        <v>2.1559614560471667</v>
      </c>
      <c r="S1731" t="str">
        <f xml:space="preserve"> TEXT(Campaign_Data[[#This Row],[Start_Date]], "mmm-yyyy")</f>
        <v>Jun-2023</v>
      </c>
    </row>
    <row r="1732" spans="1:19" x14ac:dyDescent="0.2">
      <c r="A1732" t="s">
        <v>1770</v>
      </c>
      <c r="B1732" t="s">
        <v>39</v>
      </c>
      <c r="C1732" t="s">
        <v>20</v>
      </c>
      <c r="D1732" s="1">
        <v>44978</v>
      </c>
      <c r="E1732" s="1">
        <v>45430</v>
      </c>
      <c r="F1732">
        <v>88592.099999999991</v>
      </c>
      <c r="G1732">
        <v>32155.200000000001</v>
      </c>
      <c r="H1732">
        <v>23655.3</v>
      </c>
      <c r="I1732" s="6">
        <v>1460.1210000000001</v>
      </c>
      <c r="J1732" s="7">
        <v>4042.8029999999999</v>
      </c>
      <c r="K1732" t="s">
        <v>42</v>
      </c>
      <c r="L1732" t="s">
        <v>34</v>
      </c>
      <c r="M1732" t="s">
        <v>31</v>
      </c>
      <c r="N1732" s="5">
        <f xml:space="preserve"> Campaign_Data[[#This Row],[Clicks]]/Campaign_Data[[#This Row],[Impressions]]</f>
        <v>0.3629578709614063</v>
      </c>
      <c r="O1732" s="5">
        <f xml:space="preserve"> Campaign_Data[[#This Row],[Conversions]]/Campaign_Data[[#This Row],[Clicks]]</f>
        <v>0.73566017316017307</v>
      </c>
      <c r="P1732" s="7">
        <f>Campaign_Data[[#This Row],[Total_Spend]]/Campaign_Data[[#This Row],[Clicks]]</f>
        <v>4.5408549783549787E-2</v>
      </c>
      <c r="Q1732" s="6">
        <f>Campaign_Data[[#This Row],[Total_Spend]]/Campaign_Data[[#This Row],[Conversions]]</f>
        <v>6.1724898859874963E-2</v>
      </c>
      <c r="R1732" s="7">
        <f xml:space="preserve"> Campaign_Data[[#This Row],[Revenue_Generated]]/Campaign_Data[[#This Row],[Total_Spend]]</f>
        <v>2.7688136805100396</v>
      </c>
      <c r="S1732" t="str">
        <f xml:space="preserve"> TEXT(Campaign_Data[[#This Row],[Start_Date]], "mmm-yyyy")</f>
        <v>Feb-2023</v>
      </c>
    </row>
    <row r="1733" spans="1:19" x14ac:dyDescent="0.2">
      <c r="A1733" t="s">
        <v>1771</v>
      </c>
      <c r="B1733" t="s">
        <v>46</v>
      </c>
      <c r="C1733" t="s">
        <v>28</v>
      </c>
      <c r="D1733" s="1">
        <v>45009</v>
      </c>
      <c r="E1733" s="1">
        <v>45470</v>
      </c>
      <c r="F1733">
        <v>100838.8</v>
      </c>
      <c r="G1733">
        <v>80776.599999999991</v>
      </c>
      <c r="H1733">
        <v>2117</v>
      </c>
      <c r="I1733" s="6">
        <v>13451.998</v>
      </c>
      <c r="J1733" s="7">
        <v>21628.113000000001</v>
      </c>
      <c r="K1733" t="s">
        <v>37</v>
      </c>
      <c r="L1733" t="s">
        <v>43</v>
      </c>
      <c r="M1733" t="s">
        <v>31</v>
      </c>
      <c r="N1733" s="5">
        <f xml:space="preserve"> Campaign_Data[[#This Row],[Clicks]]/Campaign_Data[[#This Row],[Impressions]]</f>
        <v>0.80104681927988031</v>
      </c>
      <c r="O1733" s="5">
        <f xml:space="preserve"> Campaign_Data[[#This Row],[Conversions]]/Campaign_Data[[#This Row],[Clicks]]</f>
        <v>2.6208085014719613E-2</v>
      </c>
      <c r="P1733" s="7">
        <f>Campaign_Data[[#This Row],[Total_Spend]]/Campaign_Data[[#This Row],[Clicks]]</f>
        <v>0.16653335248079271</v>
      </c>
      <c r="Q1733" s="6">
        <f>Campaign_Data[[#This Row],[Total_Spend]]/Campaign_Data[[#This Row],[Conversions]]</f>
        <v>6.3542739726027397</v>
      </c>
      <c r="R1733" s="7">
        <f xml:space="preserve"> Campaign_Data[[#This Row],[Revenue_Generated]]/Campaign_Data[[#This Row],[Total_Spend]]</f>
        <v>1.6077993023787249</v>
      </c>
      <c r="S1733" t="str">
        <f xml:space="preserve"> TEXT(Campaign_Data[[#This Row],[Start_Date]], "mmm-yyyy")</f>
        <v>Mar-2023</v>
      </c>
    </row>
    <row r="1734" spans="1:19" x14ac:dyDescent="0.2">
      <c r="A1734" t="s">
        <v>1772</v>
      </c>
      <c r="B1734" t="s">
        <v>19</v>
      </c>
      <c r="C1734" t="s">
        <v>28</v>
      </c>
      <c r="D1734" s="1">
        <v>44901</v>
      </c>
      <c r="E1734" s="1">
        <v>45336</v>
      </c>
      <c r="F1734">
        <v>130508.7</v>
      </c>
      <c r="G1734">
        <v>102578.8</v>
      </c>
      <c r="H1734">
        <v>48108.1</v>
      </c>
      <c r="I1734" s="6">
        <v>10201.91</v>
      </c>
      <c r="J1734" s="7">
        <v>19929.612000000001</v>
      </c>
      <c r="K1734" t="s">
        <v>21</v>
      </c>
      <c r="L1734" t="s">
        <v>22</v>
      </c>
      <c r="M1734" t="s">
        <v>23</v>
      </c>
      <c r="N1734" s="5">
        <f xml:space="preserve"> Campaign_Data[[#This Row],[Clicks]]/Campaign_Data[[#This Row],[Impressions]]</f>
        <v>0.78599204497477948</v>
      </c>
      <c r="O1734" s="5">
        <f xml:space="preserve"> Campaign_Data[[#This Row],[Conversions]]/Campaign_Data[[#This Row],[Clicks]]</f>
        <v>0.46898676919597421</v>
      </c>
      <c r="P1734" s="7">
        <f>Campaign_Data[[#This Row],[Total_Spend]]/Campaign_Data[[#This Row],[Clicks]]</f>
        <v>9.9454370688680307E-2</v>
      </c>
      <c r="Q1734" s="6">
        <f>Campaign_Data[[#This Row],[Total_Spend]]/Campaign_Data[[#This Row],[Conversions]]</f>
        <v>0.21206220989812527</v>
      </c>
      <c r="R1734" s="7">
        <f xml:space="preserve"> Campaign_Data[[#This Row],[Revenue_Generated]]/Campaign_Data[[#This Row],[Total_Spend]]</f>
        <v>1.9535177236419456</v>
      </c>
      <c r="S1734" t="str">
        <f xml:space="preserve"> TEXT(Campaign_Data[[#This Row],[Start_Date]], "mmm-yyyy")</f>
        <v>Dec-2022</v>
      </c>
    </row>
    <row r="1735" spans="1:19" x14ac:dyDescent="0.2">
      <c r="A1735" t="s">
        <v>1773</v>
      </c>
      <c r="B1735" t="s">
        <v>39</v>
      </c>
      <c r="C1735" t="s">
        <v>20</v>
      </c>
      <c r="D1735" s="1">
        <v>45002</v>
      </c>
      <c r="E1735" s="1">
        <v>45449</v>
      </c>
      <c r="F1735">
        <v>19522.8</v>
      </c>
      <c r="G1735">
        <v>16242.9</v>
      </c>
      <c r="H1735">
        <v>16121.1</v>
      </c>
      <c r="I1735" s="6">
        <v>13847.703</v>
      </c>
      <c r="J1735" s="7">
        <v>40241.357000000004</v>
      </c>
      <c r="K1735" t="s">
        <v>21</v>
      </c>
      <c r="L1735" t="s">
        <v>22</v>
      </c>
      <c r="M1735" t="s">
        <v>31</v>
      </c>
      <c r="N1735" s="5">
        <f xml:space="preserve"> Campaign_Data[[#This Row],[Clicks]]/Campaign_Data[[#This Row],[Impressions]]</f>
        <v>0.83199643493761144</v>
      </c>
      <c r="O1735" s="5">
        <f xml:space="preserve"> Campaign_Data[[#This Row],[Conversions]]/Campaign_Data[[#This Row],[Clicks]]</f>
        <v>0.99250133904659887</v>
      </c>
      <c r="P1735" s="7">
        <f>Campaign_Data[[#This Row],[Total_Spend]]/Campaign_Data[[#This Row],[Clicks]]</f>
        <v>0.85253883235136585</v>
      </c>
      <c r="Q1735" s="6">
        <f>Campaign_Data[[#This Row],[Total_Spend]]/Campaign_Data[[#This Row],[Conversions]]</f>
        <v>0.85898003237992437</v>
      </c>
      <c r="R1735" s="7">
        <f xml:space="preserve"> Campaign_Data[[#This Row],[Revenue_Generated]]/Campaign_Data[[#This Row],[Total_Spend]]</f>
        <v>2.905995095359859</v>
      </c>
      <c r="S1735" t="str">
        <f xml:space="preserve"> TEXT(Campaign_Data[[#This Row],[Start_Date]], "mmm-yyyy")</f>
        <v>Mar-2023</v>
      </c>
    </row>
    <row r="1736" spans="1:19" x14ac:dyDescent="0.2">
      <c r="A1736" t="s">
        <v>1774</v>
      </c>
      <c r="B1736" t="s">
        <v>39</v>
      </c>
      <c r="C1736" t="s">
        <v>47</v>
      </c>
      <c r="D1736" s="1">
        <v>44990</v>
      </c>
      <c r="E1736" s="1">
        <v>45452</v>
      </c>
      <c r="F1736">
        <v>48531.5</v>
      </c>
      <c r="G1736">
        <v>5652.0999999999995</v>
      </c>
      <c r="H1736">
        <v>4727</v>
      </c>
      <c r="I1736" s="6">
        <v>7499.1970000000001</v>
      </c>
      <c r="J1736" s="7">
        <v>28290.544000000002</v>
      </c>
      <c r="K1736" t="s">
        <v>21</v>
      </c>
      <c r="L1736" t="s">
        <v>43</v>
      </c>
      <c r="M1736" t="s">
        <v>31</v>
      </c>
      <c r="N1736" s="5">
        <f xml:space="preserve"> Campaign_Data[[#This Row],[Clicks]]/Campaign_Data[[#This Row],[Impressions]]</f>
        <v>0.11646250373468776</v>
      </c>
      <c r="O1736" s="5">
        <f xml:space="preserve"> Campaign_Data[[#This Row],[Conversions]]/Campaign_Data[[#This Row],[Clicks]]</f>
        <v>0.83632632119035411</v>
      </c>
      <c r="P1736" s="7">
        <f>Campaign_Data[[#This Row],[Total_Spend]]/Campaign_Data[[#This Row],[Clicks]]</f>
        <v>1.3267983581323757</v>
      </c>
      <c r="Q1736" s="6">
        <f>Campaign_Data[[#This Row],[Total_Spend]]/Campaign_Data[[#This Row],[Conversions]]</f>
        <v>1.5864601226993866</v>
      </c>
      <c r="R1736" s="7">
        <f xml:space="preserve"> Campaign_Data[[#This Row],[Revenue_Generated]]/Campaign_Data[[#This Row],[Total_Spend]]</f>
        <v>3.7724764398108226</v>
      </c>
      <c r="S1736" t="str">
        <f xml:space="preserve"> TEXT(Campaign_Data[[#This Row],[Start_Date]], "mmm-yyyy")</f>
        <v>Mar-2023</v>
      </c>
    </row>
    <row r="1737" spans="1:19" x14ac:dyDescent="0.2">
      <c r="A1737" t="s">
        <v>1775</v>
      </c>
      <c r="B1737" t="s">
        <v>46</v>
      </c>
      <c r="C1737" t="s">
        <v>40</v>
      </c>
      <c r="D1737" s="1">
        <v>44988</v>
      </c>
      <c r="E1737" s="1">
        <v>45438</v>
      </c>
      <c r="F1737">
        <v>65624.099999999991</v>
      </c>
      <c r="G1737">
        <v>11504.3</v>
      </c>
      <c r="H1737">
        <v>11379.6</v>
      </c>
      <c r="I1737" s="6">
        <v>2071.2379999999998</v>
      </c>
      <c r="J1737" s="7">
        <v>5005.835</v>
      </c>
      <c r="K1737" t="s">
        <v>64</v>
      </c>
      <c r="L1737" t="s">
        <v>34</v>
      </c>
      <c r="M1737" t="s">
        <v>31</v>
      </c>
      <c r="N1737" s="5">
        <f xml:space="preserve"> Campaign_Data[[#This Row],[Clicks]]/Campaign_Data[[#This Row],[Impressions]]</f>
        <v>0.17530602324450928</v>
      </c>
      <c r="O1737" s="5">
        <f xml:space="preserve"> Campaign_Data[[#This Row],[Conversions]]/Campaign_Data[[#This Row],[Clicks]]</f>
        <v>0.98916057474161845</v>
      </c>
      <c r="P1737" s="7">
        <f>Campaign_Data[[#This Row],[Total_Spend]]/Campaign_Data[[#This Row],[Clicks]]</f>
        <v>0.18004033274514747</v>
      </c>
      <c r="Q1737" s="6">
        <f>Campaign_Data[[#This Row],[Total_Spend]]/Campaign_Data[[#This Row],[Conversions]]</f>
        <v>0.18201325178389396</v>
      </c>
      <c r="R1737" s="7">
        <f xml:space="preserve"> Campaign_Data[[#This Row],[Revenue_Generated]]/Campaign_Data[[#This Row],[Total_Spend]]</f>
        <v>2.4168323485760692</v>
      </c>
      <c r="S1737" t="str">
        <f xml:space="preserve"> TEXT(Campaign_Data[[#This Row],[Start_Date]], "mmm-yyyy")</f>
        <v>Mar-2023</v>
      </c>
    </row>
    <row r="1738" spans="1:19" x14ac:dyDescent="0.2">
      <c r="A1738" t="s">
        <v>1776</v>
      </c>
      <c r="B1738" t="s">
        <v>19</v>
      </c>
      <c r="C1738" t="s">
        <v>20</v>
      </c>
      <c r="D1738" s="1">
        <v>45014</v>
      </c>
      <c r="E1738" s="1">
        <v>45458</v>
      </c>
      <c r="F1738">
        <v>15549.8</v>
      </c>
      <c r="G1738">
        <v>10063</v>
      </c>
      <c r="H1738">
        <v>4561.7</v>
      </c>
      <c r="I1738" s="6">
        <v>328.13499999999999</v>
      </c>
      <c r="J1738" s="7">
        <v>430.88200000000001</v>
      </c>
      <c r="K1738" t="s">
        <v>64</v>
      </c>
      <c r="L1738" t="s">
        <v>49</v>
      </c>
      <c r="M1738" t="s">
        <v>31</v>
      </c>
      <c r="N1738" s="5">
        <f xml:space="preserve"> Campaign_Data[[#This Row],[Clicks]]/Campaign_Data[[#This Row],[Impressions]]</f>
        <v>0.64714658709436779</v>
      </c>
      <c r="O1738" s="5">
        <f xml:space="preserve"> Campaign_Data[[#This Row],[Conversions]]/Campaign_Data[[#This Row],[Clicks]]</f>
        <v>0.45331412103746394</v>
      </c>
      <c r="P1738" s="7">
        <f>Campaign_Data[[#This Row],[Total_Spend]]/Campaign_Data[[#This Row],[Clicks]]</f>
        <v>3.2608069164265126E-2</v>
      </c>
      <c r="Q1738" s="6">
        <f>Campaign_Data[[#This Row],[Total_Spend]]/Campaign_Data[[#This Row],[Conversions]]</f>
        <v>7.1932612841703755E-2</v>
      </c>
      <c r="R1738" s="7">
        <f xml:space="preserve"> Campaign_Data[[#This Row],[Revenue_Generated]]/Campaign_Data[[#This Row],[Total_Spend]]</f>
        <v>1.3131241714538224</v>
      </c>
      <c r="S1738" t="str">
        <f xml:space="preserve"> TEXT(Campaign_Data[[#This Row],[Start_Date]], "mmm-yyyy")</f>
        <v>Mar-2023</v>
      </c>
    </row>
    <row r="1739" spans="1:19" x14ac:dyDescent="0.2">
      <c r="A1739" t="s">
        <v>1777</v>
      </c>
      <c r="B1739" t="s">
        <v>25</v>
      </c>
      <c r="C1739" t="s">
        <v>20</v>
      </c>
      <c r="D1739" s="1">
        <v>45021</v>
      </c>
      <c r="E1739" s="1">
        <v>45465</v>
      </c>
      <c r="F1739">
        <v>106627.2</v>
      </c>
      <c r="G1739">
        <v>3915</v>
      </c>
      <c r="H1739">
        <v>1914</v>
      </c>
      <c r="I1739" s="6">
        <v>4750.2</v>
      </c>
      <c r="J1739" s="7">
        <v>14992.13</v>
      </c>
      <c r="K1739" t="s">
        <v>29</v>
      </c>
      <c r="L1739" t="s">
        <v>30</v>
      </c>
      <c r="M1739" t="s">
        <v>31</v>
      </c>
      <c r="N1739" s="5">
        <f xml:space="preserve"> Campaign_Data[[#This Row],[Clicks]]/Campaign_Data[[#This Row],[Impressions]]</f>
        <v>3.6716710182767627E-2</v>
      </c>
      <c r="O1739" s="5">
        <f xml:space="preserve"> Campaign_Data[[#This Row],[Conversions]]/Campaign_Data[[#This Row],[Clicks]]</f>
        <v>0.48888888888888887</v>
      </c>
      <c r="P1739" s="7">
        <f>Campaign_Data[[#This Row],[Total_Spend]]/Campaign_Data[[#This Row],[Clicks]]</f>
        <v>1.2133333333333334</v>
      </c>
      <c r="Q1739" s="6">
        <f>Campaign_Data[[#This Row],[Total_Spend]]/Campaign_Data[[#This Row],[Conversions]]</f>
        <v>2.4818181818181819</v>
      </c>
      <c r="R1739" s="7">
        <f xml:space="preserve"> Campaign_Data[[#This Row],[Revenue_Generated]]/Campaign_Data[[#This Row],[Total_Spend]]</f>
        <v>3.156105006105006</v>
      </c>
      <c r="S1739" t="str">
        <f xml:space="preserve"> TEXT(Campaign_Data[[#This Row],[Start_Date]], "mmm-yyyy")</f>
        <v>Apr-2023</v>
      </c>
    </row>
    <row r="1740" spans="1:19" x14ac:dyDescent="0.2">
      <c r="A1740" t="s">
        <v>1778</v>
      </c>
      <c r="B1740" t="s">
        <v>25</v>
      </c>
      <c r="C1740" t="s">
        <v>20</v>
      </c>
      <c r="D1740" s="1">
        <v>44907</v>
      </c>
      <c r="E1740" s="1">
        <v>45364</v>
      </c>
      <c r="F1740">
        <v>52147.799999999996</v>
      </c>
      <c r="G1740">
        <v>20723.399999999998</v>
      </c>
      <c r="H1740">
        <v>15097.4</v>
      </c>
      <c r="I1740" s="6">
        <v>7716.1459999999997</v>
      </c>
      <c r="J1740" s="7">
        <v>15005.847</v>
      </c>
      <c r="K1740" t="s">
        <v>37</v>
      </c>
      <c r="L1740" t="s">
        <v>30</v>
      </c>
      <c r="M1740" t="s">
        <v>31</v>
      </c>
      <c r="N1740" s="5">
        <f xml:space="preserve"> Campaign_Data[[#This Row],[Clicks]]/Campaign_Data[[#This Row],[Impressions]]</f>
        <v>0.39739739739739738</v>
      </c>
      <c r="O1740" s="5">
        <f xml:space="preserve"> Campaign_Data[[#This Row],[Conversions]]/Campaign_Data[[#This Row],[Clicks]]</f>
        <v>0.72851945144136587</v>
      </c>
      <c r="P1740" s="7">
        <f>Campaign_Data[[#This Row],[Total_Spend]]/Campaign_Data[[#This Row],[Clicks]]</f>
        <v>0.37233977050097961</v>
      </c>
      <c r="Q1740" s="6">
        <f>Campaign_Data[[#This Row],[Total_Spend]]/Campaign_Data[[#This Row],[Conversions]]</f>
        <v>0.51109104878985789</v>
      </c>
      <c r="R1740" s="7">
        <f xml:space="preserve"> Campaign_Data[[#This Row],[Revenue_Generated]]/Campaign_Data[[#This Row],[Total_Spend]]</f>
        <v>1.9447334200260078</v>
      </c>
      <c r="S1740" t="str">
        <f xml:space="preserve"> TEXT(Campaign_Data[[#This Row],[Start_Date]], "mmm-yyyy")</f>
        <v>Dec-2022</v>
      </c>
    </row>
    <row r="1741" spans="1:19" x14ac:dyDescent="0.2">
      <c r="A1741" t="s">
        <v>1779</v>
      </c>
      <c r="B1741" t="s">
        <v>19</v>
      </c>
      <c r="C1741" t="s">
        <v>47</v>
      </c>
      <c r="D1741" s="1">
        <v>44983</v>
      </c>
      <c r="E1741" s="1">
        <v>45420</v>
      </c>
      <c r="F1741">
        <v>65276.1</v>
      </c>
      <c r="G1741">
        <v>47420.799999999996</v>
      </c>
      <c r="H1741">
        <v>37285.299999999996</v>
      </c>
      <c r="I1741" s="6">
        <v>4439.3490000000002</v>
      </c>
      <c r="J1741" s="7">
        <v>7845.7179999999998</v>
      </c>
      <c r="K1741" t="s">
        <v>37</v>
      </c>
      <c r="L1741" t="s">
        <v>43</v>
      </c>
      <c r="M1741" t="s">
        <v>23</v>
      </c>
      <c r="N1741" s="5">
        <f xml:space="preserve"> Campaign_Data[[#This Row],[Clicks]]/Campaign_Data[[#This Row],[Impressions]]</f>
        <v>0.72646496956772844</v>
      </c>
      <c r="O1741" s="5">
        <f xml:space="preserve"> Campaign_Data[[#This Row],[Conversions]]/Campaign_Data[[#This Row],[Clicks]]</f>
        <v>0.78626467710371817</v>
      </c>
      <c r="P1741" s="7">
        <f>Campaign_Data[[#This Row],[Total_Spend]]/Campaign_Data[[#This Row],[Clicks]]</f>
        <v>9.3616071428571437E-2</v>
      </c>
      <c r="Q1741" s="6">
        <f>Campaign_Data[[#This Row],[Total_Spend]]/Campaign_Data[[#This Row],[Conversions]]</f>
        <v>0.11906432293692154</v>
      </c>
      <c r="R1741" s="7">
        <f xml:space="preserve"> Campaign_Data[[#This Row],[Revenue_Generated]]/Campaign_Data[[#This Row],[Total_Spend]]</f>
        <v>1.7673127298619684</v>
      </c>
      <c r="S1741" t="str">
        <f xml:space="preserve"> TEXT(Campaign_Data[[#This Row],[Start_Date]], "mmm-yyyy")</f>
        <v>Feb-2023</v>
      </c>
    </row>
    <row r="1742" spans="1:19" x14ac:dyDescent="0.2">
      <c r="A1742" t="s">
        <v>1780</v>
      </c>
      <c r="B1742" t="s">
        <v>25</v>
      </c>
      <c r="C1742" t="s">
        <v>28</v>
      </c>
      <c r="D1742" s="1">
        <v>45009</v>
      </c>
      <c r="E1742" s="1">
        <v>45471</v>
      </c>
      <c r="F1742">
        <v>75864</v>
      </c>
      <c r="G1742">
        <v>29536.5</v>
      </c>
      <c r="H1742">
        <v>20004.2</v>
      </c>
      <c r="I1742" s="6">
        <v>2795.2809999999999</v>
      </c>
      <c r="J1742" s="7">
        <v>11082.06</v>
      </c>
      <c r="K1742" t="s">
        <v>21</v>
      </c>
      <c r="L1742" t="s">
        <v>34</v>
      </c>
      <c r="M1742" t="s">
        <v>31</v>
      </c>
      <c r="N1742" s="5">
        <f xml:space="preserve"> Campaign_Data[[#This Row],[Clicks]]/Campaign_Data[[#This Row],[Impressions]]</f>
        <v>0.38933486238532111</v>
      </c>
      <c r="O1742" s="5">
        <f xml:space="preserve"> Campaign_Data[[#This Row],[Conversions]]/Campaign_Data[[#This Row],[Clicks]]</f>
        <v>0.67727049582719689</v>
      </c>
      <c r="P1742" s="7">
        <f>Campaign_Data[[#This Row],[Total_Spend]]/Campaign_Data[[#This Row],[Clicks]]</f>
        <v>9.4638193421698574E-2</v>
      </c>
      <c r="Q1742" s="6">
        <f>Campaign_Data[[#This Row],[Total_Spend]]/Campaign_Data[[#This Row],[Conversions]]</f>
        <v>0.13973470571180052</v>
      </c>
      <c r="R1742" s="7">
        <f xml:space="preserve"> Campaign_Data[[#This Row],[Revenue_Generated]]/Campaign_Data[[#This Row],[Total_Spend]]</f>
        <v>3.9645602714002632</v>
      </c>
      <c r="S1742" t="str">
        <f xml:space="preserve"> TEXT(Campaign_Data[[#This Row],[Start_Date]], "mmm-yyyy")</f>
        <v>Mar-2023</v>
      </c>
    </row>
    <row r="1743" spans="1:19" x14ac:dyDescent="0.2">
      <c r="A1743" t="s">
        <v>1781</v>
      </c>
      <c r="B1743" t="s">
        <v>33</v>
      </c>
      <c r="C1743" t="s">
        <v>28</v>
      </c>
      <c r="D1743" s="1">
        <v>45040</v>
      </c>
      <c r="E1743" s="1">
        <v>45479</v>
      </c>
      <c r="F1743">
        <v>102619.4</v>
      </c>
      <c r="G1743">
        <v>30931.399999999998</v>
      </c>
      <c r="H1743">
        <v>25148.799999999999</v>
      </c>
      <c r="I1743" s="6">
        <v>7753.0050000000001</v>
      </c>
      <c r="J1743" s="7">
        <v>16505.437000000002</v>
      </c>
      <c r="K1743" t="s">
        <v>29</v>
      </c>
      <c r="L1743" t="s">
        <v>49</v>
      </c>
      <c r="M1743" t="s">
        <v>23</v>
      </c>
      <c r="N1743" s="5">
        <f xml:space="preserve"> Campaign_Data[[#This Row],[Clicks]]/Campaign_Data[[#This Row],[Impressions]]</f>
        <v>0.30141864014016845</v>
      </c>
      <c r="O1743" s="5">
        <f xml:space="preserve"> Campaign_Data[[#This Row],[Conversions]]/Campaign_Data[[#This Row],[Clicks]]</f>
        <v>0.81305081567597981</v>
      </c>
      <c r="P1743" s="7">
        <f>Campaign_Data[[#This Row],[Total_Spend]]/Campaign_Data[[#This Row],[Clicks]]</f>
        <v>0.25065160322520158</v>
      </c>
      <c r="Q1743" s="6">
        <f>Campaign_Data[[#This Row],[Total_Spend]]/Campaign_Data[[#This Row],[Conversions]]</f>
        <v>0.30828528597785981</v>
      </c>
      <c r="R1743" s="7">
        <f xml:space="preserve"> Campaign_Data[[#This Row],[Revenue_Generated]]/Campaign_Data[[#This Row],[Total_Spend]]</f>
        <v>2.1289083394116219</v>
      </c>
      <c r="S1743" t="str">
        <f xml:space="preserve"> TEXT(Campaign_Data[[#This Row],[Start_Date]], "mmm-yyyy")</f>
        <v>Apr-2023</v>
      </c>
    </row>
    <row r="1744" spans="1:19" x14ac:dyDescent="0.2">
      <c r="A1744" t="s">
        <v>1782</v>
      </c>
      <c r="B1744" t="s">
        <v>27</v>
      </c>
      <c r="C1744" t="s">
        <v>20</v>
      </c>
      <c r="D1744" s="1">
        <v>45149</v>
      </c>
      <c r="E1744" s="1">
        <v>45591</v>
      </c>
      <c r="F1744">
        <v>17002.7</v>
      </c>
      <c r="G1744">
        <v>8937.7999999999993</v>
      </c>
      <c r="H1744">
        <v>1853.1</v>
      </c>
      <c r="I1744" s="6">
        <v>7398.9440000000004</v>
      </c>
      <c r="J1744" s="7">
        <v>11357.473</v>
      </c>
      <c r="K1744" t="s">
        <v>42</v>
      </c>
      <c r="L1744" t="s">
        <v>43</v>
      </c>
      <c r="M1744" t="s">
        <v>23</v>
      </c>
      <c r="N1744" s="5">
        <f xml:space="preserve"> Campaign_Data[[#This Row],[Clicks]]/Campaign_Data[[#This Row],[Impressions]]</f>
        <v>0.52566945249872077</v>
      </c>
      <c r="O1744" s="5">
        <f xml:space="preserve"> Campaign_Data[[#This Row],[Conversions]]/Campaign_Data[[#This Row],[Clicks]]</f>
        <v>0.20733290071382221</v>
      </c>
      <c r="P1744" s="7">
        <f>Campaign_Data[[#This Row],[Total_Spend]]/Campaign_Data[[#This Row],[Clicks]]</f>
        <v>0.82782608695652182</v>
      </c>
      <c r="Q1744" s="6">
        <f>Campaign_Data[[#This Row],[Total_Spend]]/Campaign_Data[[#This Row],[Conversions]]</f>
        <v>3.9927386541471055</v>
      </c>
      <c r="R1744" s="7">
        <f xml:space="preserve"> Campaign_Data[[#This Row],[Revenue_Generated]]/Campaign_Data[[#This Row],[Total_Spend]]</f>
        <v>1.5350126991094946</v>
      </c>
      <c r="S1744" t="str">
        <f xml:space="preserve"> TEXT(Campaign_Data[[#This Row],[Start_Date]], "mmm-yyyy")</f>
        <v>Aug-2023</v>
      </c>
    </row>
    <row r="1745" spans="1:19" x14ac:dyDescent="0.2">
      <c r="A1745" t="s">
        <v>1783</v>
      </c>
      <c r="B1745" t="s">
        <v>25</v>
      </c>
      <c r="C1745" t="s">
        <v>20</v>
      </c>
      <c r="D1745" s="1">
        <v>45107</v>
      </c>
      <c r="E1745" s="1">
        <v>45562</v>
      </c>
      <c r="F1745">
        <v>88380.4</v>
      </c>
      <c r="G1745">
        <v>24223.7</v>
      </c>
      <c r="H1745">
        <v>3192.9</v>
      </c>
      <c r="I1745" s="6">
        <v>3681.4630000000002</v>
      </c>
      <c r="J1745" s="7">
        <v>5223.1610000000001</v>
      </c>
      <c r="K1745" t="s">
        <v>37</v>
      </c>
      <c r="L1745" t="s">
        <v>22</v>
      </c>
      <c r="M1745" t="s">
        <v>31</v>
      </c>
      <c r="N1745" s="5">
        <f xml:space="preserve"> Campaign_Data[[#This Row],[Clicks]]/Campaign_Data[[#This Row],[Impressions]]</f>
        <v>0.27408452552828455</v>
      </c>
      <c r="O1745" s="5">
        <f xml:space="preserve"> Campaign_Data[[#This Row],[Conversions]]/Campaign_Data[[#This Row],[Clicks]]</f>
        <v>0.13180893092302168</v>
      </c>
      <c r="P1745" s="7">
        <f>Campaign_Data[[#This Row],[Total_Spend]]/Campaign_Data[[#This Row],[Clicks]]</f>
        <v>0.15197773255117922</v>
      </c>
      <c r="Q1745" s="6">
        <f>Campaign_Data[[#This Row],[Total_Spend]]/Campaign_Data[[#This Row],[Conversions]]</f>
        <v>1.1530154405086286</v>
      </c>
      <c r="R1745" s="7">
        <f xml:space="preserve"> Campaign_Data[[#This Row],[Revenue_Generated]]/Campaign_Data[[#This Row],[Total_Spend]]</f>
        <v>1.4187731888110786</v>
      </c>
      <c r="S1745" t="str">
        <f xml:space="preserve"> TEXT(Campaign_Data[[#This Row],[Start_Date]], "mmm-yyyy")</f>
        <v>Jun-2023</v>
      </c>
    </row>
    <row r="1746" spans="1:19" x14ac:dyDescent="0.2">
      <c r="A1746" t="s">
        <v>1784</v>
      </c>
      <c r="B1746" t="s">
        <v>46</v>
      </c>
      <c r="C1746" t="s">
        <v>20</v>
      </c>
      <c r="D1746" s="1">
        <v>44896</v>
      </c>
      <c r="E1746" s="1">
        <v>45338</v>
      </c>
      <c r="F1746">
        <v>113085.5</v>
      </c>
      <c r="G1746">
        <v>84561.099999999991</v>
      </c>
      <c r="H1746">
        <v>43004.1</v>
      </c>
      <c r="I1746" s="6">
        <v>6912.585</v>
      </c>
      <c r="J1746" s="7">
        <v>10183.843000000001</v>
      </c>
      <c r="K1746" t="s">
        <v>21</v>
      </c>
      <c r="L1746" t="s">
        <v>30</v>
      </c>
      <c r="M1746" t="s">
        <v>23</v>
      </c>
      <c r="N1746" s="5">
        <f xml:space="preserve"> Campaign_Data[[#This Row],[Clicks]]/Campaign_Data[[#This Row],[Impressions]]</f>
        <v>0.74776253365816125</v>
      </c>
      <c r="O1746" s="5">
        <f xml:space="preserve"> Campaign_Data[[#This Row],[Conversions]]/Campaign_Data[[#This Row],[Clicks]]</f>
        <v>0.50855653486059194</v>
      </c>
      <c r="P1746" s="7">
        <f>Campaign_Data[[#This Row],[Total_Spend]]/Campaign_Data[[#This Row],[Clicks]]</f>
        <v>8.1746630542885571E-2</v>
      </c>
      <c r="Q1746" s="6">
        <f>Campaign_Data[[#This Row],[Total_Spend]]/Campaign_Data[[#This Row],[Conversions]]</f>
        <v>0.16074246409063322</v>
      </c>
      <c r="R1746" s="7">
        <f xml:space="preserve"> Campaign_Data[[#This Row],[Revenue_Generated]]/Campaign_Data[[#This Row],[Total_Spend]]</f>
        <v>1.4732322278858054</v>
      </c>
      <c r="S1746" t="str">
        <f xml:space="preserve"> TEXT(Campaign_Data[[#This Row],[Start_Date]], "mmm-yyyy")</f>
        <v>Dec-2022</v>
      </c>
    </row>
    <row r="1747" spans="1:19" x14ac:dyDescent="0.2">
      <c r="A1747" t="s">
        <v>1785</v>
      </c>
      <c r="B1747" t="s">
        <v>25</v>
      </c>
      <c r="C1747" t="s">
        <v>47</v>
      </c>
      <c r="D1747" s="1">
        <v>44864</v>
      </c>
      <c r="E1747" s="1">
        <v>45306</v>
      </c>
      <c r="F1747">
        <v>60041.599999999999</v>
      </c>
      <c r="G1747">
        <v>29095.7</v>
      </c>
      <c r="H1747">
        <v>20297.099999999999</v>
      </c>
      <c r="I1747" s="6">
        <v>8083.0249999999996</v>
      </c>
      <c r="J1747" s="7">
        <v>29556.597000000002</v>
      </c>
      <c r="K1747" t="s">
        <v>21</v>
      </c>
      <c r="L1747" t="s">
        <v>49</v>
      </c>
      <c r="M1747" t="s">
        <v>23</v>
      </c>
      <c r="N1747" s="5">
        <f xml:space="preserve"> Campaign_Data[[#This Row],[Clicks]]/Campaign_Data[[#This Row],[Impressions]]</f>
        <v>0.48459234930448225</v>
      </c>
      <c r="O1747" s="5">
        <f xml:space="preserve"> Campaign_Data[[#This Row],[Conversions]]/Campaign_Data[[#This Row],[Clicks]]</f>
        <v>0.69759792684142319</v>
      </c>
      <c r="P1747" s="7">
        <f>Campaign_Data[[#This Row],[Total_Spend]]/Campaign_Data[[#This Row],[Clicks]]</f>
        <v>0.27780823283165551</v>
      </c>
      <c r="Q1747" s="6">
        <f>Campaign_Data[[#This Row],[Total_Spend]]/Campaign_Data[[#This Row],[Conversions]]</f>
        <v>0.398235462208887</v>
      </c>
      <c r="R1747" s="7">
        <f xml:space="preserve"> Campaign_Data[[#This Row],[Revenue_Generated]]/Campaign_Data[[#This Row],[Total_Spend]]</f>
        <v>3.6566257063413761</v>
      </c>
      <c r="S1747" t="str">
        <f xml:space="preserve"> TEXT(Campaign_Data[[#This Row],[Start_Date]], "mmm-yyyy")</f>
        <v>Oct-2022</v>
      </c>
    </row>
    <row r="1748" spans="1:19" x14ac:dyDescent="0.2">
      <c r="A1748" t="s">
        <v>1786</v>
      </c>
      <c r="B1748" t="s">
        <v>46</v>
      </c>
      <c r="C1748" t="s">
        <v>47</v>
      </c>
      <c r="D1748" s="1">
        <v>44894</v>
      </c>
      <c r="E1748" s="1">
        <v>45357</v>
      </c>
      <c r="F1748">
        <v>98808.8</v>
      </c>
      <c r="G1748">
        <v>35855.599999999999</v>
      </c>
      <c r="H1748">
        <v>23342.1</v>
      </c>
      <c r="I1748" s="6">
        <v>2001.87</v>
      </c>
      <c r="J1748" s="7">
        <v>3937.9969999999998</v>
      </c>
      <c r="K1748" t="s">
        <v>29</v>
      </c>
      <c r="L1748" t="s">
        <v>22</v>
      </c>
      <c r="M1748" t="s">
        <v>23</v>
      </c>
      <c r="N1748" s="5">
        <f xml:space="preserve"> Campaign_Data[[#This Row],[Clicks]]/Campaign_Data[[#This Row],[Impressions]]</f>
        <v>0.36287861000234795</v>
      </c>
      <c r="O1748" s="5">
        <f xml:space="preserve"> Campaign_Data[[#This Row],[Conversions]]/Campaign_Data[[#This Row],[Clicks]]</f>
        <v>0.65100291167906821</v>
      </c>
      <c r="P1748" s="7">
        <f>Campaign_Data[[#This Row],[Total_Spend]]/Campaign_Data[[#This Row],[Clicks]]</f>
        <v>5.5831446133937236E-2</v>
      </c>
      <c r="Q1748" s="6">
        <f>Campaign_Data[[#This Row],[Total_Spend]]/Campaign_Data[[#This Row],[Conversions]]</f>
        <v>8.5762206485277673E-2</v>
      </c>
      <c r="R1748" s="7">
        <f xml:space="preserve"> Campaign_Data[[#This Row],[Revenue_Generated]]/Campaign_Data[[#This Row],[Total_Spend]]</f>
        <v>1.9671592061422569</v>
      </c>
      <c r="S1748" t="str">
        <f xml:space="preserve"> TEXT(Campaign_Data[[#This Row],[Start_Date]], "mmm-yyyy")</f>
        <v>Nov-2022</v>
      </c>
    </row>
    <row r="1749" spans="1:19" x14ac:dyDescent="0.2">
      <c r="A1749" t="s">
        <v>1787</v>
      </c>
      <c r="B1749" t="s">
        <v>19</v>
      </c>
      <c r="C1749" t="s">
        <v>47</v>
      </c>
      <c r="D1749" s="1">
        <v>45153</v>
      </c>
      <c r="E1749" s="1">
        <v>45609</v>
      </c>
      <c r="F1749">
        <v>85555.8</v>
      </c>
      <c r="G1749">
        <v>72798.7</v>
      </c>
      <c r="H1749">
        <v>46429</v>
      </c>
      <c r="I1749" s="6">
        <v>5123.43</v>
      </c>
      <c r="J1749" s="7">
        <v>13457.885</v>
      </c>
      <c r="K1749" t="s">
        <v>37</v>
      </c>
      <c r="L1749" t="s">
        <v>34</v>
      </c>
      <c r="M1749" t="s">
        <v>31</v>
      </c>
      <c r="N1749" s="5">
        <f xml:space="preserve"> Campaign_Data[[#This Row],[Clicks]]/Campaign_Data[[#This Row],[Impressions]]</f>
        <v>0.85089146498542467</v>
      </c>
      <c r="O1749" s="5">
        <f xml:space="preserve"> Campaign_Data[[#This Row],[Conversions]]/Campaign_Data[[#This Row],[Clicks]]</f>
        <v>0.63777237780344986</v>
      </c>
      <c r="P1749" s="7">
        <f>Campaign_Data[[#This Row],[Total_Spend]]/Campaign_Data[[#This Row],[Clicks]]</f>
        <v>7.0378042465044019E-2</v>
      </c>
      <c r="Q1749" s="6">
        <f>Campaign_Data[[#This Row],[Total_Spend]]/Campaign_Data[[#This Row],[Conversions]]</f>
        <v>0.11034978138663336</v>
      </c>
      <c r="R1749" s="7">
        <f xml:space="preserve"> Campaign_Data[[#This Row],[Revenue_Generated]]/Campaign_Data[[#This Row],[Total_Spend]]</f>
        <v>2.6267334578592854</v>
      </c>
      <c r="S1749" t="str">
        <f xml:space="preserve"> TEXT(Campaign_Data[[#This Row],[Start_Date]], "mmm-yyyy")</f>
        <v>Aug-2023</v>
      </c>
    </row>
    <row r="1750" spans="1:19" x14ac:dyDescent="0.2">
      <c r="A1750" t="s">
        <v>1788</v>
      </c>
      <c r="B1750" t="s">
        <v>19</v>
      </c>
      <c r="C1750" t="s">
        <v>20</v>
      </c>
      <c r="D1750" s="1">
        <v>45048</v>
      </c>
      <c r="E1750" s="1">
        <v>45489</v>
      </c>
      <c r="F1750">
        <v>121263.5</v>
      </c>
      <c r="G1750">
        <v>2891.2999999999997</v>
      </c>
      <c r="H1750">
        <v>2450.5</v>
      </c>
      <c r="I1750" s="6">
        <v>1832.8869999999999</v>
      </c>
      <c r="J1750" s="7">
        <v>4775.2849999999999</v>
      </c>
      <c r="K1750" t="s">
        <v>42</v>
      </c>
      <c r="L1750" t="s">
        <v>43</v>
      </c>
      <c r="M1750" t="s">
        <v>31</v>
      </c>
      <c r="N1750" s="5">
        <f xml:space="preserve"> Campaign_Data[[#This Row],[Clicks]]/Campaign_Data[[#This Row],[Impressions]]</f>
        <v>2.3843118498146597E-2</v>
      </c>
      <c r="O1750" s="5">
        <f xml:space="preserve"> Campaign_Data[[#This Row],[Conversions]]/Campaign_Data[[#This Row],[Clicks]]</f>
        <v>0.84754262788365098</v>
      </c>
      <c r="P1750" s="7">
        <f>Campaign_Data[[#This Row],[Total_Spend]]/Campaign_Data[[#This Row],[Clicks]]</f>
        <v>0.63393179538615851</v>
      </c>
      <c r="Q1750" s="6">
        <f>Campaign_Data[[#This Row],[Total_Spend]]/Campaign_Data[[#This Row],[Conversions]]</f>
        <v>0.7479644970414201</v>
      </c>
      <c r="R1750" s="7">
        <f xml:space="preserve"> Campaign_Data[[#This Row],[Revenue_Generated]]/Campaign_Data[[#This Row],[Total_Spend]]</f>
        <v>2.6053351897852952</v>
      </c>
      <c r="S1750" t="str">
        <f xml:space="preserve"> TEXT(Campaign_Data[[#This Row],[Start_Date]], "mmm-yyyy")</f>
        <v>May-2023</v>
      </c>
    </row>
    <row r="1751" spans="1:19" x14ac:dyDescent="0.2">
      <c r="A1751" t="s">
        <v>1789</v>
      </c>
      <c r="B1751" t="s">
        <v>27</v>
      </c>
      <c r="C1751" t="s">
        <v>47</v>
      </c>
      <c r="D1751" s="1">
        <v>44987</v>
      </c>
      <c r="E1751" s="1">
        <v>45421</v>
      </c>
      <c r="F1751">
        <v>101210</v>
      </c>
      <c r="G1751">
        <v>32471.3</v>
      </c>
      <c r="H1751">
        <v>7119.5</v>
      </c>
      <c r="I1751" s="6">
        <v>14297.464</v>
      </c>
      <c r="J1751" s="7">
        <v>28632.511999999999</v>
      </c>
      <c r="K1751" t="s">
        <v>21</v>
      </c>
      <c r="L1751" t="s">
        <v>43</v>
      </c>
      <c r="M1751" t="s">
        <v>23</v>
      </c>
      <c r="N1751" s="5">
        <f xml:space="preserve"> Campaign_Data[[#This Row],[Clicks]]/Campaign_Data[[#This Row],[Impressions]]</f>
        <v>0.32083094555873926</v>
      </c>
      <c r="O1751" s="5">
        <f xml:space="preserve"> Campaign_Data[[#This Row],[Conversions]]/Campaign_Data[[#This Row],[Clicks]]</f>
        <v>0.21925515763150843</v>
      </c>
      <c r="P1751" s="7">
        <f>Campaign_Data[[#This Row],[Total_Spend]]/Campaign_Data[[#This Row],[Clicks]]</f>
        <v>0.44031079753505403</v>
      </c>
      <c r="Q1751" s="6">
        <f>Campaign_Data[[#This Row],[Total_Spend]]/Campaign_Data[[#This Row],[Conversions]]</f>
        <v>2.0082118126272914</v>
      </c>
      <c r="R1751" s="7">
        <f xml:space="preserve"> Campaign_Data[[#This Row],[Revenue_Generated]]/Campaign_Data[[#This Row],[Total_Spend]]</f>
        <v>2.0026287179320752</v>
      </c>
      <c r="S1751" t="str">
        <f xml:space="preserve"> TEXT(Campaign_Data[[#This Row],[Start_Date]], "mmm-yyyy")</f>
        <v>Mar-2023</v>
      </c>
    </row>
    <row r="1752" spans="1:19" x14ac:dyDescent="0.2">
      <c r="A1752" t="s">
        <v>1790</v>
      </c>
      <c r="B1752" t="s">
        <v>27</v>
      </c>
      <c r="C1752" t="s">
        <v>20</v>
      </c>
      <c r="D1752" s="1">
        <v>44972</v>
      </c>
      <c r="E1752" s="1">
        <v>45435</v>
      </c>
      <c r="F1752">
        <v>96491.7</v>
      </c>
      <c r="G1752">
        <v>49561</v>
      </c>
      <c r="H1752">
        <v>23217.399999999998</v>
      </c>
      <c r="I1752" s="6">
        <v>13708.126</v>
      </c>
      <c r="J1752" s="7">
        <v>23035.656999999999</v>
      </c>
      <c r="K1752" t="s">
        <v>42</v>
      </c>
      <c r="L1752" t="s">
        <v>22</v>
      </c>
      <c r="M1752" t="s">
        <v>23</v>
      </c>
      <c r="N1752" s="5">
        <f xml:space="preserve"> Campaign_Data[[#This Row],[Clicks]]/Campaign_Data[[#This Row],[Impressions]]</f>
        <v>0.51362966970216095</v>
      </c>
      <c r="O1752" s="5">
        <f xml:space="preserve"> Campaign_Data[[#This Row],[Conversions]]/Campaign_Data[[#This Row],[Clicks]]</f>
        <v>0.46846108835576356</v>
      </c>
      <c r="P1752" s="7">
        <f>Campaign_Data[[#This Row],[Total_Spend]]/Campaign_Data[[#This Row],[Clicks]]</f>
        <v>0.27659098888238737</v>
      </c>
      <c r="Q1752" s="6">
        <f>Campaign_Data[[#This Row],[Total_Spend]]/Campaign_Data[[#This Row],[Conversions]]</f>
        <v>0.59042468148888338</v>
      </c>
      <c r="R1752" s="7">
        <f xml:space="preserve"> Campaign_Data[[#This Row],[Revenue_Generated]]/Campaign_Data[[#This Row],[Total_Spend]]</f>
        <v>1.6804380846805755</v>
      </c>
      <c r="S1752" t="str">
        <f xml:space="preserve"> TEXT(Campaign_Data[[#This Row],[Start_Date]], "mmm-yyyy")</f>
        <v>Feb-2023</v>
      </c>
    </row>
    <row r="1753" spans="1:19" x14ac:dyDescent="0.2">
      <c r="A1753" t="s">
        <v>1791</v>
      </c>
      <c r="B1753" t="s">
        <v>39</v>
      </c>
      <c r="C1753" t="s">
        <v>20</v>
      </c>
      <c r="D1753" s="1">
        <v>45098</v>
      </c>
      <c r="E1753" s="1">
        <v>45553</v>
      </c>
      <c r="F1753">
        <v>36801</v>
      </c>
      <c r="G1753">
        <v>7676.3</v>
      </c>
      <c r="H1753">
        <v>832.3</v>
      </c>
      <c r="I1753" s="6">
        <v>7063.3559999999998</v>
      </c>
      <c r="J1753" s="7">
        <v>26997.955999999998</v>
      </c>
      <c r="K1753" t="s">
        <v>42</v>
      </c>
      <c r="L1753" t="s">
        <v>22</v>
      </c>
      <c r="M1753" t="s">
        <v>31</v>
      </c>
      <c r="N1753" s="5">
        <f xml:space="preserve"> Campaign_Data[[#This Row],[Clicks]]/Campaign_Data[[#This Row],[Impressions]]</f>
        <v>0.20858944050433412</v>
      </c>
      <c r="O1753" s="5">
        <f xml:space="preserve"> Campaign_Data[[#This Row],[Conversions]]/Campaign_Data[[#This Row],[Clicks]]</f>
        <v>0.10842463165848129</v>
      </c>
      <c r="P1753" s="7">
        <f>Campaign_Data[[#This Row],[Total_Spend]]/Campaign_Data[[#This Row],[Clicks]]</f>
        <v>0.92015111446921038</v>
      </c>
      <c r="Q1753" s="6">
        <f>Campaign_Data[[#This Row],[Total_Spend]]/Campaign_Data[[#This Row],[Conversions]]</f>
        <v>8.4865505226480842</v>
      </c>
      <c r="R1753" s="7">
        <f xml:space="preserve"> Campaign_Data[[#This Row],[Revenue_Generated]]/Campaign_Data[[#This Row],[Total_Spend]]</f>
        <v>3.822256162651295</v>
      </c>
      <c r="S1753" t="str">
        <f xml:space="preserve"> TEXT(Campaign_Data[[#This Row],[Start_Date]], "mmm-yyyy")</f>
        <v>Jun-2023</v>
      </c>
    </row>
    <row r="1754" spans="1:19" x14ac:dyDescent="0.2">
      <c r="A1754" t="s">
        <v>1792</v>
      </c>
      <c r="B1754" t="s">
        <v>33</v>
      </c>
      <c r="C1754" t="s">
        <v>40</v>
      </c>
      <c r="D1754" s="1">
        <v>44972</v>
      </c>
      <c r="E1754" s="1">
        <v>45410</v>
      </c>
      <c r="F1754">
        <v>76281.599999999991</v>
      </c>
      <c r="G1754">
        <v>57997.1</v>
      </c>
      <c r="H1754">
        <v>36044.1</v>
      </c>
      <c r="I1754" s="6">
        <v>9496.6010000000006</v>
      </c>
      <c r="J1754" s="7">
        <v>37440.711000000003</v>
      </c>
      <c r="K1754" t="s">
        <v>29</v>
      </c>
      <c r="L1754" t="s">
        <v>49</v>
      </c>
      <c r="M1754" t="s">
        <v>23</v>
      </c>
      <c r="N1754" s="5">
        <f xml:space="preserve"> Campaign_Data[[#This Row],[Clicks]]/Campaign_Data[[#This Row],[Impressions]]</f>
        <v>0.76030261557177625</v>
      </c>
      <c r="O1754" s="5">
        <f xml:space="preserve"> Campaign_Data[[#This Row],[Conversions]]/Campaign_Data[[#This Row],[Clicks]]</f>
        <v>0.62148107405370268</v>
      </c>
      <c r="P1754" s="7">
        <f>Campaign_Data[[#This Row],[Total_Spend]]/Campaign_Data[[#This Row],[Clicks]]</f>
        <v>0.16374268713435672</v>
      </c>
      <c r="Q1754" s="6">
        <f>Campaign_Data[[#This Row],[Total_Spend]]/Campaign_Data[[#This Row],[Conversions]]</f>
        <v>0.26347171936599889</v>
      </c>
      <c r="R1754" s="7">
        <f xml:space="preserve"> Campaign_Data[[#This Row],[Revenue_Generated]]/Campaign_Data[[#This Row],[Total_Spend]]</f>
        <v>3.942538072306081</v>
      </c>
      <c r="S1754" t="str">
        <f xml:space="preserve"> TEXT(Campaign_Data[[#This Row],[Start_Date]], "mmm-yyyy")</f>
        <v>Feb-2023</v>
      </c>
    </row>
    <row r="1755" spans="1:19" x14ac:dyDescent="0.2">
      <c r="A1755" t="s">
        <v>1793</v>
      </c>
      <c r="B1755" t="s">
        <v>46</v>
      </c>
      <c r="C1755" t="s">
        <v>28</v>
      </c>
      <c r="D1755" s="1">
        <v>45123</v>
      </c>
      <c r="E1755" s="1">
        <v>45563</v>
      </c>
      <c r="F1755">
        <v>144074.9</v>
      </c>
      <c r="G1755">
        <v>4889.3999999999996</v>
      </c>
      <c r="H1755">
        <v>3111.7</v>
      </c>
      <c r="I1755" s="6">
        <v>3128.636</v>
      </c>
      <c r="J1755" s="7">
        <v>7397.4939999999997</v>
      </c>
      <c r="K1755" t="s">
        <v>42</v>
      </c>
      <c r="L1755" t="s">
        <v>30</v>
      </c>
      <c r="M1755" t="s">
        <v>23</v>
      </c>
      <c r="N1755" s="5">
        <f xml:space="preserve"> Campaign_Data[[#This Row],[Clicks]]/Campaign_Data[[#This Row],[Impressions]]</f>
        <v>3.393651496547976E-2</v>
      </c>
      <c r="O1755" s="5">
        <f xml:space="preserve"> Campaign_Data[[#This Row],[Conversions]]/Campaign_Data[[#This Row],[Clicks]]</f>
        <v>0.63641755634638197</v>
      </c>
      <c r="P1755" s="7">
        <f>Campaign_Data[[#This Row],[Total_Spend]]/Campaign_Data[[#This Row],[Clicks]]</f>
        <v>0.63988137603795969</v>
      </c>
      <c r="Q1755" s="6">
        <f>Campaign_Data[[#This Row],[Total_Spend]]/Campaign_Data[[#This Row],[Conversions]]</f>
        <v>1.0054426840633737</v>
      </c>
      <c r="R1755" s="7">
        <f xml:space="preserve"> Campaign_Data[[#This Row],[Revenue_Generated]]/Campaign_Data[[#This Row],[Total_Spend]]</f>
        <v>2.3644469986281562</v>
      </c>
      <c r="S1755" t="str">
        <f xml:space="preserve"> TEXT(Campaign_Data[[#This Row],[Start_Date]], "mmm-yyyy")</f>
        <v>Jul-2023</v>
      </c>
    </row>
    <row r="1756" spans="1:19" x14ac:dyDescent="0.2">
      <c r="A1756" t="s">
        <v>1794</v>
      </c>
      <c r="B1756" t="s">
        <v>46</v>
      </c>
      <c r="C1756" t="s">
        <v>40</v>
      </c>
      <c r="D1756" s="1">
        <v>45038</v>
      </c>
      <c r="E1756" s="1">
        <v>45497</v>
      </c>
      <c r="F1756">
        <v>137120.69999999998</v>
      </c>
      <c r="G1756">
        <v>134412.1</v>
      </c>
      <c r="H1756">
        <v>78146.3</v>
      </c>
      <c r="I1756" s="6">
        <v>2967.0189999999998</v>
      </c>
      <c r="J1756" s="7">
        <v>7443.9520000000002</v>
      </c>
      <c r="K1756" t="s">
        <v>64</v>
      </c>
      <c r="L1756" t="s">
        <v>22</v>
      </c>
      <c r="M1756" t="s">
        <v>31</v>
      </c>
      <c r="N1756" s="5">
        <f xml:space="preserve"> Campaign_Data[[#This Row],[Clicks]]/Campaign_Data[[#This Row],[Impressions]]</f>
        <v>0.98024660025802102</v>
      </c>
      <c r="O1756" s="5">
        <f xml:space="preserve"> Campaign_Data[[#This Row],[Conversions]]/Campaign_Data[[#This Row],[Clicks]]</f>
        <v>0.5813933418196725</v>
      </c>
      <c r="P1756" s="7">
        <f>Campaign_Data[[#This Row],[Total_Spend]]/Campaign_Data[[#This Row],[Clicks]]</f>
        <v>2.2074046905003343E-2</v>
      </c>
      <c r="Q1756" s="6">
        <f>Campaign_Data[[#This Row],[Total_Spend]]/Campaign_Data[[#This Row],[Conversions]]</f>
        <v>3.7967491743051168E-2</v>
      </c>
      <c r="R1756" s="7">
        <f xml:space="preserve"> Campaign_Data[[#This Row],[Revenue_Generated]]/Campaign_Data[[#This Row],[Total_Spend]]</f>
        <v>2.5088993363372465</v>
      </c>
      <c r="S1756" t="str">
        <f xml:space="preserve"> TEXT(Campaign_Data[[#This Row],[Start_Date]], "mmm-yyyy")</f>
        <v>Apr-2023</v>
      </c>
    </row>
    <row r="1757" spans="1:19" x14ac:dyDescent="0.2">
      <c r="A1757" t="s">
        <v>1795</v>
      </c>
      <c r="B1757" t="s">
        <v>27</v>
      </c>
      <c r="C1757" t="s">
        <v>40</v>
      </c>
      <c r="D1757" s="1">
        <v>44887</v>
      </c>
      <c r="E1757" s="1">
        <v>45323</v>
      </c>
      <c r="F1757">
        <v>96126.3</v>
      </c>
      <c r="G1757">
        <v>52069.5</v>
      </c>
      <c r="H1757">
        <v>15686.1</v>
      </c>
      <c r="I1757" s="6">
        <v>10306.049000000001</v>
      </c>
      <c r="J1757" s="7">
        <v>15432.901</v>
      </c>
      <c r="K1757" t="s">
        <v>42</v>
      </c>
      <c r="L1757" t="s">
        <v>34</v>
      </c>
      <c r="M1757" t="s">
        <v>31</v>
      </c>
      <c r="N1757" s="5">
        <f xml:space="preserve"> Campaign_Data[[#This Row],[Clicks]]/Campaign_Data[[#This Row],[Impressions]]</f>
        <v>0.54167797990768396</v>
      </c>
      <c r="O1757" s="5">
        <f xml:space="preserve"> Campaign_Data[[#This Row],[Conversions]]/Campaign_Data[[#This Row],[Clicks]]</f>
        <v>0.30125313283208022</v>
      </c>
      <c r="P1757" s="7">
        <f>Campaign_Data[[#This Row],[Total_Spend]]/Campaign_Data[[#This Row],[Clicks]]</f>
        <v>0.19792871066555279</v>
      </c>
      <c r="Q1757" s="6">
        <f>Campaign_Data[[#This Row],[Total_Spend]]/Campaign_Data[[#This Row],[Conversions]]</f>
        <v>0.65701793307450551</v>
      </c>
      <c r="R1757" s="7">
        <f xml:space="preserve"> Campaign_Data[[#This Row],[Revenue_Generated]]/Campaign_Data[[#This Row],[Total_Spend]]</f>
        <v>1.4974604720004725</v>
      </c>
      <c r="S1757" t="str">
        <f xml:space="preserve"> TEXT(Campaign_Data[[#This Row],[Start_Date]], "mmm-yyyy")</f>
        <v>Nov-2022</v>
      </c>
    </row>
    <row r="1758" spans="1:19" x14ac:dyDescent="0.2">
      <c r="A1758" t="s">
        <v>1796</v>
      </c>
      <c r="B1758" t="s">
        <v>46</v>
      </c>
      <c r="C1758" t="s">
        <v>28</v>
      </c>
      <c r="D1758" s="1">
        <v>45021</v>
      </c>
      <c r="E1758" s="1">
        <v>45457</v>
      </c>
      <c r="F1758">
        <v>78996</v>
      </c>
      <c r="G1758">
        <v>21538.3</v>
      </c>
      <c r="H1758">
        <v>6032</v>
      </c>
      <c r="I1758" s="6">
        <v>8985.2729999999992</v>
      </c>
      <c r="J1758" s="7">
        <v>22579.98</v>
      </c>
      <c r="K1758" t="s">
        <v>37</v>
      </c>
      <c r="L1758" t="s">
        <v>34</v>
      </c>
      <c r="M1758" t="s">
        <v>31</v>
      </c>
      <c r="N1758" s="5">
        <f xml:space="preserve"> Campaign_Data[[#This Row],[Clicks]]/Campaign_Data[[#This Row],[Impressions]]</f>
        <v>0.27265051395007339</v>
      </c>
      <c r="O1758" s="5">
        <f xml:space="preserve"> Campaign_Data[[#This Row],[Conversions]]/Campaign_Data[[#This Row],[Clicks]]</f>
        <v>0.28005924330146764</v>
      </c>
      <c r="P1758" s="7">
        <f>Campaign_Data[[#This Row],[Total_Spend]]/Campaign_Data[[#This Row],[Clicks]]</f>
        <v>0.4171765181096001</v>
      </c>
      <c r="Q1758" s="6">
        <f>Campaign_Data[[#This Row],[Total_Spend]]/Campaign_Data[[#This Row],[Conversions]]</f>
        <v>1.4896009615384613</v>
      </c>
      <c r="R1758" s="7">
        <f xml:space="preserve"> Campaign_Data[[#This Row],[Revenue_Generated]]/Campaign_Data[[#This Row],[Total_Spend]]</f>
        <v>2.5129987703211691</v>
      </c>
      <c r="S1758" t="str">
        <f xml:space="preserve"> TEXT(Campaign_Data[[#This Row],[Start_Date]], "mmm-yyyy")</f>
        <v>Apr-2023</v>
      </c>
    </row>
    <row r="1759" spans="1:19" x14ac:dyDescent="0.2">
      <c r="A1759" t="s">
        <v>1797</v>
      </c>
      <c r="B1759" t="s">
        <v>25</v>
      </c>
      <c r="C1759" t="s">
        <v>20</v>
      </c>
      <c r="D1759" s="1">
        <v>45071</v>
      </c>
      <c r="E1759" s="1">
        <v>45528</v>
      </c>
      <c r="F1759">
        <v>29330.6</v>
      </c>
      <c r="G1759">
        <v>6635.2</v>
      </c>
      <c r="H1759">
        <v>3219</v>
      </c>
      <c r="I1759" s="6">
        <v>13984.989</v>
      </c>
      <c r="J1759" s="7">
        <v>26093.504000000001</v>
      </c>
      <c r="K1759" t="s">
        <v>37</v>
      </c>
      <c r="L1759" t="s">
        <v>22</v>
      </c>
      <c r="M1759" t="s">
        <v>31</v>
      </c>
      <c r="N1759" s="5">
        <f xml:space="preserve"> Campaign_Data[[#This Row],[Clicks]]/Campaign_Data[[#This Row],[Impressions]]</f>
        <v>0.22622107969151672</v>
      </c>
      <c r="O1759" s="5">
        <f xml:space="preserve"> Campaign_Data[[#This Row],[Conversions]]/Campaign_Data[[#This Row],[Clicks]]</f>
        <v>0.48513986013986016</v>
      </c>
      <c r="P1759" s="7">
        <f>Campaign_Data[[#This Row],[Total_Spend]]/Campaign_Data[[#This Row],[Clicks]]</f>
        <v>2.1076966783216782</v>
      </c>
      <c r="Q1759" s="6">
        <f>Campaign_Data[[#This Row],[Total_Spend]]/Campaign_Data[[#This Row],[Conversions]]</f>
        <v>4.3445135135135136</v>
      </c>
      <c r="R1759" s="7">
        <f xml:space="preserve"> Campaign_Data[[#This Row],[Revenue_Generated]]/Campaign_Data[[#This Row],[Total_Spend]]</f>
        <v>1.8658222755841998</v>
      </c>
      <c r="S1759" t="str">
        <f xml:space="preserve"> TEXT(Campaign_Data[[#This Row],[Start_Date]], "mmm-yyyy")</f>
        <v>May-2023</v>
      </c>
    </row>
    <row r="1760" spans="1:19" x14ac:dyDescent="0.2">
      <c r="A1760" t="s">
        <v>1798</v>
      </c>
      <c r="B1760" t="s">
        <v>19</v>
      </c>
      <c r="C1760" t="s">
        <v>40</v>
      </c>
      <c r="D1760" s="1">
        <v>44962</v>
      </c>
      <c r="E1760" s="1">
        <v>45417</v>
      </c>
      <c r="F1760">
        <v>33181.799999999996</v>
      </c>
      <c r="G1760">
        <v>19273.399999999998</v>
      </c>
      <c r="H1760">
        <v>19270.5</v>
      </c>
      <c r="I1760" s="6">
        <v>14221.687</v>
      </c>
      <c r="J1760" s="7">
        <v>36835.51</v>
      </c>
      <c r="K1760" t="s">
        <v>42</v>
      </c>
      <c r="L1760" t="s">
        <v>30</v>
      </c>
      <c r="M1760" t="s">
        <v>23</v>
      </c>
      <c r="N1760" s="5">
        <f xml:space="preserve"> Campaign_Data[[#This Row],[Clicks]]/Campaign_Data[[#This Row],[Impressions]]</f>
        <v>0.58084251005069043</v>
      </c>
      <c r="O1760" s="5">
        <f xml:space="preserve"> Campaign_Data[[#This Row],[Conversions]]/Campaign_Data[[#This Row],[Clicks]]</f>
        <v>0.99984953355401762</v>
      </c>
      <c r="P1760" s="7">
        <f>Campaign_Data[[#This Row],[Total_Spend]]/Campaign_Data[[#This Row],[Clicks]]</f>
        <v>0.73789196509178456</v>
      </c>
      <c r="Q1760" s="6">
        <f>Campaign_Data[[#This Row],[Total_Spend]]/Campaign_Data[[#This Row],[Conversions]]</f>
        <v>0.73800300978179079</v>
      </c>
      <c r="R1760" s="7">
        <f xml:space="preserve"> Campaign_Data[[#This Row],[Revenue_Generated]]/Campaign_Data[[#This Row],[Total_Spend]]</f>
        <v>2.5900942694069982</v>
      </c>
      <c r="S1760" t="str">
        <f xml:space="preserve"> TEXT(Campaign_Data[[#This Row],[Start_Date]], "mmm-yyyy")</f>
        <v>Feb-2023</v>
      </c>
    </row>
    <row r="1761" spans="1:19" x14ac:dyDescent="0.2">
      <c r="A1761" t="s">
        <v>1799</v>
      </c>
      <c r="B1761" t="s">
        <v>19</v>
      </c>
      <c r="C1761" t="s">
        <v>47</v>
      </c>
      <c r="D1761" s="1">
        <v>45055</v>
      </c>
      <c r="E1761" s="1">
        <v>45517</v>
      </c>
      <c r="F1761">
        <v>58058</v>
      </c>
      <c r="G1761">
        <v>27590.6</v>
      </c>
      <c r="H1761">
        <v>27373.1</v>
      </c>
      <c r="I1761" s="6">
        <v>755.10199999999998</v>
      </c>
      <c r="J1761" s="7">
        <v>1124.127</v>
      </c>
      <c r="K1761" t="s">
        <v>37</v>
      </c>
      <c r="L1761" t="s">
        <v>43</v>
      </c>
      <c r="M1761" t="s">
        <v>23</v>
      </c>
      <c r="N1761" s="5">
        <f xml:space="preserve"> Campaign_Data[[#This Row],[Clicks]]/Campaign_Data[[#This Row],[Impressions]]</f>
        <v>0.47522477522477519</v>
      </c>
      <c r="O1761" s="5">
        <f xml:space="preserve"> Campaign_Data[[#This Row],[Conversions]]/Campaign_Data[[#This Row],[Clicks]]</f>
        <v>0.99211688038679835</v>
      </c>
      <c r="P1761" s="7">
        <f>Campaign_Data[[#This Row],[Total_Spend]]/Campaign_Data[[#This Row],[Clicks]]</f>
        <v>2.7368089131805759E-2</v>
      </c>
      <c r="Q1761" s="6">
        <f>Campaign_Data[[#This Row],[Total_Spend]]/Campaign_Data[[#This Row],[Conversions]]</f>
        <v>2.75855493166649E-2</v>
      </c>
      <c r="R1761" s="7">
        <f xml:space="preserve"> Campaign_Data[[#This Row],[Revenue_Generated]]/Campaign_Data[[#This Row],[Total_Spend]]</f>
        <v>1.4887088102004762</v>
      </c>
      <c r="S1761" t="str">
        <f xml:space="preserve"> TEXT(Campaign_Data[[#This Row],[Start_Date]], "mmm-yyyy")</f>
        <v>May-2023</v>
      </c>
    </row>
    <row r="1762" spans="1:19" x14ac:dyDescent="0.2">
      <c r="A1762" t="s">
        <v>1800</v>
      </c>
      <c r="B1762" t="s">
        <v>19</v>
      </c>
      <c r="C1762" t="s">
        <v>20</v>
      </c>
      <c r="D1762" s="1">
        <v>44873</v>
      </c>
      <c r="E1762" s="1">
        <v>45328</v>
      </c>
      <c r="F1762">
        <v>103480.7</v>
      </c>
      <c r="G1762">
        <v>76748.5</v>
      </c>
      <c r="H1762">
        <v>75800.2</v>
      </c>
      <c r="I1762" s="6">
        <v>3372.4969999999998</v>
      </c>
      <c r="J1762" s="7">
        <v>11466.6</v>
      </c>
      <c r="K1762" t="s">
        <v>21</v>
      </c>
      <c r="L1762" t="s">
        <v>30</v>
      </c>
      <c r="M1762" t="s">
        <v>31</v>
      </c>
      <c r="N1762" s="5">
        <f xml:space="preserve"> Campaign_Data[[#This Row],[Clicks]]/Campaign_Data[[#This Row],[Impressions]]</f>
        <v>0.74166970265952981</v>
      </c>
      <c r="O1762" s="5">
        <f xml:space="preserve"> Campaign_Data[[#This Row],[Conversions]]/Campaign_Data[[#This Row],[Clicks]]</f>
        <v>0.98764405819006229</v>
      </c>
      <c r="P1762" s="7">
        <f>Campaign_Data[[#This Row],[Total_Spend]]/Campaign_Data[[#This Row],[Clicks]]</f>
        <v>4.3942187795201204E-2</v>
      </c>
      <c r="Q1762" s="6">
        <f>Campaign_Data[[#This Row],[Total_Spend]]/Campaign_Data[[#This Row],[Conversions]]</f>
        <v>4.4491927461932819E-2</v>
      </c>
      <c r="R1762" s="7">
        <f xml:space="preserve"> Campaign_Data[[#This Row],[Revenue_Generated]]/Campaign_Data[[#This Row],[Total_Spend]]</f>
        <v>3.4000326760854054</v>
      </c>
      <c r="S1762" t="str">
        <f xml:space="preserve"> TEXT(Campaign_Data[[#This Row],[Start_Date]], "mmm-yyyy")</f>
        <v>Nov-2022</v>
      </c>
    </row>
    <row r="1763" spans="1:19" x14ac:dyDescent="0.2">
      <c r="A1763" t="s">
        <v>1801</v>
      </c>
      <c r="B1763" t="s">
        <v>25</v>
      </c>
      <c r="C1763" t="s">
        <v>20</v>
      </c>
      <c r="D1763" s="1">
        <v>44907</v>
      </c>
      <c r="E1763" s="1">
        <v>45344</v>
      </c>
      <c r="F1763">
        <v>40321.599999999999</v>
      </c>
      <c r="G1763">
        <v>5104</v>
      </c>
      <c r="H1763">
        <v>2233</v>
      </c>
      <c r="I1763" s="6">
        <v>2248.4569999999999</v>
      </c>
      <c r="J1763" s="7">
        <v>8945.7170000000006</v>
      </c>
      <c r="K1763" t="s">
        <v>37</v>
      </c>
      <c r="L1763" t="s">
        <v>34</v>
      </c>
      <c r="M1763" t="s">
        <v>23</v>
      </c>
      <c r="N1763" s="5">
        <f xml:space="preserve"> Campaign_Data[[#This Row],[Clicks]]/Campaign_Data[[#This Row],[Impressions]]</f>
        <v>0.12658227848101267</v>
      </c>
      <c r="O1763" s="5">
        <f xml:space="preserve"> Campaign_Data[[#This Row],[Conversions]]/Campaign_Data[[#This Row],[Clicks]]</f>
        <v>0.4375</v>
      </c>
      <c r="P1763" s="7">
        <f>Campaign_Data[[#This Row],[Total_Spend]]/Campaign_Data[[#This Row],[Clicks]]</f>
        <v>0.44052840909090907</v>
      </c>
      <c r="Q1763" s="6">
        <f>Campaign_Data[[#This Row],[Total_Spend]]/Campaign_Data[[#This Row],[Conversions]]</f>
        <v>1.0069220779220778</v>
      </c>
      <c r="R1763" s="7">
        <f xml:space="preserve"> Campaign_Data[[#This Row],[Revenue_Generated]]/Campaign_Data[[#This Row],[Total_Spend]]</f>
        <v>3.978602659512724</v>
      </c>
      <c r="S1763" t="str">
        <f xml:space="preserve"> TEXT(Campaign_Data[[#This Row],[Start_Date]], "mmm-yyyy")</f>
        <v>Dec-2022</v>
      </c>
    </row>
    <row r="1764" spans="1:19" x14ac:dyDescent="0.2">
      <c r="A1764" t="s">
        <v>1802</v>
      </c>
      <c r="B1764" t="s">
        <v>39</v>
      </c>
      <c r="C1764" t="s">
        <v>20</v>
      </c>
      <c r="D1764" s="1">
        <v>44906</v>
      </c>
      <c r="E1764" s="1">
        <v>45362</v>
      </c>
      <c r="F1764">
        <v>94334.099999999991</v>
      </c>
      <c r="G1764">
        <v>17475.399999999998</v>
      </c>
      <c r="H1764">
        <v>9204.6</v>
      </c>
      <c r="I1764" s="6">
        <v>1293.0229999999999</v>
      </c>
      <c r="J1764" s="7">
        <v>4921.0389999999998</v>
      </c>
      <c r="K1764" t="s">
        <v>21</v>
      </c>
      <c r="L1764" t="s">
        <v>34</v>
      </c>
      <c r="M1764" t="s">
        <v>31</v>
      </c>
      <c r="N1764" s="5">
        <f xml:space="preserve"> Campaign_Data[[#This Row],[Clicks]]/Campaign_Data[[#This Row],[Impressions]]</f>
        <v>0.18525008453994896</v>
      </c>
      <c r="O1764" s="5">
        <f xml:space="preserve"> Campaign_Data[[#This Row],[Conversions]]/Campaign_Data[[#This Row],[Clicks]]</f>
        <v>0.5267175572519085</v>
      </c>
      <c r="P1764" s="7">
        <f>Campaign_Data[[#This Row],[Total_Spend]]/Campaign_Data[[#This Row],[Clicks]]</f>
        <v>7.3991038831729181E-2</v>
      </c>
      <c r="Q1764" s="6">
        <f>Campaign_Data[[#This Row],[Total_Spend]]/Campaign_Data[[#This Row],[Conversions]]</f>
        <v>0.1404757403906742</v>
      </c>
      <c r="R1764" s="7">
        <f xml:space="preserve"> Campaign_Data[[#This Row],[Revenue_Generated]]/Campaign_Data[[#This Row],[Total_Spend]]</f>
        <v>3.8058402673424991</v>
      </c>
      <c r="S1764" t="str">
        <f xml:space="preserve"> TEXT(Campaign_Data[[#This Row],[Start_Date]], "mmm-yyyy")</f>
        <v>Dec-2022</v>
      </c>
    </row>
    <row r="1765" spans="1:19" x14ac:dyDescent="0.2">
      <c r="A1765" t="s">
        <v>1803</v>
      </c>
      <c r="B1765" t="s">
        <v>25</v>
      </c>
      <c r="C1765" t="s">
        <v>20</v>
      </c>
      <c r="D1765" s="1">
        <v>45115</v>
      </c>
      <c r="E1765" s="1">
        <v>45566</v>
      </c>
      <c r="F1765">
        <v>59829.9</v>
      </c>
      <c r="G1765">
        <v>1363</v>
      </c>
      <c r="H1765">
        <v>640.9</v>
      </c>
      <c r="I1765" s="6">
        <v>3945.0149999999999</v>
      </c>
      <c r="J1765" s="7">
        <v>7785.9780000000001</v>
      </c>
      <c r="K1765" t="s">
        <v>29</v>
      </c>
      <c r="L1765" t="s">
        <v>49</v>
      </c>
      <c r="M1765" t="s">
        <v>23</v>
      </c>
      <c r="N1765" s="5">
        <f xml:space="preserve"> Campaign_Data[[#This Row],[Clicks]]/Campaign_Data[[#This Row],[Impressions]]</f>
        <v>2.278125151471087E-2</v>
      </c>
      <c r="O1765" s="5">
        <f xml:space="preserve"> Campaign_Data[[#This Row],[Conversions]]/Campaign_Data[[#This Row],[Clicks]]</f>
        <v>0.47021276595744677</v>
      </c>
      <c r="P1765" s="7">
        <f>Campaign_Data[[#This Row],[Total_Spend]]/Campaign_Data[[#This Row],[Clicks]]</f>
        <v>2.8943617021276595</v>
      </c>
      <c r="Q1765" s="6">
        <f>Campaign_Data[[#This Row],[Total_Spend]]/Campaign_Data[[#This Row],[Conversions]]</f>
        <v>6.155429864253394</v>
      </c>
      <c r="R1765" s="7">
        <f xml:space="preserve"> Campaign_Data[[#This Row],[Revenue_Generated]]/Campaign_Data[[#This Row],[Total_Spend]]</f>
        <v>1.9736244348880803</v>
      </c>
      <c r="S1765" t="str">
        <f xml:space="preserve"> TEXT(Campaign_Data[[#This Row],[Start_Date]], "mmm-yyyy")</f>
        <v>Jul-2023</v>
      </c>
    </row>
    <row r="1766" spans="1:19" x14ac:dyDescent="0.2">
      <c r="A1766" t="s">
        <v>1804</v>
      </c>
      <c r="B1766" t="s">
        <v>19</v>
      </c>
      <c r="C1766" t="s">
        <v>40</v>
      </c>
      <c r="D1766" s="1">
        <v>45048</v>
      </c>
      <c r="E1766" s="1">
        <v>45503</v>
      </c>
      <c r="F1766">
        <v>7125.3</v>
      </c>
      <c r="G1766">
        <v>6145.0999999999995</v>
      </c>
      <c r="H1766">
        <v>5260.5999999999995</v>
      </c>
      <c r="I1766" s="6">
        <v>14163.803</v>
      </c>
      <c r="J1766" s="7">
        <v>21227.043000000001</v>
      </c>
      <c r="K1766" t="s">
        <v>21</v>
      </c>
      <c r="L1766" t="s">
        <v>43</v>
      </c>
      <c r="M1766" t="s">
        <v>31</v>
      </c>
      <c r="N1766" s="5">
        <f xml:space="preserve"> Campaign_Data[[#This Row],[Clicks]]/Campaign_Data[[#This Row],[Impressions]]</f>
        <v>0.86243386243386233</v>
      </c>
      <c r="O1766" s="5">
        <f xml:space="preserve"> Campaign_Data[[#This Row],[Conversions]]/Campaign_Data[[#This Row],[Clicks]]</f>
        <v>0.85606418121755545</v>
      </c>
      <c r="P1766" s="7">
        <f>Campaign_Data[[#This Row],[Total_Spend]]/Campaign_Data[[#This Row],[Clicks]]</f>
        <v>2.3048938178386034</v>
      </c>
      <c r="Q1766" s="6">
        <f>Campaign_Data[[#This Row],[Total_Spend]]/Campaign_Data[[#This Row],[Conversions]]</f>
        <v>2.6924310915104743</v>
      </c>
      <c r="R1766" s="7">
        <f xml:space="preserve"> Campaign_Data[[#This Row],[Revenue_Generated]]/Campaign_Data[[#This Row],[Total_Spend]]</f>
        <v>1.498682451316218</v>
      </c>
      <c r="S1766" t="str">
        <f xml:space="preserve"> TEXT(Campaign_Data[[#This Row],[Start_Date]], "mmm-yyyy")</f>
        <v>May-2023</v>
      </c>
    </row>
    <row r="1767" spans="1:19" x14ac:dyDescent="0.2">
      <c r="A1767" t="s">
        <v>1805</v>
      </c>
      <c r="B1767" t="s">
        <v>27</v>
      </c>
      <c r="C1767" t="s">
        <v>47</v>
      </c>
      <c r="D1767" s="1">
        <v>44887</v>
      </c>
      <c r="E1767" s="1">
        <v>45323</v>
      </c>
      <c r="F1767">
        <v>35177</v>
      </c>
      <c r="G1767">
        <v>27289</v>
      </c>
      <c r="H1767">
        <v>17881.399999999998</v>
      </c>
      <c r="I1767" s="6">
        <v>4693.6499999999996</v>
      </c>
      <c r="J1767" s="7">
        <v>17200.044999999998</v>
      </c>
      <c r="K1767" t="s">
        <v>29</v>
      </c>
      <c r="L1767" t="s">
        <v>43</v>
      </c>
      <c r="M1767" t="s">
        <v>23</v>
      </c>
      <c r="N1767" s="5">
        <f xml:space="preserve"> Campaign_Data[[#This Row],[Clicks]]/Campaign_Data[[#This Row],[Impressions]]</f>
        <v>0.77576257213520194</v>
      </c>
      <c r="O1767" s="5">
        <f xml:space="preserve"> Campaign_Data[[#This Row],[Conversions]]/Campaign_Data[[#This Row],[Clicks]]</f>
        <v>0.65526036131774701</v>
      </c>
      <c r="P1767" s="7">
        <f>Campaign_Data[[#This Row],[Total_Spend]]/Campaign_Data[[#This Row],[Clicks]]</f>
        <v>0.17199787460148777</v>
      </c>
      <c r="Q1767" s="6">
        <f>Campaign_Data[[#This Row],[Total_Spend]]/Campaign_Data[[#This Row],[Conversions]]</f>
        <v>0.26248783652286733</v>
      </c>
      <c r="R1767" s="7">
        <f xml:space="preserve"> Campaign_Data[[#This Row],[Revenue_Generated]]/Campaign_Data[[#This Row],[Total_Spend]]</f>
        <v>3.664535063330244</v>
      </c>
      <c r="S1767" t="str">
        <f xml:space="preserve"> TEXT(Campaign_Data[[#This Row],[Start_Date]], "mmm-yyyy")</f>
        <v>Nov-2022</v>
      </c>
    </row>
    <row r="1768" spans="1:19" x14ac:dyDescent="0.2">
      <c r="A1768" t="s">
        <v>1806</v>
      </c>
      <c r="B1768" t="s">
        <v>33</v>
      </c>
      <c r="C1768" t="s">
        <v>47</v>
      </c>
      <c r="D1768" s="1">
        <v>45094</v>
      </c>
      <c r="E1768" s="1">
        <v>45540</v>
      </c>
      <c r="F1768">
        <v>47818.1</v>
      </c>
      <c r="G1768">
        <v>8607.1999999999989</v>
      </c>
      <c r="H1768">
        <v>7714</v>
      </c>
      <c r="I1768" s="6">
        <v>4852.9179999999997</v>
      </c>
      <c r="J1768" s="7">
        <v>9618.7489999999998</v>
      </c>
      <c r="K1768" t="s">
        <v>37</v>
      </c>
      <c r="L1768" t="s">
        <v>34</v>
      </c>
      <c r="M1768" t="s">
        <v>23</v>
      </c>
      <c r="N1768" s="5">
        <f xml:space="preserve"> Campaign_Data[[#This Row],[Clicks]]/Campaign_Data[[#This Row],[Impressions]]</f>
        <v>0.17999878707016798</v>
      </c>
      <c r="O1768" s="5">
        <f xml:space="preserve"> Campaign_Data[[#This Row],[Conversions]]/Campaign_Data[[#This Row],[Clicks]]</f>
        <v>0.89622641509433976</v>
      </c>
      <c r="P1768" s="7">
        <f>Campaign_Data[[#This Row],[Total_Spend]]/Campaign_Data[[#This Row],[Clicks]]</f>
        <v>0.56382075471698112</v>
      </c>
      <c r="Q1768" s="6">
        <f>Campaign_Data[[#This Row],[Total_Spend]]/Campaign_Data[[#This Row],[Conversions]]</f>
        <v>0.62910526315789472</v>
      </c>
      <c r="R1768" s="7">
        <f xml:space="preserve"> Campaign_Data[[#This Row],[Revenue_Generated]]/Campaign_Data[[#This Row],[Total_Spend]]</f>
        <v>1.9820547142976659</v>
      </c>
      <c r="S1768" t="str">
        <f xml:space="preserve"> TEXT(Campaign_Data[[#This Row],[Start_Date]], "mmm-yyyy")</f>
        <v>Jun-2023</v>
      </c>
    </row>
    <row r="1769" spans="1:19" x14ac:dyDescent="0.2">
      <c r="A1769" t="s">
        <v>1807</v>
      </c>
      <c r="B1769" t="s">
        <v>46</v>
      </c>
      <c r="C1769" t="s">
        <v>20</v>
      </c>
      <c r="D1769" s="1">
        <v>44912</v>
      </c>
      <c r="E1769" s="1">
        <v>45357</v>
      </c>
      <c r="F1769">
        <v>63483.9</v>
      </c>
      <c r="G1769">
        <v>29095.7</v>
      </c>
      <c r="H1769">
        <v>5336</v>
      </c>
      <c r="I1769" s="6">
        <v>2685.6320000000001</v>
      </c>
      <c r="J1769" s="7">
        <v>8230.1710000000003</v>
      </c>
      <c r="K1769" t="s">
        <v>21</v>
      </c>
      <c r="L1769" t="s">
        <v>30</v>
      </c>
      <c r="M1769" t="s">
        <v>31</v>
      </c>
      <c r="N1769" s="5">
        <f xml:space="preserve"> Campaign_Data[[#This Row],[Clicks]]/Campaign_Data[[#This Row],[Impressions]]</f>
        <v>0.45831620300580145</v>
      </c>
      <c r="O1769" s="5">
        <f xml:space="preserve"> Campaign_Data[[#This Row],[Conversions]]/Campaign_Data[[#This Row],[Clicks]]</f>
        <v>0.18339479716934118</v>
      </c>
      <c r="P1769" s="7">
        <f>Campaign_Data[[#This Row],[Total_Spend]]/Campaign_Data[[#This Row],[Clicks]]</f>
        <v>9.2303398784012752E-2</v>
      </c>
      <c r="Q1769" s="6">
        <f>Campaign_Data[[#This Row],[Total_Spend]]/Campaign_Data[[#This Row],[Conversions]]</f>
        <v>0.50330434782608702</v>
      </c>
      <c r="R1769" s="7">
        <f xml:space="preserve"> Campaign_Data[[#This Row],[Revenue_Generated]]/Campaign_Data[[#This Row],[Total_Spend]]</f>
        <v>3.0645192639944714</v>
      </c>
      <c r="S1769" t="str">
        <f xml:space="preserve"> TEXT(Campaign_Data[[#This Row],[Start_Date]], "mmm-yyyy")</f>
        <v>Dec-2022</v>
      </c>
    </row>
    <row r="1770" spans="1:19" x14ac:dyDescent="0.2">
      <c r="A1770" t="s">
        <v>1808</v>
      </c>
      <c r="B1770" t="s">
        <v>27</v>
      </c>
      <c r="C1770" t="s">
        <v>40</v>
      </c>
      <c r="D1770" s="1">
        <v>44889</v>
      </c>
      <c r="E1770" s="1">
        <v>45340</v>
      </c>
      <c r="F1770">
        <v>16680.8</v>
      </c>
      <c r="G1770">
        <v>9448.1999999999989</v>
      </c>
      <c r="H1770">
        <v>2775.2999999999997</v>
      </c>
      <c r="I1770" s="6">
        <v>7603.1040000000003</v>
      </c>
      <c r="J1770" s="7">
        <v>18393.655999999999</v>
      </c>
      <c r="K1770" t="s">
        <v>29</v>
      </c>
      <c r="L1770" t="s">
        <v>34</v>
      </c>
      <c r="M1770" t="s">
        <v>23</v>
      </c>
      <c r="N1770" s="5">
        <f xml:space="preserve"> Campaign_Data[[#This Row],[Clicks]]/Campaign_Data[[#This Row],[Impressions]]</f>
        <v>0.56641168289290678</v>
      </c>
      <c r="O1770" s="5">
        <f xml:space="preserve"> Campaign_Data[[#This Row],[Conversions]]/Campaign_Data[[#This Row],[Clicks]]</f>
        <v>0.29373848987108658</v>
      </c>
      <c r="P1770" s="7">
        <f>Campaign_Data[[#This Row],[Total_Spend]]/Campaign_Data[[#This Row],[Clicks]]</f>
        <v>0.80471454880294668</v>
      </c>
      <c r="Q1770" s="6">
        <f>Campaign_Data[[#This Row],[Total_Spend]]/Campaign_Data[[#This Row],[Conversions]]</f>
        <v>2.7395611285266463</v>
      </c>
      <c r="R1770" s="7">
        <f xml:space="preserve"> Campaign_Data[[#This Row],[Revenue_Generated]]/Campaign_Data[[#This Row],[Total_Spend]]</f>
        <v>2.4192298303429753</v>
      </c>
      <c r="S1770" t="str">
        <f xml:space="preserve"> TEXT(Campaign_Data[[#This Row],[Start_Date]], "mmm-yyyy")</f>
        <v>Nov-2022</v>
      </c>
    </row>
    <row r="1771" spans="1:19" x14ac:dyDescent="0.2">
      <c r="A1771" t="s">
        <v>1809</v>
      </c>
      <c r="B1771" t="s">
        <v>25</v>
      </c>
      <c r="C1771" t="s">
        <v>47</v>
      </c>
      <c r="D1771" s="1">
        <v>44920</v>
      </c>
      <c r="E1771" s="1">
        <v>45365</v>
      </c>
      <c r="F1771">
        <v>88719.7</v>
      </c>
      <c r="G1771">
        <v>34077.9</v>
      </c>
      <c r="H1771">
        <v>11469.5</v>
      </c>
      <c r="I1771" s="6">
        <v>7784.4120000000003</v>
      </c>
      <c r="J1771" s="7">
        <v>26097.39</v>
      </c>
      <c r="K1771" t="s">
        <v>29</v>
      </c>
      <c r="L1771" t="s">
        <v>30</v>
      </c>
      <c r="M1771" t="s">
        <v>31</v>
      </c>
      <c r="N1771" s="5">
        <f xml:space="preserve"> Campaign_Data[[#This Row],[Clicks]]/Campaign_Data[[#This Row],[Impressions]]</f>
        <v>0.38410747556630603</v>
      </c>
      <c r="O1771" s="5">
        <f xml:space="preserve"> Campaign_Data[[#This Row],[Conversions]]/Campaign_Data[[#This Row],[Clicks]]</f>
        <v>0.33656710067228318</v>
      </c>
      <c r="P1771" s="7">
        <f>Campaign_Data[[#This Row],[Total_Spend]]/Campaign_Data[[#This Row],[Clicks]]</f>
        <v>0.22842992085779934</v>
      </c>
      <c r="Q1771" s="6">
        <f>Campaign_Data[[#This Row],[Total_Spend]]/Campaign_Data[[#This Row],[Conversions]]</f>
        <v>0.6787054361567636</v>
      </c>
      <c r="R1771" s="7">
        <f xml:space="preserve"> Campaign_Data[[#This Row],[Revenue_Generated]]/Campaign_Data[[#This Row],[Total_Spend]]</f>
        <v>3.3525191112700612</v>
      </c>
      <c r="S1771" t="str">
        <f xml:space="preserve"> TEXT(Campaign_Data[[#This Row],[Start_Date]], "mmm-yyyy")</f>
        <v>Dec-2022</v>
      </c>
    </row>
    <row r="1772" spans="1:19" x14ac:dyDescent="0.2">
      <c r="A1772" t="s">
        <v>1810</v>
      </c>
      <c r="B1772" t="s">
        <v>19</v>
      </c>
      <c r="C1772" t="s">
        <v>20</v>
      </c>
      <c r="D1772" s="1">
        <v>45009</v>
      </c>
      <c r="E1772" s="1">
        <v>45451</v>
      </c>
      <c r="F1772">
        <v>46959.7</v>
      </c>
      <c r="G1772">
        <v>2549.1</v>
      </c>
      <c r="H1772">
        <v>458.2</v>
      </c>
      <c r="I1772" s="6">
        <v>1862.1189999999999</v>
      </c>
      <c r="J1772" s="7">
        <v>7202.2370000000001</v>
      </c>
      <c r="K1772" t="s">
        <v>64</v>
      </c>
      <c r="L1772" t="s">
        <v>22</v>
      </c>
      <c r="M1772" t="s">
        <v>31</v>
      </c>
      <c r="N1772" s="5">
        <f xml:space="preserve"> Campaign_Data[[#This Row],[Clicks]]/Campaign_Data[[#This Row],[Impressions]]</f>
        <v>5.4282714753288462E-2</v>
      </c>
      <c r="O1772" s="5">
        <f xml:space="preserve"> Campaign_Data[[#This Row],[Conversions]]/Campaign_Data[[#This Row],[Clicks]]</f>
        <v>0.17974971558589306</v>
      </c>
      <c r="P1772" s="7">
        <f>Campaign_Data[[#This Row],[Total_Spend]]/Campaign_Data[[#This Row],[Clicks]]</f>
        <v>0.7305005688282139</v>
      </c>
      <c r="Q1772" s="6">
        <f>Campaign_Data[[#This Row],[Total_Spend]]/Campaign_Data[[#This Row],[Conversions]]</f>
        <v>4.0639873417721519</v>
      </c>
      <c r="R1772" s="7">
        <f xml:space="preserve"> Campaign_Data[[#This Row],[Revenue_Generated]]/Campaign_Data[[#This Row],[Total_Spend]]</f>
        <v>3.8677640902649082</v>
      </c>
      <c r="S1772" t="str">
        <f xml:space="preserve"> TEXT(Campaign_Data[[#This Row],[Start_Date]], "mmm-yyyy")</f>
        <v>Mar-2023</v>
      </c>
    </row>
    <row r="1773" spans="1:19" x14ac:dyDescent="0.2">
      <c r="A1773" t="s">
        <v>1811</v>
      </c>
      <c r="B1773" t="s">
        <v>19</v>
      </c>
      <c r="C1773" t="s">
        <v>20</v>
      </c>
      <c r="D1773" s="1">
        <v>45108</v>
      </c>
      <c r="E1773" s="1">
        <v>45545</v>
      </c>
      <c r="F1773">
        <v>101502.9</v>
      </c>
      <c r="G1773">
        <v>36882.199999999997</v>
      </c>
      <c r="H1773">
        <v>17982.899999999998</v>
      </c>
      <c r="I1773" s="6">
        <v>9643.3410000000003</v>
      </c>
      <c r="J1773" s="7">
        <v>31127.556</v>
      </c>
      <c r="K1773" t="s">
        <v>37</v>
      </c>
      <c r="L1773" t="s">
        <v>49</v>
      </c>
      <c r="M1773" t="s">
        <v>31</v>
      </c>
      <c r="N1773" s="5">
        <f xml:space="preserve"> Campaign_Data[[#This Row],[Clicks]]/Campaign_Data[[#This Row],[Impressions]]</f>
        <v>0.36336104682723352</v>
      </c>
      <c r="O1773" s="5">
        <f xml:space="preserve"> Campaign_Data[[#This Row],[Conversions]]/Campaign_Data[[#This Row],[Clicks]]</f>
        <v>0.4875766629973266</v>
      </c>
      <c r="P1773" s="7">
        <f>Campaign_Data[[#This Row],[Total_Spend]]/Campaign_Data[[#This Row],[Clicks]]</f>
        <v>0.26146328038999844</v>
      </c>
      <c r="Q1773" s="6">
        <f>Campaign_Data[[#This Row],[Total_Spend]]/Campaign_Data[[#This Row],[Conversions]]</f>
        <v>0.53625060474117081</v>
      </c>
      <c r="R1773" s="7">
        <f xml:space="preserve"> Campaign_Data[[#This Row],[Revenue_Generated]]/Campaign_Data[[#This Row],[Total_Spend]]</f>
        <v>3.2278808765551275</v>
      </c>
      <c r="S1773" t="str">
        <f xml:space="preserve"> TEXT(Campaign_Data[[#This Row],[Start_Date]], "mmm-yyyy")</f>
        <v>Jul-2023</v>
      </c>
    </row>
    <row r="1774" spans="1:19" x14ac:dyDescent="0.2">
      <c r="A1774" t="s">
        <v>1812</v>
      </c>
      <c r="B1774" t="s">
        <v>46</v>
      </c>
      <c r="C1774" t="s">
        <v>40</v>
      </c>
      <c r="D1774" s="1">
        <v>44984</v>
      </c>
      <c r="E1774" s="1">
        <v>45439</v>
      </c>
      <c r="F1774">
        <v>18881.899999999998</v>
      </c>
      <c r="G1774">
        <v>6745.4</v>
      </c>
      <c r="H1774">
        <v>5846.4</v>
      </c>
      <c r="I1774" s="6">
        <v>5789.9949999999999</v>
      </c>
      <c r="J1774" s="7">
        <v>20841.807000000001</v>
      </c>
      <c r="K1774" t="s">
        <v>42</v>
      </c>
      <c r="L1774" t="s">
        <v>34</v>
      </c>
      <c r="M1774" t="s">
        <v>23</v>
      </c>
      <c r="N1774" s="5">
        <f xml:space="preserve"> Campaign_Data[[#This Row],[Clicks]]/Campaign_Data[[#This Row],[Impressions]]</f>
        <v>0.35724159115343268</v>
      </c>
      <c r="O1774" s="5">
        <f xml:space="preserve"> Campaign_Data[[#This Row],[Conversions]]/Campaign_Data[[#This Row],[Clicks]]</f>
        <v>0.86672398968185727</v>
      </c>
      <c r="P1774" s="7">
        <f>Campaign_Data[[#This Row],[Total_Spend]]/Campaign_Data[[#This Row],[Clicks]]</f>
        <v>0.85836199484092868</v>
      </c>
      <c r="Q1774" s="6">
        <f>Campaign_Data[[#This Row],[Total_Spend]]/Campaign_Data[[#This Row],[Conversions]]</f>
        <v>0.9903521825396826</v>
      </c>
      <c r="R1774" s="7">
        <f xml:space="preserve"> Campaign_Data[[#This Row],[Revenue_Generated]]/Campaign_Data[[#This Row],[Total_Spend]]</f>
        <v>3.5996243520072126</v>
      </c>
      <c r="S1774" t="str">
        <f xml:space="preserve"> TEXT(Campaign_Data[[#This Row],[Start_Date]], "mmm-yyyy")</f>
        <v>Feb-2023</v>
      </c>
    </row>
    <row r="1775" spans="1:19" x14ac:dyDescent="0.2">
      <c r="A1775" t="s">
        <v>1813</v>
      </c>
      <c r="B1775" t="s">
        <v>19</v>
      </c>
      <c r="C1775" t="s">
        <v>20</v>
      </c>
      <c r="D1775" s="1">
        <v>44970</v>
      </c>
      <c r="E1775" s="1">
        <v>45430</v>
      </c>
      <c r="F1775">
        <v>140264.29999999999</v>
      </c>
      <c r="G1775">
        <v>127046.09999999999</v>
      </c>
      <c r="H1775">
        <v>2685.4</v>
      </c>
      <c r="I1775" s="6">
        <v>7698.3689999999997</v>
      </c>
      <c r="J1775" s="7">
        <v>23803.547999999999</v>
      </c>
      <c r="K1775" t="s">
        <v>37</v>
      </c>
      <c r="L1775" t="s">
        <v>22</v>
      </c>
      <c r="M1775" t="s">
        <v>23</v>
      </c>
      <c r="N1775" s="5">
        <f xml:space="preserve"> Campaign_Data[[#This Row],[Clicks]]/Campaign_Data[[#This Row],[Impressions]]</f>
        <v>0.90576219323092189</v>
      </c>
      <c r="O1775" s="5">
        <f xml:space="preserve"> Campaign_Data[[#This Row],[Conversions]]/Campaign_Data[[#This Row],[Clicks]]</f>
        <v>2.1137209249241024E-2</v>
      </c>
      <c r="P1775" s="7">
        <f>Campaign_Data[[#This Row],[Total_Spend]]/Campaign_Data[[#This Row],[Clicks]]</f>
        <v>6.0595083202081769E-2</v>
      </c>
      <c r="Q1775" s="6">
        <f>Campaign_Data[[#This Row],[Total_Spend]]/Campaign_Data[[#This Row],[Conversions]]</f>
        <v>2.8667494600431964</v>
      </c>
      <c r="R1775" s="7">
        <f xml:space="preserve"> Campaign_Data[[#This Row],[Revenue_Generated]]/Campaign_Data[[#This Row],[Total_Spend]]</f>
        <v>3.0920248172047873</v>
      </c>
      <c r="S1775" t="str">
        <f xml:space="preserve"> TEXT(Campaign_Data[[#This Row],[Start_Date]], "mmm-yyyy")</f>
        <v>Feb-2023</v>
      </c>
    </row>
    <row r="1776" spans="1:19" x14ac:dyDescent="0.2">
      <c r="A1776" t="s">
        <v>1814</v>
      </c>
      <c r="B1776" t="s">
        <v>19</v>
      </c>
      <c r="C1776" t="s">
        <v>40</v>
      </c>
      <c r="D1776" s="1">
        <v>45053</v>
      </c>
      <c r="E1776" s="1">
        <v>45505</v>
      </c>
      <c r="F1776">
        <v>47426.6</v>
      </c>
      <c r="G1776">
        <v>16193.6</v>
      </c>
      <c r="H1776">
        <v>8662.2999999999993</v>
      </c>
      <c r="I1776" s="6">
        <v>605.57799999999997</v>
      </c>
      <c r="J1776" s="7">
        <v>1852.578</v>
      </c>
      <c r="K1776" t="s">
        <v>42</v>
      </c>
      <c r="L1776" t="s">
        <v>22</v>
      </c>
      <c r="M1776" t="s">
        <v>31</v>
      </c>
      <c r="N1776" s="5">
        <f xml:space="preserve"> Campaign_Data[[#This Row],[Clicks]]/Campaign_Data[[#This Row],[Impressions]]</f>
        <v>0.34144551791610617</v>
      </c>
      <c r="O1776" s="5">
        <f xml:space="preserve"> Campaign_Data[[#This Row],[Conversions]]/Campaign_Data[[#This Row],[Clicks]]</f>
        <v>0.53492120343839533</v>
      </c>
      <c r="P1776" s="7">
        <f>Campaign_Data[[#This Row],[Total_Spend]]/Campaign_Data[[#This Row],[Clicks]]</f>
        <v>3.7396131805157592E-2</v>
      </c>
      <c r="Q1776" s="6">
        <f>Campaign_Data[[#This Row],[Total_Spend]]/Campaign_Data[[#This Row],[Conversions]]</f>
        <v>6.9909608302644796E-2</v>
      </c>
      <c r="R1776" s="7">
        <f xml:space="preserve"> Campaign_Data[[#This Row],[Revenue_Generated]]/Campaign_Data[[#This Row],[Total_Spend]]</f>
        <v>3.0591897327842164</v>
      </c>
      <c r="S1776" t="str">
        <f xml:space="preserve"> TEXT(Campaign_Data[[#This Row],[Start_Date]], "mmm-yyyy")</f>
        <v>May-2023</v>
      </c>
    </row>
    <row r="1777" spans="1:19" x14ac:dyDescent="0.2">
      <c r="A1777" t="s">
        <v>1815</v>
      </c>
      <c r="B1777" t="s">
        <v>25</v>
      </c>
      <c r="C1777" t="s">
        <v>28</v>
      </c>
      <c r="D1777" s="1">
        <v>44865</v>
      </c>
      <c r="E1777" s="1">
        <v>45300</v>
      </c>
      <c r="F1777">
        <v>14560.9</v>
      </c>
      <c r="G1777">
        <v>319</v>
      </c>
      <c r="H1777">
        <v>145</v>
      </c>
      <c r="I1777" s="6">
        <v>2794.701</v>
      </c>
      <c r="J1777" s="7">
        <v>9106.1740000000009</v>
      </c>
      <c r="K1777" t="s">
        <v>21</v>
      </c>
      <c r="L1777" t="s">
        <v>22</v>
      </c>
      <c r="M1777" t="s">
        <v>23</v>
      </c>
      <c r="N1777" s="5">
        <f xml:space="preserve"> Campaign_Data[[#This Row],[Clicks]]/Campaign_Data[[#This Row],[Impressions]]</f>
        <v>2.19079864568811E-2</v>
      </c>
      <c r="O1777" s="5">
        <f xml:space="preserve"> Campaign_Data[[#This Row],[Conversions]]/Campaign_Data[[#This Row],[Clicks]]</f>
        <v>0.45454545454545453</v>
      </c>
      <c r="P1777" s="7">
        <f>Campaign_Data[[#This Row],[Total_Spend]]/Campaign_Data[[#This Row],[Clicks]]</f>
        <v>8.7608181818181823</v>
      </c>
      <c r="Q1777" s="6">
        <f>Campaign_Data[[#This Row],[Total_Spend]]/Campaign_Data[[#This Row],[Conversions]]</f>
        <v>19.273800000000001</v>
      </c>
      <c r="R1777" s="7">
        <f xml:space="preserve"> Campaign_Data[[#This Row],[Revenue_Generated]]/Campaign_Data[[#This Row],[Total_Spend]]</f>
        <v>3.2583714680031965</v>
      </c>
      <c r="S1777" t="str">
        <f xml:space="preserve"> TEXT(Campaign_Data[[#This Row],[Start_Date]], "mmm-yyyy")</f>
        <v>Oct-2022</v>
      </c>
    </row>
    <row r="1778" spans="1:19" x14ac:dyDescent="0.2">
      <c r="A1778" t="s">
        <v>1816</v>
      </c>
      <c r="B1778" t="s">
        <v>39</v>
      </c>
      <c r="C1778" t="s">
        <v>40</v>
      </c>
      <c r="D1778" s="1">
        <v>44899</v>
      </c>
      <c r="E1778" s="1">
        <v>45348</v>
      </c>
      <c r="F1778">
        <v>126585</v>
      </c>
      <c r="G1778">
        <v>99667.199999999997</v>
      </c>
      <c r="H1778">
        <v>89473.7</v>
      </c>
      <c r="I1778" s="6">
        <v>1433.412</v>
      </c>
      <c r="J1778" s="7">
        <v>3322.6170000000002</v>
      </c>
      <c r="K1778" t="s">
        <v>21</v>
      </c>
      <c r="L1778" t="s">
        <v>49</v>
      </c>
      <c r="M1778" t="s">
        <v>31</v>
      </c>
      <c r="N1778" s="5">
        <f xml:space="preserve"> Campaign_Data[[#This Row],[Clicks]]/Campaign_Data[[#This Row],[Impressions]]</f>
        <v>0.78735395189003432</v>
      </c>
      <c r="O1778" s="5">
        <f xml:space="preserve"> Campaign_Data[[#This Row],[Conversions]]/Campaign_Data[[#This Row],[Clicks]]</f>
        <v>0.8977246275605214</v>
      </c>
      <c r="P1778" s="7">
        <f>Campaign_Data[[#This Row],[Total_Spend]]/Campaign_Data[[#This Row],[Clicks]]</f>
        <v>1.4381983240223464E-2</v>
      </c>
      <c r="Q1778" s="6">
        <f>Campaign_Data[[#This Row],[Total_Spend]]/Campaign_Data[[#This Row],[Conversions]]</f>
        <v>1.6020484231679254E-2</v>
      </c>
      <c r="R1778" s="7">
        <f xml:space="preserve"> Campaign_Data[[#This Row],[Revenue_Generated]]/Campaign_Data[[#This Row],[Total_Spend]]</f>
        <v>2.3179776644816705</v>
      </c>
      <c r="S1778" t="str">
        <f xml:space="preserve"> TEXT(Campaign_Data[[#This Row],[Start_Date]], "mmm-yyyy")</f>
        <v>Dec-2022</v>
      </c>
    </row>
    <row r="1779" spans="1:19" x14ac:dyDescent="0.2">
      <c r="A1779" t="s">
        <v>1817</v>
      </c>
      <c r="B1779" t="s">
        <v>33</v>
      </c>
      <c r="C1779" t="s">
        <v>20</v>
      </c>
      <c r="D1779" s="1">
        <v>44980</v>
      </c>
      <c r="E1779" s="1">
        <v>45441</v>
      </c>
      <c r="F1779">
        <v>3564.1</v>
      </c>
      <c r="G1779">
        <v>3018.9</v>
      </c>
      <c r="H1779">
        <v>516.19999999999993</v>
      </c>
      <c r="I1779" s="6">
        <v>3821.33</v>
      </c>
      <c r="J1779" s="7">
        <v>8662.3289999999997</v>
      </c>
      <c r="K1779" t="s">
        <v>29</v>
      </c>
      <c r="L1779" t="s">
        <v>43</v>
      </c>
      <c r="M1779" t="s">
        <v>31</v>
      </c>
      <c r="N1779" s="5">
        <f xml:space="preserve"> Campaign_Data[[#This Row],[Clicks]]/Campaign_Data[[#This Row],[Impressions]]</f>
        <v>0.84703010577705451</v>
      </c>
      <c r="O1779" s="5">
        <f xml:space="preserve"> Campaign_Data[[#This Row],[Conversions]]/Campaign_Data[[#This Row],[Clicks]]</f>
        <v>0.17098943323727184</v>
      </c>
      <c r="P1779" s="7">
        <f>Campaign_Data[[#This Row],[Total_Spend]]/Campaign_Data[[#This Row],[Clicks]]</f>
        <v>1.2658021133525457</v>
      </c>
      <c r="Q1779" s="6">
        <f>Campaign_Data[[#This Row],[Total_Spend]]/Campaign_Data[[#This Row],[Conversions]]</f>
        <v>7.402808988764046</v>
      </c>
      <c r="R1779" s="7">
        <f xml:space="preserve"> Campaign_Data[[#This Row],[Revenue_Generated]]/Campaign_Data[[#This Row],[Total_Spend]]</f>
        <v>2.2668361539045305</v>
      </c>
      <c r="S1779" t="str">
        <f xml:space="preserve"> TEXT(Campaign_Data[[#This Row],[Start_Date]], "mmm-yyyy")</f>
        <v>Feb-2023</v>
      </c>
    </row>
    <row r="1780" spans="1:19" x14ac:dyDescent="0.2">
      <c r="A1780" t="s">
        <v>1818</v>
      </c>
      <c r="B1780" t="s">
        <v>46</v>
      </c>
      <c r="C1780" t="s">
        <v>40</v>
      </c>
      <c r="D1780" s="1">
        <v>44899</v>
      </c>
      <c r="E1780" s="1">
        <v>45360</v>
      </c>
      <c r="F1780">
        <v>28318.5</v>
      </c>
      <c r="G1780">
        <v>26967.1</v>
      </c>
      <c r="H1780">
        <v>14233.199999999999</v>
      </c>
      <c r="I1780" s="6">
        <v>5423.4350000000004</v>
      </c>
      <c r="J1780" s="7">
        <v>17525.077000000001</v>
      </c>
      <c r="K1780" t="s">
        <v>64</v>
      </c>
      <c r="L1780" t="s">
        <v>30</v>
      </c>
      <c r="M1780" t="s">
        <v>31</v>
      </c>
      <c r="N1780" s="5">
        <f xml:space="preserve"> Campaign_Data[[#This Row],[Clicks]]/Campaign_Data[[#This Row],[Impressions]]</f>
        <v>0.95227854582693283</v>
      </c>
      <c r="O1780" s="5">
        <f xml:space="preserve"> Campaign_Data[[#This Row],[Conversions]]/Campaign_Data[[#This Row],[Clicks]]</f>
        <v>0.52779868803097107</v>
      </c>
      <c r="P1780" s="7">
        <f>Campaign_Data[[#This Row],[Total_Spend]]/Campaign_Data[[#This Row],[Clicks]]</f>
        <v>0.2011130229056888</v>
      </c>
      <c r="Q1780" s="6">
        <f>Campaign_Data[[#This Row],[Total_Spend]]/Campaign_Data[[#This Row],[Conversions]]</f>
        <v>0.38104115729421356</v>
      </c>
      <c r="R1780" s="7">
        <f xml:space="preserve"> Campaign_Data[[#This Row],[Revenue_Generated]]/Campaign_Data[[#This Row],[Total_Spend]]</f>
        <v>3.231361120765714</v>
      </c>
      <c r="S1780" t="str">
        <f xml:space="preserve"> TEXT(Campaign_Data[[#This Row],[Start_Date]], "mmm-yyyy")</f>
        <v>Dec-2022</v>
      </c>
    </row>
    <row r="1781" spans="1:19" x14ac:dyDescent="0.2">
      <c r="A1781" t="s">
        <v>1819</v>
      </c>
      <c r="B1781" t="s">
        <v>25</v>
      </c>
      <c r="C1781" t="s">
        <v>40</v>
      </c>
      <c r="D1781" s="1">
        <v>44993</v>
      </c>
      <c r="E1781" s="1">
        <v>45427</v>
      </c>
      <c r="F1781">
        <v>52159.4</v>
      </c>
      <c r="G1781">
        <v>37676.799999999996</v>
      </c>
      <c r="H1781">
        <v>4642.8999999999996</v>
      </c>
      <c r="I1781" s="6">
        <v>7078.4359999999997</v>
      </c>
      <c r="J1781" s="7">
        <v>13080.537</v>
      </c>
      <c r="K1781" t="s">
        <v>21</v>
      </c>
      <c r="L1781" t="s">
        <v>22</v>
      </c>
      <c r="M1781" t="s">
        <v>23</v>
      </c>
      <c r="N1781" s="5">
        <f xml:space="preserve"> Campaign_Data[[#This Row],[Clicks]]/Campaign_Data[[#This Row],[Impressions]]</f>
        <v>0.72233959746469467</v>
      </c>
      <c r="O1781" s="5">
        <f xml:space="preserve"> Campaign_Data[[#This Row],[Conversions]]/Campaign_Data[[#This Row],[Clicks]]</f>
        <v>0.12322967980295567</v>
      </c>
      <c r="P1781" s="7">
        <f>Campaign_Data[[#This Row],[Total_Spend]]/Campaign_Data[[#This Row],[Clicks]]</f>
        <v>0.18787253694581282</v>
      </c>
      <c r="Q1781" s="6">
        <f>Campaign_Data[[#This Row],[Total_Spend]]/Campaign_Data[[#This Row],[Conversions]]</f>
        <v>1.5245721424109933</v>
      </c>
      <c r="R1781" s="7">
        <f xml:space="preserve"> Campaign_Data[[#This Row],[Revenue_Generated]]/Campaign_Data[[#This Row],[Total_Spend]]</f>
        <v>1.8479416922043232</v>
      </c>
      <c r="S1781" t="str">
        <f xml:space="preserve"> TEXT(Campaign_Data[[#This Row],[Start_Date]], "mmm-yyyy")</f>
        <v>Mar-2023</v>
      </c>
    </row>
    <row r="1782" spans="1:19" x14ac:dyDescent="0.2">
      <c r="A1782" t="s">
        <v>1820</v>
      </c>
      <c r="B1782" t="s">
        <v>19</v>
      </c>
      <c r="C1782" t="s">
        <v>40</v>
      </c>
      <c r="D1782" s="1">
        <v>44910</v>
      </c>
      <c r="E1782" s="1">
        <v>45369</v>
      </c>
      <c r="F1782">
        <v>54670.799999999996</v>
      </c>
      <c r="G1782">
        <v>12861.5</v>
      </c>
      <c r="H1782">
        <v>7453</v>
      </c>
      <c r="I1782" s="6">
        <v>13373.466</v>
      </c>
      <c r="J1782" s="7">
        <v>50978.896999999997</v>
      </c>
      <c r="K1782" t="s">
        <v>29</v>
      </c>
      <c r="L1782" t="s">
        <v>22</v>
      </c>
      <c r="M1782" t="s">
        <v>31</v>
      </c>
      <c r="N1782" s="5">
        <f xml:space="preserve"> Campaign_Data[[#This Row],[Clicks]]/Campaign_Data[[#This Row],[Impressions]]</f>
        <v>0.23525355399957565</v>
      </c>
      <c r="O1782" s="5">
        <f xml:space="preserve"> Campaign_Data[[#This Row],[Conversions]]/Campaign_Data[[#This Row],[Clicks]]</f>
        <v>0.57948139797068776</v>
      </c>
      <c r="P1782" s="7">
        <f>Campaign_Data[[#This Row],[Total_Spend]]/Campaign_Data[[#This Row],[Clicks]]</f>
        <v>1.0398060879368658</v>
      </c>
      <c r="Q1782" s="6">
        <f>Campaign_Data[[#This Row],[Total_Spend]]/Campaign_Data[[#This Row],[Conversions]]</f>
        <v>1.7943735408560311</v>
      </c>
      <c r="R1782" s="7">
        <f xml:space="preserve"> Campaign_Data[[#This Row],[Revenue_Generated]]/Campaign_Data[[#This Row],[Total_Spend]]</f>
        <v>3.811943515615174</v>
      </c>
      <c r="S1782" t="str">
        <f xml:space="preserve"> TEXT(Campaign_Data[[#This Row],[Start_Date]], "mmm-yyyy")</f>
        <v>Dec-2022</v>
      </c>
    </row>
    <row r="1783" spans="1:19" x14ac:dyDescent="0.2">
      <c r="A1783" t="s">
        <v>1821</v>
      </c>
      <c r="B1783" t="s">
        <v>27</v>
      </c>
      <c r="C1783" t="s">
        <v>28</v>
      </c>
      <c r="D1783" s="1">
        <v>44962</v>
      </c>
      <c r="E1783" s="1">
        <v>45403</v>
      </c>
      <c r="F1783">
        <v>133504.4</v>
      </c>
      <c r="G1783">
        <v>94279</v>
      </c>
      <c r="H1783">
        <v>64072.6</v>
      </c>
      <c r="I1783" s="6">
        <v>7356.1980000000003</v>
      </c>
      <c r="J1783" s="7">
        <v>21769.198</v>
      </c>
      <c r="K1783" t="s">
        <v>42</v>
      </c>
      <c r="L1783" t="s">
        <v>22</v>
      </c>
      <c r="M1783" t="s">
        <v>23</v>
      </c>
      <c r="N1783" s="5">
        <f xml:space="preserve"> Campaign_Data[[#This Row],[Clicks]]/Campaign_Data[[#This Row],[Impressions]]</f>
        <v>0.70618646276826835</v>
      </c>
      <c r="O1783" s="5">
        <f xml:space="preserve"> Campaign_Data[[#This Row],[Conversions]]/Campaign_Data[[#This Row],[Clicks]]</f>
        <v>0.67960627499231008</v>
      </c>
      <c r="P1783" s="7">
        <f>Campaign_Data[[#This Row],[Total_Spend]]/Campaign_Data[[#This Row],[Clicks]]</f>
        <v>7.8025838203629655E-2</v>
      </c>
      <c r="Q1783" s="6">
        <f>Campaign_Data[[#This Row],[Total_Spend]]/Campaign_Data[[#This Row],[Conversions]]</f>
        <v>0.11481035575269305</v>
      </c>
      <c r="R1783" s="7">
        <f xml:space="preserve"> Campaign_Data[[#This Row],[Revenue_Generated]]/Campaign_Data[[#This Row],[Total_Spend]]</f>
        <v>2.9593001710938176</v>
      </c>
      <c r="S1783" t="str">
        <f xml:space="preserve"> TEXT(Campaign_Data[[#This Row],[Start_Date]], "mmm-yyyy")</f>
        <v>Feb-2023</v>
      </c>
    </row>
    <row r="1784" spans="1:19" x14ac:dyDescent="0.2">
      <c r="A1784" t="s">
        <v>1822</v>
      </c>
      <c r="B1784" t="s">
        <v>25</v>
      </c>
      <c r="C1784" t="s">
        <v>47</v>
      </c>
      <c r="D1784" s="1">
        <v>44917</v>
      </c>
      <c r="E1784" s="1">
        <v>45375</v>
      </c>
      <c r="F1784">
        <v>16483.599999999999</v>
      </c>
      <c r="G1784">
        <v>7719.8</v>
      </c>
      <c r="H1784">
        <v>6403.2</v>
      </c>
      <c r="I1784" s="6">
        <v>9929.1939999999995</v>
      </c>
      <c r="J1784" s="7">
        <v>21781.725999999999</v>
      </c>
      <c r="K1784" t="s">
        <v>21</v>
      </c>
      <c r="L1784" t="s">
        <v>49</v>
      </c>
      <c r="M1784" t="s">
        <v>31</v>
      </c>
      <c r="N1784" s="5">
        <f xml:space="preserve"> Campaign_Data[[#This Row],[Clicks]]/Campaign_Data[[#This Row],[Impressions]]</f>
        <v>0.46833216045038711</v>
      </c>
      <c r="O1784" s="5">
        <f xml:space="preserve"> Campaign_Data[[#This Row],[Conversions]]/Campaign_Data[[#This Row],[Clicks]]</f>
        <v>0.82945154019534184</v>
      </c>
      <c r="P1784" s="7">
        <f>Campaign_Data[[#This Row],[Total_Spend]]/Campaign_Data[[#This Row],[Clicks]]</f>
        <v>1.2861983471074379</v>
      </c>
      <c r="Q1784" s="6">
        <f>Campaign_Data[[#This Row],[Total_Spend]]/Campaign_Data[[#This Row],[Conversions]]</f>
        <v>1.550661231884058</v>
      </c>
      <c r="R1784" s="7">
        <f xml:space="preserve"> Campaign_Data[[#This Row],[Revenue_Generated]]/Campaign_Data[[#This Row],[Total_Spend]]</f>
        <v>2.1937053501019319</v>
      </c>
      <c r="S1784" t="str">
        <f xml:space="preserve"> TEXT(Campaign_Data[[#This Row],[Start_Date]], "mmm-yyyy")</f>
        <v>Dec-2022</v>
      </c>
    </row>
    <row r="1785" spans="1:19" x14ac:dyDescent="0.2">
      <c r="A1785" t="s">
        <v>1823</v>
      </c>
      <c r="B1785" t="s">
        <v>33</v>
      </c>
      <c r="C1785" t="s">
        <v>40</v>
      </c>
      <c r="D1785" s="1">
        <v>45132</v>
      </c>
      <c r="E1785" s="1">
        <v>45576</v>
      </c>
      <c r="F1785">
        <v>69837.8</v>
      </c>
      <c r="G1785">
        <v>59751.6</v>
      </c>
      <c r="H1785">
        <v>51530.1</v>
      </c>
      <c r="I1785" s="6">
        <v>3834.873</v>
      </c>
      <c r="J1785" s="7">
        <v>9518.4959999999992</v>
      </c>
      <c r="K1785" t="s">
        <v>64</v>
      </c>
      <c r="L1785" t="s">
        <v>34</v>
      </c>
      <c r="M1785" t="s">
        <v>31</v>
      </c>
      <c r="N1785" s="5">
        <f xml:space="preserve"> Campaign_Data[[#This Row],[Clicks]]/Campaign_Data[[#This Row],[Impressions]]</f>
        <v>0.85557677933726428</v>
      </c>
      <c r="O1785" s="5">
        <f xml:space="preserve"> Campaign_Data[[#This Row],[Conversions]]/Campaign_Data[[#This Row],[Clicks]]</f>
        <v>0.86240535818287711</v>
      </c>
      <c r="P1785" s="7">
        <f>Campaign_Data[[#This Row],[Total_Spend]]/Campaign_Data[[#This Row],[Clicks]]</f>
        <v>6.4180256260920207E-2</v>
      </c>
      <c r="Q1785" s="6">
        <f>Campaign_Data[[#This Row],[Total_Spend]]/Campaign_Data[[#This Row],[Conversions]]</f>
        <v>7.4420057403342899E-2</v>
      </c>
      <c r="R1785" s="7">
        <f xml:space="preserve"> Campaign_Data[[#This Row],[Revenue_Generated]]/Campaign_Data[[#This Row],[Total_Spend]]</f>
        <v>2.4820889766101768</v>
      </c>
      <c r="S1785" t="str">
        <f xml:space="preserve"> TEXT(Campaign_Data[[#This Row],[Start_Date]], "mmm-yyyy")</f>
        <v>Jul-2023</v>
      </c>
    </row>
    <row r="1786" spans="1:19" x14ac:dyDescent="0.2">
      <c r="A1786" t="s">
        <v>1824</v>
      </c>
      <c r="B1786" t="s">
        <v>39</v>
      </c>
      <c r="C1786" t="s">
        <v>40</v>
      </c>
      <c r="D1786" s="1">
        <v>44873</v>
      </c>
      <c r="E1786" s="1">
        <v>45327</v>
      </c>
      <c r="F1786">
        <v>66908.800000000003</v>
      </c>
      <c r="G1786">
        <v>28898.5</v>
      </c>
      <c r="H1786">
        <v>11997.3</v>
      </c>
      <c r="I1786" s="6">
        <v>1513.162</v>
      </c>
      <c r="J1786" s="7">
        <v>4664.0410000000002</v>
      </c>
      <c r="K1786" t="s">
        <v>42</v>
      </c>
      <c r="L1786" t="s">
        <v>49</v>
      </c>
      <c r="M1786" t="s">
        <v>31</v>
      </c>
      <c r="N1786" s="5">
        <f xml:space="preserve"> Campaign_Data[[#This Row],[Clicks]]/Campaign_Data[[#This Row],[Impressions]]</f>
        <v>0.43190880721220526</v>
      </c>
      <c r="O1786" s="5">
        <f xml:space="preserve"> Campaign_Data[[#This Row],[Conversions]]/Campaign_Data[[#This Row],[Clicks]]</f>
        <v>0.41515303562468636</v>
      </c>
      <c r="P1786" s="7">
        <f>Campaign_Data[[#This Row],[Total_Spend]]/Campaign_Data[[#This Row],[Clicks]]</f>
        <v>5.2361264425489211E-2</v>
      </c>
      <c r="Q1786" s="6">
        <f>Campaign_Data[[#This Row],[Total_Spend]]/Campaign_Data[[#This Row],[Conversions]]</f>
        <v>0.12612521150592218</v>
      </c>
      <c r="R1786" s="7">
        <f xml:space="preserve"> Campaign_Data[[#This Row],[Revenue_Generated]]/Campaign_Data[[#This Row],[Total_Spend]]</f>
        <v>3.0823143853731456</v>
      </c>
      <c r="S1786" t="str">
        <f xml:space="preserve"> TEXT(Campaign_Data[[#This Row],[Start_Date]], "mmm-yyyy")</f>
        <v>Nov-2022</v>
      </c>
    </row>
    <row r="1787" spans="1:19" x14ac:dyDescent="0.2">
      <c r="A1787" t="s">
        <v>1825</v>
      </c>
      <c r="B1787" t="s">
        <v>39</v>
      </c>
      <c r="C1787" t="s">
        <v>47</v>
      </c>
      <c r="D1787" s="1">
        <v>44887</v>
      </c>
      <c r="E1787" s="1">
        <v>45337</v>
      </c>
      <c r="F1787">
        <v>18478.8</v>
      </c>
      <c r="G1787">
        <v>5594.0999999999995</v>
      </c>
      <c r="H1787">
        <v>5095.3</v>
      </c>
      <c r="I1787" s="6">
        <v>7245.9110000000001</v>
      </c>
      <c r="J1787" s="7">
        <v>9783.7880000000005</v>
      </c>
      <c r="K1787" t="s">
        <v>29</v>
      </c>
      <c r="L1787" t="s">
        <v>34</v>
      </c>
      <c r="M1787" t="s">
        <v>23</v>
      </c>
      <c r="N1787" s="5">
        <f xml:space="preserve"> Campaign_Data[[#This Row],[Clicks]]/Campaign_Data[[#This Row],[Impressions]]</f>
        <v>0.3027306967984934</v>
      </c>
      <c r="O1787" s="5">
        <f xml:space="preserve"> Campaign_Data[[#This Row],[Conversions]]/Campaign_Data[[#This Row],[Clicks]]</f>
        <v>0.91083462934162795</v>
      </c>
      <c r="P1787" s="7">
        <f>Campaign_Data[[#This Row],[Total_Spend]]/Campaign_Data[[#This Row],[Clicks]]</f>
        <v>1.2952773457750131</v>
      </c>
      <c r="Q1787" s="6">
        <f>Campaign_Data[[#This Row],[Total_Spend]]/Campaign_Data[[#This Row],[Conversions]]</f>
        <v>1.4220774046670461</v>
      </c>
      <c r="R1787" s="7">
        <f xml:space="preserve"> Campaign_Data[[#This Row],[Revenue_Generated]]/Campaign_Data[[#This Row],[Total_Spend]]</f>
        <v>1.350249540740978</v>
      </c>
      <c r="S1787" t="str">
        <f xml:space="preserve"> TEXT(Campaign_Data[[#This Row],[Start_Date]], "mmm-yyyy")</f>
        <v>Nov-2022</v>
      </c>
    </row>
    <row r="1788" spans="1:19" x14ac:dyDescent="0.2">
      <c r="A1788" t="s">
        <v>1826</v>
      </c>
      <c r="B1788" t="s">
        <v>39</v>
      </c>
      <c r="C1788" t="s">
        <v>40</v>
      </c>
      <c r="D1788" s="1">
        <v>44861</v>
      </c>
      <c r="E1788" s="1">
        <v>45297</v>
      </c>
      <c r="F1788">
        <v>135209.60000000001</v>
      </c>
      <c r="G1788">
        <v>33674.799999999996</v>
      </c>
      <c r="H1788">
        <v>33239.799999999996</v>
      </c>
      <c r="I1788" s="6">
        <v>2571.2849999999999</v>
      </c>
      <c r="J1788" s="7">
        <v>10251.964</v>
      </c>
      <c r="K1788" t="s">
        <v>64</v>
      </c>
      <c r="L1788" t="s">
        <v>30</v>
      </c>
      <c r="M1788" t="s">
        <v>31</v>
      </c>
      <c r="N1788" s="5">
        <f xml:space="preserve"> Campaign_Data[[#This Row],[Clicks]]/Campaign_Data[[#This Row],[Impressions]]</f>
        <v>0.24905628002745364</v>
      </c>
      <c r="O1788" s="5">
        <f xml:space="preserve"> Campaign_Data[[#This Row],[Conversions]]/Campaign_Data[[#This Row],[Clicks]]</f>
        <v>0.98708232862555978</v>
      </c>
      <c r="P1788" s="7">
        <f>Campaign_Data[[#This Row],[Total_Spend]]/Campaign_Data[[#This Row],[Clicks]]</f>
        <v>7.6356355494316228E-2</v>
      </c>
      <c r="Q1788" s="6">
        <f>Campaign_Data[[#This Row],[Total_Spend]]/Campaign_Data[[#This Row],[Conversions]]</f>
        <v>7.7355609841214451E-2</v>
      </c>
      <c r="R1788" s="7">
        <f xml:space="preserve"> Campaign_Data[[#This Row],[Revenue_Generated]]/Campaign_Data[[#This Row],[Total_Spend]]</f>
        <v>3.9870975018327415</v>
      </c>
      <c r="S1788" t="str">
        <f xml:space="preserve"> TEXT(Campaign_Data[[#This Row],[Start_Date]], "mmm-yyyy")</f>
        <v>Oct-2022</v>
      </c>
    </row>
    <row r="1789" spans="1:19" x14ac:dyDescent="0.2">
      <c r="A1789" t="s">
        <v>1827</v>
      </c>
      <c r="B1789" t="s">
        <v>46</v>
      </c>
      <c r="C1789" t="s">
        <v>40</v>
      </c>
      <c r="D1789" s="1">
        <v>45002</v>
      </c>
      <c r="E1789" s="1">
        <v>45443</v>
      </c>
      <c r="F1789">
        <v>14874.1</v>
      </c>
      <c r="G1789">
        <v>8668.1</v>
      </c>
      <c r="H1789">
        <v>7914.0999999999995</v>
      </c>
      <c r="I1789" s="6">
        <v>2737.7739999999999</v>
      </c>
      <c r="J1789" s="7">
        <v>5744.8130000000001</v>
      </c>
      <c r="K1789" t="s">
        <v>21</v>
      </c>
      <c r="L1789" t="s">
        <v>49</v>
      </c>
      <c r="M1789" t="s">
        <v>31</v>
      </c>
      <c r="N1789" s="5">
        <f xml:space="preserve"> Campaign_Data[[#This Row],[Clicks]]/Campaign_Data[[#This Row],[Impressions]]</f>
        <v>0.58276467147592126</v>
      </c>
      <c r="O1789" s="5">
        <f xml:space="preserve"> Campaign_Data[[#This Row],[Conversions]]/Campaign_Data[[#This Row],[Clicks]]</f>
        <v>0.91301438608230168</v>
      </c>
      <c r="P1789" s="7">
        <f>Campaign_Data[[#This Row],[Total_Spend]]/Campaign_Data[[#This Row],[Clicks]]</f>
        <v>0.31584476413516221</v>
      </c>
      <c r="Q1789" s="6">
        <f>Campaign_Data[[#This Row],[Total_Spend]]/Campaign_Data[[#This Row],[Conversions]]</f>
        <v>0.345936240381092</v>
      </c>
      <c r="R1789" s="7">
        <f xml:space="preserve"> Campaign_Data[[#This Row],[Revenue_Generated]]/Campaign_Data[[#This Row],[Total_Spend]]</f>
        <v>2.0983517996737495</v>
      </c>
      <c r="S1789" t="str">
        <f xml:space="preserve"> TEXT(Campaign_Data[[#This Row],[Start_Date]], "mmm-yyyy")</f>
        <v>Mar-2023</v>
      </c>
    </row>
    <row r="1790" spans="1:19" x14ac:dyDescent="0.2">
      <c r="A1790" t="s">
        <v>1828</v>
      </c>
      <c r="B1790" t="s">
        <v>25</v>
      </c>
      <c r="C1790" t="s">
        <v>47</v>
      </c>
      <c r="D1790" s="1">
        <v>45016</v>
      </c>
      <c r="E1790" s="1">
        <v>45451</v>
      </c>
      <c r="F1790">
        <v>54041.5</v>
      </c>
      <c r="G1790">
        <v>34701.4</v>
      </c>
      <c r="H1790">
        <v>16912.8</v>
      </c>
      <c r="I1790" s="6">
        <v>3737.085</v>
      </c>
      <c r="J1790" s="7">
        <v>14813.519</v>
      </c>
      <c r="K1790" t="s">
        <v>29</v>
      </c>
      <c r="L1790" t="s">
        <v>30</v>
      </c>
      <c r="M1790" t="s">
        <v>31</v>
      </c>
      <c r="N1790" s="5">
        <f xml:space="preserve"> Campaign_Data[[#This Row],[Clicks]]/Campaign_Data[[#This Row],[Impressions]]</f>
        <v>0.64212503353903949</v>
      </c>
      <c r="O1790" s="5">
        <f xml:space="preserve"> Campaign_Data[[#This Row],[Conversions]]/Campaign_Data[[#This Row],[Clicks]]</f>
        <v>0.48738091258565935</v>
      </c>
      <c r="P1790" s="7">
        <f>Campaign_Data[[#This Row],[Total_Spend]]/Campaign_Data[[#This Row],[Clicks]]</f>
        <v>0.10769262911582818</v>
      </c>
      <c r="Q1790" s="6">
        <f>Campaign_Data[[#This Row],[Total_Spend]]/Campaign_Data[[#This Row],[Conversions]]</f>
        <v>0.2209619341563786</v>
      </c>
      <c r="R1790" s="7">
        <f xml:space="preserve"> Campaign_Data[[#This Row],[Revenue_Generated]]/Campaign_Data[[#This Row],[Total_Spend]]</f>
        <v>3.9639234858184924</v>
      </c>
      <c r="S1790" t="str">
        <f xml:space="preserve"> TEXT(Campaign_Data[[#This Row],[Start_Date]], "mmm-yyyy")</f>
        <v>Mar-2023</v>
      </c>
    </row>
    <row r="1791" spans="1:19" x14ac:dyDescent="0.2">
      <c r="A1791" t="s">
        <v>1829</v>
      </c>
      <c r="B1791" t="s">
        <v>25</v>
      </c>
      <c r="C1791" t="s">
        <v>28</v>
      </c>
      <c r="D1791" s="1">
        <v>44861</v>
      </c>
      <c r="E1791" s="1">
        <v>45310</v>
      </c>
      <c r="F1791">
        <v>72781.3</v>
      </c>
      <c r="G1791">
        <v>33805.299999999996</v>
      </c>
      <c r="H1791">
        <v>9103.1</v>
      </c>
      <c r="I1791" s="6">
        <v>2563.136</v>
      </c>
      <c r="J1791" s="7">
        <v>8124.6109999999999</v>
      </c>
      <c r="K1791" t="s">
        <v>21</v>
      </c>
      <c r="L1791" t="s">
        <v>34</v>
      </c>
      <c r="M1791" t="s">
        <v>23</v>
      </c>
      <c r="N1791" s="5">
        <f xml:space="preserve"> Campaign_Data[[#This Row],[Clicks]]/Campaign_Data[[#This Row],[Impressions]]</f>
        <v>0.46447782603498416</v>
      </c>
      <c r="O1791" s="5">
        <f xml:space="preserve"> Campaign_Data[[#This Row],[Conversions]]/Campaign_Data[[#This Row],[Clicks]]</f>
        <v>0.26928026078750972</v>
      </c>
      <c r="P1791" s="7">
        <f>Campaign_Data[[#This Row],[Total_Spend]]/Campaign_Data[[#This Row],[Clicks]]</f>
        <v>7.5820537016385012E-2</v>
      </c>
      <c r="Q1791" s="6">
        <f>Campaign_Data[[#This Row],[Total_Spend]]/Campaign_Data[[#This Row],[Conversions]]</f>
        <v>0.28156737814590632</v>
      </c>
      <c r="R1791" s="7">
        <f xml:space="preserve"> Campaign_Data[[#This Row],[Revenue_Generated]]/Campaign_Data[[#This Row],[Total_Spend]]</f>
        <v>3.1697931752353368</v>
      </c>
      <c r="S1791" t="str">
        <f xml:space="preserve"> TEXT(Campaign_Data[[#This Row],[Start_Date]], "mmm-yyyy")</f>
        <v>Oct-2022</v>
      </c>
    </row>
    <row r="1792" spans="1:19" x14ac:dyDescent="0.2">
      <c r="A1792" t="s">
        <v>1830</v>
      </c>
      <c r="B1792" t="s">
        <v>33</v>
      </c>
      <c r="C1792" t="s">
        <v>47</v>
      </c>
      <c r="D1792" s="1">
        <v>45111</v>
      </c>
      <c r="E1792" s="1">
        <v>45573</v>
      </c>
      <c r="F1792">
        <v>79886.3</v>
      </c>
      <c r="G1792">
        <v>66120</v>
      </c>
      <c r="H1792">
        <v>14955.3</v>
      </c>
      <c r="I1792" s="6">
        <v>11300.401</v>
      </c>
      <c r="J1792" s="7">
        <v>40913.258000000002</v>
      </c>
      <c r="K1792" t="s">
        <v>29</v>
      </c>
      <c r="L1792" t="s">
        <v>30</v>
      </c>
      <c r="M1792" t="s">
        <v>31</v>
      </c>
      <c r="N1792" s="5">
        <f xml:space="preserve"> Campaign_Data[[#This Row],[Clicks]]/Campaign_Data[[#This Row],[Impressions]]</f>
        <v>0.82767633499110604</v>
      </c>
      <c r="O1792" s="5">
        <f xml:space="preserve"> Campaign_Data[[#This Row],[Conversions]]/Campaign_Data[[#This Row],[Clicks]]</f>
        <v>0.22618421052631577</v>
      </c>
      <c r="P1792" s="7">
        <f>Campaign_Data[[#This Row],[Total_Spend]]/Campaign_Data[[#This Row],[Clicks]]</f>
        <v>0.17090745614035088</v>
      </c>
      <c r="Q1792" s="6">
        <f>Campaign_Data[[#This Row],[Total_Spend]]/Campaign_Data[[#This Row],[Conversions]]</f>
        <v>0.75561178980027155</v>
      </c>
      <c r="R1792" s="7">
        <f xml:space="preserve"> Campaign_Data[[#This Row],[Revenue_Generated]]/Campaign_Data[[#This Row],[Total_Spend]]</f>
        <v>3.6205138207042391</v>
      </c>
      <c r="S1792" t="str">
        <f xml:space="preserve"> TEXT(Campaign_Data[[#This Row],[Start_Date]], "mmm-yyyy")</f>
        <v>Jul-2023</v>
      </c>
    </row>
    <row r="1793" spans="1:19" x14ac:dyDescent="0.2">
      <c r="A1793" t="s">
        <v>1831</v>
      </c>
      <c r="B1793" t="s">
        <v>46</v>
      </c>
      <c r="C1793" t="s">
        <v>40</v>
      </c>
      <c r="D1793" s="1">
        <v>45032</v>
      </c>
      <c r="E1793" s="1">
        <v>45483</v>
      </c>
      <c r="F1793">
        <v>91187.599999999991</v>
      </c>
      <c r="G1793">
        <v>34356.299999999996</v>
      </c>
      <c r="H1793">
        <v>2981.2</v>
      </c>
      <c r="I1793" s="6">
        <v>8528.1170000000002</v>
      </c>
      <c r="J1793" s="7">
        <v>26422.102999999999</v>
      </c>
      <c r="K1793" t="s">
        <v>29</v>
      </c>
      <c r="L1793" t="s">
        <v>22</v>
      </c>
      <c r="M1793" t="s">
        <v>31</v>
      </c>
      <c r="N1793" s="5">
        <f xml:space="preserve"> Campaign_Data[[#This Row],[Clicks]]/Campaign_Data[[#This Row],[Impressions]]</f>
        <v>0.3767650426154433</v>
      </c>
      <c r="O1793" s="5">
        <f xml:space="preserve"> Campaign_Data[[#This Row],[Conversions]]/Campaign_Data[[#This Row],[Clicks]]</f>
        <v>8.677302270617035E-2</v>
      </c>
      <c r="P1793" s="7">
        <f>Campaign_Data[[#This Row],[Total_Spend]]/Campaign_Data[[#This Row],[Clicks]]</f>
        <v>0.24822571115050227</v>
      </c>
      <c r="Q1793" s="6">
        <f>Campaign_Data[[#This Row],[Total_Spend]]/Campaign_Data[[#This Row],[Conversions]]</f>
        <v>2.8606322957198445</v>
      </c>
      <c r="R1793" s="7">
        <f xml:space="preserve"> Campaign_Data[[#This Row],[Revenue_Generated]]/Campaign_Data[[#This Row],[Total_Spend]]</f>
        <v>3.0982341119381922</v>
      </c>
      <c r="S1793" t="str">
        <f xml:space="preserve"> TEXT(Campaign_Data[[#This Row],[Start_Date]], "mmm-yyyy")</f>
        <v>Apr-2023</v>
      </c>
    </row>
    <row r="1794" spans="1:19" x14ac:dyDescent="0.2">
      <c r="A1794" t="s">
        <v>1832</v>
      </c>
      <c r="B1794" t="s">
        <v>25</v>
      </c>
      <c r="C1794" t="s">
        <v>20</v>
      </c>
      <c r="D1794" s="1">
        <v>44881</v>
      </c>
      <c r="E1794" s="1">
        <v>45343</v>
      </c>
      <c r="F1794">
        <v>55065.2</v>
      </c>
      <c r="G1794">
        <v>45086.299999999996</v>
      </c>
      <c r="H1794">
        <v>30957.5</v>
      </c>
      <c r="I1794" s="6">
        <v>2353.6979999999999</v>
      </c>
      <c r="J1794" s="7">
        <v>6184.7139999999999</v>
      </c>
      <c r="K1794" t="s">
        <v>64</v>
      </c>
      <c r="L1794" t="s">
        <v>34</v>
      </c>
      <c r="M1794" t="s">
        <v>31</v>
      </c>
      <c r="N1794" s="5">
        <f xml:space="preserve"> Campaign_Data[[#This Row],[Clicks]]/Campaign_Data[[#This Row],[Impressions]]</f>
        <v>0.81878028228354749</v>
      </c>
      <c r="O1794" s="5">
        <f xml:space="preserve"> Campaign_Data[[#This Row],[Conversions]]/Campaign_Data[[#This Row],[Clicks]]</f>
        <v>0.68662764520486275</v>
      </c>
      <c r="P1794" s="7">
        <f>Campaign_Data[[#This Row],[Total_Spend]]/Campaign_Data[[#This Row],[Clicks]]</f>
        <v>5.2204283784652993E-2</v>
      </c>
      <c r="Q1794" s="6">
        <f>Campaign_Data[[#This Row],[Total_Spend]]/Campaign_Data[[#This Row],[Conversions]]</f>
        <v>7.6029976580796244E-2</v>
      </c>
      <c r="R1794" s="7">
        <f xml:space="preserve"> Campaign_Data[[#This Row],[Revenue_Generated]]/Campaign_Data[[#This Row],[Total_Spend]]</f>
        <v>2.627658263719475</v>
      </c>
      <c r="S1794" t="str">
        <f xml:space="preserve"> TEXT(Campaign_Data[[#This Row],[Start_Date]], "mmm-yyyy")</f>
        <v>Nov-2022</v>
      </c>
    </row>
    <row r="1795" spans="1:19" x14ac:dyDescent="0.2">
      <c r="A1795" t="s">
        <v>1833</v>
      </c>
      <c r="B1795" t="s">
        <v>46</v>
      </c>
      <c r="C1795" t="s">
        <v>47</v>
      </c>
      <c r="D1795" s="1">
        <v>44879</v>
      </c>
      <c r="E1795" s="1">
        <v>45333</v>
      </c>
      <c r="F1795">
        <v>60679.6</v>
      </c>
      <c r="G1795">
        <v>5681.0999999999995</v>
      </c>
      <c r="H1795">
        <v>2003.8999999999999</v>
      </c>
      <c r="I1795" s="6">
        <v>9845.5</v>
      </c>
      <c r="J1795" s="7">
        <v>25546.331999999999</v>
      </c>
      <c r="K1795" t="s">
        <v>37</v>
      </c>
      <c r="L1795" t="s">
        <v>34</v>
      </c>
      <c r="M1795" t="s">
        <v>31</v>
      </c>
      <c r="N1795" s="5">
        <f xml:space="preserve"> Campaign_Data[[#This Row],[Clicks]]/Campaign_Data[[#This Row],[Impressions]]</f>
        <v>9.3624545975912826E-2</v>
      </c>
      <c r="O1795" s="5">
        <f xml:space="preserve"> Campaign_Data[[#This Row],[Conversions]]/Campaign_Data[[#This Row],[Clicks]]</f>
        <v>0.35273098519652885</v>
      </c>
      <c r="P1795" s="7">
        <f>Campaign_Data[[#This Row],[Total_Spend]]/Campaign_Data[[#This Row],[Clicks]]</f>
        <v>1.7330270546197042</v>
      </c>
      <c r="Q1795" s="6">
        <f>Campaign_Data[[#This Row],[Total_Spend]]/Campaign_Data[[#This Row],[Conversions]]</f>
        <v>4.9131693198263386</v>
      </c>
      <c r="R1795" s="7">
        <f xml:space="preserve"> Campaign_Data[[#This Row],[Revenue_Generated]]/Campaign_Data[[#This Row],[Total_Spend]]</f>
        <v>2.5947216494845358</v>
      </c>
      <c r="S1795" t="str">
        <f xml:space="preserve"> TEXT(Campaign_Data[[#This Row],[Start_Date]], "mmm-yyyy")</f>
        <v>Nov-2022</v>
      </c>
    </row>
    <row r="1796" spans="1:19" x14ac:dyDescent="0.2">
      <c r="A1796" t="s">
        <v>1834</v>
      </c>
      <c r="B1796" t="s">
        <v>39</v>
      </c>
      <c r="C1796" t="s">
        <v>40</v>
      </c>
      <c r="D1796" s="1">
        <v>45087</v>
      </c>
      <c r="E1796" s="1">
        <v>45538</v>
      </c>
      <c r="F1796">
        <v>137141</v>
      </c>
      <c r="G1796">
        <v>37499.9</v>
      </c>
      <c r="H1796">
        <v>13737.3</v>
      </c>
      <c r="I1796" s="6">
        <v>2881.73</v>
      </c>
      <c r="J1796" s="7">
        <v>10448.294</v>
      </c>
      <c r="K1796" t="s">
        <v>64</v>
      </c>
      <c r="L1796" t="s">
        <v>49</v>
      </c>
      <c r="M1796" t="s">
        <v>31</v>
      </c>
      <c r="N1796" s="5">
        <f xml:space="preserve"> Campaign_Data[[#This Row],[Clicks]]/Campaign_Data[[#This Row],[Impressions]]</f>
        <v>0.273440473673081</v>
      </c>
      <c r="O1796" s="5">
        <f xml:space="preserve"> Campaign_Data[[#This Row],[Conversions]]/Campaign_Data[[#This Row],[Clicks]]</f>
        <v>0.36632897687727162</v>
      </c>
      <c r="P1796" s="7">
        <f>Campaign_Data[[#This Row],[Total_Spend]]/Campaign_Data[[#This Row],[Clicks]]</f>
        <v>7.6846338256902014E-2</v>
      </c>
      <c r="Q1796" s="6">
        <f>Campaign_Data[[#This Row],[Total_Spend]]/Campaign_Data[[#This Row],[Conversions]]</f>
        <v>0.20977411864048978</v>
      </c>
      <c r="R1796" s="7">
        <f xml:space="preserve"> Campaign_Data[[#This Row],[Revenue_Generated]]/Campaign_Data[[#This Row],[Total_Spend]]</f>
        <v>3.6257019221092883</v>
      </c>
      <c r="S1796" t="str">
        <f xml:space="preserve"> TEXT(Campaign_Data[[#This Row],[Start_Date]], "mmm-yyyy")</f>
        <v>Jun-2023</v>
      </c>
    </row>
    <row r="1797" spans="1:19" x14ac:dyDescent="0.2">
      <c r="A1797" t="s">
        <v>1835</v>
      </c>
      <c r="B1797" t="s">
        <v>25</v>
      </c>
      <c r="C1797" t="s">
        <v>40</v>
      </c>
      <c r="D1797" s="1">
        <v>45013</v>
      </c>
      <c r="E1797" s="1">
        <v>45464</v>
      </c>
      <c r="F1797">
        <v>73923.899999999994</v>
      </c>
      <c r="G1797">
        <v>5927.5999999999995</v>
      </c>
      <c r="H1797">
        <v>5.8</v>
      </c>
      <c r="I1797" s="6">
        <v>14495.476000000001</v>
      </c>
      <c r="J1797" s="7">
        <v>50147.756999999998</v>
      </c>
      <c r="K1797" t="s">
        <v>37</v>
      </c>
      <c r="L1797" t="s">
        <v>49</v>
      </c>
      <c r="M1797" t="s">
        <v>31</v>
      </c>
      <c r="N1797" s="5">
        <f xml:space="preserve"> Campaign_Data[[#This Row],[Clicks]]/Campaign_Data[[#This Row],[Impressions]]</f>
        <v>8.0185163391000749E-2</v>
      </c>
      <c r="O1797" s="5">
        <f xml:space="preserve"> Campaign_Data[[#This Row],[Conversions]]/Campaign_Data[[#This Row],[Clicks]]</f>
        <v>9.784735812133074E-4</v>
      </c>
      <c r="P1797" s="7">
        <f>Campaign_Data[[#This Row],[Total_Spend]]/Campaign_Data[[#This Row],[Clicks]]</f>
        <v>2.445420743639922</v>
      </c>
      <c r="Q1797" s="6">
        <f>Campaign_Data[[#This Row],[Total_Spend]]/Campaign_Data[[#This Row],[Conversions]]</f>
        <v>2499.2200000000003</v>
      </c>
      <c r="R1797" s="7">
        <f xml:space="preserve"> Campaign_Data[[#This Row],[Revenue_Generated]]/Campaign_Data[[#This Row],[Total_Spend]]</f>
        <v>3.4595453781579848</v>
      </c>
      <c r="S1797" t="str">
        <f xml:space="preserve"> TEXT(Campaign_Data[[#This Row],[Start_Date]], "mmm-yyyy")</f>
        <v>Mar-2023</v>
      </c>
    </row>
    <row r="1798" spans="1:19" x14ac:dyDescent="0.2">
      <c r="A1798" t="s">
        <v>1836</v>
      </c>
      <c r="B1798" t="s">
        <v>33</v>
      </c>
      <c r="C1798" t="s">
        <v>47</v>
      </c>
      <c r="D1798" s="1">
        <v>44991</v>
      </c>
      <c r="E1798" s="1">
        <v>45430</v>
      </c>
      <c r="F1798">
        <v>39234.1</v>
      </c>
      <c r="G1798">
        <v>13534.3</v>
      </c>
      <c r="H1798">
        <v>10735.8</v>
      </c>
      <c r="I1798" s="6">
        <v>9329.2129999999997</v>
      </c>
      <c r="J1798" s="7">
        <v>34497.065999999999</v>
      </c>
      <c r="K1798" t="s">
        <v>21</v>
      </c>
      <c r="L1798" t="s">
        <v>34</v>
      </c>
      <c r="M1798" t="s">
        <v>31</v>
      </c>
      <c r="N1798" s="5">
        <f xml:space="preserve"> Campaign_Data[[#This Row],[Clicks]]/Campaign_Data[[#This Row],[Impressions]]</f>
        <v>0.34496267277699755</v>
      </c>
      <c r="O1798" s="5">
        <f xml:space="preserve"> Campaign_Data[[#This Row],[Conversions]]/Campaign_Data[[#This Row],[Clicks]]</f>
        <v>0.79322905506749519</v>
      </c>
      <c r="P1798" s="7">
        <f>Campaign_Data[[#This Row],[Total_Spend]]/Campaign_Data[[#This Row],[Clicks]]</f>
        <v>0.6893014784658239</v>
      </c>
      <c r="Q1798" s="6">
        <f>Campaign_Data[[#This Row],[Total_Spend]]/Campaign_Data[[#This Row],[Conversions]]</f>
        <v>0.86898163155051322</v>
      </c>
      <c r="R1798" s="7">
        <f xml:space="preserve"> Campaign_Data[[#This Row],[Revenue_Generated]]/Campaign_Data[[#This Row],[Total_Spend]]</f>
        <v>3.6977466373637307</v>
      </c>
      <c r="S1798" t="str">
        <f xml:space="preserve"> TEXT(Campaign_Data[[#This Row],[Start_Date]], "mmm-yyyy")</f>
        <v>Mar-2023</v>
      </c>
    </row>
    <row r="1799" spans="1:19" x14ac:dyDescent="0.2">
      <c r="A1799" t="s">
        <v>1837</v>
      </c>
      <c r="B1799" t="s">
        <v>39</v>
      </c>
      <c r="C1799" t="s">
        <v>47</v>
      </c>
      <c r="D1799" s="1">
        <v>44887</v>
      </c>
      <c r="E1799" s="1">
        <v>45321</v>
      </c>
      <c r="F1799">
        <v>3659.7999999999997</v>
      </c>
      <c r="G1799">
        <v>406</v>
      </c>
      <c r="H1799">
        <v>113.1</v>
      </c>
      <c r="I1799" s="6">
        <v>9112.5830000000005</v>
      </c>
      <c r="J1799" s="7">
        <v>35266.436000000002</v>
      </c>
      <c r="K1799" t="s">
        <v>21</v>
      </c>
      <c r="L1799" t="s">
        <v>22</v>
      </c>
      <c r="M1799" t="s">
        <v>23</v>
      </c>
      <c r="N1799" s="5">
        <f xml:space="preserve"> Campaign_Data[[#This Row],[Clicks]]/Campaign_Data[[#This Row],[Impressions]]</f>
        <v>0.11093502377179082</v>
      </c>
      <c r="O1799" s="5">
        <f xml:space="preserve"> Campaign_Data[[#This Row],[Conversions]]/Campaign_Data[[#This Row],[Clicks]]</f>
        <v>0.27857142857142858</v>
      </c>
      <c r="P1799" s="7">
        <f>Campaign_Data[[#This Row],[Total_Spend]]/Campaign_Data[[#This Row],[Clicks]]</f>
        <v>22.444785714285715</v>
      </c>
      <c r="Q1799" s="6">
        <f>Campaign_Data[[#This Row],[Total_Spend]]/Campaign_Data[[#This Row],[Conversions]]</f>
        <v>80.571025641025656</v>
      </c>
      <c r="R1799" s="7">
        <f xml:space="preserve"> Campaign_Data[[#This Row],[Revenue_Generated]]/Campaign_Data[[#This Row],[Total_Spend]]</f>
        <v>3.8700811833483435</v>
      </c>
      <c r="S1799" t="str">
        <f xml:space="preserve"> TEXT(Campaign_Data[[#This Row],[Start_Date]], "mmm-yyyy")</f>
        <v>Nov-2022</v>
      </c>
    </row>
    <row r="1800" spans="1:19" x14ac:dyDescent="0.2">
      <c r="A1800" t="s">
        <v>1838</v>
      </c>
      <c r="B1800" t="s">
        <v>39</v>
      </c>
      <c r="C1800" t="s">
        <v>20</v>
      </c>
      <c r="D1800" s="1">
        <v>44948</v>
      </c>
      <c r="E1800" s="1">
        <v>45404</v>
      </c>
      <c r="F1800">
        <v>29623.5</v>
      </c>
      <c r="G1800">
        <v>21735.5</v>
      </c>
      <c r="H1800">
        <v>7859</v>
      </c>
      <c r="I1800" s="6">
        <v>11700.369000000001</v>
      </c>
      <c r="J1800" s="7">
        <v>28628.365000000002</v>
      </c>
      <c r="K1800" t="s">
        <v>64</v>
      </c>
      <c r="L1800" t="s">
        <v>43</v>
      </c>
      <c r="M1800" t="s">
        <v>31</v>
      </c>
      <c r="N1800" s="5">
        <f xml:space="preserve"> Campaign_Data[[#This Row],[Clicks]]/Campaign_Data[[#This Row],[Impressions]]</f>
        <v>0.73372491434165443</v>
      </c>
      <c r="O1800" s="5">
        <f xml:space="preserve"> Campaign_Data[[#This Row],[Conversions]]/Campaign_Data[[#This Row],[Clicks]]</f>
        <v>0.36157438292194799</v>
      </c>
      <c r="P1800" s="7">
        <f>Campaign_Data[[#This Row],[Total_Spend]]/Campaign_Data[[#This Row],[Clicks]]</f>
        <v>0.53830687124749832</v>
      </c>
      <c r="Q1800" s="6">
        <f>Campaign_Data[[#This Row],[Total_Spend]]/Campaign_Data[[#This Row],[Conversions]]</f>
        <v>1.4887859778597787</v>
      </c>
      <c r="R1800" s="7">
        <f xml:space="preserve"> Campaign_Data[[#This Row],[Revenue_Generated]]/Campaign_Data[[#This Row],[Total_Spend]]</f>
        <v>2.4467916353749186</v>
      </c>
      <c r="S1800" t="str">
        <f xml:space="preserve"> TEXT(Campaign_Data[[#This Row],[Start_Date]], "mmm-yyyy")</f>
        <v>Jan-2023</v>
      </c>
    </row>
    <row r="1801" spans="1:19" x14ac:dyDescent="0.2">
      <c r="A1801" t="s">
        <v>1839</v>
      </c>
      <c r="B1801" t="s">
        <v>25</v>
      </c>
      <c r="C1801" t="s">
        <v>28</v>
      </c>
      <c r="D1801" s="1">
        <v>44883</v>
      </c>
      <c r="E1801" s="1">
        <v>45342</v>
      </c>
      <c r="F1801">
        <v>85149.8</v>
      </c>
      <c r="G1801">
        <v>65922.8</v>
      </c>
      <c r="H1801">
        <v>17324.599999999999</v>
      </c>
      <c r="I1801" s="6">
        <v>5750.1779999999999</v>
      </c>
      <c r="J1801" s="7">
        <v>19406.771000000001</v>
      </c>
      <c r="K1801" t="s">
        <v>64</v>
      </c>
      <c r="L1801" t="s">
        <v>49</v>
      </c>
      <c r="M1801" t="s">
        <v>23</v>
      </c>
      <c r="N1801" s="5">
        <f xml:space="preserve"> Campaign_Data[[#This Row],[Clicks]]/Campaign_Data[[#This Row],[Impressions]]</f>
        <v>0.77419794291941968</v>
      </c>
      <c r="O1801" s="5">
        <f xml:space="preserve"> Campaign_Data[[#This Row],[Conversions]]/Campaign_Data[[#This Row],[Clicks]]</f>
        <v>0.26280133732183703</v>
      </c>
      <c r="P1801" s="7">
        <f>Campaign_Data[[#This Row],[Total_Spend]]/Campaign_Data[[#This Row],[Clicks]]</f>
        <v>8.7225937005102935E-2</v>
      </c>
      <c r="Q1801" s="6">
        <f>Campaign_Data[[#This Row],[Total_Spend]]/Campaign_Data[[#This Row],[Conversions]]</f>
        <v>0.33190826916638771</v>
      </c>
      <c r="R1801" s="7">
        <f xml:space="preserve"> Campaign_Data[[#This Row],[Revenue_Generated]]/Campaign_Data[[#This Row],[Total_Spend]]</f>
        <v>3.3749861308641229</v>
      </c>
      <c r="S1801" t="str">
        <f xml:space="preserve"> TEXT(Campaign_Data[[#This Row],[Start_Date]], "mmm-yyyy")</f>
        <v>Nov-2022</v>
      </c>
    </row>
    <row r="1802" spans="1:19" x14ac:dyDescent="0.2">
      <c r="A1802" t="s">
        <v>1840</v>
      </c>
      <c r="B1802" t="s">
        <v>25</v>
      </c>
      <c r="C1802" t="s">
        <v>20</v>
      </c>
      <c r="D1802" s="1">
        <v>45048</v>
      </c>
      <c r="E1802" s="1">
        <v>45491</v>
      </c>
      <c r="F1802">
        <v>3567</v>
      </c>
      <c r="G1802">
        <v>2427.2999999999997</v>
      </c>
      <c r="H1802">
        <v>287.09999999999997</v>
      </c>
      <c r="I1802" s="6">
        <v>4848.3649999999998</v>
      </c>
      <c r="J1802" s="7">
        <v>13240.472</v>
      </c>
      <c r="K1802" t="s">
        <v>37</v>
      </c>
      <c r="L1802" t="s">
        <v>49</v>
      </c>
      <c r="M1802" t="s">
        <v>31</v>
      </c>
      <c r="N1802" s="5">
        <f xml:space="preserve"> Campaign_Data[[#This Row],[Clicks]]/Campaign_Data[[#This Row],[Impressions]]</f>
        <v>0.68048780487804872</v>
      </c>
      <c r="O1802" s="5">
        <f xml:space="preserve"> Campaign_Data[[#This Row],[Conversions]]/Campaign_Data[[#This Row],[Clicks]]</f>
        <v>0.11827956989247312</v>
      </c>
      <c r="P1802" s="7">
        <f>Campaign_Data[[#This Row],[Total_Spend]]/Campaign_Data[[#This Row],[Clicks]]</f>
        <v>1.9974313022700121</v>
      </c>
      <c r="Q1802" s="6">
        <f>Campaign_Data[[#This Row],[Total_Spend]]/Campaign_Data[[#This Row],[Conversions]]</f>
        <v>16.887373737373739</v>
      </c>
      <c r="R1802" s="7">
        <f xml:space="preserve"> Campaign_Data[[#This Row],[Revenue_Generated]]/Campaign_Data[[#This Row],[Total_Spend]]</f>
        <v>2.7309148548015671</v>
      </c>
      <c r="S1802" t="str">
        <f xml:space="preserve"> TEXT(Campaign_Data[[#This Row],[Start_Date]], "mmm-yyyy")</f>
        <v>May-2023</v>
      </c>
    </row>
    <row r="1803" spans="1:19" x14ac:dyDescent="0.2">
      <c r="A1803" t="s">
        <v>1841</v>
      </c>
      <c r="B1803" t="s">
        <v>25</v>
      </c>
      <c r="C1803" t="s">
        <v>20</v>
      </c>
      <c r="D1803" s="1">
        <v>44876</v>
      </c>
      <c r="E1803" s="1">
        <v>45310</v>
      </c>
      <c r="F1803">
        <v>133162.19999999998</v>
      </c>
      <c r="G1803">
        <v>63022.799999999996</v>
      </c>
      <c r="H1803">
        <v>41957.2</v>
      </c>
      <c r="I1803" s="6">
        <v>3752.5709999999999</v>
      </c>
      <c r="J1803" s="7">
        <v>5029.4989999999998</v>
      </c>
      <c r="K1803" t="s">
        <v>42</v>
      </c>
      <c r="L1803" t="s">
        <v>43</v>
      </c>
      <c r="M1803" t="s">
        <v>31</v>
      </c>
      <c r="N1803" s="5">
        <f xml:space="preserve"> Campaign_Data[[#This Row],[Clicks]]/Campaign_Data[[#This Row],[Impressions]]</f>
        <v>0.47327845289428983</v>
      </c>
      <c r="O1803" s="5">
        <f xml:space="preserve"> Campaign_Data[[#This Row],[Conversions]]/Campaign_Data[[#This Row],[Clicks]]</f>
        <v>0.66574636480765692</v>
      </c>
      <c r="P1803" s="7">
        <f>Campaign_Data[[#This Row],[Total_Spend]]/Campaign_Data[[#This Row],[Clicks]]</f>
        <v>5.9543070127001663E-2</v>
      </c>
      <c r="Q1803" s="6">
        <f>Campaign_Data[[#This Row],[Total_Spend]]/Campaign_Data[[#This Row],[Conversions]]</f>
        <v>8.9438070223942498E-2</v>
      </c>
      <c r="R1803" s="7">
        <f xml:space="preserve"> Campaign_Data[[#This Row],[Revenue_Generated]]/Campaign_Data[[#This Row],[Total_Spend]]</f>
        <v>1.340280836791629</v>
      </c>
      <c r="S1803" t="str">
        <f xml:space="preserve"> TEXT(Campaign_Data[[#This Row],[Start_Date]], "mmm-yyyy")</f>
        <v>Nov-2022</v>
      </c>
    </row>
    <row r="1804" spans="1:19" x14ac:dyDescent="0.2">
      <c r="A1804" t="s">
        <v>1842</v>
      </c>
      <c r="B1804" t="s">
        <v>39</v>
      </c>
      <c r="C1804" t="s">
        <v>47</v>
      </c>
      <c r="D1804" s="1">
        <v>44916</v>
      </c>
      <c r="E1804" s="1">
        <v>45368</v>
      </c>
      <c r="F1804">
        <v>87716.3</v>
      </c>
      <c r="G1804">
        <v>2746.2999999999997</v>
      </c>
      <c r="H1804">
        <v>475.59999999999997</v>
      </c>
      <c r="I1804" s="6">
        <v>9676.5169999999998</v>
      </c>
      <c r="J1804" s="7">
        <v>30110.7</v>
      </c>
      <c r="K1804" t="s">
        <v>37</v>
      </c>
      <c r="L1804" t="s">
        <v>34</v>
      </c>
      <c r="M1804" t="s">
        <v>31</v>
      </c>
      <c r="N1804" s="5">
        <f xml:space="preserve"> Campaign_Data[[#This Row],[Clicks]]/Campaign_Data[[#This Row],[Impressions]]</f>
        <v>3.1308890137864906E-2</v>
      </c>
      <c r="O1804" s="5">
        <f xml:space="preserve"> Campaign_Data[[#This Row],[Conversions]]/Campaign_Data[[#This Row],[Clicks]]</f>
        <v>0.17317845828933476</v>
      </c>
      <c r="P1804" s="7">
        <f>Campaign_Data[[#This Row],[Total_Spend]]/Campaign_Data[[#This Row],[Clicks]]</f>
        <v>3.5234741288278779</v>
      </c>
      <c r="Q1804" s="6">
        <f>Campaign_Data[[#This Row],[Total_Spend]]/Campaign_Data[[#This Row],[Conversions]]</f>
        <v>20.345914634146343</v>
      </c>
      <c r="R1804" s="7">
        <f xml:space="preserve"> Campaign_Data[[#This Row],[Revenue_Generated]]/Campaign_Data[[#This Row],[Total_Spend]]</f>
        <v>3.1117291479981901</v>
      </c>
      <c r="S1804" t="str">
        <f xml:space="preserve"> TEXT(Campaign_Data[[#This Row],[Start_Date]], "mmm-yyyy")</f>
        <v>Dec-2022</v>
      </c>
    </row>
    <row r="1805" spans="1:19" x14ac:dyDescent="0.2">
      <c r="A1805" t="s">
        <v>1843</v>
      </c>
      <c r="B1805" t="s">
        <v>46</v>
      </c>
      <c r="C1805" t="s">
        <v>28</v>
      </c>
      <c r="D1805" s="1">
        <v>44896</v>
      </c>
      <c r="E1805" s="1">
        <v>45337</v>
      </c>
      <c r="F1805">
        <v>110524.8</v>
      </c>
      <c r="G1805">
        <v>61364</v>
      </c>
      <c r="H1805">
        <v>26772.799999999999</v>
      </c>
      <c r="I1805" s="6">
        <v>2783.3040000000001</v>
      </c>
      <c r="J1805" s="7">
        <v>4394.1379999999999</v>
      </c>
      <c r="K1805" t="s">
        <v>42</v>
      </c>
      <c r="L1805" t="s">
        <v>34</v>
      </c>
      <c r="M1805" t="s">
        <v>31</v>
      </c>
      <c r="N1805" s="5">
        <f xml:space="preserve"> Campaign_Data[[#This Row],[Clicks]]/Campaign_Data[[#This Row],[Impressions]]</f>
        <v>0.55520570948782533</v>
      </c>
      <c r="O1805" s="5">
        <f xml:space="preserve"> Campaign_Data[[#This Row],[Conversions]]/Campaign_Data[[#This Row],[Clicks]]</f>
        <v>0.43629489603024574</v>
      </c>
      <c r="P1805" s="7">
        <f>Campaign_Data[[#This Row],[Total_Spend]]/Campaign_Data[[#This Row],[Clicks]]</f>
        <v>4.5357277882797732E-2</v>
      </c>
      <c r="Q1805" s="6">
        <f>Campaign_Data[[#This Row],[Total_Spend]]/Campaign_Data[[#This Row],[Conversions]]</f>
        <v>0.10396013864818025</v>
      </c>
      <c r="R1805" s="7">
        <f xml:space="preserve"> Campaign_Data[[#This Row],[Revenue_Generated]]/Campaign_Data[[#This Row],[Total_Spend]]</f>
        <v>1.5787488538801366</v>
      </c>
      <c r="S1805" t="str">
        <f xml:space="preserve"> TEXT(Campaign_Data[[#This Row],[Start_Date]], "mmm-yyyy")</f>
        <v>Dec-2022</v>
      </c>
    </row>
    <row r="1806" spans="1:19" x14ac:dyDescent="0.2">
      <c r="A1806" t="s">
        <v>1844</v>
      </c>
      <c r="B1806" t="s">
        <v>27</v>
      </c>
      <c r="C1806" t="s">
        <v>28</v>
      </c>
      <c r="D1806" s="1">
        <v>44864</v>
      </c>
      <c r="E1806" s="1">
        <v>45326</v>
      </c>
      <c r="F1806">
        <v>17075.2</v>
      </c>
      <c r="G1806">
        <v>4538.5</v>
      </c>
      <c r="H1806">
        <v>2378</v>
      </c>
      <c r="I1806" s="6">
        <v>8564.6569999999992</v>
      </c>
      <c r="J1806" s="7">
        <v>18036.057000000001</v>
      </c>
      <c r="K1806" t="s">
        <v>37</v>
      </c>
      <c r="L1806" t="s">
        <v>34</v>
      </c>
      <c r="M1806" t="s">
        <v>31</v>
      </c>
      <c r="N1806" s="5">
        <f xml:space="preserve"> Campaign_Data[[#This Row],[Clicks]]/Campaign_Data[[#This Row],[Impressions]]</f>
        <v>0.26579483695652173</v>
      </c>
      <c r="O1806" s="5">
        <f xml:space="preserve"> Campaign_Data[[#This Row],[Conversions]]/Campaign_Data[[#This Row],[Clicks]]</f>
        <v>0.52396166134185307</v>
      </c>
      <c r="P1806" s="7">
        <f>Campaign_Data[[#This Row],[Total_Spend]]/Campaign_Data[[#This Row],[Clicks]]</f>
        <v>1.8871118210862619</v>
      </c>
      <c r="Q1806" s="6">
        <f>Campaign_Data[[#This Row],[Total_Spend]]/Campaign_Data[[#This Row],[Conversions]]</f>
        <v>3.6016219512195118</v>
      </c>
      <c r="R1806" s="7">
        <f xml:space="preserve"> Campaign_Data[[#This Row],[Revenue_Generated]]/Campaign_Data[[#This Row],[Total_Spend]]</f>
        <v>2.1058703226527347</v>
      </c>
      <c r="S1806" t="str">
        <f xml:space="preserve"> TEXT(Campaign_Data[[#This Row],[Start_Date]], "mmm-yyyy")</f>
        <v>Oct-2022</v>
      </c>
    </row>
    <row r="1807" spans="1:19" x14ac:dyDescent="0.2">
      <c r="A1807" t="s">
        <v>1845</v>
      </c>
      <c r="B1807" t="s">
        <v>46</v>
      </c>
      <c r="C1807" t="s">
        <v>28</v>
      </c>
      <c r="D1807" s="1">
        <v>44977</v>
      </c>
      <c r="E1807" s="1">
        <v>45431</v>
      </c>
      <c r="F1807">
        <v>109324.2</v>
      </c>
      <c r="G1807">
        <v>30592.1</v>
      </c>
      <c r="H1807">
        <v>17953.899999999998</v>
      </c>
      <c r="I1807" s="6">
        <v>4217.18</v>
      </c>
      <c r="J1807" s="7">
        <v>13920.957</v>
      </c>
      <c r="K1807" t="s">
        <v>42</v>
      </c>
      <c r="L1807" t="s">
        <v>49</v>
      </c>
      <c r="M1807" t="s">
        <v>31</v>
      </c>
      <c r="N1807" s="5">
        <f xml:space="preserve"> Campaign_Data[[#This Row],[Clicks]]/Campaign_Data[[#This Row],[Impressions]]</f>
        <v>0.27982916865616214</v>
      </c>
      <c r="O1807" s="5">
        <f xml:space="preserve"> Campaign_Data[[#This Row],[Conversions]]/Campaign_Data[[#This Row],[Clicks]]</f>
        <v>0.58688027301165979</v>
      </c>
      <c r="P1807" s="7">
        <f>Campaign_Data[[#This Row],[Total_Spend]]/Campaign_Data[[#This Row],[Clicks]]</f>
        <v>0.13785192909280503</v>
      </c>
      <c r="Q1807" s="6">
        <f>Campaign_Data[[#This Row],[Total_Spend]]/Campaign_Data[[#This Row],[Conversions]]</f>
        <v>0.23488935551607176</v>
      </c>
      <c r="R1807" s="7">
        <f xml:space="preserve"> Campaign_Data[[#This Row],[Revenue_Generated]]/Campaign_Data[[#This Row],[Total_Spend]]</f>
        <v>3.3010108650804564</v>
      </c>
      <c r="S1807" t="str">
        <f xml:space="preserve"> TEXT(Campaign_Data[[#This Row],[Start_Date]], "mmm-yyyy")</f>
        <v>Feb-2023</v>
      </c>
    </row>
    <row r="1808" spans="1:19" x14ac:dyDescent="0.2">
      <c r="A1808" t="s">
        <v>1846</v>
      </c>
      <c r="B1808" t="s">
        <v>27</v>
      </c>
      <c r="C1808" t="s">
        <v>40</v>
      </c>
      <c r="D1808" s="1">
        <v>44873</v>
      </c>
      <c r="E1808" s="1">
        <v>45318</v>
      </c>
      <c r="F1808">
        <v>88345.599999999991</v>
      </c>
      <c r="G1808">
        <v>10819.9</v>
      </c>
      <c r="H1808">
        <v>7215.2</v>
      </c>
      <c r="I1808" s="6">
        <v>9219.4770000000008</v>
      </c>
      <c r="J1808" s="7">
        <v>25135.489000000001</v>
      </c>
      <c r="K1808" t="s">
        <v>21</v>
      </c>
      <c r="L1808" t="s">
        <v>43</v>
      </c>
      <c r="M1808" t="s">
        <v>23</v>
      </c>
      <c r="N1808" s="5">
        <f xml:space="preserve"> Campaign_Data[[#This Row],[Clicks]]/Campaign_Data[[#This Row],[Impressions]]</f>
        <v>0.12247242647058824</v>
      </c>
      <c r="O1808" s="5">
        <f xml:space="preserve"> Campaign_Data[[#This Row],[Conversions]]/Campaign_Data[[#This Row],[Clicks]]</f>
        <v>0.66684534977217902</v>
      </c>
      <c r="P1808" s="7">
        <f>Campaign_Data[[#This Row],[Total_Spend]]/Campaign_Data[[#This Row],[Clicks]]</f>
        <v>0.85208523184132945</v>
      </c>
      <c r="Q1808" s="6">
        <f>Campaign_Data[[#This Row],[Total_Spend]]/Campaign_Data[[#This Row],[Conversions]]</f>
        <v>1.2777853697749197</v>
      </c>
      <c r="R1808" s="7">
        <f xml:space="preserve"> Campaign_Data[[#This Row],[Revenue_Generated]]/Campaign_Data[[#This Row],[Total_Spend]]</f>
        <v>2.7263465161852456</v>
      </c>
      <c r="S1808" t="str">
        <f xml:space="preserve"> TEXT(Campaign_Data[[#This Row],[Start_Date]], "mmm-yyyy")</f>
        <v>Nov-2022</v>
      </c>
    </row>
    <row r="1809" spans="1:19" x14ac:dyDescent="0.2">
      <c r="A1809" t="s">
        <v>1847</v>
      </c>
      <c r="B1809" t="s">
        <v>27</v>
      </c>
      <c r="C1809" t="s">
        <v>47</v>
      </c>
      <c r="D1809" s="1">
        <v>45054</v>
      </c>
      <c r="E1809" s="1">
        <v>45489</v>
      </c>
      <c r="F1809">
        <v>137990.69999999998</v>
      </c>
      <c r="G1809">
        <v>70803.5</v>
      </c>
      <c r="H1809">
        <v>33181.799999999996</v>
      </c>
      <c r="I1809" s="6">
        <v>8132.8469999999998</v>
      </c>
      <c r="J1809" s="7">
        <v>23060.422999999999</v>
      </c>
      <c r="K1809" t="s">
        <v>37</v>
      </c>
      <c r="L1809" t="s">
        <v>49</v>
      </c>
      <c r="M1809" t="s">
        <v>23</v>
      </c>
      <c r="N1809" s="5">
        <f xml:space="preserve"> Campaign_Data[[#This Row],[Clicks]]/Campaign_Data[[#This Row],[Impressions]]</f>
        <v>0.51310341928840142</v>
      </c>
      <c r="O1809" s="5">
        <f xml:space="preserve"> Campaign_Data[[#This Row],[Conversions]]/Campaign_Data[[#This Row],[Clicks]]</f>
        <v>0.46864632398115907</v>
      </c>
      <c r="P1809" s="7">
        <f>Campaign_Data[[#This Row],[Total_Spend]]/Campaign_Data[[#This Row],[Clicks]]</f>
        <v>0.11486504198238787</v>
      </c>
      <c r="Q1809" s="6">
        <f>Campaign_Data[[#This Row],[Total_Spend]]/Campaign_Data[[#This Row],[Conversions]]</f>
        <v>0.24509963293130574</v>
      </c>
      <c r="R1809" s="7">
        <f xml:space="preserve"> Campaign_Data[[#This Row],[Revenue_Generated]]/Campaign_Data[[#This Row],[Total_Spend]]</f>
        <v>2.8354674568450631</v>
      </c>
      <c r="S1809" t="str">
        <f xml:space="preserve"> TEXT(Campaign_Data[[#This Row],[Start_Date]], "mmm-yyyy")</f>
        <v>May-2023</v>
      </c>
    </row>
    <row r="1810" spans="1:19" x14ac:dyDescent="0.2">
      <c r="A1810" t="s">
        <v>1848</v>
      </c>
      <c r="B1810" t="s">
        <v>39</v>
      </c>
      <c r="C1810" t="s">
        <v>47</v>
      </c>
      <c r="D1810" s="1">
        <v>44938</v>
      </c>
      <c r="E1810" s="1">
        <v>45399</v>
      </c>
      <c r="F1810">
        <v>131622.29999999999</v>
      </c>
      <c r="G1810">
        <v>75289.8</v>
      </c>
      <c r="H1810">
        <v>35771.5</v>
      </c>
      <c r="I1810" s="6">
        <v>5604.25</v>
      </c>
      <c r="J1810" s="7">
        <v>18706.188999999998</v>
      </c>
      <c r="K1810" t="s">
        <v>64</v>
      </c>
      <c r="L1810" t="s">
        <v>22</v>
      </c>
      <c r="M1810" t="s">
        <v>31</v>
      </c>
      <c r="N1810" s="5">
        <f xml:space="preserve"> Campaign_Data[[#This Row],[Clicks]]/Campaign_Data[[#This Row],[Impressions]]</f>
        <v>0.57201401282305508</v>
      </c>
      <c r="O1810" s="5">
        <f xml:space="preserve"> Campaign_Data[[#This Row],[Conversions]]/Campaign_Data[[#This Row],[Clicks]]</f>
        <v>0.4751174793929589</v>
      </c>
      <c r="P1810" s="7">
        <f>Campaign_Data[[#This Row],[Total_Spend]]/Campaign_Data[[#This Row],[Clicks]]</f>
        <v>7.4435713735459513E-2</v>
      </c>
      <c r="Q1810" s="6">
        <f>Campaign_Data[[#This Row],[Total_Spend]]/Campaign_Data[[#This Row],[Conversions]]</f>
        <v>0.15666801783542764</v>
      </c>
      <c r="R1810" s="7">
        <f xml:space="preserve"> Campaign_Data[[#This Row],[Revenue_Generated]]/Campaign_Data[[#This Row],[Total_Spend]]</f>
        <v>3.3378576972833116</v>
      </c>
      <c r="S1810" t="str">
        <f xml:space="preserve"> TEXT(Campaign_Data[[#This Row],[Start_Date]], "mmm-yyyy")</f>
        <v>Jan-2023</v>
      </c>
    </row>
    <row r="1811" spans="1:19" x14ac:dyDescent="0.2">
      <c r="A1811" t="s">
        <v>1849</v>
      </c>
      <c r="B1811" t="s">
        <v>27</v>
      </c>
      <c r="C1811" t="s">
        <v>28</v>
      </c>
      <c r="D1811" s="1">
        <v>45066</v>
      </c>
      <c r="E1811" s="1">
        <v>45508</v>
      </c>
      <c r="F1811">
        <v>31740.5</v>
      </c>
      <c r="G1811">
        <v>3427.7999999999997</v>
      </c>
      <c r="H1811">
        <v>2670.9</v>
      </c>
      <c r="I1811" s="6">
        <v>9775.1460000000006</v>
      </c>
      <c r="J1811" s="7">
        <v>26803.655999999999</v>
      </c>
      <c r="K1811" t="s">
        <v>29</v>
      </c>
      <c r="L1811" t="s">
        <v>30</v>
      </c>
      <c r="M1811" t="s">
        <v>31</v>
      </c>
      <c r="N1811" s="5">
        <f xml:space="preserve"> Campaign_Data[[#This Row],[Clicks]]/Campaign_Data[[#This Row],[Impressions]]</f>
        <v>0.1079945180447693</v>
      </c>
      <c r="O1811" s="5">
        <f xml:space="preserve"> Campaign_Data[[#This Row],[Conversions]]/Campaign_Data[[#This Row],[Clicks]]</f>
        <v>0.77918781725888331</v>
      </c>
      <c r="P1811" s="7">
        <f>Campaign_Data[[#This Row],[Total_Spend]]/Campaign_Data[[#This Row],[Clicks]]</f>
        <v>2.8517258883248737</v>
      </c>
      <c r="Q1811" s="6">
        <f>Campaign_Data[[#This Row],[Total_Spend]]/Campaign_Data[[#This Row],[Conversions]]</f>
        <v>3.6598697068403911</v>
      </c>
      <c r="R1811" s="7">
        <f xml:space="preserve"> Campaign_Data[[#This Row],[Revenue_Generated]]/Campaign_Data[[#This Row],[Total_Spend]]</f>
        <v>2.7420210398903504</v>
      </c>
      <c r="S1811" t="str">
        <f xml:space="preserve"> TEXT(Campaign_Data[[#This Row],[Start_Date]], "mmm-yyyy")</f>
        <v>May-2023</v>
      </c>
    </row>
    <row r="1812" spans="1:19" x14ac:dyDescent="0.2">
      <c r="A1812" t="s">
        <v>1850</v>
      </c>
      <c r="B1812" t="s">
        <v>39</v>
      </c>
      <c r="C1812" t="s">
        <v>40</v>
      </c>
      <c r="D1812" s="1">
        <v>45024</v>
      </c>
      <c r="E1812" s="1">
        <v>45464</v>
      </c>
      <c r="F1812">
        <v>31314.2</v>
      </c>
      <c r="G1812">
        <v>1441.3</v>
      </c>
      <c r="H1812">
        <v>725</v>
      </c>
      <c r="I1812" s="6">
        <v>5098.9539999999997</v>
      </c>
      <c r="J1812" s="7">
        <v>15535.531999999999</v>
      </c>
      <c r="K1812" t="s">
        <v>21</v>
      </c>
      <c r="L1812" t="s">
        <v>30</v>
      </c>
      <c r="M1812" t="s">
        <v>31</v>
      </c>
      <c r="N1812" s="5">
        <f xml:space="preserve"> Campaign_Data[[#This Row],[Clicks]]/Campaign_Data[[#This Row],[Impressions]]</f>
        <v>4.6027042044823115E-2</v>
      </c>
      <c r="O1812" s="5">
        <f xml:space="preserve"> Campaign_Data[[#This Row],[Conversions]]/Campaign_Data[[#This Row],[Clicks]]</f>
        <v>0.50301810865191143</v>
      </c>
      <c r="P1812" s="7">
        <f>Campaign_Data[[#This Row],[Total_Spend]]/Campaign_Data[[#This Row],[Clicks]]</f>
        <v>3.5377464788732396</v>
      </c>
      <c r="Q1812" s="6">
        <f>Campaign_Data[[#This Row],[Total_Spend]]/Campaign_Data[[#This Row],[Conversions]]</f>
        <v>7.0330399999999997</v>
      </c>
      <c r="R1812" s="7">
        <f xml:space="preserve"> Campaign_Data[[#This Row],[Revenue_Generated]]/Campaign_Data[[#This Row],[Total_Spend]]</f>
        <v>3.0468076393707415</v>
      </c>
      <c r="S1812" t="str">
        <f xml:space="preserve"> TEXT(Campaign_Data[[#This Row],[Start_Date]], "mmm-yyyy")</f>
        <v>Apr-2023</v>
      </c>
    </row>
    <row r="1813" spans="1:19" x14ac:dyDescent="0.2">
      <c r="A1813" t="s">
        <v>1851</v>
      </c>
      <c r="B1813" t="s">
        <v>25</v>
      </c>
      <c r="C1813" t="s">
        <v>28</v>
      </c>
      <c r="D1813" s="1">
        <v>45023</v>
      </c>
      <c r="E1813" s="1">
        <v>45481</v>
      </c>
      <c r="F1813">
        <v>53739.9</v>
      </c>
      <c r="G1813">
        <v>30722.6</v>
      </c>
      <c r="H1813">
        <v>10060.1</v>
      </c>
      <c r="I1813" s="6">
        <v>10858.701999999999</v>
      </c>
      <c r="J1813" s="7">
        <v>40323.542999999998</v>
      </c>
      <c r="K1813" t="s">
        <v>37</v>
      </c>
      <c r="L1813" t="s">
        <v>43</v>
      </c>
      <c r="M1813" t="s">
        <v>31</v>
      </c>
      <c r="N1813" s="5">
        <f xml:space="preserve"> Campaign_Data[[#This Row],[Clicks]]/Campaign_Data[[#This Row],[Impressions]]</f>
        <v>0.57169068048135552</v>
      </c>
      <c r="O1813" s="5">
        <f xml:space="preserve"> Campaign_Data[[#This Row],[Conversions]]/Campaign_Data[[#This Row],[Clicks]]</f>
        <v>0.32744949971682086</v>
      </c>
      <c r="P1813" s="7">
        <f>Campaign_Data[[#This Row],[Total_Spend]]/Campaign_Data[[#This Row],[Clicks]]</f>
        <v>0.35344345856144987</v>
      </c>
      <c r="Q1813" s="6">
        <f>Campaign_Data[[#This Row],[Total_Spend]]/Campaign_Data[[#This Row],[Conversions]]</f>
        <v>1.0793831075237819</v>
      </c>
      <c r="R1813" s="7">
        <f xml:space="preserve"> Campaign_Data[[#This Row],[Revenue_Generated]]/Campaign_Data[[#This Row],[Total_Spend]]</f>
        <v>3.7134772645938714</v>
      </c>
      <c r="S1813" t="str">
        <f xml:space="preserve"> TEXT(Campaign_Data[[#This Row],[Start_Date]], "mmm-yyyy")</f>
        <v>Apr-2023</v>
      </c>
    </row>
    <row r="1814" spans="1:19" x14ac:dyDescent="0.2">
      <c r="A1814" t="s">
        <v>1852</v>
      </c>
      <c r="B1814" t="s">
        <v>19</v>
      </c>
      <c r="C1814" t="s">
        <v>20</v>
      </c>
      <c r="D1814" s="1">
        <v>44875</v>
      </c>
      <c r="E1814" s="1">
        <v>45320</v>
      </c>
      <c r="F1814">
        <v>131184.4</v>
      </c>
      <c r="G1814">
        <v>70356.899999999994</v>
      </c>
      <c r="H1814">
        <v>38610.6</v>
      </c>
      <c r="I1814" s="6">
        <v>4204.0720000000001</v>
      </c>
      <c r="J1814" s="7">
        <v>14412.797</v>
      </c>
      <c r="K1814" t="s">
        <v>21</v>
      </c>
      <c r="L1814" t="s">
        <v>22</v>
      </c>
      <c r="M1814" t="s">
        <v>23</v>
      </c>
      <c r="N1814" s="5">
        <f xml:space="preserve"> Campaign_Data[[#This Row],[Clicks]]/Campaign_Data[[#This Row],[Impressions]]</f>
        <v>0.53632062958705451</v>
      </c>
      <c r="O1814" s="5">
        <f xml:space="preserve"> Campaign_Data[[#This Row],[Conversions]]/Campaign_Data[[#This Row],[Clicks]]</f>
        <v>0.54878199579572151</v>
      </c>
      <c r="P1814" s="7">
        <f>Campaign_Data[[#This Row],[Total_Spend]]/Campaign_Data[[#This Row],[Clicks]]</f>
        <v>5.9753513869997124E-2</v>
      </c>
      <c r="Q1814" s="6">
        <f>Campaign_Data[[#This Row],[Total_Spend]]/Campaign_Data[[#This Row],[Conversions]]</f>
        <v>0.10888388162836113</v>
      </c>
      <c r="R1814" s="7">
        <f xml:space="preserve"> Campaign_Data[[#This Row],[Revenue_Generated]]/Campaign_Data[[#This Row],[Total_Spend]]</f>
        <v>3.4282945201699686</v>
      </c>
      <c r="S1814" t="str">
        <f xml:space="preserve"> TEXT(Campaign_Data[[#This Row],[Start_Date]], "mmm-yyyy")</f>
        <v>Nov-2022</v>
      </c>
    </row>
    <row r="1815" spans="1:19" x14ac:dyDescent="0.2">
      <c r="A1815" t="s">
        <v>1853</v>
      </c>
      <c r="B1815" t="s">
        <v>46</v>
      </c>
      <c r="C1815" t="s">
        <v>40</v>
      </c>
      <c r="D1815" s="1">
        <v>45103</v>
      </c>
      <c r="E1815" s="1">
        <v>45546</v>
      </c>
      <c r="F1815">
        <v>98562.3</v>
      </c>
      <c r="G1815">
        <v>93922.3</v>
      </c>
      <c r="H1815">
        <v>57234.400000000001</v>
      </c>
      <c r="I1815" s="6">
        <v>1151.4739999999999</v>
      </c>
      <c r="J1815" s="7">
        <v>2807.7510000000002</v>
      </c>
      <c r="K1815" t="s">
        <v>37</v>
      </c>
      <c r="L1815" t="s">
        <v>22</v>
      </c>
      <c r="M1815" t="s">
        <v>23</v>
      </c>
      <c r="N1815" s="5">
        <f xml:space="preserve"> Campaign_Data[[#This Row],[Clicks]]/Campaign_Data[[#This Row],[Impressions]]</f>
        <v>0.95292317650866509</v>
      </c>
      <c r="O1815" s="5">
        <f xml:space="preserve"> Campaign_Data[[#This Row],[Conversions]]/Campaign_Data[[#This Row],[Clicks]]</f>
        <v>0.60938030691326761</v>
      </c>
      <c r="P1815" s="7">
        <f>Campaign_Data[[#This Row],[Total_Spend]]/Campaign_Data[[#This Row],[Clicks]]</f>
        <v>1.2259857350171363E-2</v>
      </c>
      <c r="Q1815" s="6">
        <f>Campaign_Data[[#This Row],[Total_Spend]]/Campaign_Data[[#This Row],[Conversions]]</f>
        <v>2.011856505877584E-2</v>
      </c>
      <c r="R1815" s="7">
        <f xml:space="preserve"> Campaign_Data[[#This Row],[Revenue_Generated]]/Campaign_Data[[#This Row],[Total_Spend]]</f>
        <v>2.4383972195637944</v>
      </c>
      <c r="S1815" t="str">
        <f xml:space="preserve"> TEXT(Campaign_Data[[#This Row],[Start_Date]], "mmm-yyyy")</f>
        <v>Jun-2023</v>
      </c>
    </row>
    <row r="1816" spans="1:19" x14ac:dyDescent="0.2">
      <c r="A1816" t="s">
        <v>1854</v>
      </c>
      <c r="B1816" t="s">
        <v>19</v>
      </c>
      <c r="C1816" t="s">
        <v>40</v>
      </c>
      <c r="D1816" s="1">
        <v>44993</v>
      </c>
      <c r="E1816" s="1">
        <v>45445</v>
      </c>
      <c r="F1816">
        <v>71267.5</v>
      </c>
      <c r="G1816">
        <v>17901.7</v>
      </c>
      <c r="H1816">
        <v>13473.4</v>
      </c>
      <c r="I1816" s="6">
        <v>12810.953</v>
      </c>
      <c r="J1816" s="7">
        <v>49302.088000000003</v>
      </c>
      <c r="K1816" t="s">
        <v>37</v>
      </c>
      <c r="L1816" t="s">
        <v>34</v>
      </c>
      <c r="M1816" t="s">
        <v>23</v>
      </c>
      <c r="N1816" s="5">
        <f xml:space="preserve"> Campaign_Data[[#This Row],[Clicks]]/Campaign_Data[[#This Row],[Impressions]]</f>
        <v>0.25119023397761953</v>
      </c>
      <c r="O1816" s="5">
        <f xml:space="preserve"> Campaign_Data[[#This Row],[Conversions]]/Campaign_Data[[#This Row],[Clicks]]</f>
        <v>0.7526324315567795</v>
      </c>
      <c r="P1816" s="7">
        <f>Campaign_Data[[#This Row],[Total_Spend]]/Campaign_Data[[#This Row],[Clicks]]</f>
        <v>0.71562773367892429</v>
      </c>
      <c r="Q1816" s="6">
        <f>Campaign_Data[[#This Row],[Total_Spend]]/Campaign_Data[[#This Row],[Conversions]]</f>
        <v>0.95083297460180805</v>
      </c>
      <c r="R1816" s="7">
        <f xml:space="preserve"> Campaign_Data[[#This Row],[Revenue_Generated]]/Campaign_Data[[#This Row],[Total_Spend]]</f>
        <v>3.8484325092754617</v>
      </c>
      <c r="S1816" t="str">
        <f xml:space="preserve"> TEXT(Campaign_Data[[#This Row],[Start_Date]], "mmm-yyyy")</f>
        <v>Mar-2023</v>
      </c>
    </row>
    <row r="1817" spans="1:19" x14ac:dyDescent="0.2">
      <c r="A1817" t="s">
        <v>1855</v>
      </c>
      <c r="B1817" t="s">
        <v>19</v>
      </c>
      <c r="C1817" t="s">
        <v>28</v>
      </c>
      <c r="D1817" s="1">
        <v>45154</v>
      </c>
      <c r="E1817" s="1">
        <v>45601</v>
      </c>
      <c r="F1817">
        <v>100731.5</v>
      </c>
      <c r="G1817">
        <v>70171.3</v>
      </c>
      <c r="H1817">
        <v>15506.3</v>
      </c>
      <c r="I1817" s="6">
        <v>4324.0159999999996</v>
      </c>
      <c r="J1817" s="7">
        <v>8464.8680000000004</v>
      </c>
      <c r="K1817" t="s">
        <v>64</v>
      </c>
      <c r="L1817" t="s">
        <v>49</v>
      </c>
      <c r="M1817" t="s">
        <v>23</v>
      </c>
      <c r="N1817" s="5">
        <f xml:space="preserve"> Campaign_Data[[#This Row],[Clicks]]/Campaign_Data[[#This Row],[Impressions]]</f>
        <v>0.69661724485389376</v>
      </c>
      <c r="O1817" s="5">
        <f xml:space="preserve"> Campaign_Data[[#This Row],[Conversions]]/Campaign_Data[[#This Row],[Clicks]]</f>
        <v>0.2209778071661776</v>
      </c>
      <c r="P1817" s="7">
        <f>Campaign_Data[[#This Row],[Total_Spend]]/Campaign_Data[[#This Row],[Clicks]]</f>
        <v>6.1620862090341767E-2</v>
      </c>
      <c r="Q1817" s="6">
        <f>Campaign_Data[[#This Row],[Total_Spend]]/Campaign_Data[[#This Row],[Conversions]]</f>
        <v>0.27885543295305776</v>
      </c>
      <c r="R1817" s="7">
        <f xml:space="preserve"> Campaign_Data[[#This Row],[Revenue_Generated]]/Campaign_Data[[#This Row],[Total_Spend]]</f>
        <v>1.9576403047537292</v>
      </c>
      <c r="S1817" t="str">
        <f xml:space="preserve"> TEXT(Campaign_Data[[#This Row],[Start_Date]], "mmm-yyyy")</f>
        <v>Aug-2023</v>
      </c>
    </row>
    <row r="1818" spans="1:19" x14ac:dyDescent="0.2">
      <c r="A1818" t="s">
        <v>1856</v>
      </c>
      <c r="B1818" t="s">
        <v>46</v>
      </c>
      <c r="C1818" t="s">
        <v>40</v>
      </c>
      <c r="D1818" s="1">
        <v>45007</v>
      </c>
      <c r="E1818" s="1">
        <v>45461</v>
      </c>
      <c r="F1818">
        <v>39715.5</v>
      </c>
      <c r="G1818">
        <v>31891.3</v>
      </c>
      <c r="H1818">
        <v>13450.199999999999</v>
      </c>
      <c r="I1818" s="6">
        <v>3545.8009999999999</v>
      </c>
      <c r="J1818" s="7">
        <v>11847.109</v>
      </c>
      <c r="K1818" t="s">
        <v>21</v>
      </c>
      <c r="L1818" t="s">
        <v>22</v>
      </c>
      <c r="M1818" t="s">
        <v>31</v>
      </c>
      <c r="N1818" s="5">
        <f xml:space="preserve"> Campaign_Data[[#This Row],[Clicks]]/Campaign_Data[[#This Row],[Impressions]]</f>
        <v>0.80299379335523913</v>
      </c>
      <c r="O1818" s="5">
        <f xml:space="preserve"> Campaign_Data[[#This Row],[Conversions]]/Campaign_Data[[#This Row],[Clicks]]</f>
        <v>0.42175138674183865</v>
      </c>
      <c r="P1818" s="7">
        <f>Campaign_Data[[#This Row],[Total_Spend]]/Campaign_Data[[#This Row],[Clicks]]</f>
        <v>0.11118395926161681</v>
      </c>
      <c r="Q1818" s="6">
        <f>Campaign_Data[[#This Row],[Total_Spend]]/Campaign_Data[[#This Row],[Conversions]]</f>
        <v>0.26362440707201379</v>
      </c>
      <c r="R1818" s="7">
        <f xml:space="preserve"> Campaign_Data[[#This Row],[Revenue_Generated]]/Campaign_Data[[#This Row],[Total_Spend]]</f>
        <v>3.3411657901839389</v>
      </c>
      <c r="S1818" t="str">
        <f xml:space="preserve"> TEXT(Campaign_Data[[#This Row],[Start_Date]], "mmm-yyyy")</f>
        <v>Mar-2023</v>
      </c>
    </row>
    <row r="1819" spans="1:19" x14ac:dyDescent="0.2">
      <c r="A1819" t="s">
        <v>1857</v>
      </c>
      <c r="B1819" t="s">
        <v>46</v>
      </c>
      <c r="C1819" t="s">
        <v>20</v>
      </c>
      <c r="D1819" s="1">
        <v>44962</v>
      </c>
      <c r="E1819" s="1">
        <v>45413</v>
      </c>
      <c r="F1819">
        <v>10962</v>
      </c>
      <c r="G1819">
        <v>10277.6</v>
      </c>
      <c r="H1819">
        <v>3540.9</v>
      </c>
      <c r="I1819" s="6">
        <v>13261.032999999999</v>
      </c>
      <c r="J1819" s="7">
        <v>35350.072</v>
      </c>
      <c r="K1819" t="s">
        <v>29</v>
      </c>
      <c r="L1819" t="s">
        <v>22</v>
      </c>
      <c r="M1819" t="s">
        <v>23</v>
      </c>
      <c r="N1819" s="5">
        <f xml:space="preserve"> Campaign_Data[[#This Row],[Clicks]]/Campaign_Data[[#This Row],[Impressions]]</f>
        <v>0.9375661375661376</v>
      </c>
      <c r="O1819" s="5">
        <f xml:space="preserve"> Campaign_Data[[#This Row],[Conversions]]/Campaign_Data[[#This Row],[Clicks]]</f>
        <v>0.34452595936794583</v>
      </c>
      <c r="P1819" s="7">
        <f>Campaign_Data[[#This Row],[Total_Spend]]/Campaign_Data[[#This Row],[Clicks]]</f>
        <v>1.2902849887133181</v>
      </c>
      <c r="Q1819" s="6">
        <f>Campaign_Data[[#This Row],[Total_Spend]]/Campaign_Data[[#This Row],[Conversions]]</f>
        <v>3.7451023751023746</v>
      </c>
      <c r="R1819" s="7">
        <f xml:space="preserve"> Campaign_Data[[#This Row],[Revenue_Generated]]/Campaign_Data[[#This Row],[Total_Spend]]</f>
        <v>2.6657102806395248</v>
      </c>
      <c r="S1819" t="str">
        <f xml:space="preserve"> TEXT(Campaign_Data[[#This Row],[Start_Date]], "mmm-yyyy")</f>
        <v>Feb-2023</v>
      </c>
    </row>
    <row r="1820" spans="1:19" x14ac:dyDescent="0.2">
      <c r="A1820" t="s">
        <v>1858</v>
      </c>
      <c r="B1820" t="s">
        <v>27</v>
      </c>
      <c r="C1820" t="s">
        <v>40</v>
      </c>
      <c r="D1820" s="1">
        <v>44910</v>
      </c>
      <c r="E1820" s="1">
        <v>45365</v>
      </c>
      <c r="F1820">
        <v>83093.7</v>
      </c>
      <c r="G1820">
        <v>81698.8</v>
      </c>
      <c r="H1820">
        <v>59226.7</v>
      </c>
      <c r="I1820" s="6">
        <v>7029.8320000000003</v>
      </c>
      <c r="J1820" s="7">
        <v>9973.6509999999998</v>
      </c>
      <c r="K1820" t="s">
        <v>21</v>
      </c>
      <c r="L1820" t="s">
        <v>43</v>
      </c>
      <c r="M1820" t="s">
        <v>23</v>
      </c>
      <c r="N1820" s="5">
        <f xml:space="preserve"> Campaign_Data[[#This Row],[Clicks]]/Campaign_Data[[#This Row],[Impressions]]</f>
        <v>0.98321292709314911</v>
      </c>
      <c r="O1820" s="5">
        <f xml:space="preserve"> Campaign_Data[[#This Row],[Conversions]]/Campaign_Data[[#This Row],[Clicks]]</f>
        <v>0.72493965639642188</v>
      </c>
      <c r="P1820" s="7">
        <f>Campaign_Data[[#This Row],[Total_Spend]]/Campaign_Data[[#This Row],[Clicks]]</f>
        <v>8.6045719153769698E-2</v>
      </c>
      <c r="Q1820" s="6">
        <f>Campaign_Data[[#This Row],[Total_Spend]]/Campaign_Data[[#This Row],[Conversions]]</f>
        <v>0.11869362973118544</v>
      </c>
      <c r="R1820" s="7">
        <f xml:space="preserve"> Campaign_Data[[#This Row],[Revenue_Generated]]/Campaign_Data[[#This Row],[Total_Spend]]</f>
        <v>1.4187609319824428</v>
      </c>
      <c r="S1820" t="str">
        <f xml:space="preserve"> TEXT(Campaign_Data[[#This Row],[Start_Date]], "mmm-yyyy")</f>
        <v>Dec-2022</v>
      </c>
    </row>
    <row r="1821" spans="1:19" x14ac:dyDescent="0.2">
      <c r="A1821" t="s">
        <v>1859</v>
      </c>
      <c r="B1821" t="s">
        <v>33</v>
      </c>
      <c r="C1821" t="s">
        <v>20</v>
      </c>
      <c r="D1821" s="1">
        <v>44973</v>
      </c>
      <c r="E1821" s="1">
        <v>45428</v>
      </c>
      <c r="F1821">
        <v>11257.8</v>
      </c>
      <c r="G1821">
        <v>2621.6</v>
      </c>
      <c r="H1821">
        <v>2441.7999999999997</v>
      </c>
      <c r="I1821" s="6">
        <v>6896.49</v>
      </c>
      <c r="J1821" s="7">
        <v>11016.752</v>
      </c>
      <c r="K1821" t="s">
        <v>42</v>
      </c>
      <c r="L1821" t="s">
        <v>34</v>
      </c>
      <c r="M1821" t="s">
        <v>31</v>
      </c>
      <c r="N1821" s="5">
        <f xml:space="preserve"> Campaign_Data[[#This Row],[Clicks]]/Campaign_Data[[#This Row],[Impressions]]</f>
        <v>0.23286965481710459</v>
      </c>
      <c r="O1821" s="5">
        <f xml:space="preserve"> Campaign_Data[[#This Row],[Conversions]]/Campaign_Data[[#This Row],[Clicks]]</f>
        <v>0.93141592920353977</v>
      </c>
      <c r="P1821" s="7">
        <f>Campaign_Data[[#This Row],[Total_Spend]]/Campaign_Data[[#This Row],[Clicks]]</f>
        <v>2.6306415929203539</v>
      </c>
      <c r="Q1821" s="6">
        <f>Campaign_Data[[#This Row],[Total_Spend]]/Campaign_Data[[#This Row],[Conversions]]</f>
        <v>2.8243467933491688</v>
      </c>
      <c r="R1821" s="7">
        <f xml:space="preserve"> Campaign_Data[[#This Row],[Revenue_Generated]]/Campaign_Data[[#This Row],[Total_Spend]]</f>
        <v>1.5974433371178673</v>
      </c>
      <c r="S1821" t="str">
        <f xml:space="preserve"> TEXT(Campaign_Data[[#This Row],[Start_Date]], "mmm-yyyy")</f>
        <v>Feb-2023</v>
      </c>
    </row>
    <row r="1822" spans="1:19" x14ac:dyDescent="0.2">
      <c r="A1822" t="s">
        <v>1860</v>
      </c>
      <c r="B1822" t="s">
        <v>27</v>
      </c>
      <c r="C1822" t="s">
        <v>40</v>
      </c>
      <c r="D1822" s="1">
        <v>45123</v>
      </c>
      <c r="E1822" s="1">
        <v>45580</v>
      </c>
      <c r="F1822">
        <v>112694</v>
      </c>
      <c r="G1822">
        <v>99849.9</v>
      </c>
      <c r="H1822">
        <v>27289</v>
      </c>
      <c r="I1822" s="6">
        <v>8220.9779999999992</v>
      </c>
      <c r="J1822" s="7">
        <v>30969.651000000002</v>
      </c>
      <c r="K1822" t="s">
        <v>37</v>
      </c>
      <c r="L1822" t="s">
        <v>22</v>
      </c>
      <c r="M1822" t="s">
        <v>31</v>
      </c>
      <c r="N1822" s="5">
        <f xml:space="preserve"> Campaign_Data[[#This Row],[Clicks]]/Campaign_Data[[#This Row],[Impressions]]</f>
        <v>0.88602676273803394</v>
      </c>
      <c r="O1822" s="5">
        <f xml:space="preserve"> Campaign_Data[[#This Row],[Conversions]]/Campaign_Data[[#This Row],[Clicks]]</f>
        <v>0.27330022363567719</v>
      </c>
      <c r="P1822" s="7">
        <f>Campaign_Data[[#This Row],[Total_Spend]]/Campaign_Data[[#This Row],[Clicks]]</f>
        <v>8.233336237692776E-2</v>
      </c>
      <c r="Q1822" s="6">
        <f>Campaign_Data[[#This Row],[Total_Spend]]/Campaign_Data[[#This Row],[Conversions]]</f>
        <v>0.3012561105207226</v>
      </c>
      <c r="R1822" s="7">
        <f xml:space="preserve"> Campaign_Data[[#This Row],[Revenue_Generated]]/Campaign_Data[[#This Row],[Total_Spend]]</f>
        <v>3.7671492369885926</v>
      </c>
      <c r="S1822" t="str">
        <f xml:space="preserve"> TEXT(Campaign_Data[[#This Row],[Start_Date]], "mmm-yyyy")</f>
        <v>Jul-2023</v>
      </c>
    </row>
    <row r="1823" spans="1:19" x14ac:dyDescent="0.2">
      <c r="A1823" t="s">
        <v>1861</v>
      </c>
      <c r="B1823" t="s">
        <v>27</v>
      </c>
      <c r="C1823" t="s">
        <v>20</v>
      </c>
      <c r="D1823" s="1">
        <v>45044</v>
      </c>
      <c r="E1823" s="1">
        <v>45481</v>
      </c>
      <c r="F1823">
        <v>62529.799999999996</v>
      </c>
      <c r="G1823">
        <v>7325.4</v>
      </c>
      <c r="H1823">
        <v>510.4</v>
      </c>
      <c r="I1823" s="6">
        <v>7743</v>
      </c>
      <c r="J1823" s="7">
        <v>20188.407999999999</v>
      </c>
      <c r="K1823" t="s">
        <v>21</v>
      </c>
      <c r="L1823" t="s">
        <v>22</v>
      </c>
      <c r="M1823" t="s">
        <v>31</v>
      </c>
      <c r="N1823" s="5">
        <f xml:space="preserve"> Campaign_Data[[#This Row],[Clicks]]/Campaign_Data[[#This Row],[Impressions]]</f>
        <v>0.11715054262127818</v>
      </c>
      <c r="O1823" s="5">
        <f xml:space="preserve"> Campaign_Data[[#This Row],[Conversions]]/Campaign_Data[[#This Row],[Clicks]]</f>
        <v>6.9675376088677757E-2</v>
      </c>
      <c r="P1823" s="7">
        <f>Campaign_Data[[#This Row],[Total_Spend]]/Campaign_Data[[#This Row],[Clicks]]</f>
        <v>1.0570071258907363</v>
      </c>
      <c r="Q1823" s="6">
        <f>Campaign_Data[[#This Row],[Total_Spend]]/Campaign_Data[[#This Row],[Conversions]]</f>
        <v>15.170454545454547</v>
      </c>
      <c r="R1823" s="7">
        <f xml:space="preserve"> Campaign_Data[[#This Row],[Revenue_Generated]]/Campaign_Data[[#This Row],[Total_Spend]]</f>
        <v>2.6073108614232208</v>
      </c>
      <c r="S1823" t="str">
        <f xml:space="preserve"> TEXT(Campaign_Data[[#This Row],[Start_Date]], "mmm-yyyy")</f>
        <v>Apr-2023</v>
      </c>
    </row>
    <row r="1824" spans="1:19" x14ac:dyDescent="0.2">
      <c r="A1824" t="s">
        <v>1862</v>
      </c>
      <c r="B1824" t="s">
        <v>19</v>
      </c>
      <c r="C1824" t="s">
        <v>20</v>
      </c>
      <c r="D1824" s="1">
        <v>44936</v>
      </c>
      <c r="E1824" s="1">
        <v>45379</v>
      </c>
      <c r="F1824">
        <v>3372.7</v>
      </c>
      <c r="G1824">
        <v>2624.5</v>
      </c>
      <c r="H1824">
        <v>1041.0999999999999</v>
      </c>
      <c r="I1824" s="6">
        <v>10545.937</v>
      </c>
      <c r="J1824" s="7">
        <v>13622.663</v>
      </c>
      <c r="K1824" t="s">
        <v>37</v>
      </c>
      <c r="L1824" t="s">
        <v>30</v>
      </c>
      <c r="M1824" t="s">
        <v>31</v>
      </c>
      <c r="N1824" s="5">
        <f xml:space="preserve"> Campaign_Data[[#This Row],[Clicks]]/Campaign_Data[[#This Row],[Impressions]]</f>
        <v>0.77815993121238181</v>
      </c>
      <c r="O1824" s="5">
        <f xml:space="preserve"> Campaign_Data[[#This Row],[Conversions]]/Campaign_Data[[#This Row],[Clicks]]</f>
        <v>0.39668508287292814</v>
      </c>
      <c r="P1824" s="7">
        <f>Campaign_Data[[#This Row],[Total_Spend]]/Campaign_Data[[#This Row],[Clicks]]</f>
        <v>4.0182651933701656</v>
      </c>
      <c r="Q1824" s="6">
        <f>Campaign_Data[[#This Row],[Total_Spend]]/Campaign_Data[[#This Row],[Conversions]]</f>
        <v>10.129610027855154</v>
      </c>
      <c r="R1824" s="7">
        <f xml:space="preserve"> Campaign_Data[[#This Row],[Revenue_Generated]]/Campaign_Data[[#This Row],[Total_Spend]]</f>
        <v>1.2917451526592658</v>
      </c>
      <c r="S1824" t="str">
        <f xml:space="preserve"> TEXT(Campaign_Data[[#This Row],[Start_Date]], "mmm-yyyy")</f>
        <v>Jan-2023</v>
      </c>
    </row>
    <row r="1825" spans="1:19" x14ac:dyDescent="0.2">
      <c r="A1825" t="s">
        <v>1863</v>
      </c>
      <c r="B1825" t="s">
        <v>25</v>
      </c>
      <c r="C1825" t="s">
        <v>20</v>
      </c>
      <c r="D1825" s="1">
        <v>45149</v>
      </c>
      <c r="E1825" s="1">
        <v>45588</v>
      </c>
      <c r="F1825">
        <v>87780.099999999991</v>
      </c>
      <c r="G1825">
        <v>66456.399999999994</v>
      </c>
      <c r="H1825">
        <v>35261.1</v>
      </c>
      <c r="I1825" s="6">
        <v>8500.7119999999995</v>
      </c>
      <c r="J1825" s="7">
        <v>22319.85</v>
      </c>
      <c r="K1825" t="s">
        <v>37</v>
      </c>
      <c r="L1825" t="s">
        <v>22</v>
      </c>
      <c r="M1825" t="s">
        <v>23</v>
      </c>
      <c r="N1825" s="5">
        <f xml:space="preserve"> Campaign_Data[[#This Row],[Clicks]]/Campaign_Data[[#This Row],[Impressions]]</f>
        <v>0.75707819881727179</v>
      </c>
      <c r="O1825" s="5">
        <f xml:space="preserve"> Campaign_Data[[#This Row],[Conversions]]/Campaign_Data[[#This Row],[Clicks]]</f>
        <v>0.53058998079944142</v>
      </c>
      <c r="P1825" s="7">
        <f>Campaign_Data[[#This Row],[Total_Spend]]/Campaign_Data[[#This Row],[Clicks]]</f>
        <v>0.12791412113806946</v>
      </c>
      <c r="Q1825" s="6">
        <f>Campaign_Data[[#This Row],[Total_Spend]]/Campaign_Data[[#This Row],[Conversions]]</f>
        <v>0.24107903610494283</v>
      </c>
      <c r="R1825" s="7">
        <f xml:space="preserve"> Campaign_Data[[#This Row],[Revenue_Generated]]/Campaign_Data[[#This Row],[Total_Spend]]</f>
        <v>2.6256447695204823</v>
      </c>
      <c r="S1825" t="str">
        <f xml:space="preserve"> TEXT(Campaign_Data[[#This Row],[Start_Date]], "mmm-yyyy")</f>
        <v>Aug-2023</v>
      </c>
    </row>
    <row r="1826" spans="1:19" x14ac:dyDescent="0.2">
      <c r="A1826" t="s">
        <v>1864</v>
      </c>
      <c r="B1826" t="s">
        <v>39</v>
      </c>
      <c r="C1826" t="s">
        <v>20</v>
      </c>
      <c r="D1826" s="1">
        <v>45043</v>
      </c>
      <c r="E1826" s="1">
        <v>45490</v>
      </c>
      <c r="F1826">
        <v>133690</v>
      </c>
      <c r="G1826">
        <v>22524.3</v>
      </c>
      <c r="H1826">
        <v>21326.6</v>
      </c>
      <c r="I1826" s="6">
        <v>9602.5669999999991</v>
      </c>
      <c r="J1826" s="7">
        <v>36162.014000000003</v>
      </c>
      <c r="K1826" t="s">
        <v>29</v>
      </c>
      <c r="L1826" t="s">
        <v>22</v>
      </c>
      <c r="M1826" t="s">
        <v>31</v>
      </c>
      <c r="N1826" s="5">
        <f xml:space="preserve"> Campaign_Data[[#This Row],[Clicks]]/Campaign_Data[[#This Row],[Impressions]]</f>
        <v>0.16848156182212581</v>
      </c>
      <c r="O1826" s="5">
        <f xml:space="preserve"> Campaign_Data[[#This Row],[Conversions]]/Campaign_Data[[#This Row],[Clicks]]</f>
        <v>0.94682631646710436</v>
      </c>
      <c r="P1826" s="7">
        <f>Campaign_Data[[#This Row],[Total_Spend]]/Campaign_Data[[#This Row],[Clicks]]</f>
        <v>0.42632032959958799</v>
      </c>
      <c r="Q1826" s="6">
        <f>Campaign_Data[[#This Row],[Total_Spend]]/Campaign_Data[[#This Row],[Conversions]]</f>
        <v>0.45026244220832201</v>
      </c>
      <c r="R1826" s="7">
        <f xml:space="preserve"> Campaign_Data[[#This Row],[Revenue_Generated]]/Campaign_Data[[#This Row],[Total_Spend]]</f>
        <v>3.7658694805253643</v>
      </c>
      <c r="S1826" t="str">
        <f xml:space="preserve"> TEXT(Campaign_Data[[#This Row],[Start_Date]], "mmm-yyyy")</f>
        <v>Apr-2023</v>
      </c>
    </row>
    <row r="1827" spans="1:19" x14ac:dyDescent="0.2">
      <c r="A1827" t="s">
        <v>1865</v>
      </c>
      <c r="B1827" t="s">
        <v>33</v>
      </c>
      <c r="C1827" t="s">
        <v>20</v>
      </c>
      <c r="D1827" s="1">
        <v>45102</v>
      </c>
      <c r="E1827" s="1">
        <v>45549</v>
      </c>
      <c r="F1827">
        <v>109167.59999999999</v>
      </c>
      <c r="G1827">
        <v>1548.6</v>
      </c>
      <c r="H1827">
        <v>788.8</v>
      </c>
      <c r="I1827" s="6">
        <v>5705.518</v>
      </c>
      <c r="J1827" s="7">
        <v>18647.260999999999</v>
      </c>
      <c r="K1827" t="s">
        <v>29</v>
      </c>
      <c r="L1827" t="s">
        <v>22</v>
      </c>
      <c r="M1827" t="s">
        <v>31</v>
      </c>
      <c r="N1827" s="5">
        <f xml:space="preserve"> Campaign_Data[[#This Row],[Clicks]]/Campaign_Data[[#This Row],[Impressions]]</f>
        <v>1.4185527574115397E-2</v>
      </c>
      <c r="O1827" s="5">
        <f xml:space="preserve"> Campaign_Data[[#This Row],[Conversions]]/Campaign_Data[[#This Row],[Clicks]]</f>
        <v>0.50936329588014984</v>
      </c>
      <c r="P1827" s="7">
        <f>Campaign_Data[[#This Row],[Total_Spend]]/Campaign_Data[[#This Row],[Clicks]]</f>
        <v>3.6843071161048693</v>
      </c>
      <c r="Q1827" s="6">
        <f>Campaign_Data[[#This Row],[Total_Spend]]/Campaign_Data[[#This Row],[Conversions]]</f>
        <v>7.2331617647058826</v>
      </c>
      <c r="R1827" s="7">
        <f xml:space="preserve"> Campaign_Data[[#This Row],[Revenue_Generated]]/Campaign_Data[[#This Row],[Total_Spend]]</f>
        <v>3.2682853686553961</v>
      </c>
      <c r="S1827" t="str">
        <f xml:space="preserve"> TEXT(Campaign_Data[[#This Row],[Start_Date]], "mmm-yyyy")</f>
        <v>Jun-2023</v>
      </c>
    </row>
    <row r="1828" spans="1:19" x14ac:dyDescent="0.2">
      <c r="A1828" t="s">
        <v>1866</v>
      </c>
      <c r="B1828" t="s">
        <v>19</v>
      </c>
      <c r="C1828" t="s">
        <v>28</v>
      </c>
      <c r="D1828" s="1">
        <v>44912</v>
      </c>
      <c r="E1828" s="1">
        <v>45354</v>
      </c>
      <c r="F1828">
        <v>125645.4</v>
      </c>
      <c r="G1828">
        <v>89343.2</v>
      </c>
      <c r="H1828">
        <v>5620.2</v>
      </c>
      <c r="I1828" s="6">
        <v>415.68599999999998</v>
      </c>
      <c r="J1828" s="7">
        <v>720.79499999999996</v>
      </c>
      <c r="K1828" t="s">
        <v>21</v>
      </c>
      <c r="L1828" t="s">
        <v>43</v>
      </c>
      <c r="M1828" t="s">
        <v>31</v>
      </c>
      <c r="N1828" s="5">
        <f xml:space="preserve"> Campaign_Data[[#This Row],[Clicks]]/Campaign_Data[[#This Row],[Impressions]]</f>
        <v>0.71107418178460968</v>
      </c>
      <c r="O1828" s="5">
        <f xml:space="preserve"> Campaign_Data[[#This Row],[Conversions]]/Campaign_Data[[#This Row],[Clicks]]</f>
        <v>6.2905738769150871E-2</v>
      </c>
      <c r="P1828" s="7">
        <f>Campaign_Data[[#This Row],[Total_Spend]]/Campaign_Data[[#This Row],[Clicks]]</f>
        <v>4.6526876136068554E-3</v>
      </c>
      <c r="Q1828" s="6">
        <f>Campaign_Data[[#This Row],[Total_Spend]]/Campaign_Data[[#This Row],[Conversions]]</f>
        <v>7.3962848297213626E-2</v>
      </c>
      <c r="R1828" s="7">
        <f xml:space="preserve"> Campaign_Data[[#This Row],[Revenue_Generated]]/Campaign_Data[[#This Row],[Total_Spend]]</f>
        <v>1.7339891167852657</v>
      </c>
      <c r="S1828" t="str">
        <f xml:space="preserve"> TEXT(Campaign_Data[[#This Row],[Start_Date]], "mmm-yyyy")</f>
        <v>Dec-2022</v>
      </c>
    </row>
    <row r="1829" spans="1:19" x14ac:dyDescent="0.2">
      <c r="A1829" t="s">
        <v>1867</v>
      </c>
      <c r="B1829" t="s">
        <v>39</v>
      </c>
      <c r="C1829" t="s">
        <v>28</v>
      </c>
      <c r="D1829" s="1">
        <v>45057</v>
      </c>
      <c r="E1829" s="1">
        <v>45502</v>
      </c>
      <c r="F1829">
        <v>33596.5</v>
      </c>
      <c r="G1829">
        <v>12095.9</v>
      </c>
      <c r="H1829">
        <v>9912.1999999999989</v>
      </c>
      <c r="I1829" s="6">
        <v>1686.9590000000001</v>
      </c>
      <c r="J1829" s="7">
        <v>2692.5340000000001</v>
      </c>
      <c r="K1829" t="s">
        <v>42</v>
      </c>
      <c r="L1829" t="s">
        <v>30</v>
      </c>
      <c r="M1829" t="s">
        <v>31</v>
      </c>
      <c r="N1829" s="5">
        <f xml:space="preserve"> Campaign_Data[[#This Row],[Clicks]]/Campaign_Data[[#This Row],[Impressions]]</f>
        <v>0.36003452740612862</v>
      </c>
      <c r="O1829" s="5">
        <f xml:space="preserve"> Campaign_Data[[#This Row],[Conversions]]/Campaign_Data[[#This Row],[Clicks]]</f>
        <v>0.81946775353632217</v>
      </c>
      <c r="P1829" s="7">
        <f>Campaign_Data[[#This Row],[Total_Spend]]/Campaign_Data[[#This Row],[Clicks]]</f>
        <v>0.13946535602972909</v>
      </c>
      <c r="Q1829" s="6">
        <f>Campaign_Data[[#This Row],[Total_Spend]]/Campaign_Data[[#This Row],[Conversions]]</f>
        <v>0.17019016968987716</v>
      </c>
      <c r="R1829" s="7">
        <f xml:space="preserve"> Campaign_Data[[#This Row],[Revenue_Generated]]/Campaign_Data[[#This Row],[Total_Spend]]</f>
        <v>1.5960873975004728</v>
      </c>
      <c r="S1829" t="str">
        <f xml:space="preserve"> TEXT(Campaign_Data[[#This Row],[Start_Date]], "mmm-yyyy")</f>
        <v>May-2023</v>
      </c>
    </row>
    <row r="1830" spans="1:19" x14ac:dyDescent="0.2">
      <c r="A1830" t="s">
        <v>1868</v>
      </c>
      <c r="B1830" t="s">
        <v>25</v>
      </c>
      <c r="C1830" t="s">
        <v>20</v>
      </c>
      <c r="D1830" s="1">
        <v>44947</v>
      </c>
      <c r="E1830" s="1">
        <v>45404</v>
      </c>
      <c r="F1830">
        <v>90755.5</v>
      </c>
      <c r="G1830">
        <v>84529.2</v>
      </c>
      <c r="H1830">
        <v>66314.3</v>
      </c>
      <c r="I1830" s="6">
        <v>10312.718999999999</v>
      </c>
      <c r="J1830" s="7">
        <v>13798.867</v>
      </c>
      <c r="K1830" t="s">
        <v>42</v>
      </c>
      <c r="L1830" t="s">
        <v>43</v>
      </c>
      <c r="M1830" t="s">
        <v>31</v>
      </c>
      <c r="N1830" s="5">
        <f xml:space="preserve"> Campaign_Data[[#This Row],[Clicks]]/Campaign_Data[[#This Row],[Impressions]]</f>
        <v>0.93139479150023963</v>
      </c>
      <c r="O1830" s="5">
        <f xml:space="preserve"> Campaign_Data[[#This Row],[Conversions]]/Campaign_Data[[#This Row],[Clicks]]</f>
        <v>0.784513517222451</v>
      </c>
      <c r="P1830" s="7">
        <f>Campaign_Data[[#This Row],[Total_Spend]]/Campaign_Data[[#This Row],[Clicks]]</f>
        <v>0.12200185261424454</v>
      </c>
      <c r="Q1830" s="6">
        <f>Campaign_Data[[#This Row],[Total_Spend]]/Campaign_Data[[#This Row],[Conversions]]</f>
        <v>0.15551274762758557</v>
      </c>
      <c r="R1830" s="7">
        <f xml:space="preserve"> Campaign_Data[[#This Row],[Revenue_Generated]]/Campaign_Data[[#This Row],[Total_Spend]]</f>
        <v>1.3380435363360528</v>
      </c>
      <c r="S1830" t="str">
        <f xml:space="preserve"> TEXT(Campaign_Data[[#This Row],[Start_Date]], "mmm-yyyy")</f>
        <v>Jan-2023</v>
      </c>
    </row>
    <row r="1831" spans="1:19" x14ac:dyDescent="0.2">
      <c r="A1831" t="s">
        <v>1869</v>
      </c>
      <c r="B1831" t="s">
        <v>27</v>
      </c>
      <c r="C1831" t="s">
        <v>40</v>
      </c>
      <c r="D1831" s="1">
        <v>44917</v>
      </c>
      <c r="E1831" s="1">
        <v>45352</v>
      </c>
      <c r="F1831">
        <v>122728</v>
      </c>
      <c r="G1831">
        <v>86965.2</v>
      </c>
      <c r="H1831">
        <v>3375.6</v>
      </c>
      <c r="I1831" s="6">
        <v>11605.307000000001</v>
      </c>
      <c r="J1831" s="7">
        <v>34920.466</v>
      </c>
      <c r="K1831" t="s">
        <v>37</v>
      </c>
      <c r="L1831" t="s">
        <v>43</v>
      </c>
      <c r="M1831" t="s">
        <v>23</v>
      </c>
      <c r="N1831" s="5">
        <f xml:space="preserve"> Campaign_Data[[#This Row],[Clicks]]/Campaign_Data[[#This Row],[Impressions]]</f>
        <v>0.70860113421550097</v>
      </c>
      <c r="O1831" s="5">
        <f xml:space="preserve"> Campaign_Data[[#This Row],[Conversions]]/Campaign_Data[[#This Row],[Clicks]]</f>
        <v>3.8815526210484196E-2</v>
      </c>
      <c r="P1831" s="7">
        <f>Campaign_Data[[#This Row],[Total_Spend]]/Campaign_Data[[#This Row],[Clicks]]</f>
        <v>0.13344771241830067</v>
      </c>
      <c r="Q1831" s="6">
        <f>Campaign_Data[[#This Row],[Total_Spend]]/Campaign_Data[[#This Row],[Conversions]]</f>
        <v>3.4379982817869417</v>
      </c>
      <c r="R1831" s="7">
        <f xml:space="preserve"> Campaign_Data[[#This Row],[Revenue_Generated]]/Campaign_Data[[#This Row],[Total_Spend]]</f>
        <v>3.0090083786667599</v>
      </c>
      <c r="S1831" t="str">
        <f xml:space="preserve"> TEXT(Campaign_Data[[#This Row],[Start_Date]], "mmm-yyyy")</f>
        <v>Dec-2022</v>
      </c>
    </row>
    <row r="1832" spans="1:19" x14ac:dyDescent="0.2">
      <c r="A1832" t="s">
        <v>1870</v>
      </c>
      <c r="B1832" t="s">
        <v>39</v>
      </c>
      <c r="C1832" t="s">
        <v>40</v>
      </c>
      <c r="D1832" s="1">
        <v>44938</v>
      </c>
      <c r="E1832" s="1">
        <v>45398</v>
      </c>
      <c r="F1832">
        <v>94023.8</v>
      </c>
      <c r="G1832">
        <v>53122.2</v>
      </c>
      <c r="H1832">
        <v>52664</v>
      </c>
      <c r="I1832" s="6">
        <v>7495.2529999999997</v>
      </c>
      <c r="J1832" s="7">
        <v>20729.460999999999</v>
      </c>
      <c r="K1832" t="s">
        <v>42</v>
      </c>
      <c r="L1832" t="s">
        <v>30</v>
      </c>
      <c r="M1832" t="s">
        <v>31</v>
      </c>
      <c r="N1832" s="5">
        <f xml:space="preserve"> Campaign_Data[[#This Row],[Clicks]]/Campaign_Data[[#This Row],[Impressions]]</f>
        <v>0.5649867374005304</v>
      </c>
      <c r="O1832" s="5">
        <f xml:space="preserve"> Campaign_Data[[#This Row],[Conversions]]/Campaign_Data[[#This Row],[Clicks]]</f>
        <v>0.99137460421443391</v>
      </c>
      <c r="P1832" s="7">
        <f>Campaign_Data[[#This Row],[Total_Spend]]/Campaign_Data[[#This Row],[Clicks]]</f>
        <v>0.14109455180696584</v>
      </c>
      <c r="Q1832" s="6">
        <f>Campaign_Data[[#This Row],[Total_Spend]]/Campaign_Data[[#This Row],[Conversions]]</f>
        <v>0.14232213656387666</v>
      </c>
      <c r="R1832" s="7">
        <f xml:space="preserve"> Campaign_Data[[#This Row],[Revenue_Generated]]/Campaign_Data[[#This Row],[Total_Spend]]</f>
        <v>2.7656786235234487</v>
      </c>
      <c r="S1832" t="str">
        <f xml:space="preserve"> TEXT(Campaign_Data[[#This Row],[Start_Date]], "mmm-yyyy")</f>
        <v>Jan-2023</v>
      </c>
    </row>
    <row r="1833" spans="1:19" x14ac:dyDescent="0.2">
      <c r="A1833" t="s">
        <v>1871</v>
      </c>
      <c r="B1833" t="s">
        <v>33</v>
      </c>
      <c r="C1833" t="s">
        <v>20</v>
      </c>
      <c r="D1833" s="1">
        <v>44864</v>
      </c>
      <c r="E1833" s="1">
        <v>45298</v>
      </c>
      <c r="F1833">
        <v>103002.2</v>
      </c>
      <c r="G1833">
        <v>29727.899999999998</v>
      </c>
      <c r="H1833">
        <v>23701.7</v>
      </c>
      <c r="I1833" s="6">
        <v>3188.3760000000002</v>
      </c>
      <c r="J1833" s="7">
        <v>10682.411</v>
      </c>
      <c r="K1833" t="s">
        <v>29</v>
      </c>
      <c r="L1833" t="s">
        <v>34</v>
      </c>
      <c r="M1833" t="s">
        <v>31</v>
      </c>
      <c r="N1833" s="5">
        <f xml:space="preserve"> Campaign_Data[[#This Row],[Clicks]]/Campaign_Data[[#This Row],[Impressions]]</f>
        <v>0.28861422377386114</v>
      </c>
      <c r="O1833" s="5">
        <f xml:space="preserve"> Campaign_Data[[#This Row],[Conversions]]/Campaign_Data[[#This Row],[Clicks]]</f>
        <v>0.79728806945663844</v>
      </c>
      <c r="P1833" s="7">
        <f>Campaign_Data[[#This Row],[Total_Spend]]/Campaign_Data[[#This Row],[Clicks]]</f>
        <v>0.10725197541703251</v>
      </c>
      <c r="Q1833" s="6">
        <f>Campaign_Data[[#This Row],[Total_Spend]]/Campaign_Data[[#This Row],[Conversions]]</f>
        <v>0.13452098372690566</v>
      </c>
      <c r="R1833" s="7">
        <f xml:space="preserve"> Campaign_Data[[#This Row],[Revenue_Generated]]/Campaign_Data[[#This Row],[Total_Spend]]</f>
        <v>3.3504238521429088</v>
      </c>
      <c r="S1833" t="str">
        <f xml:space="preserve"> TEXT(Campaign_Data[[#This Row],[Start_Date]], "mmm-yyyy")</f>
        <v>Oct-2022</v>
      </c>
    </row>
    <row r="1834" spans="1:19" x14ac:dyDescent="0.2">
      <c r="A1834" t="s">
        <v>1872</v>
      </c>
      <c r="B1834" t="s">
        <v>39</v>
      </c>
      <c r="C1834" t="s">
        <v>20</v>
      </c>
      <c r="D1834" s="1">
        <v>44955</v>
      </c>
      <c r="E1834" s="1">
        <v>45413</v>
      </c>
      <c r="F1834">
        <v>72674</v>
      </c>
      <c r="G1834">
        <v>10619.8</v>
      </c>
      <c r="H1834">
        <v>6310.4</v>
      </c>
      <c r="I1834" s="6">
        <v>11262.382</v>
      </c>
      <c r="J1834" s="7">
        <v>18224.817999999999</v>
      </c>
      <c r="K1834" t="s">
        <v>64</v>
      </c>
      <c r="L1834" t="s">
        <v>34</v>
      </c>
      <c r="M1834" t="s">
        <v>31</v>
      </c>
      <c r="N1834" s="5">
        <f xml:space="preserve"> Campaign_Data[[#This Row],[Clicks]]/Campaign_Data[[#This Row],[Impressions]]</f>
        <v>0.14612928970470868</v>
      </c>
      <c r="O1834" s="5">
        <f xml:space="preserve"> Campaign_Data[[#This Row],[Conversions]]/Campaign_Data[[#This Row],[Clicks]]</f>
        <v>0.59421081376297102</v>
      </c>
      <c r="P1834" s="7">
        <f>Campaign_Data[[#This Row],[Total_Spend]]/Campaign_Data[[#This Row],[Clicks]]</f>
        <v>1.0605079191698525</v>
      </c>
      <c r="Q1834" s="6">
        <f>Campaign_Data[[#This Row],[Total_Spend]]/Campaign_Data[[#This Row],[Conversions]]</f>
        <v>1.7847334558823529</v>
      </c>
      <c r="R1834" s="7">
        <f xml:space="preserve"> Campaign_Data[[#This Row],[Revenue_Generated]]/Campaign_Data[[#This Row],[Total_Spend]]</f>
        <v>1.618202792268989</v>
      </c>
      <c r="S1834" t="str">
        <f xml:space="preserve"> TEXT(Campaign_Data[[#This Row],[Start_Date]], "mmm-yyyy")</f>
        <v>Jan-2023</v>
      </c>
    </row>
    <row r="1835" spans="1:19" x14ac:dyDescent="0.2">
      <c r="A1835" t="s">
        <v>1873</v>
      </c>
      <c r="B1835" t="s">
        <v>27</v>
      </c>
      <c r="C1835" t="s">
        <v>20</v>
      </c>
      <c r="D1835" s="1">
        <v>45005</v>
      </c>
      <c r="E1835" s="1">
        <v>45461</v>
      </c>
      <c r="F1835">
        <v>38506.199999999997</v>
      </c>
      <c r="G1835">
        <v>10747.4</v>
      </c>
      <c r="H1835">
        <v>2728.9</v>
      </c>
      <c r="I1835" s="6">
        <v>4177.5950000000003</v>
      </c>
      <c r="J1835" s="7">
        <v>5749.7139999999999</v>
      </c>
      <c r="K1835" t="s">
        <v>37</v>
      </c>
      <c r="L1835" t="s">
        <v>30</v>
      </c>
      <c r="M1835" t="s">
        <v>31</v>
      </c>
      <c r="N1835" s="5">
        <f xml:space="preserve"> Campaign_Data[[#This Row],[Clicks]]/Campaign_Data[[#This Row],[Impressions]]</f>
        <v>0.27910829944268717</v>
      </c>
      <c r="O1835" s="5">
        <f xml:space="preserve"> Campaign_Data[[#This Row],[Conversions]]/Campaign_Data[[#This Row],[Clicks]]</f>
        <v>0.25391257420399355</v>
      </c>
      <c r="P1835" s="7">
        <f>Campaign_Data[[#This Row],[Total_Spend]]/Campaign_Data[[#This Row],[Clicks]]</f>
        <v>0.38870750134916354</v>
      </c>
      <c r="Q1835" s="6">
        <f>Campaign_Data[[#This Row],[Total_Spend]]/Campaign_Data[[#This Row],[Conversions]]</f>
        <v>1.5308714133900108</v>
      </c>
      <c r="R1835" s="7">
        <f xml:space="preserve"> Campaign_Data[[#This Row],[Revenue_Generated]]/Campaign_Data[[#This Row],[Total_Spend]]</f>
        <v>1.3763215438547776</v>
      </c>
      <c r="S1835" t="str">
        <f xml:space="preserve"> TEXT(Campaign_Data[[#This Row],[Start_Date]], "mmm-yyyy")</f>
        <v>Mar-2023</v>
      </c>
    </row>
    <row r="1836" spans="1:19" x14ac:dyDescent="0.2">
      <c r="A1836" t="s">
        <v>1874</v>
      </c>
      <c r="B1836" t="s">
        <v>39</v>
      </c>
      <c r="C1836" t="s">
        <v>28</v>
      </c>
      <c r="D1836" s="1">
        <v>44881</v>
      </c>
      <c r="E1836" s="1">
        <v>45318</v>
      </c>
      <c r="F1836">
        <v>9935.4</v>
      </c>
      <c r="G1836">
        <v>8607.1999999999989</v>
      </c>
      <c r="H1836">
        <v>1513.8</v>
      </c>
      <c r="I1836" s="6">
        <v>2467.6390000000001</v>
      </c>
      <c r="J1836" s="7">
        <v>4887.8919999999998</v>
      </c>
      <c r="K1836" t="s">
        <v>42</v>
      </c>
      <c r="L1836" t="s">
        <v>49</v>
      </c>
      <c r="M1836" t="s">
        <v>23</v>
      </c>
      <c r="N1836" s="5">
        <f xml:space="preserve"> Campaign_Data[[#This Row],[Clicks]]/Campaign_Data[[#This Row],[Impressions]]</f>
        <v>0.86631640396964382</v>
      </c>
      <c r="O1836" s="5">
        <f xml:space="preserve"> Campaign_Data[[#This Row],[Conversions]]/Campaign_Data[[#This Row],[Clicks]]</f>
        <v>0.17587601078167117</v>
      </c>
      <c r="P1836" s="7">
        <f>Campaign_Data[[#This Row],[Total_Spend]]/Campaign_Data[[#This Row],[Clicks]]</f>
        <v>0.28669474393531003</v>
      </c>
      <c r="Q1836" s="6">
        <f>Campaign_Data[[#This Row],[Total_Spend]]/Campaign_Data[[#This Row],[Conversions]]</f>
        <v>1.6300957854406131</v>
      </c>
      <c r="R1836" s="7">
        <f xml:space="preserve"> Campaign_Data[[#This Row],[Revenue_Generated]]/Campaign_Data[[#This Row],[Total_Spend]]</f>
        <v>1.980797029063003</v>
      </c>
      <c r="S1836" t="str">
        <f xml:space="preserve"> TEXT(Campaign_Data[[#This Row],[Start_Date]], "mmm-yyyy")</f>
        <v>Nov-2022</v>
      </c>
    </row>
    <row r="1837" spans="1:19" x14ac:dyDescent="0.2">
      <c r="A1837" t="s">
        <v>1875</v>
      </c>
      <c r="B1837" t="s">
        <v>19</v>
      </c>
      <c r="C1837" t="s">
        <v>47</v>
      </c>
      <c r="D1837" s="1">
        <v>45002</v>
      </c>
      <c r="E1837" s="1">
        <v>45448</v>
      </c>
      <c r="F1837">
        <v>23748.1</v>
      </c>
      <c r="G1837">
        <v>22100.899999999998</v>
      </c>
      <c r="H1837">
        <v>18768.8</v>
      </c>
      <c r="I1837" s="6">
        <v>8857.3250000000007</v>
      </c>
      <c r="J1837" s="7">
        <v>17586.789000000001</v>
      </c>
      <c r="K1837" t="s">
        <v>64</v>
      </c>
      <c r="L1837" t="s">
        <v>43</v>
      </c>
      <c r="M1837" t="s">
        <v>23</v>
      </c>
      <c r="N1837" s="5">
        <f xml:space="preserve"> Campaign_Data[[#This Row],[Clicks]]/Campaign_Data[[#This Row],[Impressions]]</f>
        <v>0.93063866161924524</v>
      </c>
      <c r="O1837" s="5">
        <f xml:space="preserve"> Campaign_Data[[#This Row],[Conversions]]/Campaign_Data[[#This Row],[Clicks]]</f>
        <v>0.84923238420154845</v>
      </c>
      <c r="P1837" s="7">
        <f>Campaign_Data[[#This Row],[Total_Spend]]/Campaign_Data[[#This Row],[Clicks]]</f>
        <v>0.40076761579845172</v>
      </c>
      <c r="Q1837" s="6">
        <f>Campaign_Data[[#This Row],[Total_Spend]]/Campaign_Data[[#This Row],[Conversions]]</f>
        <v>0.47191749072929551</v>
      </c>
      <c r="R1837" s="7">
        <f xml:space="preserve"> Campaign_Data[[#This Row],[Revenue_Generated]]/Campaign_Data[[#This Row],[Total_Spend]]</f>
        <v>1.9855643775067529</v>
      </c>
      <c r="S1837" t="str">
        <f xml:space="preserve"> TEXT(Campaign_Data[[#This Row],[Start_Date]], "mmm-yyyy")</f>
        <v>Mar-2023</v>
      </c>
    </row>
    <row r="1838" spans="1:19" x14ac:dyDescent="0.2">
      <c r="A1838" t="s">
        <v>1876</v>
      </c>
      <c r="B1838" t="s">
        <v>27</v>
      </c>
      <c r="C1838" t="s">
        <v>28</v>
      </c>
      <c r="D1838" s="1">
        <v>45152</v>
      </c>
      <c r="E1838" s="1">
        <v>45592</v>
      </c>
      <c r="F1838">
        <v>118859.4</v>
      </c>
      <c r="G1838">
        <v>37813.1</v>
      </c>
      <c r="H1838">
        <v>31351.899999999998</v>
      </c>
      <c r="I1838" s="6">
        <v>5371.8440000000001</v>
      </c>
      <c r="J1838" s="7">
        <v>15138.319</v>
      </c>
      <c r="K1838" t="s">
        <v>29</v>
      </c>
      <c r="L1838" t="s">
        <v>30</v>
      </c>
      <c r="M1838" t="s">
        <v>23</v>
      </c>
      <c r="N1838" s="5">
        <f xml:space="preserve"> Campaign_Data[[#This Row],[Clicks]]/Campaign_Data[[#This Row],[Impressions]]</f>
        <v>0.31813302103157176</v>
      </c>
      <c r="O1838" s="5">
        <f xml:space="preserve"> Campaign_Data[[#This Row],[Conversions]]/Campaign_Data[[#This Row],[Clicks]]</f>
        <v>0.82912800061354397</v>
      </c>
      <c r="P1838" s="7">
        <f>Campaign_Data[[#This Row],[Total_Spend]]/Campaign_Data[[#This Row],[Clicks]]</f>
        <v>0.14206304164429789</v>
      </c>
      <c r="Q1838" s="6">
        <f>Campaign_Data[[#This Row],[Total_Spend]]/Campaign_Data[[#This Row],[Conversions]]</f>
        <v>0.17134030154472299</v>
      </c>
      <c r="R1838" s="7">
        <f xml:space="preserve"> Campaign_Data[[#This Row],[Revenue_Generated]]/Campaign_Data[[#This Row],[Total_Spend]]</f>
        <v>2.8180861171694485</v>
      </c>
      <c r="S1838" t="str">
        <f xml:space="preserve"> TEXT(Campaign_Data[[#This Row],[Start_Date]], "mmm-yyyy")</f>
        <v>Aug-2023</v>
      </c>
    </row>
    <row r="1839" spans="1:19" x14ac:dyDescent="0.2">
      <c r="A1839" t="s">
        <v>1877</v>
      </c>
      <c r="B1839" t="s">
        <v>19</v>
      </c>
      <c r="C1839" t="s">
        <v>20</v>
      </c>
      <c r="D1839" s="1">
        <v>44877</v>
      </c>
      <c r="E1839" s="1">
        <v>45311</v>
      </c>
      <c r="F1839">
        <v>98614.5</v>
      </c>
      <c r="G1839">
        <v>38833.9</v>
      </c>
      <c r="H1839">
        <v>3656.9</v>
      </c>
      <c r="I1839" s="6">
        <v>1944.0440000000001</v>
      </c>
      <c r="J1839" s="7">
        <v>4230.723</v>
      </c>
      <c r="K1839" t="s">
        <v>21</v>
      </c>
      <c r="L1839" t="s">
        <v>49</v>
      </c>
      <c r="M1839" t="s">
        <v>31</v>
      </c>
      <c r="N1839" s="5">
        <f xml:space="preserve"> Campaign_Data[[#This Row],[Clicks]]/Campaign_Data[[#This Row],[Impressions]]</f>
        <v>0.39379503014262612</v>
      </c>
      <c r="O1839" s="5">
        <f xml:space="preserve"> Campaign_Data[[#This Row],[Conversions]]/Campaign_Data[[#This Row],[Clicks]]</f>
        <v>9.4167724591143309E-2</v>
      </c>
      <c r="P1839" s="7">
        <f>Campaign_Data[[#This Row],[Total_Spend]]/Campaign_Data[[#This Row],[Clicks]]</f>
        <v>5.0060488387723097E-2</v>
      </c>
      <c r="Q1839" s="6">
        <f>Campaign_Data[[#This Row],[Total_Spend]]/Campaign_Data[[#This Row],[Conversions]]</f>
        <v>0.53160983346550361</v>
      </c>
      <c r="R1839" s="7">
        <f xml:space="preserve"> Campaign_Data[[#This Row],[Revenue_Generated]]/Campaign_Data[[#This Row],[Total_Spend]]</f>
        <v>2.1762485828510054</v>
      </c>
      <c r="S1839" t="str">
        <f xml:space="preserve"> TEXT(Campaign_Data[[#This Row],[Start_Date]], "mmm-yyyy")</f>
        <v>Nov-2022</v>
      </c>
    </row>
    <row r="1840" spans="1:19" x14ac:dyDescent="0.2">
      <c r="A1840" t="s">
        <v>1878</v>
      </c>
      <c r="B1840" t="s">
        <v>46</v>
      </c>
      <c r="C1840" t="s">
        <v>47</v>
      </c>
      <c r="D1840" s="1">
        <v>45088</v>
      </c>
      <c r="E1840" s="1">
        <v>45522</v>
      </c>
      <c r="F1840">
        <v>135438.69999999998</v>
      </c>
      <c r="G1840">
        <v>129006.5</v>
      </c>
      <c r="H1840">
        <v>58095.7</v>
      </c>
      <c r="I1840" s="6">
        <v>6690.7060000000001</v>
      </c>
      <c r="J1840" s="7">
        <v>12658.79</v>
      </c>
      <c r="K1840" t="s">
        <v>64</v>
      </c>
      <c r="L1840" t="s">
        <v>49</v>
      </c>
      <c r="M1840" t="s">
        <v>31</v>
      </c>
      <c r="N1840" s="5">
        <f xml:space="preserve"> Campaign_Data[[#This Row],[Clicks]]/Campaign_Data[[#This Row],[Impressions]]</f>
        <v>0.95250840417103844</v>
      </c>
      <c r="O1840" s="5">
        <f xml:space="preserve"> Campaign_Data[[#This Row],[Conversions]]/Campaign_Data[[#This Row],[Clicks]]</f>
        <v>0.45033157244014832</v>
      </c>
      <c r="P1840" s="7">
        <f>Campaign_Data[[#This Row],[Total_Spend]]/Campaign_Data[[#This Row],[Clicks]]</f>
        <v>5.1863324716196472E-2</v>
      </c>
      <c r="Q1840" s="6">
        <f>Campaign_Data[[#This Row],[Total_Spend]]/Campaign_Data[[#This Row],[Conversions]]</f>
        <v>0.11516697449208806</v>
      </c>
      <c r="R1840" s="7">
        <f xml:space="preserve"> Campaign_Data[[#This Row],[Revenue_Generated]]/Campaign_Data[[#This Row],[Total_Spend]]</f>
        <v>1.891996151078825</v>
      </c>
      <c r="S1840" t="str">
        <f xml:space="preserve"> TEXT(Campaign_Data[[#This Row],[Start_Date]], "mmm-yyyy")</f>
        <v>Jun-2023</v>
      </c>
    </row>
    <row r="1841" spans="1:19" x14ac:dyDescent="0.2">
      <c r="A1841" t="s">
        <v>1879</v>
      </c>
      <c r="B1841" t="s">
        <v>25</v>
      </c>
      <c r="C1841" t="s">
        <v>40</v>
      </c>
      <c r="D1841" s="1">
        <v>45146</v>
      </c>
      <c r="E1841" s="1">
        <v>45599</v>
      </c>
      <c r="F1841">
        <v>8462.1999999999989</v>
      </c>
      <c r="G1841">
        <v>4408</v>
      </c>
      <c r="H1841">
        <v>3204.5</v>
      </c>
      <c r="I1841" s="6">
        <v>9663.5830000000005</v>
      </c>
      <c r="J1841" s="7">
        <v>13230.641</v>
      </c>
      <c r="K1841" t="s">
        <v>29</v>
      </c>
      <c r="L1841" t="s">
        <v>34</v>
      </c>
      <c r="M1841" t="s">
        <v>31</v>
      </c>
      <c r="N1841" s="5">
        <f xml:space="preserve"> Campaign_Data[[#This Row],[Clicks]]/Campaign_Data[[#This Row],[Impressions]]</f>
        <v>0.52090472926662101</v>
      </c>
      <c r="O1841" s="5">
        <f xml:space="preserve"> Campaign_Data[[#This Row],[Conversions]]/Campaign_Data[[#This Row],[Clicks]]</f>
        <v>0.72697368421052633</v>
      </c>
      <c r="P1841" s="7">
        <f>Campaign_Data[[#This Row],[Total_Spend]]/Campaign_Data[[#This Row],[Clicks]]</f>
        <v>2.192282894736842</v>
      </c>
      <c r="Q1841" s="6">
        <f>Campaign_Data[[#This Row],[Total_Spend]]/Campaign_Data[[#This Row],[Conversions]]</f>
        <v>3.0156289592760182</v>
      </c>
      <c r="R1841" s="7">
        <f xml:space="preserve"> Campaign_Data[[#This Row],[Revenue_Generated]]/Campaign_Data[[#This Row],[Total_Spend]]</f>
        <v>1.3691237504764018</v>
      </c>
      <c r="S1841" t="str">
        <f xml:space="preserve"> TEXT(Campaign_Data[[#This Row],[Start_Date]], "mmm-yyyy")</f>
        <v>Aug-2023</v>
      </c>
    </row>
    <row r="1842" spans="1:19" x14ac:dyDescent="0.2">
      <c r="A1842" t="s">
        <v>1880</v>
      </c>
      <c r="B1842" t="s">
        <v>39</v>
      </c>
      <c r="C1842" t="s">
        <v>40</v>
      </c>
      <c r="D1842" s="1">
        <v>45076</v>
      </c>
      <c r="E1842" s="1">
        <v>45528</v>
      </c>
      <c r="F1842">
        <v>49952.5</v>
      </c>
      <c r="G1842">
        <v>49897.4</v>
      </c>
      <c r="H1842">
        <v>771.4</v>
      </c>
      <c r="I1842" s="6">
        <v>4283.4160000000002</v>
      </c>
      <c r="J1842" s="7">
        <v>15360.43</v>
      </c>
      <c r="K1842" t="s">
        <v>42</v>
      </c>
      <c r="L1842" t="s">
        <v>49</v>
      </c>
      <c r="M1842" t="s">
        <v>31</v>
      </c>
      <c r="N1842" s="5">
        <f xml:space="preserve"> Campaign_Data[[#This Row],[Clicks]]/Campaign_Data[[#This Row],[Impressions]]</f>
        <v>0.99889695210449936</v>
      </c>
      <c r="O1842" s="5">
        <f xml:space="preserve"> Campaign_Data[[#This Row],[Conversions]]/Campaign_Data[[#This Row],[Clicks]]</f>
        <v>1.5459723352318957E-2</v>
      </c>
      <c r="P1842" s="7">
        <f>Campaign_Data[[#This Row],[Total_Spend]]/Campaign_Data[[#This Row],[Clicks]]</f>
        <v>8.5844472858305237E-2</v>
      </c>
      <c r="Q1842" s="6">
        <f>Campaign_Data[[#This Row],[Total_Spend]]/Campaign_Data[[#This Row],[Conversions]]</f>
        <v>5.5527819548872186</v>
      </c>
      <c r="R1842" s="7">
        <f xml:space="preserve"> Campaign_Data[[#This Row],[Revenue_Generated]]/Campaign_Data[[#This Row],[Total_Spend]]</f>
        <v>3.5860233981476464</v>
      </c>
      <c r="S1842" t="str">
        <f xml:space="preserve"> TEXT(Campaign_Data[[#This Row],[Start_Date]], "mmm-yyyy")</f>
        <v>May-2023</v>
      </c>
    </row>
    <row r="1843" spans="1:19" x14ac:dyDescent="0.2">
      <c r="A1843" t="s">
        <v>1881</v>
      </c>
      <c r="B1843" t="s">
        <v>19</v>
      </c>
      <c r="C1843" t="s">
        <v>40</v>
      </c>
      <c r="D1843" s="1">
        <v>44904</v>
      </c>
      <c r="E1843" s="1">
        <v>45358</v>
      </c>
      <c r="F1843">
        <v>56051.199999999997</v>
      </c>
      <c r="G1843">
        <v>40704.400000000001</v>
      </c>
      <c r="H1843">
        <v>40666.699999999997</v>
      </c>
      <c r="I1843" s="6">
        <v>13213.734</v>
      </c>
      <c r="J1843" s="7">
        <v>19687.925999999999</v>
      </c>
      <c r="K1843" t="s">
        <v>29</v>
      </c>
      <c r="L1843" t="s">
        <v>30</v>
      </c>
      <c r="M1843" t="s">
        <v>23</v>
      </c>
      <c r="N1843" s="5">
        <f xml:space="preserve"> Campaign_Data[[#This Row],[Clicks]]/Campaign_Data[[#This Row],[Impressions]]</f>
        <v>0.72620033112582782</v>
      </c>
      <c r="O1843" s="5">
        <f xml:space="preserve"> Campaign_Data[[#This Row],[Conversions]]/Campaign_Data[[#This Row],[Clicks]]</f>
        <v>0.99907381020233677</v>
      </c>
      <c r="P1843" s="7">
        <f>Campaign_Data[[#This Row],[Total_Spend]]/Campaign_Data[[#This Row],[Clicks]]</f>
        <v>0.3246266742661727</v>
      </c>
      <c r="Q1843" s="6">
        <f>Campaign_Data[[#This Row],[Total_Spend]]/Campaign_Data[[#This Row],[Conversions]]</f>
        <v>0.32492761891178779</v>
      </c>
      <c r="R1843" s="7">
        <f xml:space="preserve"> Campaign_Data[[#This Row],[Revenue_Generated]]/Campaign_Data[[#This Row],[Total_Spend]]</f>
        <v>1.4899593105173752</v>
      </c>
      <c r="S1843" t="str">
        <f xml:space="preserve"> TEXT(Campaign_Data[[#This Row],[Start_Date]], "mmm-yyyy")</f>
        <v>Dec-2022</v>
      </c>
    </row>
    <row r="1844" spans="1:19" x14ac:dyDescent="0.2">
      <c r="A1844" t="s">
        <v>1882</v>
      </c>
      <c r="B1844" t="s">
        <v>27</v>
      </c>
      <c r="C1844" t="s">
        <v>20</v>
      </c>
      <c r="D1844" s="1">
        <v>44939</v>
      </c>
      <c r="E1844" s="1">
        <v>45380</v>
      </c>
      <c r="F1844">
        <v>82029.399999999994</v>
      </c>
      <c r="G1844">
        <v>81690.099999999991</v>
      </c>
      <c r="H1844">
        <v>44074.2</v>
      </c>
      <c r="I1844" s="6">
        <v>4432.6499999999996</v>
      </c>
      <c r="J1844" s="7">
        <v>6032.8410000000003</v>
      </c>
      <c r="K1844" t="s">
        <v>29</v>
      </c>
      <c r="L1844" t="s">
        <v>22</v>
      </c>
      <c r="M1844" t="s">
        <v>31</v>
      </c>
      <c r="N1844" s="5">
        <f xml:space="preserve"> Campaign_Data[[#This Row],[Clicks]]/Campaign_Data[[#This Row],[Impressions]]</f>
        <v>0.99586367814466514</v>
      </c>
      <c r="O1844" s="5">
        <f xml:space="preserve"> Campaign_Data[[#This Row],[Conversions]]/Campaign_Data[[#This Row],[Clicks]]</f>
        <v>0.53952926976463489</v>
      </c>
      <c r="P1844" s="7">
        <f>Campaign_Data[[#This Row],[Total_Spend]]/Campaign_Data[[#This Row],[Clicks]]</f>
        <v>5.4261777130888568E-2</v>
      </c>
      <c r="Q1844" s="6">
        <f>Campaign_Data[[#This Row],[Total_Spend]]/Campaign_Data[[#This Row],[Conversions]]</f>
        <v>0.1005724437425977</v>
      </c>
      <c r="R1844" s="7">
        <f xml:space="preserve"> Campaign_Data[[#This Row],[Revenue_Generated]]/Campaign_Data[[#This Row],[Total_Spend]]</f>
        <v>1.3610009813542692</v>
      </c>
      <c r="S1844" t="str">
        <f xml:space="preserve"> TEXT(Campaign_Data[[#This Row],[Start_Date]], "mmm-yyyy")</f>
        <v>Jan-2023</v>
      </c>
    </row>
    <row r="1845" spans="1:19" x14ac:dyDescent="0.2">
      <c r="A1845" t="s">
        <v>1883</v>
      </c>
      <c r="B1845" t="s">
        <v>46</v>
      </c>
      <c r="C1845" t="s">
        <v>28</v>
      </c>
      <c r="D1845" s="1">
        <v>45126</v>
      </c>
      <c r="E1845" s="1">
        <v>45567</v>
      </c>
      <c r="F1845">
        <v>7795.2</v>
      </c>
      <c r="G1845">
        <v>7238.4</v>
      </c>
      <c r="H1845">
        <v>1740</v>
      </c>
      <c r="I1845" s="6">
        <v>407.13099999999997</v>
      </c>
      <c r="J1845" s="7">
        <v>1232.239</v>
      </c>
      <c r="K1845" t="s">
        <v>21</v>
      </c>
      <c r="L1845" t="s">
        <v>43</v>
      </c>
      <c r="M1845" t="s">
        <v>31</v>
      </c>
      <c r="N1845" s="5">
        <f xml:space="preserve"> Campaign_Data[[#This Row],[Clicks]]/Campaign_Data[[#This Row],[Impressions]]</f>
        <v>0.92857142857142849</v>
      </c>
      <c r="O1845" s="5">
        <f xml:space="preserve"> Campaign_Data[[#This Row],[Conversions]]/Campaign_Data[[#This Row],[Clicks]]</f>
        <v>0.24038461538461539</v>
      </c>
      <c r="P1845" s="7">
        <f>Campaign_Data[[#This Row],[Total_Spend]]/Campaign_Data[[#This Row],[Clicks]]</f>
        <v>5.6245993589743588E-2</v>
      </c>
      <c r="Q1845" s="6">
        <f>Campaign_Data[[#This Row],[Total_Spend]]/Campaign_Data[[#This Row],[Conversions]]</f>
        <v>0.23398333333333332</v>
      </c>
      <c r="R1845" s="7">
        <f xml:space="preserve"> Campaign_Data[[#This Row],[Revenue_Generated]]/Campaign_Data[[#This Row],[Total_Spend]]</f>
        <v>3.0266400740793507</v>
      </c>
      <c r="S1845" t="str">
        <f xml:space="preserve"> TEXT(Campaign_Data[[#This Row],[Start_Date]], "mmm-yyyy")</f>
        <v>Jul-2023</v>
      </c>
    </row>
    <row r="1846" spans="1:19" x14ac:dyDescent="0.2">
      <c r="A1846" t="s">
        <v>1884</v>
      </c>
      <c r="B1846" t="s">
        <v>33</v>
      </c>
      <c r="C1846" t="s">
        <v>47</v>
      </c>
      <c r="D1846" s="1">
        <v>45097</v>
      </c>
      <c r="E1846" s="1">
        <v>45547</v>
      </c>
      <c r="F1846">
        <v>119085.59999999999</v>
      </c>
      <c r="G1846">
        <v>94644.4</v>
      </c>
      <c r="H1846">
        <v>17565.3</v>
      </c>
      <c r="I1846" s="6">
        <v>9898.1640000000007</v>
      </c>
      <c r="J1846" s="7">
        <v>14905.477999999999</v>
      </c>
      <c r="K1846" t="s">
        <v>21</v>
      </c>
      <c r="L1846" t="s">
        <v>30</v>
      </c>
      <c r="M1846" t="s">
        <v>23</v>
      </c>
      <c r="N1846" s="5">
        <f xml:space="preserve"> Campaign_Data[[#This Row],[Clicks]]/Campaign_Data[[#This Row],[Impressions]]</f>
        <v>0.79475939996103639</v>
      </c>
      <c r="O1846" s="5">
        <f xml:space="preserve"> Campaign_Data[[#This Row],[Conversions]]/Campaign_Data[[#This Row],[Clicks]]</f>
        <v>0.18559259713200146</v>
      </c>
      <c r="P1846" s="7">
        <f>Campaign_Data[[#This Row],[Total_Spend]]/Campaign_Data[[#This Row],[Clicks]]</f>
        <v>0.10458266944478492</v>
      </c>
      <c r="Q1846" s="6">
        <f>Campaign_Data[[#This Row],[Total_Spend]]/Campaign_Data[[#This Row],[Conversions]]</f>
        <v>0.5635066864784547</v>
      </c>
      <c r="R1846" s="7">
        <f xml:space="preserve"> Campaign_Data[[#This Row],[Revenue_Generated]]/Campaign_Data[[#This Row],[Total_Spend]]</f>
        <v>1.505883111251743</v>
      </c>
      <c r="S1846" t="str">
        <f xml:space="preserve"> TEXT(Campaign_Data[[#This Row],[Start_Date]], "mmm-yyyy")</f>
        <v>Jun-2023</v>
      </c>
    </row>
    <row r="1847" spans="1:19" x14ac:dyDescent="0.2">
      <c r="A1847" t="s">
        <v>1885</v>
      </c>
      <c r="B1847" t="s">
        <v>33</v>
      </c>
      <c r="C1847" t="s">
        <v>28</v>
      </c>
      <c r="D1847" s="1">
        <v>45134</v>
      </c>
      <c r="E1847" s="1">
        <v>45594</v>
      </c>
      <c r="F1847">
        <v>88447.099999999991</v>
      </c>
      <c r="G1847">
        <v>80095.099999999991</v>
      </c>
      <c r="H1847">
        <v>77772.2</v>
      </c>
      <c r="I1847" s="6">
        <v>903.98800000000006</v>
      </c>
      <c r="J1847" s="7">
        <v>1658.713</v>
      </c>
      <c r="K1847" t="s">
        <v>29</v>
      </c>
      <c r="L1847" t="s">
        <v>43</v>
      </c>
      <c r="M1847" t="s">
        <v>23</v>
      </c>
      <c r="N1847" s="5">
        <f xml:space="preserve"> Campaign_Data[[#This Row],[Clicks]]/Campaign_Data[[#This Row],[Impressions]]</f>
        <v>0.90557067444834261</v>
      </c>
      <c r="O1847" s="5">
        <f xml:space="preserve"> Campaign_Data[[#This Row],[Conversions]]/Campaign_Data[[#This Row],[Clicks]]</f>
        <v>0.97099822585901019</v>
      </c>
      <c r="P1847" s="7">
        <f>Campaign_Data[[#This Row],[Total_Spend]]/Campaign_Data[[#This Row],[Clicks]]</f>
        <v>1.1286433252471128E-2</v>
      </c>
      <c r="Q1847" s="6">
        <f>Campaign_Data[[#This Row],[Total_Spend]]/Campaign_Data[[#This Row],[Conversions]]</f>
        <v>1.1623536430755465E-2</v>
      </c>
      <c r="R1847" s="7">
        <f xml:space="preserve"> Campaign_Data[[#This Row],[Revenue_Generated]]/Campaign_Data[[#This Row],[Total_Spend]]</f>
        <v>1.8348838701398689</v>
      </c>
      <c r="S1847" t="str">
        <f xml:space="preserve"> TEXT(Campaign_Data[[#This Row],[Start_Date]], "mmm-yyyy")</f>
        <v>Jul-2023</v>
      </c>
    </row>
    <row r="1848" spans="1:19" x14ac:dyDescent="0.2">
      <c r="A1848" t="s">
        <v>1886</v>
      </c>
      <c r="B1848" t="s">
        <v>27</v>
      </c>
      <c r="C1848" t="s">
        <v>47</v>
      </c>
      <c r="D1848" s="1">
        <v>44980</v>
      </c>
      <c r="E1848" s="1">
        <v>45424</v>
      </c>
      <c r="F1848">
        <v>136592.9</v>
      </c>
      <c r="G1848">
        <v>98956.7</v>
      </c>
      <c r="H1848">
        <v>4222.3999999999996</v>
      </c>
      <c r="I1848" s="6">
        <v>13131.924999999999</v>
      </c>
      <c r="J1848" s="7">
        <v>33272.917999999998</v>
      </c>
      <c r="K1848" t="s">
        <v>29</v>
      </c>
      <c r="L1848" t="s">
        <v>34</v>
      </c>
      <c r="M1848" t="s">
        <v>23</v>
      </c>
      <c r="N1848" s="5">
        <f xml:space="preserve"> Campaign_Data[[#This Row],[Clicks]]/Campaign_Data[[#This Row],[Impressions]]</f>
        <v>0.72446444873781879</v>
      </c>
      <c r="O1848" s="5">
        <f xml:space="preserve"> Campaign_Data[[#This Row],[Conversions]]/Campaign_Data[[#This Row],[Clicks]]</f>
        <v>4.2669167423731794E-2</v>
      </c>
      <c r="P1848" s="7">
        <f>Campaign_Data[[#This Row],[Total_Spend]]/Campaign_Data[[#This Row],[Clicks]]</f>
        <v>0.13270374820502301</v>
      </c>
      <c r="Q1848" s="6">
        <f>Campaign_Data[[#This Row],[Total_Spend]]/Campaign_Data[[#This Row],[Conversions]]</f>
        <v>3.1100618131868134</v>
      </c>
      <c r="R1848" s="7">
        <f xml:space="preserve"> Campaign_Data[[#This Row],[Revenue_Generated]]/Campaign_Data[[#This Row],[Total_Spend]]</f>
        <v>2.5337426158008061</v>
      </c>
      <c r="S1848" t="str">
        <f xml:space="preserve"> TEXT(Campaign_Data[[#This Row],[Start_Date]], "mmm-yyyy")</f>
        <v>Feb-2023</v>
      </c>
    </row>
    <row r="1849" spans="1:19" x14ac:dyDescent="0.2">
      <c r="A1849" t="s">
        <v>1887</v>
      </c>
      <c r="B1849" t="s">
        <v>33</v>
      </c>
      <c r="C1849" t="s">
        <v>47</v>
      </c>
      <c r="D1849" s="1">
        <v>44904</v>
      </c>
      <c r="E1849" s="1">
        <v>45346</v>
      </c>
      <c r="F1849">
        <v>68347.199999999997</v>
      </c>
      <c r="G1849">
        <v>46234.7</v>
      </c>
      <c r="H1849">
        <v>20488.5</v>
      </c>
      <c r="I1849" s="6">
        <v>7730.53</v>
      </c>
      <c r="J1849" s="7">
        <v>23935.005000000001</v>
      </c>
      <c r="K1849" t="s">
        <v>29</v>
      </c>
      <c r="L1849" t="s">
        <v>22</v>
      </c>
      <c r="M1849" t="s">
        <v>31</v>
      </c>
      <c r="N1849" s="5">
        <f xml:space="preserve"> Campaign_Data[[#This Row],[Clicks]]/Campaign_Data[[#This Row],[Impressions]]</f>
        <v>0.67646809232858107</v>
      </c>
      <c r="O1849" s="5">
        <f xml:space="preserve"> Campaign_Data[[#This Row],[Conversions]]/Campaign_Data[[#This Row],[Clicks]]</f>
        <v>0.44314119049112466</v>
      </c>
      <c r="P1849" s="7">
        <f>Campaign_Data[[#This Row],[Total_Spend]]/Campaign_Data[[#This Row],[Clicks]]</f>
        <v>0.16720190679294988</v>
      </c>
      <c r="Q1849" s="6">
        <f>Campaign_Data[[#This Row],[Total_Spend]]/Campaign_Data[[#This Row],[Conversions]]</f>
        <v>0.37731068648266097</v>
      </c>
      <c r="R1849" s="7">
        <f xml:space="preserve"> Campaign_Data[[#This Row],[Revenue_Generated]]/Campaign_Data[[#This Row],[Total_Spend]]</f>
        <v>3.0961661102149534</v>
      </c>
      <c r="S1849" t="str">
        <f xml:space="preserve"> TEXT(Campaign_Data[[#This Row],[Start_Date]], "mmm-yyyy")</f>
        <v>Dec-2022</v>
      </c>
    </row>
    <row r="1850" spans="1:19" x14ac:dyDescent="0.2">
      <c r="A1850" t="s">
        <v>1888</v>
      </c>
      <c r="B1850" t="s">
        <v>19</v>
      </c>
      <c r="C1850" t="s">
        <v>28</v>
      </c>
      <c r="D1850" s="1">
        <v>45037</v>
      </c>
      <c r="E1850" s="1">
        <v>45478</v>
      </c>
      <c r="F1850">
        <v>13624.199999999999</v>
      </c>
      <c r="G1850">
        <v>9483</v>
      </c>
      <c r="H1850">
        <v>9401.7999999999993</v>
      </c>
      <c r="I1850" s="6">
        <v>12941.453</v>
      </c>
      <c r="J1850" s="7">
        <v>44055.175999999999</v>
      </c>
      <c r="K1850" t="s">
        <v>42</v>
      </c>
      <c r="L1850" t="s">
        <v>22</v>
      </c>
      <c r="M1850" t="s">
        <v>31</v>
      </c>
      <c r="N1850" s="5">
        <f xml:space="preserve"> Campaign_Data[[#This Row],[Clicks]]/Campaign_Data[[#This Row],[Impressions]]</f>
        <v>0.69604086845466162</v>
      </c>
      <c r="O1850" s="5">
        <f xml:space="preserve"> Campaign_Data[[#This Row],[Conversions]]/Campaign_Data[[#This Row],[Clicks]]</f>
        <v>0.99143730886850145</v>
      </c>
      <c r="P1850" s="7">
        <f>Campaign_Data[[#This Row],[Total_Spend]]/Campaign_Data[[#This Row],[Clicks]]</f>
        <v>1.3647003058103975</v>
      </c>
      <c r="Q1850" s="6">
        <f>Campaign_Data[[#This Row],[Total_Spend]]/Campaign_Data[[#This Row],[Conversions]]</f>
        <v>1.3764867365823565</v>
      </c>
      <c r="R1850" s="7">
        <f xml:space="preserve"> Campaign_Data[[#This Row],[Revenue_Generated]]/Campaign_Data[[#This Row],[Total_Spend]]</f>
        <v>3.404190858630789</v>
      </c>
      <c r="S1850" t="str">
        <f xml:space="preserve"> TEXT(Campaign_Data[[#This Row],[Start_Date]], "mmm-yyyy")</f>
        <v>Apr-2023</v>
      </c>
    </row>
    <row r="1851" spans="1:19" x14ac:dyDescent="0.2">
      <c r="A1851" t="s">
        <v>1889</v>
      </c>
      <c r="B1851" t="s">
        <v>46</v>
      </c>
      <c r="C1851" t="s">
        <v>40</v>
      </c>
      <c r="D1851" s="1">
        <v>45151</v>
      </c>
      <c r="E1851" s="1">
        <v>45594</v>
      </c>
      <c r="F1851">
        <v>40823.299999999996</v>
      </c>
      <c r="G1851">
        <v>9735.2999999999993</v>
      </c>
      <c r="H1851">
        <v>5547.7</v>
      </c>
      <c r="I1851" s="6">
        <v>6032.9570000000003</v>
      </c>
      <c r="J1851" s="7">
        <v>20499.52</v>
      </c>
      <c r="K1851" t="s">
        <v>29</v>
      </c>
      <c r="L1851" t="s">
        <v>49</v>
      </c>
      <c r="M1851" t="s">
        <v>31</v>
      </c>
      <c r="N1851" s="5">
        <f xml:space="preserve"> Campaign_Data[[#This Row],[Clicks]]/Campaign_Data[[#This Row],[Impressions]]</f>
        <v>0.23847410669887051</v>
      </c>
      <c r="O1851" s="5">
        <f xml:space="preserve"> Campaign_Data[[#This Row],[Conversions]]/Campaign_Data[[#This Row],[Clicks]]</f>
        <v>0.56985403634197207</v>
      </c>
      <c r="P1851" s="7">
        <f>Campaign_Data[[#This Row],[Total_Spend]]/Campaign_Data[[#This Row],[Clicks]]</f>
        <v>0.61969913613345262</v>
      </c>
      <c r="Q1851" s="6">
        <f>Campaign_Data[[#This Row],[Total_Spend]]/Campaign_Data[[#This Row],[Conversions]]</f>
        <v>1.0874699424986933</v>
      </c>
      <c r="R1851" s="7">
        <f xml:space="preserve"> Campaign_Data[[#This Row],[Revenue_Generated]]/Campaign_Data[[#This Row],[Total_Spend]]</f>
        <v>3.3979224449967069</v>
      </c>
      <c r="S1851" t="str">
        <f xml:space="preserve"> TEXT(Campaign_Data[[#This Row],[Start_Date]], "mmm-yyyy")</f>
        <v>Aug-2023</v>
      </c>
    </row>
    <row r="1852" spans="1:19" x14ac:dyDescent="0.2">
      <c r="A1852" t="s">
        <v>1890</v>
      </c>
      <c r="B1852" t="s">
        <v>46</v>
      </c>
      <c r="C1852" t="s">
        <v>28</v>
      </c>
      <c r="D1852" s="1">
        <v>45055</v>
      </c>
      <c r="E1852" s="1">
        <v>45516</v>
      </c>
      <c r="F1852">
        <v>44822.400000000001</v>
      </c>
      <c r="G1852">
        <v>2409.9</v>
      </c>
      <c r="H1852">
        <v>1157.0999999999999</v>
      </c>
      <c r="I1852" s="6">
        <v>855.67399999999998</v>
      </c>
      <c r="J1852" s="7">
        <v>2840.0859999999998</v>
      </c>
      <c r="K1852" t="s">
        <v>64</v>
      </c>
      <c r="L1852" t="s">
        <v>43</v>
      </c>
      <c r="M1852" t="s">
        <v>31</v>
      </c>
      <c r="N1852" s="5">
        <f xml:space="preserve"> Campaign_Data[[#This Row],[Clicks]]/Campaign_Data[[#This Row],[Impressions]]</f>
        <v>5.376552795031056E-2</v>
      </c>
      <c r="O1852" s="5">
        <f xml:space="preserve"> Campaign_Data[[#This Row],[Conversions]]/Campaign_Data[[#This Row],[Clicks]]</f>
        <v>0.4801444043321299</v>
      </c>
      <c r="P1852" s="7">
        <f>Campaign_Data[[#This Row],[Total_Spend]]/Campaign_Data[[#This Row],[Clicks]]</f>
        <v>0.35506618531889289</v>
      </c>
      <c r="Q1852" s="6">
        <f>Campaign_Data[[#This Row],[Total_Spend]]/Campaign_Data[[#This Row],[Conversions]]</f>
        <v>0.73949874686716799</v>
      </c>
      <c r="R1852" s="7">
        <f xml:space="preserve"> Campaign_Data[[#This Row],[Revenue_Generated]]/Campaign_Data[[#This Row],[Total_Spend]]</f>
        <v>3.3191215346031315</v>
      </c>
      <c r="S1852" t="str">
        <f xml:space="preserve"> TEXT(Campaign_Data[[#This Row],[Start_Date]], "mmm-yyyy")</f>
        <v>May-2023</v>
      </c>
    </row>
    <row r="1853" spans="1:19" x14ac:dyDescent="0.2">
      <c r="A1853" t="s">
        <v>1891</v>
      </c>
      <c r="B1853" t="s">
        <v>27</v>
      </c>
      <c r="C1853" t="s">
        <v>47</v>
      </c>
      <c r="D1853" s="1">
        <v>45025</v>
      </c>
      <c r="E1853" s="1">
        <v>45475</v>
      </c>
      <c r="F1853">
        <v>72737.8</v>
      </c>
      <c r="G1853">
        <v>9964.4</v>
      </c>
      <c r="H1853">
        <v>646.69999999999993</v>
      </c>
      <c r="I1853" s="6">
        <v>3694.6289999999999</v>
      </c>
      <c r="J1853" s="7">
        <v>5138.6260000000002</v>
      </c>
      <c r="K1853" t="s">
        <v>21</v>
      </c>
      <c r="L1853" t="s">
        <v>43</v>
      </c>
      <c r="M1853" t="s">
        <v>31</v>
      </c>
      <c r="N1853" s="5">
        <f xml:space="preserve"> Campaign_Data[[#This Row],[Clicks]]/Campaign_Data[[#This Row],[Impressions]]</f>
        <v>0.13699067060043058</v>
      </c>
      <c r="O1853" s="5">
        <f xml:space="preserve"> Campaign_Data[[#This Row],[Conversions]]/Campaign_Data[[#This Row],[Clicks]]</f>
        <v>6.4901047729918504E-2</v>
      </c>
      <c r="P1853" s="7">
        <f>Campaign_Data[[#This Row],[Total_Spend]]/Campaign_Data[[#This Row],[Clicks]]</f>
        <v>0.37078288707799767</v>
      </c>
      <c r="Q1853" s="6">
        <f>Campaign_Data[[#This Row],[Total_Spend]]/Campaign_Data[[#This Row],[Conversions]]</f>
        <v>5.7130493273542609</v>
      </c>
      <c r="R1853" s="7">
        <f xml:space="preserve"> Campaign_Data[[#This Row],[Revenue_Generated]]/Campaign_Data[[#This Row],[Total_Spend]]</f>
        <v>1.3908368066184724</v>
      </c>
      <c r="S1853" t="str">
        <f xml:space="preserve"> TEXT(Campaign_Data[[#This Row],[Start_Date]], "mmm-yyyy")</f>
        <v>Apr-2023</v>
      </c>
    </row>
    <row r="1854" spans="1:19" x14ac:dyDescent="0.2">
      <c r="A1854" t="s">
        <v>1892</v>
      </c>
      <c r="B1854" t="s">
        <v>27</v>
      </c>
      <c r="C1854" t="s">
        <v>20</v>
      </c>
      <c r="D1854" s="1">
        <v>45011</v>
      </c>
      <c r="E1854" s="1">
        <v>45447</v>
      </c>
      <c r="F1854">
        <v>36429.799999999996</v>
      </c>
      <c r="G1854">
        <v>30102</v>
      </c>
      <c r="H1854">
        <v>28831.8</v>
      </c>
      <c r="I1854" s="6">
        <v>14143.995999999999</v>
      </c>
      <c r="J1854" s="7">
        <v>25970.428</v>
      </c>
      <c r="K1854" t="s">
        <v>21</v>
      </c>
      <c r="L1854" t="s">
        <v>30</v>
      </c>
      <c r="M1854" t="s">
        <v>31</v>
      </c>
      <c r="N1854" s="5">
        <f xml:space="preserve"> Campaign_Data[[#This Row],[Clicks]]/Campaign_Data[[#This Row],[Impressions]]</f>
        <v>0.8263015443400733</v>
      </c>
      <c r="O1854" s="5">
        <f xml:space="preserve"> Campaign_Data[[#This Row],[Conversions]]/Campaign_Data[[#This Row],[Clicks]]</f>
        <v>0.95780346820809248</v>
      </c>
      <c r="P1854" s="7">
        <f>Campaign_Data[[#This Row],[Total_Spend]]/Campaign_Data[[#This Row],[Clicks]]</f>
        <v>0.46986897880539497</v>
      </c>
      <c r="Q1854" s="6">
        <f>Campaign_Data[[#This Row],[Total_Spend]]/Campaign_Data[[#This Row],[Conversions]]</f>
        <v>0.49056930195131765</v>
      </c>
      <c r="R1854" s="7">
        <f xml:space="preserve"> Campaign_Data[[#This Row],[Revenue_Generated]]/Campaign_Data[[#This Row],[Total_Spend]]</f>
        <v>1.8361450328464461</v>
      </c>
      <c r="S1854" t="str">
        <f xml:space="preserve"> TEXT(Campaign_Data[[#This Row],[Start_Date]], "mmm-yyyy")</f>
        <v>Mar-2023</v>
      </c>
    </row>
    <row r="1855" spans="1:19" x14ac:dyDescent="0.2">
      <c r="A1855" t="s">
        <v>1893</v>
      </c>
      <c r="B1855" t="s">
        <v>25</v>
      </c>
      <c r="C1855" t="s">
        <v>40</v>
      </c>
      <c r="D1855" s="1">
        <v>44987</v>
      </c>
      <c r="E1855" s="1">
        <v>45421</v>
      </c>
      <c r="F1855">
        <v>143329.60000000001</v>
      </c>
      <c r="G1855">
        <v>34222.9</v>
      </c>
      <c r="H1855">
        <v>9146.6</v>
      </c>
      <c r="I1855" s="6">
        <v>12865.038</v>
      </c>
      <c r="J1855" s="7">
        <v>23822.223999999998</v>
      </c>
      <c r="K1855" t="s">
        <v>21</v>
      </c>
      <c r="L1855" t="s">
        <v>49</v>
      </c>
      <c r="M1855" t="s">
        <v>23</v>
      </c>
      <c r="N1855" s="5">
        <f xml:space="preserve"> Campaign_Data[[#This Row],[Clicks]]/Campaign_Data[[#This Row],[Impressions]]</f>
        <v>0.23877063774684365</v>
      </c>
      <c r="O1855" s="5">
        <f xml:space="preserve"> Campaign_Data[[#This Row],[Conversions]]/Campaign_Data[[#This Row],[Clicks]]</f>
        <v>0.26726548597576477</v>
      </c>
      <c r="P1855" s="7">
        <f>Campaign_Data[[#This Row],[Total_Spend]]/Campaign_Data[[#This Row],[Clicks]]</f>
        <v>0.37591898991610878</v>
      </c>
      <c r="Q1855" s="6">
        <f>Campaign_Data[[#This Row],[Total_Spend]]/Campaign_Data[[#This Row],[Conversions]]</f>
        <v>1.4065377298668358</v>
      </c>
      <c r="R1855" s="7">
        <f xml:space="preserve"> Campaign_Data[[#This Row],[Revenue_Generated]]/Campaign_Data[[#This Row],[Total_Spend]]</f>
        <v>1.8517025756161776</v>
      </c>
      <c r="S1855" t="str">
        <f xml:space="preserve"> TEXT(Campaign_Data[[#This Row],[Start_Date]], "mmm-yyyy")</f>
        <v>Mar-2023</v>
      </c>
    </row>
    <row r="1856" spans="1:19" x14ac:dyDescent="0.2">
      <c r="A1856" t="s">
        <v>1894</v>
      </c>
      <c r="B1856" t="s">
        <v>27</v>
      </c>
      <c r="C1856" t="s">
        <v>40</v>
      </c>
      <c r="D1856" s="1">
        <v>44995</v>
      </c>
      <c r="E1856" s="1">
        <v>45439</v>
      </c>
      <c r="F1856">
        <v>29052.2</v>
      </c>
      <c r="G1856">
        <v>13035.5</v>
      </c>
      <c r="H1856">
        <v>107.3</v>
      </c>
      <c r="I1856" s="6">
        <v>5612.8050000000003</v>
      </c>
      <c r="J1856" s="7">
        <v>9473.1689999999999</v>
      </c>
      <c r="K1856" t="s">
        <v>42</v>
      </c>
      <c r="L1856" t="s">
        <v>34</v>
      </c>
      <c r="M1856" t="s">
        <v>23</v>
      </c>
      <c r="N1856" s="5">
        <f xml:space="preserve"> Campaign_Data[[#This Row],[Clicks]]/Campaign_Data[[#This Row],[Impressions]]</f>
        <v>0.44869235376322619</v>
      </c>
      <c r="O1856" s="5">
        <f xml:space="preserve"> Campaign_Data[[#This Row],[Conversions]]/Campaign_Data[[#This Row],[Clicks]]</f>
        <v>8.2313681868743053E-3</v>
      </c>
      <c r="P1856" s="7">
        <f>Campaign_Data[[#This Row],[Total_Spend]]/Campaign_Data[[#This Row],[Clicks]]</f>
        <v>0.43057842046718581</v>
      </c>
      <c r="Q1856" s="6">
        <f>Campaign_Data[[#This Row],[Total_Spend]]/Campaign_Data[[#This Row],[Conversions]]</f>
        <v>52.309459459459461</v>
      </c>
      <c r="R1856" s="7">
        <f xml:space="preserve"> Campaign_Data[[#This Row],[Revenue_Generated]]/Campaign_Data[[#This Row],[Total_Spend]]</f>
        <v>1.6877780361156318</v>
      </c>
      <c r="S1856" t="str">
        <f xml:space="preserve"> TEXT(Campaign_Data[[#This Row],[Start_Date]], "mmm-yyyy")</f>
        <v>Mar-2023</v>
      </c>
    </row>
    <row r="1857" spans="1:19" x14ac:dyDescent="0.2">
      <c r="A1857" t="s">
        <v>1895</v>
      </c>
      <c r="B1857" t="s">
        <v>25</v>
      </c>
      <c r="C1857" t="s">
        <v>47</v>
      </c>
      <c r="D1857" s="1">
        <v>45030</v>
      </c>
      <c r="E1857" s="1">
        <v>45476</v>
      </c>
      <c r="F1857">
        <v>121597</v>
      </c>
      <c r="G1857">
        <v>74672.099999999991</v>
      </c>
      <c r="H1857">
        <v>1563.1</v>
      </c>
      <c r="I1857" s="6">
        <v>4206.4210000000003</v>
      </c>
      <c r="J1857" s="7">
        <v>6061.5219999999999</v>
      </c>
      <c r="K1857" t="s">
        <v>29</v>
      </c>
      <c r="L1857" t="s">
        <v>30</v>
      </c>
      <c r="M1857" t="s">
        <v>23</v>
      </c>
      <c r="N1857" s="5">
        <f xml:space="preserve"> Campaign_Data[[#This Row],[Clicks]]/Campaign_Data[[#This Row],[Impressions]]</f>
        <v>0.61409492010493671</v>
      </c>
      <c r="O1857" s="5">
        <f xml:space="preserve"> Campaign_Data[[#This Row],[Conversions]]/Campaign_Data[[#This Row],[Clicks]]</f>
        <v>2.0932851761233447E-2</v>
      </c>
      <c r="P1857" s="7">
        <f>Campaign_Data[[#This Row],[Total_Spend]]/Campaign_Data[[#This Row],[Clicks]]</f>
        <v>5.6331896384325612E-2</v>
      </c>
      <c r="Q1857" s="6">
        <f>Campaign_Data[[#This Row],[Total_Spend]]/Campaign_Data[[#This Row],[Conversions]]</f>
        <v>2.691076066790353</v>
      </c>
      <c r="R1857" s="7">
        <f xml:space="preserve"> Campaign_Data[[#This Row],[Revenue_Generated]]/Campaign_Data[[#This Row],[Total_Spend]]</f>
        <v>1.4410164840846884</v>
      </c>
      <c r="S1857" t="str">
        <f xml:space="preserve"> TEXT(Campaign_Data[[#This Row],[Start_Date]], "mmm-yyyy")</f>
        <v>Apr-2023</v>
      </c>
    </row>
    <row r="1858" spans="1:19" x14ac:dyDescent="0.2">
      <c r="A1858" t="s">
        <v>1896</v>
      </c>
      <c r="B1858" t="s">
        <v>46</v>
      </c>
      <c r="C1858" t="s">
        <v>40</v>
      </c>
      <c r="D1858" s="1">
        <v>44959</v>
      </c>
      <c r="E1858" s="1">
        <v>45419</v>
      </c>
      <c r="F1858">
        <v>73196</v>
      </c>
      <c r="G1858">
        <v>4483.3999999999996</v>
      </c>
      <c r="H1858">
        <v>466.9</v>
      </c>
      <c r="I1858" s="6">
        <v>608.04300000000001</v>
      </c>
      <c r="J1858" s="7">
        <v>2344.9110000000001</v>
      </c>
      <c r="K1858" t="s">
        <v>29</v>
      </c>
      <c r="L1858" t="s">
        <v>34</v>
      </c>
      <c r="M1858" t="s">
        <v>31</v>
      </c>
      <c r="N1858" s="5">
        <f xml:space="preserve"> Campaign_Data[[#This Row],[Clicks]]/Campaign_Data[[#This Row],[Impressions]]</f>
        <v>6.1251980982567351E-2</v>
      </c>
      <c r="O1858" s="5">
        <f xml:space="preserve"> Campaign_Data[[#This Row],[Conversions]]/Campaign_Data[[#This Row],[Clicks]]</f>
        <v>0.10413971539456662</v>
      </c>
      <c r="P1858" s="7">
        <f>Campaign_Data[[#This Row],[Total_Spend]]/Campaign_Data[[#This Row],[Clicks]]</f>
        <v>0.135620957309185</v>
      </c>
      <c r="Q1858" s="6">
        <f>Campaign_Data[[#This Row],[Total_Spend]]/Campaign_Data[[#This Row],[Conversions]]</f>
        <v>1.3022981366459627</v>
      </c>
      <c r="R1858" s="7">
        <f xml:space="preserve"> Campaign_Data[[#This Row],[Revenue_Generated]]/Campaign_Data[[#This Row],[Total_Spend]]</f>
        <v>3.8564887680641009</v>
      </c>
      <c r="S1858" t="str">
        <f xml:space="preserve"> TEXT(Campaign_Data[[#This Row],[Start_Date]], "mmm-yyyy")</f>
        <v>Feb-2023</v>
      </c>
    </row>
    <row r="1859" spans="1:19" x14ac:dyDescent="0.2">
      <c r="A1859" t="s">
        <v>1897</v>
      </c>
      <c r="B1859" t="s">
        <v>19</v>
      </c>
      <c r="C1859" t="s">
        <v>47</v>
      </c>
      <c r="D1859" s="1">
        <v>45093</v>
      </c>
      <c r="E1859" s="1">
        <v>45532</v>
      </c>
      <c r="F1859">
        <v>40939.299999999996</v>
      </c>
      <c r="G1859">
        <v>30853.1</v>
      </c>
      <c r="H1859">
        <v>2668</v>
      </c>
      <c r="I1859" s="6">
        <v>7896.8450000000003</v>
      </c>
      <c r="J1859" s="7">
        <v>21085.436000000002</v>
      </c>
      <c r="K1859" t="s">
        <v>64</v>
      </c>
      <c r="L1859" t="s">
        <v>22</v>
      </c>
      <c r="M1859" t="s">
        <v>23</v>
      </c>
      <c r="N1859" s="5">
        <f xml:space="preserve"> Campaign_Data[[#This Row],[Clicks]]/Campaign_Data[[#This Row],[Impressions]]</f>
        <v>0.75363037472550831</v>
      </c>
      <c r="O1859" s="5">
        <f xml:space="preserve"> Campaign_Data[[#This Row],[Conversions]]/Campaign_Data[[#This Row],[Clicks]]</f>
        <v>8.6474292696682026E-2</v>
      </c>
      <c r="P1859" s="7">
        <f>Campaign_Data[[#This Row],[Total_Spend]]/Campaign_Data[[#This Row],[Clicks]]</f>
        <v>0.25594980731271738</v>
      </c>
      <c r="Q1859" s="6">
        <f>Campaign_Data[[#This Row],[Total_Spend]]/Campaign_Data[[#This Row],[Conversions]]</f>
        <v>2.9598369565217393</v>
      </c>
      <c r="R1859" s="7">
        <f xml:space="preserve"> Campaign_Data[[#This Row],[Revenue_Generated]]/Campaign_Data[[#This Row],[Total_Spend]]</f>
        <v>2.6701088852573402</v>
      </c>
      <c r="S1859" t="str">
        <f xml:space="preserve"> TEXT(Campaign_Data[[#This Row],[Start_Date]], "mmm-yyyy")</f>
        <v>Jun-2023</v>
      </c>
    </row>
    <row r="1860" spans="1:19" x14ac:dyDescent="0.2">
      <c r="A1860" t="s">
        <v>1898</v>
      </c>
      <c r="B1860" t="s">
        <v>39</v>
      </c>
      <c r="C1860" t="s">
        <v>47</v>
      </c>
      <c r="D1860" s="1">
        <v>45080</v>
      </c>
      <c r="E1860" s="1">
        <v>45514</v>
      </c>
      <c r="F1860">
        <v>50857.299999999996</v>
      </c>
      <c r="G1860">
        <v>11017.1</v>
      </c>
      <c r="H1860">
        <v>150.79999999999998</v>
      </c>
      <c r="I1860" s="6">
        <v>9793.4449999999997</v>
      </c>
      <c r="J1860" s="7">
        <v>17963.615000000002</v>
      </c>
      <c r="K1860" t="s">
        <v>64</v>
      </c>
      <c r="L1860" t="s">
        <v>22</v>
      </c>
      <c r="M1860" t="s">
        <v>31</v>
      </c>
      <c r="N1860" s="5">
        <f xml:space="preserve"> Campaign_Data[[#This Row],[Clicks]]/Campaign_Data[[#This Row],[Impressions]]</f>
        <v>0.21662770143125964</v>
      </c>
      <c r="O1860" s="5">
        <f xml:space="preserve"> Campaign_Data[[#This Row],[Conversions]]/Campaign_Data[[#This Row],[Clicks]]</f>
        <v>1.3687812582258487E-2</v>
      </c>
      <c r="P1860" s="7">
        <f>Campaign_Data[[#This Row],[Total_Spend]]/Campaign_Data[[#This Row],[Clicks]]</f>
        <v>0.88893129770992363</v>
      </c>
      <c r="Q1860" s="6">
        <f>Campaign_Data[[#This Row],[Total_Spend]]/Campaign_Data[[#This Row],[Conversions]]</f>
        <v>64.943269230769232</v>
      </c>
      <c r="R1860" s="7">
        <f xml:space="preserve"> Campaign_Data[[#This Row],[Revenue_Generated]]/Campaign_Data[[#This Row],[Total_Spend]]</f>
        <v>1.8342488266386345</v>
      </c>
      <c r="S1860" t="str">
        <f xml:space="preserve"> TEXT(Campaign_Data[[#This Row],[Start_Date]], "mmm-yyyy")</f>
        <v>Jun-2023</v>
      </c>
    </row>
    <row r="1861" spans="1:19" x14ac:dyDescent="0.2">
      <c r="A1861" t="s">
        <v>1899</v>
      </c>
      <c r="B1861" t="s">
        <v>39</v>
      </c>
      <c r="C1861" t="s">
        <v>28</v>
      </c>
      <c r="D1861" s="1">
        <v>45060</v>
      </c>
      <c r="E1861" s="1">
        <v>45505</v>
      </c>
      <c r="F1861">
        <v>48113.9</v>
      </c>
      <c r="G1861">
        <v>33637.1</v>
      </c>
      <c r="H1861">
        <v>14839.3</v>
      </c>
      <c r="I1861" s="6">
        <v>5074.3040000000001</v>
      </c>
      <c r="J1861" s="7">
        <v>15570.621999999999</v>
      </c>
      <c r="K1861" t="s">
        <v>29</v>
      </c>
      <c r="L1861" t="s">
        <v>49</v>
      </c>
      <c r="M1861" t="s">
        <v>31</v>
      </c>
      <c r="N1861" s="5">
        <f xml:space="preserve"> Campaign_Data[[#This Row],[Clicks]]/Campaign_Data[[#This Row],[Impressions]]</f>
        <v>0.69911397745765769</v>
      </c>
      <c r="O1861" s="5">
        <f xml:space="preserve"> Campaign_Data[[#This Row],[Conversions]]/Campaign_Data[[#This Row],[Clicks]]</f>
        <v>0.44115872057936029</v>
      </c>
      <c r="P1861" s="7">
        <f>Campaign_Data[[#This Row],[Total_Spend]]/Campaign_Data[[#This Row],[Clicks]]</f>
        <v>0.15085438399862058</v>
      </c>
      <c r="Q1861" s="6">
        <f>Campaign_Data[[#This Row],[Total_Spend]]/Campaign_Data[[#This Row],[Conversions]]</f>
        <v>0.34195036153996483</v>
      </c>
      <c r="R1861" s="7">
        <f xml:space="preserve"> Campaign_Data[[#This Row],[Revenue_Generated]]/Campaign_Data[[#This Row],[Total_Spend]]</f>
        <v>3.0685236832479883</v>
      </c>
      <c r="S1861" t="str">
        <f xml:space="preserve"> TEXT(Campaign_Data[[#This Row],[Start_Date]], "mmm-yyyy")</f>
        <v>May-2023</v>
      </c>
    </row>
    <row r="1862" spans="1:19" x14ac:dyDescent="0.2">
      <c r="A1862" t="s">
        <v>1900</v>
      </c>
      <c r="B1862" t="s">
        <v>39</v>
      </c>
      <c r="C1862" t="s">
        <v>20</v>
      </c>
      <c r="D1862" s="1">
        <v>45019</v>
      </c>
      <c r="E1862" s="1">
        <v>45456</v>
      </c>
      <c r="F1862">
        <v>9509.1</v>
      </c>
      <c r="G1862">
        <v>7128.2</v>
      </c>
      <c r="H1862">
        <v>208.79999999999998</v>
      </c>
      <c r="I1862" s="6">
        <v>3829.8850000000002</v>
      </c>
      <c r="J1862" s="7">
        <v>7263.6589999999997</v>
      </c>
      <c r="K1862" t="s">
        <v>21</v>
      </c>
      <c r="L1862" t="s">
        <v>22</v>
      </c>
      <c r="M1862" t="s">
        <v>23</v>
      </c>
      <c r="N1862" s="5">
        <f xml:space="preserve"> Campaign_Data[[#This Row],[Clicks]]/Campaign_Data[[#This Row],[Impressions]]</f>
        <v>0.74961878621530953</v>
      </c>
      <c r="O1862" s="5">
        <f xml:space="preserve"> Campaign_Data[[#This Row],[Conversions]]/Campaign_Data[[#This Row],[Clicks]]</f>
        <v>2.9292107404393815E-2</v>
      </c>
      <c r="P1862" s="7">
        <f>Campaign_Data[[#This Row],[Total_Spend]]/Campaign_Data[[#This Row],[Clicks]]</f>
        <v>0.53728641171684299</v>
      </c>
      <c r="Q1862" s="6">
        <f>Campaign_Data[[#This Row],[Total_Spend]]/Campaign_Data[[#This Row],[Conversions]]</f>
        <v>18.342361111111114</v>
      </c>
      <c r="R1862" s="7">
        <f xml:space="preserve"> Campaign_Data[[#This Row],[Revenue_Generated]]/Campaign_Data[[#This Row],[Total_Spend]]</f>
        <v>1.8965736569113691</v>
      </c>
      <c r="S1862" t="str">
        <f xml:space="preserve"> TEXT(Campaign_Data[[#This Row],[Start_Date]], "mmm-yyyy")</f>
        <v>Apr-2023</v>
      </c>
    </row>
    <row r="1863" spans="1:19" x14ac:dyDescent="0.2">
      <c r="A1863" t="s">
        <v>1901</v>
      </c>
      <c r="B1863" t="s">
        <v>46</v>
      </c>
      <c r="C1863" t="s">
        <v>20</v>
      </c>
      <c r="D1863" s="1">
        <v>44871</v>
      </c>
      <c r="E1863" s="1">
        <v>45322</v>
      </c>
      <c r="F1863">
        <v>41269.9</v>
      </c>
      <c r="G1863">
        <v>18475.899999999998</v>
      </c>
      <c r="H1863">
        <v>17887.2</v>
      </c>
      <c r="I1863" s="6">
        <v>2246.8330000000001</v>
      </c>
      <c r="J1863" s="7">
        <v>5015.0860000000002</v>
      </c>
      <c r="K1863" t="s">
        <v>37</v>
      </c>
      <c r="L1863" t="s">
        <v>22</v>
      </c>
      <c r="M1863" t="s">
        <v>23</v>
      </c>
      <c r="N1863" s="5">
        <f xml:space="preserve"> Campaign_Data[[#This Row],[Clicks]]/Campaign_Data[[#This Row],[Impressions]]</f>
        <v>0.44768463214110032</v>
      </c>
      <c r="O1863" s="5">
        <f xml:space="preserve"> Campaign_Data[[#This Row],[Conversions]]/Campaign_Data[[#This Row],[Clicks]]</f>
        <v>0.96813687019306249</v>
      </c>
      <c r="P1863" s="7">
        <f>Campaign_Data[[#This Row],[Total_Spend]]/Campaign_Data[[#This Row],[Clicks]]</f>
        <v>0.12160885261340451</v>
      </c>
      <c r="Q1863" s="6">
        <f>Campaign_Data[[#This Row],[Total_Spend]]/Campaign_Data[[#This Row],[Conversions]]</f>
        <v>0.12561121919584955</v>
      </c>
      <c r="R1863" s="7">
        <f xml:space="preserve"> Campaign_Data[[#This Row],[Revenue_Generated]]/Campaign_Data[[#This Row],[Total_Spend]]</f>
        <v>2.2320688720523512</v>
      </c>
      <c r="S1863" t="str">
        <f xml:space="preserve"> TEXT(Campaign_Data[[#This Row],[Start_Date]], "mmm-yyyy")</f>
        <v>Nov-2022</v>
      </c>
    </row>
    <row r="1864" spans="1:19" x14ac:dyDescent="0.2">
      <c r="A1864" t="s">
        <v>1902</v>
      </c>
      <c r="B1864" t="s">
        <v>39</v>
      </c>
      <c r="C1864" t="s">
        <v>40</v>
      </c>
      <c r="D1864" s="1">
        <v>45026</v>
      </c>
      <c r="E1864" s="1">
        <v>45464</v>
      </c>
      <c r="F1864">
        <v>79286</v>
      </c>
      <c r="G1864">
        <v>41075.599999999999</v>
      </c>
      <c r="H1864">
        <v>2070.6</v>
      </c>
      <c r="I1864" s="6">
        <v>291.88499999999999</v>
      </c>
      <c r="J1864" s="7">
        <v>488.82400000000001</v>
      </c>
      <c r="K1864" t="s">
        <v>21</v>
      </c>
      <c r="L1864" t="s">
        <v>30</v>
      </c>
      <c r="M1864" t="s">
        <v>23</v>
      </c>
      <c r="N1864" s="5">
        <f xml:space="preserve"> Campaign_Data[[#This Row],[Clicks]]/Campaign_Data[[#This Row],[Impressions]]</f>
        <v>0.51806876371616672</v>
      </c>
      <c r="O1864" s="5">
        <f xml:space="preserve"> Campaign_Data[[#This Row],[Conversions]]/Campaign_Data[[#This Row],[Clicks]]</f>
        <v>5.0409488844959049E-2</v>
      </c>
      <c r="P1864" s="7">
        <f>Campaign_Data[[#This Row],[Total_Spend]]/Campaign_Data[[#This Row],[Clicks]]</f>
        <v>7.1060434905393958E-3</v>
      </c>
      <c r="Q1864" s="6">
        <f>Campaign_Data[[#This Row],[Total_Spend]]/Campaign_Data[[#This Row],[Conversions]]</f>
        <v>0.14096638655462185</v>
      </c>
      <c r="R1864" s="7">
        <f xml:space="preserve"> Campaign_Data[[#This Row],[Revenue_Generated]]/Campaign_Data[[#This Row],[Total_Spend]]</f>
        <v>1.6747143566815699</v>
      </c>
      <c r="S1864" t="str">
        <f xml:space="preserve"> TEXT(Campaign_Data[[#This Row],[Start_Date]], "mmm-yyyy")</f>
        <v>Apr-2023</v>
      </c>
    </row>
    <row r="1865" spans="1:19" x14ac:dyDescent="0.2">
      <c r="A1865" t="s">
        <v>1903</v>
      </c>
      <c r="B1865" t="s">
        <v>46</v>
      </c>
      <c r="C1865" t="s">
        <v>20</v>
      </c>
      <c r="D1865" s="1">
        <v>45112</v>
      </c>
      <c r="E1865" s="1">
        <v>45565</v>
      </c>
      <c r="F1865">
        <v>135009.5</v>
      </c>
      <c r="G1865">
        <v>68384.899999999994</v>
      </c>
      <c r="H1865">
        <v>67619.3</v>
      </c>
      <c r="I1865" s="6">
        <v>10747.022999999999</v>
      </c>
      <c r="J1865" s="7">
        <v>33847.64</v>
      </c>
      <c r="K1865" t="s">
        <v>21</v>
      </c>
      <c r="L1865" t="s">
        <v>34</v>
      </c>
      <c r="M1865" t="s">
        <v>31</v>
      </c>
      <c r="N1865" s="5">
        <f xml:space="preserve"> Campaign_Data[[#This Row],[Clicks]]/Campaign_Data[[#This Row],[Impressions]]</f>
        <v>0.50651917087316078</v>
      </c>
      <c r="O1865" s="5">
        <f xml:space="preserve"> Campaign_Data[[#This Row],[Conversions]]/Campaign_Data[[#This Row],[Clicks]]</f>
        <v>0.9888045460328232</v>
      </c>
      <c r="P1865" s="7">
        <f>Campaign_Data[[#This Row],[Total_Spend]]/Campaign_Data[[#This Row],[Clicks]]</f>
        <v>0.15715491285356856</v>
      </c>
      <c r="Q1865" s="6">
        <f>Campaign_Data[[#This Row],[Total_Spend]]/Campaign_Data[[#This Row],[Conversions]]</f>
        <v>0.15893425397778443</v>
      </c>
      <c r="R1865" s="7">
        <f xml:space="preserve"> Campaign_Data[[#This Row],[Revenue_Generated]]/Campaign_Data[[#This Row],[Total_Spend]]</f>
        <v>3.1494898633789097</v>
      </c>
      <c r="S1865" t="str">
        <f xml:space="preserve"> TEXT(Campaign_Data[[#This Row],[Start_Date]], "mmm-yyyy")</f>
        <v>Jul-2023</v>
      </c>
    </row>
    <row r="1866" spans="1:19" x14ac:dyDescent="0.2">
      <c r="A1866" t="s">
        <v>1904</v>
      </c>
      <c r="B1866" t="s">
        <v>27</v>
      </c>
      <c r="C1866" t="s">
        <v>28</v>
      </c>
      <c r="D1866" s="1">
        <v>45015</v>
      </c>
      <c r="E1866" s="1">
        <v>45464</v>
      </c>
      <c r="F1866">
        <v>68341.399999999994</v>
      </c>
      <c r="G1866">
        <v>38912.199999999997</v>
      </c>
      <c r="H1866">
        <v>28559.200000000001</v>
      </c>
      <c r="I1866" s="6">
        <v>2638.913</v>
      </c>
      <c r="J1866" s="7">
        <v>4121.4219999999996</v>
      </c>
      <c r="K1866" t="s">
        <v>37</v>
      </c>
      <c r="L1866" t="s">
        <v>49</v>
      </c>
      <c r="M1866" t="s">
        <v>23</v>
      </c>
      <c r="N1866" s="5">
        <f xml:space="preserve"> Campaign_Data[[#This Row],[Clicks]]/Campaign_Data[[#This Row],[Impressions]]</f>
        <v>0.56937961469914289</v>
      </c>
      <c r="O1866" s="5">
        <f xml:space="preserve"> Campaign_Data[[#This Row],[Conversions]]/Campaign_Data[[#This Row],[Clicks]]</f>
        <v>0.73393948427485478</v>
      </c>
      <c r="P1866" s="7">
        <f>Campaign_Data[[#This Row],[Total_Spend]]/Campaign_Data[[#This Row],[Clicks]]</f>
        <v>6.7817111342972136E-2</v>
      </c>
      <c r="Q1866" s="6">
        <f>Campaign_Data[[#This Row],[Total_Spend]]/Campaign_Data[[#This Row],[Conversions]]</f>
        <v>9.2401502843216896E-2</v>
      </c>
      <c r="R1866" s="7">
        <f xml:space="preserve"> Campaign_Data[[#This Row],[Revenue_Generated]]/Campaign_Data[[#This Row],[Total_Spend]]</f>
        <v>1.5617877512445464</v>
      </c>
      <c r="S1866" t="str">
        <f xml:space="preserve"> TEXT(Campaign_Data[[#This Row],[Start_Date]], "mmm-yyyy")</f>
        <v>Mar-2023</v>
      </c>
    </row>
    <row r="1867" spans="1:19" x14ac:dyDescent="0.2">
      <c r="A1867" t="s">
        <v>1905</v>
      </c>
      <c r="B1867" t="s">
        <v>27</v>
      </c>
      <c r="C1867" t="s">
        <v>28</v>
      </c>
      <c r="D1867" s="1">
        <v>45040</v>
      </c>
      <c r="E1867" s="1">
        <v>45477</v>
      </c>
      <c r="F1867">
        <v>141247.4</v>
      </c>
      <c r="G1867">
        <v>140313.60000000001</v>
      </c>
      <c r="H1867">
        <v>52446.5</v>
      </c>
      <c r="I1867" s="6">
        <v>6510.5290000000005</v>
      </c>
      <c r="J1867" s="7">
        <v>14671.825000000001</v>
      </c>
      <c r="K1867" t="s">
        <v>64</v>
      </c>
      <c r="L1867" t="s">
        <v>43</v>
      </c>
      <c r="M1867" t="s">
        <v>31</v>
      </c>
      <c r="N1867" s="5">
        <f xml:space="preserve"> Campaign_Data[[#This Row],[Clicks]]/Campaign_Data[[#This Row],[Impressions]]</f>
        <v>0.9933889048577178</v>
      </c>
      <c r="O1867" s="5">
        <f xml:space="preserve"> Campaign_Data[[#This Row],[Conversions]]/Campaign_Data[[#This Row],[Clicks]]</f>
        <v>0.37378058862433861</v>
      </c>
      <c r="P1867" s="7">
        <f>Campaign_Data[[#This Row],[Total_Spend]]/Campaign_Data[[#This Row],[Clicks]]</f>
        <v>4.6399842923280428E-2</v>
      </c>
      <c r="Q1867" s="6">
        <f>Campaign_Data[[#This Row],[Total_Spend]]/Campaign_Data[[#This Row],[Conversions]]</f>
        <v>0.12413657727398397</v>
      </c>
      <c r="R1867" s="7">
        <f xml:space="preserve"> Campaign_Data[[#This Row],[Revenue_Generated]]/Campaign_Data[[#This Row],[Total_Spend]]</f>
        <v>2.2535534362875889</v>
      </c>
      <c r="S1867" t="str">
        <f xml:space="preserve"> TEXT(Campaign_Data[[#This Row],[Start_Date]], "mmm-yyyy")</f>
        <v>Apr-2023</v>
      </c>
    </row>
    <row r="1868" spans="1:19" x14ac:dyDescent="0.2">
      <c r="A1868" t="s">
        <v>1906</v>
      </c>
      <c r="B1868" t="s">
        <v>19</v>
      </c>
      <c r="C1868" t="s">
        <v>40</v>
      </c>
      <c r="D1868" s="1">
        <v>44895</v>
      </c>
      <c r="E1868" s="1">
        <v>45334</v>
      </c>
      <c r="F1868">
        <v>17472.5</v>
      </c>
      <c r="G1868">
        <v>9572.9</v>
      </c>
      <c r="H1868">
        <v>1690.7</v>
      </c>
      <c r="I1868" s="6">
        <v>8147.1729999999998</v>
      </c>
      <c r="J1868" s="7">
        <v>27339.054</v>
      </c>
      <c r="K1868" t="s">
        <v>64</v>
      </c>
      <c r="L1868" t="s">
        <v>22</v>
      </c>
      <c r="M1868" t="s">
        <v>23</v>
      </c>
      <c r="N1868" s="5">
        <f xml:space="preserve"> Campaign_Data[[#This Row],[Clicks]]/Campaign_Data[[#This Row],[Impressions]]</f>
        <v>0.5478838174273859</v>
      </c>
      <c r="O1868" s="5">
        <f xml:space="preserve"> Campaign_Data[[#This Row],[Conversions]]/Campaign_Data[[#This Row],[Clicks]]</f>
        <v>0.1766131475310512</v>
      </c>
      <c r="P1868" s="7">
        <f>Campaign_Data[[#This Row],[Total_Spend]]/Campaign_Data[[#This Row],[Clicks]]</f>
        <v>0.85106634353226296</v>
      </c>
      <c r="Q1868" s="6">
        <f>Campaign_Data[[#This Row],[Total_Spend]]/Campaign_Data[[#This Row],[Conversions]]</f>
        <v>4.818816466552315</v>
      </c>
      <c r="R1868" s="7">
        <f xml:space="preserve"> Campaign_Data[[#This Row],[Revenue_Generated]]/Campaign_Data[[#This Row],[Total_Spend]]</f>
        <v>3.3556491312998999</v>
      </c>
      <c r="S1868" t="str">
        <f xml:space="preserve"> TEXT(Campaign_Data[[#This Row],[Start_Date]], "mmm-yyyy")</f>
        <v>Nov-2022</v>
      </c>
    </row>
    <row r="1869" spans="1:19" x14ac:dyDescent="0.2">
      <c r="A1869" t="s">
        <v>1907</v>
      </c>
      <c r="B1869" t="s">
        <v>33</v>
      </c>
      <c r="C1869" t="s">
        <v>20</v>
      </c>
      <c r="D1869" s="1">
        <v>45102</v>
      </c>
      <c r="E1869" s="1">
        <v>45544</v>
      </c>
      <c r="F1869">
        <v>74544.5</v>
      </c>
      <c r="G1869">
        <v>65812.599999999991</v>
      </c>
      <c r="H1869">
        <v>22785.3</v>
      </c>
      <c r="I1869" s="6">
        <v>3831.0160000000001</v>
      </c>
      <c r="J1869" s="7">
        <v>11084.815000000001</v>
      </c>
      <c r="K1869" t="s">
        <v>42</v>
      </c>
      <c r="L1869" t="s">
        <v>22</v>
      </c>
      <c r="M1869" t="s">
        <v>31</v>
      </c>
      <c r="N1869" s="5">
        <f xml:space="preserve"> Campaign_Data[[#This Row],[Clicks]]/Campaign_Data[[#This Row],[Impressions]]</f>
        <v>0.88286325617584116</v>
      </c>
      <c r="O1869" s="5">
        <f xml:space="preserve"> Campaign_Data[[#This Row],[Conversions]]/Campaign_Data[[#This Row],[Clicks]]</f>
        <v>0.3462148585529215</v>
      </c>
      <c r="P1869" s="7">
        <f>Campaign_Data[[#This Row],[Total_Spend]]/Campaign_Data[[#This Row],[Clicks]]</f>
        <v>5.8210980876002474E-2</v>
      </c>
      <c r="Q1869" s="6">
        <f>Campaign_Data[[#This Row],[Total_Spend]]/Campaign_Data[[#This Row],[Conversions]]</f>
        <v>0.16813542064401171</v>
      </c>
      <c r="R1869" s="7">
        <f xml:space="preserve"> Campaign_Data[[#This Row],[Revenue_Generated]]/Campaign_Data[[#This Row],[Total_Spend]]</f>
        <v>2.8934400169563377</v>
      </c>
      <c r="S1869" t="str">
        <f xml:space="preserve"> TEXT(Campaign_Data[[#This Row],[Start_Date]], "mmm-yyyy")</f>
        <v>Jun-2023</v>
      </c>
    </row>
    <row r="1870" spans="1:19" x14ac:dyDescent="0.2">
      <c r="A1870" t="s">
        <v>1908</v>
      </c>
      <c r="B1870" t="s">
        <v>27</v>
      </c>
      <c r="C1870" t="s">
        <v>40</v>
      </c>
      <c r="D1870" s="1">
        <v>44914</v>
      </c>
      <c r="E1870" s="1">
        <v>45353</v>
      </c>
      <c r="F1870">
        <v>44291.7</v>
      </c>
      <c r="G1870">
        <v>3613.4</v>
      </c>
      <c r="H1870">
        <v>5.8</v>
      </c>
      <c r="I1870" s="6">
        <v>5950.9160000000002</v>
      </c>
      <c r="J1870" s="7">
        <v>8555.1450000000004</v>
      </c>
      <c r="K1870" t="s">
        <v>42</v>
      </c>
      <c r="L1870" t="s">
        <v>34</v>
      </c>
      <c r="M1870" t="s">
        <v>31</v>
      </c>
      <c r="N1870" s="5">
        <f xml:space="preserve"> Campaign_Data[[#This Row],[Clicks]]/Campaign_Data[[#This Row],[Impressions]]</f>
        <v>8.1581876514109877E-2</v>
      </c>
      <c r="O1870" s="5">
        <f xml:space="preserve"> Campaign_Data[[#This Row],[Conversions]]/Campaign_Data[[#This Row],[Clicks]]</f>
        <v>1.6051364365971107E-3</v>
      </c>
      <c r="P1870" s="7">
        <f>Campaign_Data[[#This Row],[Total_Spend]]/Campaign_Data[[#This Row],[Clicks]]</f>
        <v>1.6469020866773676</v>
      </c>
      <c r="Q1870" s="6">
        <f>Campaign_Data[[#This Row],[Total_Spend]]/Campaign_Data[[#This Row],[Conversions]]</f>
        <v>1026.02</v>
      </c>
      <c r="R1870" s="7">
        <f xml:space="preserve"> Campaign_Data[[#This Row],[Revenue_Generated]]/Campaign_Data[[#This Row],[Total_Spend]]</f>
        <v>1.4376181750843064</v>
      </c>
      <c r="S1870" t="str">
        <f xml:space="preserve"> TEXT(Campaign_Data[[#This Row],[Start_Date]], "mmm-yyyy")</f>
        <v>Dec-2022</v>
      </c>
    </row>
    <row r="1871" spans="1:19" x14ac:dyDescent="0.2">
      <c r="A1871" t="s">
        <v>1909</v>
      </c>
      <c r="B1871" t="s">
        <v>33</v>
      </c>
      <c r="C1871" t="s">
        <v>47</v>
      </c>
      <c r="D1871" s="1">
        <v>45045</v>
      </c>
      <c r="E1871" s="1">
        <v>45504</v>
      </c>
      <c r="F1871">
        <v>73552.7</v>
      </c>
      <c r="G1871">
        <v>63405.599999999999</v>
      </c>
      <c r="H1871">
        <v>1006.3</v>
      </c>
      <c r="I1871" s="6">
        <v>366.85</v>
      </c>
      <c r="J1871" s="7">
        <v>1181.808</v>
      </c>
      <c r="K1871" t="s">
        <v>64</v>
      </c>
      <c r="L1871" t="s">
        <v>34</v>
      </c>
      <c r="M1871" t="s">
        <v>31</v>
      </c>
      <c r="N1871" s="5">
        <f xml:space="preserve"> Campaign_Data[[#This Row],[Clicks]]/Campaign_Data[[#This Row],[Impressions]]</f>
        <v>0.86204313369869501</v>
      </c>
      <c r="O1871" s="5">
        <f xml:space="preserve"> Campaign_Data[[#This Row],[Conversions]]/Campaign_Data[[#This Row],[Clicks]]</f>
        <v>1.5870837907061838E-2</v>
      </c>
      <c r="P1871" s="7">
        <f>Campaign_Data[[#This Row],[Total_Spend]]/Campaign_Data[[#This Row],[Clicks]]</f>
        <v>5.7857665568971832E-3</v>
      </c>
      <c r="Q1871" s="6">
        <f>Campaign_Data[[#This Row],[Total_Spend]]/Campaign_Data[[#This Row],[Conversions]]</f>
        <v>0.36455331412103753</v>
      </c>
      <c r="R1871" s="7">
        <f xml:space="preserve"> Campaign_Data[[#This Row],[Revenue_Generated]]/Campaign_Data[[#This Row],[Total_Spend]]</f>
        <v>3.2215019762845847</v>
      </c>
      <c r="S1871" t="str">
        <f xml:space="preserve"> TEXT(Campaign_Data[[#This Row],[Start_Date]], "mmm-yyyy")</f>
        <v>Apr-2023</v>
      </c>
    </row>
    <row r="1872" spans="1:19" x14ac:dyDescent="0.2">
      <c r="A1872" t="s">
        <v>1910</v>
      </c>
      <c r="B1872" t="s">
        <v>46</v>
      </c>
      <c r="C1872" t="s">
        <v>28</v>
      </c>
      <c r="D1872" s="1">
        <v>45052</v>
      </c>
      <c r="E1872" s="1">
        <v>45505</v>
      </c>
      <c r="F1872">
        <v>75550.8</v>
      </c>
      <c r="G1872">
        <v>29287.1</v>
      </c>
      <c r="H1872">
        <v>8647.7999999999993</v>
      </c>
      <c r="I1872" s="6">
        <v>11226.566999999999</v>
      </c>
      <c r="J1872" s="7">
        <v>26891.438999999998</v>
      </c>
      <c r="K1872" t="s">
        <v>42</v>
      </c>
      <c r="L1872" t="s">
        <v>34</v>
      </c>
      <c r="M1872" t="s">
        <v>31</v>
      </c>
      <c r="N1872" s="5">
        <f xml:space="preserve"> Campaign_Data[[#This Row],[Clicks]]/Campaign_Data[[#This Row],[Impressions]]</f>
        <v>0.38764778136035616</v>
      </c>
      <c r="O1872" s="5">
        <f xml:space="preserve"> Campaign_Data[[#This Row],[Conversions]]/Campaign_Data[[#This Row],[Clicks]]</f>
        <v>0.29527676007525494</v>
      </c>
      <c r="P1872" s="7">
        <f>Campaign_Data[[#This Row],[Total_Spend]]/Campaign_Data[[#This Row],[Clicks]]</f>
        <v>0.38332805228240419</v>
      </c>
      <c r="Q1872" s="6">
        <f>Campaign_Data[[#This Row],[Total_Spend]]/Campaign_Data[[#This Row],[Conversions]]</f>
        <v>1.2981991951710261</v>
      </c>
      <c r="R1872" s="7">
        <f xml:space="preserve"> Campaign_Data[[#This Row],[Revenue_Generated]]/Campaign_Data[[#This Row],[Total_Spend]]</f>
        <v>2.3953394657511953</v>
      </c>
      <c r="S1872" t="str">
        <f xml:space="preserve"> TEXT(Campaign_Data[[#This Row],[Start_Date]], "mmm-yyyy")</f>
        <v>May-2023</v>
      </c>
    </row>
    <row r="1873" spans="1:19" x14ac:dyDescent="0.2">
      <c r="A1873" t="s">
        <v>1911</v>
      </c>
      <c r="B1873" t="s">
        <v>25</v>
      </c>
      <c r="C1873" t="s">
        <v>40</v>
      </c>
      <c r="D1873" s="1">
        <v>44939</v>
      </c>
      <c r="E1873" s="1">
        <v>45401</v>
      </c>
      <c r="F1873">
        <v>140365.79999999999</v>
      </c>
      <c r="G1873">
        <v>8439</v>
      </c>
      <c r="H1873">
        <v>1586.3</v>
      </c>
      <c r="I1873" s="6">
        <v>12002.607</v>
      </c>
      <c r="J1873" s="7">
        <v>15367.767</v>
      </c>
      <c r="K1873" t="s">
        <v>21</v>
      </c>
      <c r="L1873" t="s">
        <v>43</v>
      </c>
      <c r="M1873" t="s">
        <v>31</v>
      </c>
      <c r="N1873" s="5">
        <f xml:space="preserve"> Campaign_Data[[#This Row],[Clicks]]/Campaign_Data[[#This Row],[Impressions]]</f>
        <v>6.0121482583364326E-2</v>
      </c>
      <c r="O1873" s="5">
        <f xml:space="preserve"> Campaign_Data[[#This Row],[Conversions]]/Campaign_Data[[#This Row],[Clicks]]</f>
        <v>0.18797250859106529</v>
      </c>
      <c r="P1873" s="7">
        <f>Campaign_Data[[#This Row],[Total_Spend]]/Campaign_Data[[#This Row],[Clicks]]</f>
        <v>1.4222783505154639</v>
      </c>
      <c r="Q1873" s="6">
        <f>Campaign_Data[[#This Row],[Total_Spend]]/Campaign_Data[[#This Row],[Conversions]]</f>
        <v>7.5664168190127974</v>
      </c>
      <c r="R1873" s="7">
        <f xml:space="preserve"> Campaign_Data[[#This Row],[Revenue_Generated]]/Campaign_Data[[#This Row],[Total_Spend]]</f>
        <v>1.2803690898152376</v>
      </c>
      <c r="S1873" t="str">
        <f xml:space="preserve"> TEXT(Campaign_Data[[#This Row],[Start_Date]], "mmm-yyyy")</f>
        <v>Jan-2023</v>
      </c>
    </row>
    <row r="1874" spans="1:19" x14ac:dyDescent="0.2">
      <c r="A1874" t="s">
        <v>1912</v>
      </c>
      <c r="B1874" t="s">
        <v>19</v>
      </c>
      <c r="C1874" t="s">
        <v>20</v>
      </c>
      <c r="D1874" s="1">
        <v>44988</v>
      </c>
      <c r="E1874" s="1">
        <v>45446</v>
      </c>
      <c r="F1874">
        <v>110147.8</v>
      </c>
      <c r="G1874">
        <v>22579.399999999998</v>
      </c>
      <c r="H1874">
        <v>9523.6</v>
      </c>
      <c r="I1874" s="6">
        <v>9947.7829999999994</v>
      </c>
      <c r="J1874" s="7">
        <v>19150.034</v>
      </c>
      <c r="K1874" t="s">
        <v>29</v>
      </c>
      <c r="L1874" t="s">
        <v>49</v>
      </c>
      <c r="M1874" t="s">
        <v>31</v>
      </c>
      <c r="N1874" s="5">
        <f xml:space="preserve"> Campaign_Data[[#This Row],[Clicks]]/Campaign_Data[[#This Row],[Impressions]]</f>
        <v>0.20499183823916589</v>
      </c>
      <c r="O1874" s="5">
        <f xml:space="preserve"> Campaign_Data[[#This Row],[Conversions]]/Campaign_Data[[#This Row],[Clicks]]</f>
        <v>0.42178268687387627</v>
      </c>
      <c r="P1874" s="7">
        <f>Campaign_Data[[#This Row],[Total_Spend]]/Campaign_Data[[#This Row],[Clicks]]</f>
        <v>0.44056896994605704</v>
      </c>
      <c r="Q1874" s="6">
        <f>Campaign_Data[[#This Row],[Total_Spend]]/Campaign_Data[[#This Row],[Conversions]]</f>
        <v>1.0445401948842874</v>
      </c>
      <c r="R1874" s="7">
        <f xml:space="preserve"> Campaign_Data[[#This Row],[Revenue_Generated]]/Campaign_Data[[#This Row],[Total_Spend]]</f>
        <v>1.9250554621064815</v>
      </c>
      <c r="S1874" t="str">
        <f xml:space="preserve"> TEXT(Campaign_Data[[#This Row],[Start_Date]], "mmm-yyyy")</f>
        <v>Mar-2023</v>
      </c>
    </row>
    <row r="1875" spans="1:19" x14ac:dyDescent="0.2">
      <c r="A1875" t="s">
        <v>1913</v>
      </c>
      <c r="B1875" t="s">
        <v>25</v>
      </c>
      <c r="C1875" t="s">
        <v>47</v>
      </c>
      <c r="D1875" s="1">
        <v>45146</v>
      </c>
      <c r="E1875" s="1">
        <v>45587</v>
      </c>
      <c r="F1875">
        <v>89575.2</v>
      </c>
      <c r="G1875">
        <v>81208.7</v>
      </c>
      <c r="H1875">
        <v>37117.1</v>
      </c>
      <c r="I1875" s="6">
        <v>12951.168</v>
      </c>
      <c r="J1875" s="7">
        <v>37567.093000000001</v>
      </c>
      <c r="K1875" t="s">
        <v>42</v>
      </c>
      <c r="L1875" t="s">
        <v>34</v>
      </c>
      <c r="M1875" t="s">
        <v>31</v>
      </c>
      <c r="N1875" s="5">
        <f xml:space="preserve"> Campaign_Data[[#This Row],[Clicks]]/Campaign_Data[[#This Row],[Impressions]]</f>
        <v>0.90659803159803154</v>
      </c>
      <c r="O1875" s="5">
        <f xml:space="preserve"> Campaign_Data[[#This Row],[Conversions]]/Campaign_Data[[#This Row],[Clicks]]</f>
        <v>0.45705817233867801</v>
      </c>
      <c r="P1875" s="7">
        <f>Campaign_Data[[#This Row],[Total_Spend]]/Campaign_Data[[#This Row],[Clicks]]</f>
        <v>0.15948005570831697</v>
      </c>
      <c r="Q1875" s="6">
        <f>Campaign_Data[[#This Row],[Total_Spend]]/Campaign_Data[[#This Row],[Conversions]]</f>
        <v>0.34892725994218299</v>
      </c>
      <c r="R1875" s="7">
        <f xml:space="preserve"> Campaign_Data[[#This Row],[Revenue_Generated]]/Campaign_Data[[#This Row],[Total_Spend]]</f>
        <v>2.900672201920321</v>
      </c>
      <c r="S1875" t="str">
        <f xml:space="preserve"> TEXT(Campaign_Data[[#This Row],[Start_Date]], "mmm-yyyy")</f>
        <v>Aug-2023</v>
      </c>
    </row>
    <row r="1876" spans="1:19" x14ac:dyDescent="0.2">
      <c r="A1876" t="s">
        <v>1914</v>
      </c>
      <c r="B1876" t="s">
        <v>33</v>
      </c>
      <c r="C1876" t="s">
        <v>47</v>
      </c>
      <c r="D1876" s="1">
        <v>44938</v>
      </c>
      <c r="E1876" s="1">
        <v>45388</v>
      </c>
      <c r="F1876">
        <v>3958.5</v>
      </c>
      <c r="G1876">
        <v>2641.9</v>
      </c>
      <c r="H1876">
        <v>748.19999999999993</v>
      </c>
      <c r="I1876" s="6">
        <v>10103.339</v>
      </c>
      <c r="J1876" s="7">
        <v>21978.462</v>
      </c>
      <c r="K1876" t="s">
        <v>42</v>
      </c>
      <c r="L1876" t="s">
        <v>43</v>
      </c>
      <c r="M1876" t="s">
        <v>23</v>
      </c>
      <c r="N1876" s="5">
        <f xml:space="preserve"> Campaign_Data[[#This Row],[Clicks]]/Campaign_Data[[#This Row],[Impressions]]</f>
        <v>0.66739926739926747</v>
      </c>
      <c r="O1876" s="5">
        <f xml:space="preserve"> Campaign_Data[[#This Row],[Conversions]]/Campaign_Data[[#This Row],[Clicks]]</f>
        <v>0.28320526893523595</v>
      </c>
      <c r="P1876" s="7">
        <f>Campaign_Data[[#This Row],[Total_Spend]]/Campaign_Data[[#This Row],[Clicks]]</f>
        <v>3.824270032930845</v>
      </c>
      <c r="Q1876" s="6">
        <f>Campaign_Data[[#This Row],[Total_Spend]]/Campaign_Data[[#This Row],[Conversions]]</f>
        <v>13.503527131782947</v>
      </c>
      <c r="R1876" s="7">
        <f xml:space="preserve"> Campaign_Data[[#This Row],[Revenue_Generated]]/Campaign_Data[[#This Row],[Total_Spend]]</f>
        <v>2.1753661833973896</v>
      </c>
      <c r="S1876" t="str">
        <f xml:space="preserve"> TEXT(Campaign_Data[[#This Row],[Start_Date]], "mmm-yyyy")</f>
        <v>Jan-2023</v>
      </c>
    </row>
    <row r="1877" spans="1:19" x14ac:dyDescent="0.2">
      <c r="A1877" t="s">
        <v>1915</v>
      </c>
      <c r="B1877" t="s">
        <v>19</v>
      </c>
      <c r="C1877" t="s">
        <v>20</v>
      </c>
      <c r="D1877" s="1">
        <v>45089</v>
      </c>
      <c r="E1877" s="1">
        <v>45544</v>
      </c>
      <c r="F1877">
        <v>139559.6</v>
      </c>
      <c r="G1877">
        <v>128571.5</v>
      </c>
      <c r="H1877">
        <v>81881.5</v>
      </c>
      <c r="I1877" s="6">
        <v>5471.5169999999998</v>
      </c>
      <c r="J1877" s="7">
        <v>15880.11</v>
      </c>
      <c r="K1877" t="s">
        <v>64</v>
      </c>
      <c r="L1877" t="s">
        <v>30</v>
      </c>
      <c r="M1877" t="s">
        <v>31</v>
      </c>
      <c r="N1877" s="5">
        <f xml:space="preserve"> Campaign_Data[[#This Row],[Clicks]]/Campaign_Data[[#This Row],[Impressions]]</f>
        <v>0.92126589643421153</v>
      </c>
      <c r="O1877" s="5">
        <f xml:space="preserve"> Campaign_Data[[#This Row],[Conversions]]/Campaign_Data[[#This Row],[Clicks]]</f>
        <v>0.63685575730235711</v>
      </c>
      <c r="P1877" s="7">
        <f>Campaign_Data[[#This Row],[Total_Spend]]/Campaign_Data[[#This Row],[Clicks]]</f>
        <v>4.2556219690989057E-2</v>
      </c>
      <c r="Q1877" s="6">
        <f>Campaign_Data[[#This Row],[Total_Spend]]/Campaign_Data[[#This Row],[Conversions]]</f>
        <v>6.6822383566495488E-2</v>
      </c>
      <c r="R1877" s="7">
        <f xml:space="preserve"> Campaign_Data[[#This Row],[Revenue_Generated]]/Campaign_Data[[#This Row],[Total_Spend]]</f>
        <v>2.9023230668935143</v>
      </c>
      <c r="S1877" t="str">
        <f xml:space="preserve"> TEXT(Campaign_Data[[#This Row],[Start_Date]], "mmm-yyyy")</f>
        <v>Jun-2023</v>
      </c>
    </row>
    <row r="1878" spans="1:19" x14ac:dyDescent="0.2">
      <c r="A1878" t="s">
        <v>1916</v>
      </c>
      <c r="B1878" t="s">
        <v>27</v>
      </c>
      <c r="C1878" t="s">
        <v>28</v>
      </c>
      <c r="D1878" s="1">
        <v>44874</v>
      </c>
      <c r="E1878" s="1">
        <v>45323</v>
      </c>
      <c r="F1878">
        <v>56297.7</v>
      </c>
      <c r="G1878">
        <v>21088.799999999999</v>
      </c>
      <c r="H1878">
        <v>2134.4</v>
      </c>
      <c r="I1878" s="6">
        <v>11760.573</v>
      </c>
      <c r="J1878" s="7">
        <v>41464.402999999998</v>
      </c>
      <c r="K1878" t="s">
        <v>29</v>
      </c>
      <c r="L1878" t="s">
        <v>43</v>
      </c>
      <c r="M1878" t="s">
        <v>31</v>
      </c>
      <c r="N1878" s="5">
        <f xml:space="preserve"> Campaign_Data[[#This Row],[Clicks]]/Campaign_Data[[#This Row],[Impressions]]</f>
        <v>0.37459434399629116</v>
      </c>
      <c r="O1878" s="5">
        <f xml:space="preserve"> Campaign_Data[[#This Row],[Conversions]]/Campaign_Data[[#This Row],[Clicks]]</f>
        <v>0.10121012101210122</v>
      </c>
      <c r="P1878" s="7">
        <f>Campaign_Data[[#This Row],[Total_Spend]]/Campaign_Data[[#This Row],[Clicks]]</f>
        <v>0.55766914191419148</v>
      </c>
      <c r="Q1878" s="6">
        <f>Campaign_Data[[#This Row],[Total_Spend]]/Campaign_Data[[#This Row],[Conversions]]</f>
        <v>5.5100135869565214</v>
      </c>
      <c r="R1878" s="7">
        <f xml:space="preserve"> Campaign_Data[[#This Row],[Revenue_Generated]]/Campaign_Data[[#This Row],[Total_Spend]]</f>
        <v>3.5257128202852019</v>
      </c>
      <c r="S1878" t="str">
        <f xml:space="preserve"> TEXT(Campaign_Data[[#This Row],[Start_Date]], "mmm-yyyy")</f>
        <v>Nov-2022</v>
      </c>
    </row>
    <row r="1879" spans="1:19" x14ac:dyDescent="0.2">
      <c r="A1879" t="s">
        <v>1917</v>
      </c>
      <c r="B1879" t="s">
        <v>46</v>
      </c>
      <c r="C1879" t="s">
        <v>47</v>
      </c>
      <c r="D1879" s="1">
        <v>45112</v>
      </c>
      <c r="E1879" s="1">
        <v>45560</v>
      </c>
      <c r="F1879">
        <v>60247.5</v>
      </c>
      <c r="G1879">
        <v>23052.1</v>
      </c>
      <c r="H1879">
        <v>11936.4</v>
      </c>
      <c r="I1879" s="6">
        <v>13782.105</v>
      </c>
      <c r="J1879" s="7">
        <v>51121.228999999999</v>
      </c>
      <c r="K1879" t="s">
        <v>64</v>
      </c>
      <c r="L1879" t="s">
        <v>43</v>
      </c>
      <c r="M1879" t="s">
        <v>23</v>
      </c>
      <c r="N1879" s="5">
        <f xml:space="preserve"> Campaign_Data[[#This Row],[Clicks]]/Campaign_Data[[#This Row],[Impressions]]</f>
        <v>0.38262334536702763</v>
      </c>
      <c r="O1879" s="5">
        <f xml:space="preserve"> Campaign_Data[[#This Row],[Conversions]]/Campaign_Data[[#This Row],[Clicks]]</f>
        <v>0.51780098125550389</v>
      </c>
      <c r="P1879" s="7">
        <f>Campaign_Data[[#This Row],[Total_Spend]]/Campaign_Data[[#This Row],[Clicks]]</f>
        <v>0.59786765630896965</v>
      </c>
      <c r="Q1879" s="6">
        <f>Campaign_Data[[#This Row],[Total_Spend]]/Campaign_Data[[#This Row],[Conversions]]</f>
        <v>1.154628279883382</v>
      </c>
      <c r="R1879" s="7">
        <f xml:space="preserve"> Campaign_Data[[#This Row],[Revenue_Generated]]/Campaign_Data[[#This Row],[Total_Spend]]</f>
        <v>3.7092468095403426</v>
      </c>
      <c r="S1879" t="str">
        <f xml:space="preserve"> TEXT(Campaign_Data[[#This Row],[Start_Date]], "mmm-yyyy")</f>
        <v>Jul-2023</v>
      </c>
    </row>
    <row r="1880" spans="1:19" x14ac:dyDescent="0.2">
      <c r="A1880" t="s">
        <v>1918</v>
      </c>
      <c r="B1880" t="s">
        <v>33</v>
      </c>
      <c r="C1880" t="s">
        <v>28</v>
      </c>
      <c r="D1880" s="1">
        <v>45040</v>
      </c>
      <c r="E1880" s="1">
        <v>45495</v>
      </c>
      <c r="F1880">
        <v>19470.599999999999</v>
      </c>
      <c r="G1880">
        <v>14442</v>
      </c>
      <c r="H1880">
        <v>11794.3</v>
      </c>
      <c r="I1880" s="6">
        <v>8446.83</v>
      </c>
      <c r="J1880" s="7">
        <v>30230.295999999998</v>
      </c>
      <c r="K1880" t="s">
        <v>37</v>
      </c>
      <c r="L1880" t="s">
        <v>49</v>
      </c>
      <c r="M1880" t="s">
        <v>23</v>
      </c>
      <c r="N1880" s="5">
        <f xml:space="preserve"> Campaign_Data[[#This Row],[Clicks]]/Campaign_Data[[#This Row],[Impressions]]</f>
        <v>0.74173369079535301</v>
      </c>
      <c r="O1880" s="5">
        <f xml:space="preserve"> Campaign_Data[[#This Row],[Conversions]]/Campaign_Data[[#This Row],[Clicks]]</f>
        <v>0.81666666666666665</v>
      </c>
      <c r="P1880" s="7">
        <f>Campaign_Data[[#This Row],[Total_Spend]]/Campaign_Data[[#This Row],[Clicks]]</f>
        <v>0.58487951807228911</v>
      </c>
      <c r="Q1880" s="6">
        <f>Campaign_Data[[#This Row],[Total_Spend]]/Campaign_Data[[#This Row],[Conversions]]</f>
        <v>0.71617900172117044</v>
      </c>
      <c r="R1880" s="7">
        <f xml:space="preserve"> Campaign_Data[[#This Row],[Revenue_Generated]]/Campaign_Data[[#This Row],[Total_Spend]]</f>
        <v>3.5788924365708792</v>
      </c>
      <c r="S1880" t="str">
        <f xml:space="preserve"> TEXT(Campaign_Data[[#This Row],[Start_Date]], "mmm-yyyy")</f>
        <v>Apr-2023</v>
      </c>
    </row>
    <row r="1881" spans="1:19" x14ac:dyDescent="0.2">
      <c r="A1881" t="s">
        <v>1919</v>
      </c>
      <c r="B1881" t="s">
        <v>33</v>
      </c>
      <c r="C1881" t="s">
        <v>20</v>
      </c>
      <c r="D1881" s="1">
        <v>45010</v>
      </c>
      <c r="E1881" s="1">
        <v>45467</v>
      </c>
      <c r="F1881">
        <v>46423.199999999997</v>
      </c>
      <c r="G1881">
        <v>14276.699999999999</v>
      </c>
      <c r="H1881">
        <v>6670</v>
      </c>
      <c r="I1881" s="6">
        <v>1790.953</v>
      </c>
      <c r="J1881" s="7">
        <v>4843.9279999999999</v>
      </c>
      <c r="K1881" t="s">
        <v>64</v>
      </c>
      <c r="L1881" t="s">
        <v>34</v>
      </c>
      <c r="M1881" t="s">
        <v>31</v>
      </c>
      <c r="N1881" s="5">
        <f xml:space="preserve"> Campaign_Data[[#This Row],[Clicks]]/Campaign_Data[[#This Row],[Impressions]]</f>
        <v>0.3075337331334333</v>
      </c>
      <c r="O1881" s="5">
        <f xml:space="preserve"> Campaign_Data[[#This Row],[Conversions]]/Campaign_Data[[#This Row],[Clicks]]</f>
        <v>0.46719479991874879</v>
      </c>
      <c r="P1881" s="7">
        <f>Campaign_Data[[#This Row],[Total_Spend]]/Campaign_Data[[#This Row],[Clicks]]</f>
        <v>0.1254458663416616</v>
      </c>
      <c r="Q1881" s="6">
        <f>Campaign_Data[[#This Row],[Total_Spend]]/Campaign_Data[[#This Row],[Conversions]]</f>
        <v>0.26850869565217389</v>
      </c>
      <c r="R1881" s="7">
        <f xml:space="preserve"> Campaign_Data[[#This Row],[Revenue_Generated]]/Campaign_Data[[#This Row],[Total_Spend]]</f>
        <v>2.7046650582120244</v>
      </c>
      <c r="S1881" t="str">
        <f xml:space="preserve"> TEXT(Campaign_Data[[#This Row],[Start_Date]], "mmm-yyyy")</f>
        <v>Mar-2023</v>
      </c>
    </row>
    <row r="1882" spans="1:19" x14ac:dyDescent="0.2">
      <c r="A1882" t="s">
        <v>1920</v>
      </c>
      <c r="B1882" t="s">
        <v>46</v>
      </c>
      <c r="C1882" t="s">
        <v>20</v>
      </c>
      <c r="D1882" s="1">
        <v>45063</v>
      </c>
      <c r="E1882" s="1">
        <v>45526</v>
      </c>
      <c r="F1882">
        <v>38552.6</v>
      </c>
      <c r="G1882">
        <v>33376.1</v>
      </c>
      <c r="H1882">
        <v>4811.0999999999995</v>
      </c>
      <c r="I1882" s="6">
        <v>13560.081</v>
      </c>
      <c r="J1882" s="7">
        <v>19840.785</v>
      </c>
      <c r="K1882" t="s">
        <v>64</v>
      </c>
      <c r="L1882" t="s">
        <v>30</v>
      </c>
      <c r="M1882" t="s">
        <v>23</v>
      </c>
      <c r="N1882" s="5">
        <f xml:space="preserve"> Campaign_Data[[#This Row],[Clicks]]/Campaign_Data[[#This Row],[Impressions]]</f>
        <v>0.86572890025575444</v>
      </c>
      <c r="O1882" s="5">
        <f xml:space="preserve"> Campaign_Data[[#This Row],[Conversions]]/Campaign_Data[[#This Row],[Clicks]]</f>
        <v>0.14414805804153272</v>
      </c>
      <c r="P1882" s="7">
        <f>Campaign_Data[[#This Row],[Total_Spend]]/Campaign_Data[[#This Row],[Clicks]]</f>
        <v>0.40628117125727692</v>
      </c>
      <c r="Q1882" s="6">
        <f>Campaign_Data[[#This Row],[Total_Spend]]/Campaign_Data[[#This Row],[Conversions]]</f>
        <v>2.8184990958408682</v>
      </c>
      <c r="R1882" s="7">
        <f xml:space="preserve"> Campaign_Data[[#This Row],[Revenue_Generated]]/Campaign_Data[[#This Row],[Total_Spend]]</f>
        <v>1.463175994302689</v>
      </c>
      <c r="S1882" t="str">
        <f xml:space="preserve"> TEXT(Campaign_Data[[#This Row],[Start_Date]], "mmm-yyyy")</f>
        <v>May-2023</v>
      </c>
    </row>
    <row r="1883" spans="1:19" x14ac:dyDescent="0.2">
      <c r="A1883" t="s">
        <v>1921</v>
      </c>
      <c r="B1883" t="s">
        <v>39</v>
      </c>
      <c r="C1883" t="s">
        <v>47</v>
      </c>
      <c r="D1883" s="1">
        <v>44872</v>
      </c>
      <c r="E1883" s="1">
        <v>45318</v>
      </c>
      <c r="F1883">
        <v>63121.4</v>
      </c>
      <c r="G1883">
        <v>49218.799999999996</v>
      </c>
      <c r="H1883">
        <v>9161.1</v>
      </c>
      <c r="I1883" s="6">
        <v>3491.3679999999999</v>
      </c>
      <c r="J1883" s="7">
        <v>9482.8259999999991</v>
      </c>
      <c r="K1883" t="s">
        <v>64</v>
      </c>
      <c r="L1883" t="s">
        <v>34</v>
      </c>
      <c r="M1883" t="s">
        <v>23</v>
      </c>
      <c r="N1883" s="5">
        <f xml:space="preserve"> Campaign_Data[[#This Row],[Clicks]]/Campaign_Data[[#This Row],[Impressions]]</f>
        <v>0.77974823118625369</v>
      </c>
      <c r="O1883" s="5">
        <f xml:space="preserve"> Campaign_Data[[#This Row],[Conversions]]/Campaign_Data[[#This Row],[Clicks]]</f>
        <v>0.18613009662974314</v>
      </c>
      <c r="P1883" s="7">
        <f>Campaign_Data[[#This Row],[Total_Spend]]/Campaign_Data[[#This Row],[Clicks]]</f>
        <v>7.0935658732029228E-2</v>
      </c>
      <c r="Q1883" s="6">
        <f>Campaign_Data[[#This Row],[Total_Spend]]/Campaign_Data[[#This Row],[Conversions]]</f>
        <v>0.38110794555238997</v>
      </c>
      <c r="R1883" s="7">
        <f xml:space="preserve"> Campaign_Data[[#This Row],[Revenue_Generated]]/Campaign_Data[[#This Row],[Total_Spend]]</f>
        <v>2.7160774802312444</v>
      </c>
      <c r="S1883" t="str">
        <f xml:space="preserve"> TEXT(Campaign_Data[[#This Row],[Start_Date]], "mmm-yyyy")</f>
        <v>Nov-2022</v>
      </c>
    </row>
    <row r="1884" spans="1:19" x14ac:dyDescent="0.2">
      <c r="A1884" t="s">
        <v>1922</v>
      </c>
      <c r="B1884" t="s">
        <v>19</v>
      </c>
      <c r="C1884" t="s">
        <v>40</v>
      </c>
      <c r="D1884" s="1">
        <v>45068</v>
      </c>
      <c r="E1884" s="1">
        <v>45530</v>
      </c>
      <c r="F1884">
        <v>44080</v>
      </c>
      <c r="G1884">
        <v>35931</v>
      </c>
      <c r="H1884">
        <v>10132.6</v>
      </c>
      <c r="I1884" s="6">
        <v>11876.486000000001</v>
      </c>
      <c r="J1884" s="7">
        <v>22306.365000000002</v>
      </c>
      <c r="K1884" t="s">
        <v>64</v>
      </c>
      <c r="L1884" t="s">
        <v>22</v>
      </c>
      <c r="M1884" t="s">
        <v>31</v>
      </c>
      <c r="N1884" s="5">
        <f xml:space="preserve"> Campaign_Data[[#This Row],[Clicks]]/Campaign_Data[[#This Row],[Impressions]]</f>
        <v>0.81513157894736843</v>
      </c>
      <c r="O1884" s="5">
        <f xml:space="preserve"> Campaign_Data[[#This Row],[Conversions]]/Campaign_Data[[#This Row],[Clicks]]</f>
        <v>0.28200161420500403</v>
      </c>
      <c r="P1884" s="7">
        <f>Campaign_Data[[#This Row],[Total_Spend]]/Campaign_Data[[#This Row],[Clicks]]</f>
        <v>0.33053591606133981</v>
      </c>
      <c r="Q1884" s="6">
        <f>Campaign_Data[[#This Row],[Total_Spend]]/Campaign_Data[[#This Row],[Conversions]]</f>
        <v>1.1721064682312536</v>
      </c>
      <c r="R1884" s="7">
        <f xml:space="preserve"> Campaign_Data[[#This Row],[Revenue_Generated]]/Campaign_Data[[#This Row],[Total_Spend]]</f>
        <v>1.8781957053626805</v>
      </c>
      <c r="S1884" t="str">
        <f xml:space="preserve"> TEXT(Campaign_Data[[#This Row],[Start_Date]], "mmm-yyyy")</f>
        <v>May-2023</v>
      </c>
    </row>
    <row r="1885" spans="1:19" x14ac:dyDescent="0.2">
      <c r="A1885" t="s">
        <v>1923</v>
      </c>
      <c r="B1885" t="s">
        <v>39</v>
      </c>
      <c r="C1885" t="s">
        <v>28</v>
      </c>
      <c r="D1885" s="1">
        <v>45043</v>
      </c>
      <c r="E1885" s="1">
        <v>45502</v>
      </c>
      <c r="F1885">
        <v>74976.599999999991</v>
      </c>
      <c r="G1885">
        <v>56834.2</v>
      </c>
      <c r="H1885">
        <v>36418.199999999997</v>
      </c>
      <c r="I1885" s="6">
        <v>12683.15</v>
      </c>
      <c r="J1885" s="7">
        <v>21672.28</v>
      </c>
      <c r="K1885" t="s">
        <v>29</v>
      </c>
      <c r="L1885" t="s">
        <v>34</v>
      </c>
      <c r="M1885" t="s">
        <v>31</v>
      </c>
      <c r="N1885" s="5">
        <f xml:space="preserve"> Campaign_Data[[#This Row],[Clicks]]/Campaign_Data[[#This Row],[Impressions]]</f>
        <v>0.7580258373946005</v>
      </c>
      <c r="O1885" s="5">
        <f xml:space="preserve"> Campaign_Data[[#This Row],[Conversions]]/Campaign_Data[[#This Row],[Clicks]]</f>
        <v>0.64077967139504033</v>
      </c>
      <c r="P1885" s="7">
        <f>Campaign_Data[[#This Row],[Total_Spend]]/Campaign_Data[[#This Row],[Clicks]]</f>
        <v>0.22316052658434535</v>
      </c>
      <c r="Q1885" s="6">
        <f>Campaign_Data[[#This Row],[Total_Spend]]/Campaign_Data[[#This Row],[Conversions]]</f>
        <v>0.34826405478579392</v>
      </c>
      <c r="R1885" s="7">
        <f xml:space="preserve"> Campaign_Data[[#This Row],[Revenue_Generated]]/Campaign_Data[[#This Row],[Total_Spend]]</f>
        <v>1.7087458557219617</v>
      </c>
      <c r="S1885" t="str">
        <f xml:space="preserve"> TEXT(Campaign_Data[[#This Row],[Start_Date]], "mmm-yyyy")</f>
        <v>Apr-2023</v>
      </c>
    </row>
    <row r="1886" spans="1:19" x14ac:dyDescent="0.2">
      <c r="A1886" t="s">
        <v>1924</v>
      </c>
      <c r="B1886" t="s">
        <v>46</v>
      </c>
      <c r="C1886" t="s">
        <v>28</v>
      </c>
      <c r="D1886" s="1">
        <v>44902</v>
      </c>
      <c r="E1886" s="1">
        <v>45338</v>
      </c>
      <c r="F1886">
        <v>120161.5</v>
      </c>
      <c r="G1886">
        <v>8792.7999999999993</v>
      </c>
      <c r="H1886">
        <v>4207.8999999999996</v>
      </c>
      <c r="I1886" s="6">
        <v>9990.2970000000005</v>
      </c>
      <c r="J1886" s="7">
        <v>37279.587</v>
      </c>
      <c r="K1886" t="s">
        <v>29</v>
      </c>
      <c r="L1886" t="s">
        <v>22</v>
      </c>
      <c r="M1886" t="s">
        <v>31</v>
      </c>
      <c r="N1886" s="5">
        <f xml:space="preserve"> Campaign_Data[[#This Row],[Clicks]]/Campaign_Data[[#This Row],[Impressions]]</f>
        <v>7.3174852178110289E-2</v>
      </c>
      <c r="O1886" s="5">
        <f xml:space="preserve"> Campaign_Data[[#This Row],[Conversions]]/Campaign_Data[[#This Row],[Clicks]]</f>
        <v>0.47856200527704484</v>
      </c>
      <c r="P1886" s="7">
        <f>Campaign_Data[[#This Row],[Total_Spend]]/Campaign_Data[[#This Row],[Clicks]]</f>
        <v>1.1361906332453828</v>
      </c>
      <c r="Q1886" s="6">
        <f>Campaign_Data[[#This Row],[Total_Spend]]/Campaign_Data[[#This Row],[Conversions]]</f>
        <v>2.3741764300482431</v>
      </c>
      <c r="R1886" s="7">
        <f xml:space="preserve"> Campaign_Data[[#This Row],[Revenue_Generated]]/Campaign_Data[[#This Row],[Total_Spend]]</f>
        <v>3.731579451541831</v>
      </c>
      <c r="S1886" t="str">
        <f xml:space="preserve"> TEXT(Campaign_Data[[#This Row],[Start_Date]], "mmm-yyyy")</f>
        <v>Dec-2022</v>
      </c>
    </row>
    <row r="1887" spans="1:19" x14ac:dyDescent="0.2">
      <c r="A1887" t="s">
        <v>1925</v>
      </c>
      <c r="B1887" t="s">
        <v>25</v>
      </c>
      <c r="C1887" t="s">
        <v>40</v>
      </c>
      <c r="D1887" s="1">
        <v>44944</v>
      </c>
      <c r="E1887" s="1">
        <v>45383</v>
      </c>
      <c r="F1887">
        <v>131013.3</v>
      </c>
      <c r="G1887">
        <v>95137.4</v>
      </c>
      <c r="H1887">
        <v>31955.1</v>
      </c>
      <c r="I1887" s="6">
        <v>1268.46</v>
      </c>
      <c r="J1887" s="7">
        <v>2680.2959999999998</v>
      </c>
      <c r="K1887" t="s">
        <v>21</v>
      </c>
      <c r="L1887" t="s">
        <v>43</v>
      </c>
      <c r="M1887" t="s">
        <v>23</v>
      </c>
      <c r="N1887" s="5">
        <f xml:space="preserve"> Campaign_Data[[#This Row],[Clicks]]/Campaign_Data[[#This Row],[Impressions]]</f>
        <v>0.72616596940921263</v>
      </c>
      <c r="O1887" s="5">
        <f xml:space="preserve"> Campaign_Data[[#This Row],[Conversions]]/Campaign_Data[[#This Row],[Clicks]]</f>
        <v>0.33588367981466805</v>
      </c>
      <c r="P1887" s="7">
        <f>Campaign_Data[[#This Row],[Total_Spend]]/Campaign_Data[[#This Row],[Clicks]]</f>
        <v>1.3332926903615193E-2</v>
      </c>
      <c r="Q1887" s="6">
        <f>Campaign_Data[[#This Row],[Total_Spend]]/Campaign_Data[[#This Row],[Conversions]]</f>
        <v>3.9695072148107816E-2</v>
      </c>
      <c r="R1887" s="7">
        <f xml:space="preserve"> Campaign_Data[[#This Row],[Revenue_Generated]]/Campaign_Data[[#This Row],[Total_Spend]]</f>
        <v>2.113031550068587</v>
      </c>
      <c r="S1887" t="str">
        <f xml:space="preserve"> TEXT(Campaign_Data[[#This Row],[Start_Date]], "mmm-yyyy")</f>
        <v>Jan-2023</v>
      </c>
    </row>
    <row r="1888" spans="1:19" x14ac:dyDescent="0.2">
      <c r="A1888" t="s">
        <v>1926</v>
      </c>
      <c r="B1888" t="s">
        <v>27</v>
      </c>
      <c r="C1888" t="s">
        <v>40</v>
      </c>
      <c r="D1888" s="1">
        <v>45094</v>
      </c>
      <c r="E1888" s="1">
        <v>45555</v>
      </c>
      <c r="F1888">
        <v>59835.7</v>
      </c>
      <c r="G1888">
        <v>45521.299999999996</v>
      </c>
      <c r="H1888">
        <v>8900.1</v>
      </c>
      <c r="I1888" s="6">
        <v>3039.2869999999998</v>
      </c>
      <c r="J1888" s="7">
        <v>8549.3449999999993</v>
      </c>
      <c r="K1888" t="s">
        <v>42</v>
      </c>
      <c r="L1888" t="s">
        <v>30</v>
      </c>
      <c r="M1888" t="s">
        <v>31</v>
      </c>
      <c r="N1888" s="5">
        <f xml:space="preserve"> Campaign_Data[[#This Row],[Clicks]]/Campaign_Data[[#This Row],[Impressions]]</f>
        <v>0.76077157950855423</v>
      </c>
      <c r="O1888" s="5">
        <f xml:space="preserve"> Campaign_Data[[#This Row],[Conversions]]/Campaign_Data[[#This Row],[Clicks]]</f>
        <v>0.19551506657323059</v>
      </c>
      <c r="P1888" s="7">
        <f>Campaign_Data[[#This Row],[Total_Spend]]/Campaign_Data[[#This Row],[Clicks]]</f>
        <v>6.6766261068994082E-2</v>
      </c>
      <c r="Q1888" s="6">
        <f>Campaign_Data[[#This Row],[Total_Spend]]/Campaign_Data[[#This Row],[Conversions]]</f>
        <v>0.34148908439231018</v>
      </c>
      <c r="R1888" s="7">
        <f xml:space="preserve"> Campaign_Data[[#This Row],[Revenue_Generated]]/Campaign_Data[[#This Row],[Total_Spend]]</f>
        <v>2.812944285946013</v>
      </c>
      <c r="S1888" t="str">
        <f xml:space="preserve"> TEXT(Campaign_Data[[#This Row],[Start_Date]], "mmm-yyyy")</f>
        <v>Jun-2023</v>
      </c>
    </row>
    <row r="1889" spans="1:19" x14ac:dyDescent="0.2">
      <c r="A1889" t="s">
        <v>1927</v>
      </c>
      <c r="B1889" t="s">
        <v>33</v>
      </c>
      <c r="C1889" t="s">
        <v>28</v>
      </c>
      <c r="D1889" s="1">
        <v>44918</v>
      </c>
      <c r="E1889" s="1">
        <v>45373</v>
      </c>
      <c r="F1889">
        <v>17820.5</v>
      </c>
      <c r="G1889">
        <v>14940.8</v>
      </c>
      <c r="H1889">
        <v>5246.0999999999995</v>
      </c>
      <c r="I1889" s="6">
        <v>6776.3429999999998</v>
      </c>
      <c r="J1889" s="7">
        <v>17140.218000000001</v>
      </c>
      <c r="K1889" t="s">
        <v>21</v>
      </c>
      <c r="L1889" t="s">
        <v>22</v>
      </c>
      <c r="M1889" t="s">
        <v>23</v>
      </c>
      <c r="N1889" s="5">
        <f xml:space="preserve"> Campaign_Data[[#This Row],[Clicks]]/Campaign_Data[[#This Row],[Impressions]]</f>
        <v>0.83840520748576075</v>
      </c>
      <c r="O1889" s="5">
        <f xml:space="preserve"> Campaign_Data[[#This Row],[Conversions]]/Campaign_Data[[#This Row],[Clicks]]</f>
        <v>0.35112577639751552</v>
      </c>
      <c r="P1889" s="7">
        <f>Campaign_Data[[#This Row],[Total_Spend]]/Campaign_Data[[#This Row],[Clicks]]</f>
        <v>0.45354619565217391</v>
      </c>
      <c r="Q1889" s="6">
        <f>Campaign_Data[[#This Row],[Total_Spend]]/Campaign_Data[[#This Row],[Conversions]]</f>
        <v>1.2916915422885573</v>
      </c>
      <c r="R1889" s="7">
        <f xml:space="preserve"> Campaign_Data[[#This Row],[Revenue_Generated]]/Campaign_Data[[#This Row],[Total_Spend]]</f>
        <v>2.5294200721539628</v>
      </c>
      <c r="S1889" t="str">
        <f xml:space="preserve"> TEXT(Campaign_Data[[#This Row],[Start_Date]], "mmm-yyyy")</f>
        <v>Dec-2022</v>
      </c>
    </row>
    <row r="1890" spans="1:19" x14ac:dyDescent="0.2">
      <c r="A1890" t="s">
        <v>1928</v>
      </c>
      <c r="B1890" t="s">
        <v>39</v>
      </c>
      <c r="C1890" t="s">
        <v>28</v>
      </c>
      <c r="D1890" s="1">
        <v>45127</v>
      </c>
      <c r="E1890" s="1">
        <v>45566</v>
      </c>
      <c r="F1890">
        <v>55926.5</v>
      </c>
      <c r="G1890">
        <v>51005.2</v>
      </c>
      <c r="H1890">
        <v>46284</v>
      </c>
      <c r="I1890" s="6">
        <v>9313.0889999999999</v>
      </c>
      <c r="J1890" s="7">
        <v>28614.995999999999</v>
      </c>
      <c r="K1890" t="s">
        <v>29</v>
      </c>
      <c r="L1890" t="s">
        <v>49</v>
      </c>
      <c r="M1890" t="s">
        <v>31</v>
      </c>
      <c r="N1890" s="5">
        <f xml:space="preserve"> Campaign_Data[[#This Row],[Clicks]]/Campaign_Data[[#This Row],[Impressions]]</f>
        <v>0.91200414830178889</v>
      </c>
      <c r="O1890" s="5">
        <f xml:space="preserve"> Campaign_Data[[#This Row],[Conversions]]/Campaign_Data[[#This Row],[Clicks]]</f>
        <v>0.90743688878780993</v>
      </c>
      <c r="P1890" s="7">
        <f>Campaign_Data[[#This Row],[Total_Spend]]/Campaign_Data[[#This Row],[Clicks]]</f>
        <v>0.18259097111667047</v>
      </c>
      <c r="Q1890" s="6">
        <f>Campaign_Data[[#This Row],[Total_Spend]]/Campaign_Data[[#This Row],[Conversions]]</f>
        <v>0.20121616541353382</v>
      </c>
      <c r="R1890" s="7">
        <f xml:space="preserve"> Campaign_Data[[#This Row],[Revenue_Generated]]/Campaign_Data[[#This Row],[Total_Spend]]</f>
        <v>3.0725569142526181</v>
      </c>
      <c r="S1890" t="str">
        <f xml:space="preserve"> TEXT(Campaign_Data[[#This Row],[Start_Date]], "mmm-yyyy")</f>
        <v>Jul-2023</v>
      </c>
    </row>
    <row r="1891" spans="1:19" x14ac:dyDescent="0.2">
      <c r="A1891" t="s">
        <v>1929</v>
      </c>
      <c r="B1891" t="s">
        <v>33</v>
      </c>
      <c r="C1891" t="s">
        <v>47</v>
      </c>
      <c r="D1891" s="1">
        <v>45080</v>
      </c>
      <c r="E1891" s="1">
        <v>45531</v>
      </c>
      <c r="F1891">
        <v>115953.59999999999</v>
      </c>
      <c r="G1891">
        <v>94038.3</v>
      </c>
      <c r="H1891">
        <v>33584.9</v>
      </c>
      <c r="I1891" s="6">
        <v>11550.264999999999</v>
      </c>
      <c r="J1891" s="7">
        <v>45000.112000000001</v>
      </c>
      <c r="K1891" t="s">
        <v>64</v>
      </c>
      <c r="L1891" t="s">
        <v>43</v>
      </c>
      <c r="M1891" t="s">
        <v>31</v>
      </c>
      <c r="N1891" s="5">
        <f xml:space="preserve"> Campaign_Data[[#This Row],[Clicks]]/Campaign_Data[[#This Row],[Impressions]]</f>
        <v>0.81099939975990409</v>
      </c>
      <c r="O1891" s="5">
        <f xml:space="preserve"> Campaign_Data[[#This Row],[Conversions]]/Campaign_Data[[#This Row],[Clicks]]</f>
        <v>0.35714065439294418</v>
      </c>
      <c r="P1891" s="7">
        <f>Campaign_Data[[#This Row],[Total_Spend]]/Campaign_Data[[#This Row],[Clicks]]</f>
        <v>0.12282511487340796</v>
      </c>
      <c r="Q1891" s="6">
        <f>Campaign_Data[[#This Row],[Total_Spend]]/Campaign_Data[[#This Row],[Conversions]]</f>
        <v>0.34391244279423189</v>
      </c>
      <c r="R1891" s="7">
        <f xml:space="preserve"> Campaign_Data[[#This Row],[Revenue_Generated]]/Campaign_Data[[#This Row],[Total_Spend]]</f>
        <v>3.8960242037736799</v>
      </c>
      <c r="S1891" t="str">
        <f xml:space="preserve"> TEXT(Campaign_Data[[#This Row],[Start_Date]], "mmm-yyyy")</f>
        <v>Jun-2023</v>
      </c>
    </row>
    <row r="1892" spans="1:19" x14ac:dyDescent="0.2">
      <c r="A1892" t="s">
        <v>1930</v>
      </c>
      <c r="B1892" t="s">
        <v>46</v>
      </c>
      <c r="C1892" t="s">
        <v>40</v>
      </c>
      <c r="D1892" s="1">
        <v>44869</v>
      </c>
      <c r="E1892" s="1">
        <v>45318</v>
      </c>
      <c r="F1892">
        <v>47591.9</v>
      </c>
      <c r="G1892">
        <v>29530.7</v>
      </c>
      <c r="H1892">
        <v>25589.599999999999</v>
      </c>
      <c r="I1892" s="6">
        <v>14300.944</v>
      </c>
      <c r="J1892" s="7">
        <v>27362.573</v>
      </c>
      <c r="K1892" t="s">
        <v>29</v>
      </c>
      <c r="L1892" t="s">
        <v>34</v>
      </c>
      <c r="M1892" t="s">
        <v>31</v>
      </c>
      <c r="N1892" s="5">
        <f xml:space="preserve"> Campaign_Data[[#This Row],[Clicks]]/Campaign_Data[[#This Row],[Impressions]]</f>
        <v>0.62049844616415817</v>
      </c>
      <c r="O1892" s="5">
        <f xml:space="preserve"> Campaign_Data[[#This Row],[Conversions]]/Campaign_Data[[#This Row],[Clicks]]</f>
        <v>0.86654227634292447</v>
      </c>
      <c r="P1892" s="7">
        <f>Campaign_Data[[#This Row],[Total_Spend]]/Campaign_Data[[#This Row],[Clicks]]</f>
        <v>0.48427378964941564</v>
      </c>
      <c r="Q1892" s="6">
        <f>Campaign_Data[[#This Row],[Total_Spend]]/Campaign_Data[[#This Row],[Conversions]]</f>
        <v>0.55885766092475064</v>
      </c>
      <c r="R1892" s="7">
        <f xml:space="preserve"> Campaign_Data[[#This Row],[Revenue_Generated]]/Campaign_Data[[#This Row],[Total_Spend]]</f>
        <v>1.9133403361344539</v>
      </c>
      <c r="S1892" t="str">
        <f xml:space="preserve"> TEXT(Campaign_Data[[#This Row],[Start_Date]], "mmm-yyyy")</f>
        <v>Nov-2022</v>
      </c>
    </row>
    <row r="1893" spans="1:19" x14ac:dyDescent="0.2">
      <c r="A1893" t="s">
        <v>1931</v>
      </c>
      <c r="B1893" t="s">
        <v>25</v>
      </c>
      <c r="C1893" t="s">
        <v>47</v>
      </c>
      <c r="D1893" s="1">
        <v>44864</v>
      </c>
      <c r="E1893" s="1">
        <v>45324</v>
      </c>
      <c r="F1893">
        <v>134017.69999999998</v>
      </c>
      <c r="G1893">
        <v>15573</v>
      </c>
      <c r="H1893">
        <v>7940.2</v>
      </c>
      <c r="I1893" s="6">
        <v>12675.929</v>
      </c>
      <c r="J1893" s="7">
        <v>40702.834000000003</v>
      </c>
      <c r="K1893" t="s">
        <v>29</v>
      </c>
      <c r="L1893" t="s">
        <v>49</v>
      </c>
      <c r="M1893" t="s">
        <v>31</v>
      </c>
      <c r="N1893" s="5">
        <f xml:space="preserve"> Campaign_Data[[#This Row],[Clicks]]/Campaign_Data[[#This Row],[Impressions]]</f>
        <v>0.11620106896327875</v>
      </c>
      <c r="O1893" s="5">
        <f xml:space="preserve"> Campaign_Data[[#This Row],[Conversions]]/Campaign_Data[[#This Row],[Clicks]]</f>
        <v>0.50986964618249531</v>
      </c>
      <c r="P1893" s="7">
        <f>Campaign_Data[[#This Row],[Total_Spend]]/Campaign_Data[[#This Row],[Clicks]]</f>
        <v>0.81396834264432028</v>
      </c>
      <c r="Q1893" s="6">
        <f>Campaign_Data[[#This Row],[Total_Spend]]/Campaign_Data[[#This Row],[Conversions]]</f>
        <v>1.5964243973703434</v>
      </c>
      <c r="R1893" s="7">
        <f xml:space="preserve"> Campaign_Data[[#This Row],[Revenue_Generated]]/Campaign_Data[[#This Row],[Total_Spend]]</f>
        <v>3.2110336055053641</v>
      </c>
      <c r="S1893" t="str">
        <f xml:space="preserve"> TEXT(Campaign_Data[[#This Row],[Start_Date]], "mmm-yyyy")</f>
        <v>Oct-2022</v>
      </c>
    </row>
    <row r="1894" spans="1:19" x14ac:dyDescent="0.2">
      <c r="A1894" t="s">
        <v>1932</v>
      </c>
      <c r="B1894" t="s">
        <v>46</v>
      </c>
      <c r="C1894" t="s">
        <v>20</v>
      </c>
      <c r="D1894" s="1">
        <v>45024</v>
      </c>
      <c r="E1894" s="1">
        <v>45460</v>
      </c>
      <c r="F1894">
        <v>111716.7</v>
      </c>
      <c r="G1894">
        <v>61369.799999999996</v>
      </c>
      <c r="H1894">
        <v>37410</v>
      </c>
      <c r="I1894" s="6">
        <v>6982.5330000000004</v>
      </c>
      <c r="J1894" s="7">
        <v>15008.254000000001</v>
      </c>
      <c r="K1894" t="s">
        <v>37</v>
      </c>
      <c r="L1894" t="s">
        <v>34</v>
      </c>
      <c r="M1894" t="s">
        <v>31</v>
      </c>
      <c r="N1894" s="5">
        <f xml:space="preserve"> Campaign_Data[[#This Row],[Clicks]]/Campaign_Data[[#This Row],[Impressions]]</f>
        <v>0.5493341640059185</v>
      </c>
      <c r="O1894" s="5">
        <f xml:space="preserve"> Campaign_Data[[#This Row],[Conversions]]/Campaign_Data[[#This Row],[Clicks]]</f>
        <v>0.60958321519705139</v>
      </c>
      <c r="P1894" s="7">
        <f>Campaign_Data[[#This Row],[Total_Spend]]/Campaign_Data[[#This Row],[Clicks]]</f>
        <v>0.11377799829883756</v>
      </c>
      <c r="Q1894" s="6">
        <f>Campaign_Data[[#This Row],[Total_Spend]]/Campaign_Data[[#This Row],[Conversions]]</f>
        <v>0.18664883720930234</v>
      </c>
      <c r="R1894" s="7">
        <f xml:space="preserve"> Campaign_Data[[#This Row],[Revenue_Generated]]/Campaign_Data[[#This Row],[Total_Spend]]</f>
        <v>2.1493996519601124</v>
      </c>
      <c r="S1894" t="str">
        <f xml:space="preserve"> TEXT(Campaign_Data[[#This Row],[Start_Date]], "mmm-yyyy")</f>
        <v>Apr-2023</v>
      </c>
    </row>
    <row r="1895" spans="1:19" x14ac:dyDescent="0.2">
      <c r="A1895" t="s">
        <v>1933</v>
      </c>
      <c r="B1895" t="s">
        <v>19</v>
      </c>
      <c r="C1895" t="s">
        <v>40</v>
      </c>
      <c r="D1895" s="1">
        <v>45131</v>
      </c>
      <c r="E1895" s="1">
        <v>45575</v>
      </c>
      <c r="F1895">
        <v>35675.799999999996</v>
      </c>
      <c r="G1895">
        <v>25897</v>
      </c>
      <c r="H1895">
        <v>10498</v>
      </c>
      <c r="I1895" s="6">
        <v>12890.325999999999</v>
      </c>
      <c r="J1895" s="7">
        <v>21519.74</v>
      </c>
      <c r="K1895" t="s">
        <v>21</v>
      </c>
      <c r="L1895" t="s">
        <v>30</v>
      </c>
      <c r="M1895" t="s">
        <v>31</v>
      </c>
      <c r="N1895" s="5">
        <f xml:space="preserve"> Campaign_Data[[#This Row],[Clicks]]/Campaign_Data[[#This Row],[Impressions]]</f>
        <v>0.72589822793041792</v>
      </c>
      <c r="O1895" s="5">
        <f xml:space="preserve"> Campaign_Data[[#This Row],[Conversions]]/Campaign_Data[[#This Row],[Clicks]]</f>
        <v>0.4053751399776036</v>
      </c>
      <c r="P1895" s="7">
        <f>Campaign_Data[[#This Row],[Total_Spend]]/Campaign_Data[[#This Row],[Clicks]]</f>
        <v>0.49775363941769313</v>
      </c>
      <c r="Q1895" s="6">
        <f>Campaign_Data[[#This Row],[Total_Spend]]/Campaign_Data[[#This Row],[Conversions]]</f>
        <v>1.2278839779005524</v>
      </c>
      <c r="R1895" s="7">
        <f xml:space="preserve"> Campaign_Data[[#This Row],[Revenue_Generated]]/Campaign_Data[[#This Row],[Total_Spend]]</f>
        <v>1.6694488564525058</v>
      </c>
      <c r="S1895" t="str">
        <f xml:space="preserve"> TEXT(Campaign_Data[[#This Row],[Start_Date]], "mmm-yyyy")</f>
        <v>Jul-2023</v>
      </c>
    </row>
    <row r="1896" spans="1:19" x14ac:dyDescent="0.2">
      <c r="A1896" t="s">
        <v>1934</v>
      </c>
      <c r="B1896" t="s">
        <v>33</v>
      </c>
      <c r="C1896" t="s">
        <v>40</v>
      </c>
      <c r="D1896" s="1">
        <v>44996</v>
      </c>
      <c r="E1896" s="1">
        <v>45454</v>
      </c>
      <c r="F1896">
        <v>46371</v>
      </c>
      <c r="G1896">
        <v>36061.5</v>
      </c>
      <c r="H1896">
        <v>13685.1</v>
      </c>
      <c r="I1896" s="6">
        <v>11766.924000000001</v>
      </c>
      <c r="J1896" s="7">
        <v>41269.754999999997</v>
      </c>
      <c r="K1896" t="s">
        <v>21</v>
      </c>
      <c r="L1896" t="s">
        <v>22</v>
      </c>
      <c r="M1896" t="s">
        <v>31</v>
      </c>
      <c r="N1896" s="5">
        <f xml:space="preserve"> Campaign_Data[[#This Row],[Clicks]]/Campaign_Data[[#This Row],[Impressions]]</f>
        <v>0.77767354596622884</v>
      </c>
      <c r="O1896" s="5">
        <f xml:space="preserve"> Campaign_Data[[#This Row],[Conversions]]/Campaign_Data[[#This Row],[Clicks]]</f>
        <v>0.37949336550060314</v>
      </c>
      <c r="P1896" s="7">
        <f>Campaign_Data[[#This Row],[Total_Spend]]/Campaign_Data[[#This Row],[Clicks]]</f>
        <v>0.32630156815440292</v>
      </c>
      <c r="Q1896" s="6">
        <f>Campaign_Data[[#This Row],[Total_Spend]]/Campaign_Data[[#This Row],[Conversions]]</f>
        <v>0.85983471074380169</v>
      </c>
      <c r="R1896" s="7">
        <f xml:space="preserve"> Campaign_Data[[#This Row],[Revenue_Generated]]/Campaign_Data[[#This Row],[Total_Spend]]</f>
        <v>3.5072679147073607</v>
      </c>
      <c r="S1896" t="str">
        <f xml:space="preserve"> TEXT(Campaign_Data[[#This Row],[Start_Date]], "mmm-yyyy")</f>
        <v>Mar-2023</v>
      </c>
    </row>
    <row r="1897" spans="1:19" x14ac:dyDescent="0.2">
      <c r="A1897" t="s">
        <v>1935</v>
      </c>
      <c r="B1897" t="s">
        <v>46</v>
      </c>
      <c r="C1897" t="s">
        <v>40</v>
      </c>
      <c r="D1897" s="1">
        <v>45086</v>
      </c>
      <c r="E1897" s="1">
        <v>45521</v>
      </c>
      <c r="F1897">
        <v>141467.79999999999</v>
      </c>
      <c r="G1897">
        <v>21866</v>
      </c>
      <c r="H1897">
        <v>1853.1</v>
      </c>
      <c r="I1897" s="6">
        <v>11750.017</v>
      </c>
      <c r="J1897" s="7">
        <v>19347.292000000001</v>
      </c>
      <c r="K1897" t="s">
        <v>64</v>
      </c>
      <c r="L1897" t="s">
        <v>30</v>
      </c>
      <c r="M1897" t="s">
        <v>31</v>
      </c>
      <c r="N1897" s="5">
        <f xml:space="preserve"> Campaign_Data[[#This Row],[Clicks]]/Campaign_Data[[#This Row],[Impressions]]</f>
        <v>0.15456520847853719</v>
      </c>
      <c r="O1897" s="5">
        <f xml:space="preserve"> Campaign_Data[[#This Row],[Conversions]]/Campaign_Data[[#This Row],[Clicks]]</f>
        <v>8.4748010610079569E-2</v>
      </c>
      <c r="P1897" s="7">
        <f>Campaign_Data[[#This Row],[Total_Spend]]/Campaign_Data[[#This Row],[Clicks]]</f>
        <v>0.53736472148541115</v>
      </c>
      <c r="Q1897" s="6">
        <f>Campaign_Data[[#This Row],[Total_Spend]]/Campaign_Data[[#This Row],[Conversions]]</f>
        <v>6.340735524256651</v>
      </c>
      <c r="R1897" s="7">
        <f xml:space="preserve"> Campaign_Data[[#This Row],[Revenue_Generated]]/Campaign_Data[[#This Row],[Total_Spend]]</f>
        <v>1.6465756602735129</v>
      </c>
      <c r="S1897" t="str">
        <f xml:space="preserve"> TEXT(Campaign_Data[[#This Row],[Start_Date]], "mmm-yyyy")</f>
        <v>Jun-2023</v>
      </c>
    </row>
    <row r="1898" spans="1:19" x14ac:dyDescent="0.2">
      <c r="A1898" t="s">
        <v>1936</v>
      </c>
      <c r="B1898" t="s">
        <v>46</v>
      </c>
      <c r="C1898" t="s">
        <v>20</v>
      </c>
      <c r="D1898" s="1">
        <v>44928</v>
      </c>
      <c r="E1898" s="1">
        <v>45391</v>
      </c>
      <c r="F1898">
        <v>91477.599999999991</v>
      </c>
      <c r="G1898">
        <v>74350.2</v>
      </c>
      <c r="H1898">
        <v>53380.299999999996</v>
      </c>
      <c r="I1898" s="6">
        <v>10313.995000000001</v>
      </c>
      <c r="J1898" s="7">
        <v>18534.276999999998</v>
      </c>
      <c r="K1898" t="s">
        <v>21</v>
      </c>
      <c r="L1898" t="s">
        <v>43</v>
      </c>
      <c r="M1898" t="s">
        <v>23</v>
      </c>
      <c r="N1898" s="5">
        <f xml:space="preserve"> Campaign_Data[[#This Row],[Clicks]]/Campaign_Data[[#This Row],[Impressions]]</f>
        <v>0.81276946487446111</v>
      </c>
      <c r="O1898" s="5">
        <f xml:space="preserve"> Campaign_Data[[#This Row],[Conversions]]/Campaign_Data[[#This Row],[Clicks]]</f>
        <v>0.71795771901084326</v>
      </c>
      <c r="P1898" s="7">
        <f>Campaign_Data[[#This Row],[Total_Spend]]/Campaign_Data[[#This Row],[Clicks]]</f>
        <v>0.13872181917466261</v>
      </c>
      <c r="Q1898" s="6">
        <f>Campaign_Data[[#This Row],[Total_Spend]]/Campaign_Data[[#This Row],[Conversions]]</f>
        <v>0.19321725430542733</v>
      </c>
      <c r="R1898" s="7">
        <f xml:space="preserve"> Campaign_Data[[#This Row],[Revenue_Generated]]/Campaign_Data[[#This Row],[Total_Spend]]</f>
        <v>1.7970027133036226</v>
      </c>
      <c r="S1898" t="str">
        <f xml:space="preserve"> TEXT(Campaign_Data[[#This Row],[Start_Date]], "mmm-yyyy")</f>
        <v>Jan-2023</v>
      </c>
    </row>
    <row r="1899" spans="1:19" x14ac:dyDescent="0.2">
      <c r="A1899" t="s">
        <v>1937</v>
      </c>
      <c r="B1899" t="s">
        <v>27</v>
      </c>
      <c r="C1899" t="s">
        <v>47</v>
      </c>
      <c r="D1899" s="1">
        <v>44975</v>
      </c>
      <c r="E1899" s="1">
        <v>45428</v>
      </c>
      <c r="F1899">
        <v>125213.3</v>
      </c>
      <c r="G1899">
        <v>97663.3</v>
      </c>
      <c r="H1899">
        <v>63773.9</v>
      </c>
      <c r="I1899" s="6">
        <v>12031.52</v>
      </c>
      <c r="J1899" s="7">
        <v>39344.589999999997</v>
      </c>
      <c r="K1899" t="s">
        <v>29</v>
      </c>
      <c r="L1899" t="s">
        <v>43</v>
      </c>
      <c r="M1899" t="s">
        <v>23</v>
      </c>
      <c r="N1899" s="5">
        <f xml:space="preserve"> Campaign_Data[[#This Row],[Clicks]]/Campaign_Data[[#This Row],[Impressions]]</f>
        <v>0.77997544989230383</v>
      </c>
      <c r="O1899" s="5">
        <f xml:space="preserve"> Campaign_Data[[#This Row],[Conversions]]/Campaign_Data[[#This Row],[Clicks]]</f>
        <v>0.65299759479763642</v>
      </c>
      <c r="P1899" s="7">
        <f>Campaign_Data[[#This Row],[Total_Spend]]/Campaign_Data[[#This Row],[Clicks]]</f>
        <v>0.1231938711880512</v>
      </c>
      <c r="Q1899" s="6">
        <f>Campaign_Data[[#This Row],[Total_Spend]]/Campaign_Data[[#This Row],[Conversions]]</f>
        <v>0.1886589968623528</v>
      </c>
      <c r="R1899" s="7">
        <f xml:space="preserve"> Campaign_Data[[#This Row],[Revenue_Generated]]/Campaign_Data[[#This Row],[Total_Spend]]</f>
        <v>3.2701263015811799</v>
      </c>
      <c r="S1899" t="str">
        <f xml:space="preserve"> TEXT(Campaign_Data[[#This Row],[Start_Date]], "mmm-yyyy")</f>
        <v>Feb-2023</v>
      </c>
    </row>
    <row r="1900" spans="1:19" x14ac:dyDescent="0.2">
      <c r="A1900" t="s">
        <v>1938</v>
      </c>
      <c r="B1900" t="s">
        <v>33</v>
      </c>
      <c r="C1900" t="s">
        <v>20</v>
      </c>
      <c r="D1900" s="1">
        <v>44976</v>
      </c>
      <c r="E1900" s="1">
        <v>45427</v>
      </c>
      <c r="F1900">
        <v>64208.9</v>
      </c>
      <c r="G1900">
        <v>15793.4</v>
      </c>
      <c r="H1900">
        <v>8929.1</v>
      </c>
      <c r="I1900" s="6">
        <v>4723.665</v>
      </c>
      <c r="J1900" s="7">
        <v>18605.936000000002</v>
      </c>
      <c r="K1900" t="s">
        <v>42</v>
      </c>
      <c r="L1900" t="s">
        <v>22</v>
      </c>
      <c r="M1900" t="s">
        <v>23</v>
      </c>
      <c r="N1900" s="5">
        <f xml:space="preserve"> Campaign_Data[[#This Row],[Clicks]]/Campaign_Data[[#This Row],[Impressions]]</f>
        <v>0.24596901675624405</v>
      </c>
      <c r="O1900" s="5">
        <f xml:space="preserve"> Campaign_Data[[#This Row],[Conversions]]/Campaign_Data[[#This Row],[Clicks]]</f>
        <v>0.56536907822254867</v>
      </c>
      <c r="P1900" s="7">
        <f>Campaign_Data[[#This Row],[Total_Spend]]/Campaign_Data[[#This Row],[Clicks]]</f>
        <v>0.29909107601909657</v>
      </c>
      <c r="Q1900" s="6">
        <f>Campaign_Data[[#This Row],[Total_Spend]]/Campaign_Data[[#This Row],[Conversions]]</f>
        <v>0.52901916206560573</v>
      </c>
      <c r="R1900" s="7">
        <f xml:space="preserve"> Campaign_Data[[#This Row],[Revenue_Generated]]/Campaign_Data[[#This Row],[Total_Spend]]</f>
        <v>3.9388771218958163</v>
      </c>
      <c r="S1900" t="str">
        <f xml:space="preserve"> TEXT(Campaign_Data[[#This Row],[Start_Date]], "mmm-yyyy")</f>
        <v>Feb-2023</v>
      </c>
    </row>
    <row r="1901" spans="1:19" x14ac:dyDescent="0.2">
      <c r="A1901" t="s">
        <v>1939</v>
      </c>
      <c r="B1901" t="s">
        <v>27</v>
      </c>
      <c r="C1901" t="s">
        <v>40</v>
      </c>
      <c r="D1901" s="1">
        <v>44898</v>
      </c>
      <c r="E1901" s="1">
        <v>45352</v>
      </c>
      <c r="F1901">
        <v>10257.299999999999</v>
      </c>
      <c r="G1901">
        <v>6301.7</v>
      </c>
      <c r="H1901">
        <v>5167.8</v>
      </c>
      <c r="I1901" s="6">
        <v>4792.2209999999995</v>
      </c>
      <c r="J1901" s="7">
        <v>6614.0590000000002</v>
      </c>
      <c r="K1901" t="s">
        <v>29</v>
      </c>
      <c r="L1901" t="s">
        <v>30</v>
      </c>
      <c r="M1901" t="s">
        <v>23</v>
      </c>
      <c r="N1901" s="5">
        <f xml:space="preserve"> Campaign_Data[[#This Row],[Clicks]]/Campaign_Data[[#This Row],[Impressions]]</f>
        <v>0.61436245405711054</v>
      </c>
      <c r="O1901" s="5">
        <f xml:space="preserve"> Campaign_Data[[#This Row],[Conversions]]/Campaign_Data[[#This Row],[Clicks]]</f>
        <v>0.820064427059365</v>
      </c>
      <c r="P1901" s="7">
        <f>Campaign_Data[[#This Row],[Total_Spend]]/Campaign_Data[[#This Row],[Clicks]]</f>
        <v>0.7604647952139898</v>
      </c>
      <c r="Q1901" s="6">
        <f>Campaign_Data[[#This Row],[Total_Spend]]/Campaign_Data[[#This Row],[Conversions]]</f>
        <v>0.92732323232323222</v>
      </c>
      <c r="R1901" s="7">
        <f xml:space="preserve"> Campaign_Data[[#This Row],[Revenue_Generated]]/Campaign_Data[[#This Row],[Total_Spend]]</f>
        <v>1.3801656893536423</v>
      </c>
      <c r="S1901" t="str">
        <f xml:space="preserve"> TEXT(Campaign_Data[[#This Row],[Start_Date]], "mmm-yyyy")</f>
        <v>Dec-2022</v>
      </c>
    </row>
    <row r="1902" spans="1:19" x14ac:dyDescent="0.2">
      <c r="A1902" t="s">
        <v>1940</v>
      </c>
      <c r="B1902" t="s">
        <v>46</v>
      </c>
      <c r="C1902" t="s">
        <v>28</v>
      </c>
      <c r="D1902" s="1">
        <v>45024</v>
      </c>
      <c r="E1902" s="1">
        <v>45464</v>
      </c>
      <c r="F1902">
        <v>127411.5</v>
      </c>
      <c r="G1902">
        <v>2346.1</v>
      </c>
      <c r="H1902">
        <v>536.5</v>
      </c>
      <c r="I1902" s="6">
        <v>3967.9830000000002</v>
      </c>
      <c r="J1902" s="7">
        <v>13173.859</v>
      </c>
      <c r="K1902" t="s">
        <v>29</v>
      </c>
      <c r="L1902" t="s">
        <v>22</v>
      </c>
      <c r="M1902" t="s">
        <v>23</v>
      </c>
      <c r="N1902" s="5">
        <f xml:space="preserve"> Campaign_Data[[#This Row],[Clicks]]/Campaign_Data[[#This Row],[Impressions]]</f>
        <v>1.8413565494480481E-2</v>
      </c>
      <c r="O1902" s="5">
        <f xml:space="preserve"> Campaign_Data[[#This Row],[Conversions]]/Campaign_Data[[#This Row],[Clicks]]</f>
        <v>0.22867737948084055</v>
      </c>
      <c r="P1902" s="7">
        <f>Campaign_Data[[#This Row],[Total_Spend]]/Campaign_Data[[#This Row],[Clicks]]</f>
        <v>1.6913102595797282</v>
      </c>
      <c r="Q1902" s="6">
        <f>Campaign_Data[[#This Row],[Total_Spend]]/Campaign_Data[[#This Row],[Conversions]]</f>
        <v>7.396054054054054</v>
      </c>
      <c r="R1902" s="7">
        <f xml:space="preserve"> Campaign_Data[[#This Row],[Revenue_Generated]]/Campaign_Data[[#This Row],[Total_Spend]]</f>
        <v>3.3200391735549268</v>
      </c>
      <c r="S1902" t="str">
        <f xml:space="preserve"> TEXT(Campaign_Data[[#This Row],[Start_Date]], "mmm-yyyy")</f>
        <v>Apr-2023</v>
      </c>
    </row>
    <row r="1903" spans="1:19" x14ac:dyDescent="0.2">
      <c r="A1903" t="s">
        <v>1941</v>
      </c>
      <c r="B1903" t="s">
        <v>25</v>
      </c>
      <c r="C1903" t="s">
        <v>28</v>
      </c>
      <c r="D1903" s="1">
        <v>44940</v>
      </c>
      <c r="E1903" s="1">
        <v>45396</v>
      </c>
      <c r="F1903">
        <v>92391.099999999991</v>
      </c>
      <c r="G1903">
        <v>46829.2</v>
      </c>
      <c r="H1903">
        <v>12385.9</v>
      </c>
      <c r="I1903" s="6">
        <v>1651.7529999999999</v>
      </c>
      <c r="J1903" s="7">
        <v>3816.69</v>
      </c>
      <c r="K1903" t="s">
        <v>42</v>
      </c>
      <c r="L1903" t="s">
        <v>22</v>
      </c>
      <c r="M1903" t="s">
        <v>23</v>
      </c>
      <c r="N1903" s="5">
        <f xml:space="preserve"> Campaign_Data[[#This Row],[Clicks]]/Campaign_Data[[#This Row],[Impressions]]</f>
        <v>0.50685834458080925</v>
      </c>
      <c r="O1903" s="5">
        <f xml:space="preserve"> Campaign_Data[[#This Row],[Conversions]]/Campaign_Data[[#This Row],[Clicks]]</f>
        <v>0.26449095863264799</v>
      </c>
      <c r="P1903" s="7">
        <f>Campaign_Data[[#This Row],[Total_Spend]]/Campaign_Data[[#This Row],[Clicks]]</f>
        <v>3.5271860292296259E-2</v>
      </c>
      <c r="Q1903" s="6">
        <f>Campaign_Data[[#This Row],[Total_Spend]]/Campaign_Data[[#This Row],[Conversions]]</f>
        <v>0.13335752751112151</v>
      </c>
      <c r="R1903" s="7">
        <f xml:space="preserve"> Campaign_Data[[#This Row],[Revenue_Generated]]/Campaign_Data[[#This Row],[Total_Spend]]</f>
        <v>2.3106905209192901</v>
      </c>
      <c r="S1903" t="str">
        <f xml:space="preserve"> TEXT(Campaign_Data[[#This Row],[Start_Date]], "mmm-yyyy")</f>
        <v>Jan-2023</v>
      </c>
    </row>
    <row r="1904" spans="1:19" x14ac:dyDescent="0.2">
      <c r="A1904" t="s">
        <v>1942</v>
      </c>
      <c r="B1904" t="s">
        <v>25</v>
      </c>
      <c r="C1904" t="s">
        <v>20</v>
      </c>
      <c r="D1904" s="1">
        <v>45001</v>
      </c>
      <c r="E1904" s="1">
        <v>45456</v>
      </c>
      <c r="F1904">
        <v>124807.3</v>
      </c>
      <c r="G1904">
        <v>80506.899999999994</v>
      </c>
      <c r="H1904">
        <v>35307.5</v>
      </c>
      <c r="I1904" s="6">
        <v>11204.904</v>
      </c>
      <c r="J1904" s="7">
        <v>28094.736000000001</v>
      </c>
      <c r="K1904" t="s">
        <v>21</v>
      </c>
      <c r="L1904" t="s">
        <v>30</v>
      </c>
      <c r="M1904" t="s">
        <v>23</v>
      </c>
      <c r="N1904" s="5">
        <f xml:space="preserve"> Campaign_Data[[#This Row],[Clicks]]/Campaign_Data[[#This Row],[Impressions]]</f>
        <v>0.64504960847642723</v>
      </c>
      <c r="O1904" s="5">
        <f xml:space="preserve"> Campaign_Data[[#This Row],[Conversions]]/Campaign_Data[[#This Row],[Clicks]]</f>
        <v>0.43856489319549014</v>
      </c>
      <c r="P1904" s="7">
        <f>Campaign_Data[[#This Row],[Total_Spend]]/Campaign_Data[[#This Row],[Clicks]]</f>
        <v>0.13917942437232089</v>
      </c>
      <c r="Q1904" s="6">
        <f>Campaign_Data[[#This Row],[Total_Spend]]/Campaign_Data[[#This Row],[Conversions]]</f>
        <v>0.31735195071868583</v>
      </c>
      <c r="R1904" s="7">
        <f xml:space="preserve"> Campaign_Data[[#This Row],[Revenue_Generated]]/Campaign_Data[[#This Row],[Total_Spend]]</f>
        <v>2.5073607056338902</v>
      </c>
      <c r="S1904" t="str">
        <f xml:space="preserve"> TEXT(Campaign_Data[[#This Row],[Start_Date]], "mmm-yyyy")</f>
        <v>Mar-2023</v>
      </c>
    </row>
    <row r="1905" spans="1:19" x14ac:dyDescent="0.2">
      <c r="A1905" t="s">
        <v>1943</v>
      </c>
      <c r="B1905" t="s">
        <v>39</v>
      </c>
      <c r="C1905" t="s">
        <v>40</v>
      </c>
      <c r="D1905" s="1">
        <v>44906</v>
      </c>
      <c r="E1905" s="1">
        <v>45353</v>
      </c>
      <c r="F1905">
        <v>60511.4</v>
      </c>
      <c r="G1905">
        <v>16312.5</v>
      </c>
      <c r="H1905">
        <v>2804.2999999999997</v>
      </c>
      <c r="I1905" s="6">
        <v>13321.846</v>
      </c>
      <c r="J1905" s="7">
        <v>24218.219000000001</v>
      </c>
      <c r="K1905" t="s">
        <v>29</v>
      </c>
      <c r="L1905" t="s">
        <v>43</v>
      </c>
      <c r="M1905" t="s">
        <v>31</v>
      </c>
      <c r="N1905" s="5">
        <f xml:space="preserve"> Campaign_Data[[#This Row],[Clicks]]/Campaign_Data[[#This Row],[Impressions]]</f>
        <v>0.26957730278922648</v>
      </c>
      <c r="O1905" s="5">
        <f xml:space="preserve"> Campaign_Data[[#This Row],[Conversions]]/Campaign_Data[[#This Row],[Clicks]]</f>
        <v>0.1719111111111111</v>
      </c>
      <c r="P1905" s="7">
        <f>Campaign_Data[[#This Row],[Total_Spend]]/Campaign_Data[[#This Row],[Clicks]]</f>
        <v>0.81666488888888888</v>
      </c>
      <c r="Q1905" s="6">
        <f>Campaign_Data[[#This Row],[Total_Spend]]/Campaign_Data[[#This Row],[Conversions]]</f>
        <v>4.7505067218200621</v>
      </c>
      <c r="R1905" s="7">
        <f xml:space="preserve"> Campaign_Data[[#This Row],[Revenue_Generated]]/Campaign_Data[[#This Row],[Total_Spend]]</f>
        <v>1.8179326648874339</v>
      </c>
      <c r="S1905" t="str">
        <f xml:space="preserve"> TEXT(Campaign_Data[[#This Row],[Start_Date]], "mmm-yyyy")</f>
        <v>Dec-2022</v>
      </c>
    </row>
    <row r="1906" spans="1:19" x14ac:dyDescent="0.2">
      <c r="A1906" t="s">
        <v>1944</v>
      </c>
      <c r="B1906" t="s">
        <v>39</v>
      </c>
      <c r="C1906" t="s">
        <v>47</v>
      </c>
      <c r="D1906" s="1">
        <v>45148</v>
      </c>
      <c r="E1906" s="1">
        <v>45595</v>
      </c>
      <c r="F1906">
        <v>121727.5</v>
      </c>
      <c r="G1906">
        <v>38575.799999999996</v>
      </c>
      <c r="H1906">
        <v>24957.399999999998</v>
      </c>
      <c r="I1906" s="6">
        <v>1867.31</v>
      </c>
      <c r="J1906" s="7">
        <v>7356.5460000000003</v>
      </c>
      <c r="K1906" t="s">
        <v>37</v>
      </c>
      <c r="L1906" t="s">
        <v>43</v>
      </c>
      <c r="M1906" t="s">
        <v>31</v>
      </c>
      <c r="N1906" s="5">
        <f xml:space="preserve"> Campaign_Data[[#This Row],[Clicks]]/Campaign_Data[[#This Row],[Impressions]]</f>
        <v>0.31690291840381174</v>
      </c>
      <c r="O1906" s="5">
        <f xml:space="preserve"> Campaign_Data[[#This Row],[Conversions]]/Campaign_Data[[#This Row],[Clicks]]</f>
        <v>0.64697038039392574</v>
      </c>
      <c r="P1906" s="7">
        <f>Campaign_Data[[#This Row],[Total_Spend]]/Campaign_Data[[#This Row],[Clicks]]</f>
        <v>4.8406254698541575E-2</v>
      </c>
      <c r="Q1906" s="6">
        <f>Campaign_Data[[#This Row],[Total_Spend]]/Campaign_Data[[#This Row],[Conversions]]</f>
        <v>7.4819893097838722E-2</v>
      </c>
      <c r="R1906" s="7">
        <f xml:space="preserve"> Campaign_Data[[#This Row],[Revenue_Generated]]/Campaign_Data[[#This Row],[Total_Spend]]</f>
        <v>3.9396490138220224</v>
      </c>
      <c r="S1906" t="str">
        <f xml:space="preserve"> TEXT(Campaign_Data[[#This Row],[Start_Date]], "mmm-yyyy")</f>
        <v>Aug-2023</v>
      </c>
    </row>
    <row r="1907" spans="1:19" x14ac:dyDescent="0.2">
      <c r="A1907" t="s">
        <v>1945</v>
      </c>
      <c r="B1907" t="s">
        <v>25</v>
      </c>
      <c r="C1907" t="s">
        <v>47</v>
      </c>
      <c r="D1907" s="1">
        <v>45091</v>
      </c>
      <c r="E1907" s="1">
        <v>45541</v>
      </c>
      <c r="F1907">
        <v>144353.29999999999</v>
      </c>
      <c r="G1907">
        <v>13061.6</v>
      </c>
      <c r="H1907">
        <v>1125.2</v>
      </c>
      <c r="I1907" s="6">
        <v>3451.9859999999999</v>
      </c>
      <c r="J1907" s="7">
        <v>6161.92</v>
      </c>
      <c r="K1907" t="s">
        <v>42</v>
      </c>
      <c r="L1907" t="s">
        <v>30</v>
      </c>
      <c r="M1907" t="s">
        <v>23</v>
      </c>
      <c r="N1907" s="5">
        <f xml:space="preserve"> Campaign_Data[[#This Row],[Clicks]]/Campaign_Data[[#This Row],[Impressions]]</f>
        <v>9.0483556662715722E-2</v>
      </c>
      <c r="O1907" s="5">
        <f xml:space="preserve"> Campaign_Data[[#This Row],[Conversions]]/Campaign_Data[[#This Row],[Clicks]]</f>
        <v>8.6145648312611012E-2</v>
      </c>
      <c r="P1907" s="7">
        <f>Campaign_Data[[#This Row],[Total_Spend]]/Campaign_Data[[#This Row],[Clicks]]</f>
        <v>0.264285079928952</v>
      </c>
      <c r="Q1907" s="6">
        <f>Campaign_Data[[#This Row],[Total_Spend]]/Campaign_Data[[#This Row],[Conversions]]</f>
        <v>3.067886597938144</v>
      </c>
      <c r="R1907" s="7">
        <f xml:space="preserve"> Campaign_Data[[#This Row],[Revenue_Generated]]/Campaign_Data[[#This Row],[Total_Spend]]</f>
        <v>1.7850362081422115</v>
      </c>
      <c r="S1907" t="str">
        <f xml:space="preserve"> TEXT(Campaign_Data[[#This Row],[Start_Date]], "mmm-yyyy")</f>
        <v>Jun-2023</v>
      </c>
    </row>
    <row r="1908" spans="1:19" x14ac:dyDescent="0.2">
      <c r="A1908" t="s">
        <v>1946</v>
      </c>
      <c r="B1908" t="s">
        <v>33</v>
      </c>
      <c r="C1908" t="s">
        <v>28</v>
      </c>
      <c r="D1908" s="1">
        <v>44962</v>
      </c>
      <c r="E1908" s="1">
        <v>45396</v>
      </c>
      <c r="F1908">
        <v>39904</v>
      </c>
      <c r="G1908">
        <v>12948.5</v>
      </c>
      <c r="H1908">
        <v>4825.5999999999995</v>
      </c>
      <c r="I1908" s="6">
        <v>7453.5510000000004</v>
      </c>
      <c r="J1908" s="7">
        <v>10170.126</v>
      </c>
      <c r="K1908" t="s">
        <v>42</v>
      </c>
      <c r="L1908" t="s">
        <v>30</v>
      </c>
      <c r="M1908" t="s">
        <v>23</v>
      </c>
      <c r="N1908" s="5">
        <f xml:space="preserve"> Campaign_Data[[#This Row],[Clicks]]/Campaign_Data[[#This Row],[Impressions]]</f>
        <v>0.32449127906976744</v>
      </c>
      <c r="O1908" s="5">
        <f xml:space="preserve"> Campaign_Data[[#This Row],[Conversions]]/Campaign_Data[[#This Row],[Clicks]]</f>
        <v>0.37267637178051505</v>
      </c>
      <c r="P1908" s="7">
        <f>Campaign_Data[[#This Row],[Total_Spend]]/Campaign_Data[[#This Row],[Clicks]]</f>
        <v>0.57563045912653976</v>
      </c>
      <c r="Q1908" s="6">
        <f>Campaign_Data[[#This Row],[Total_Spend]]/Campaign_Data[[#This Row],[Conversions]]</f>
        <v>1.5445853365384619</v>
      </c>
      <c r="R1908" s="7">
        <f xml:space="preserve"> Campaign_Data[[#This Row],[Revenue_Generated]]/Campaign_Data[[#This Row],[Total_Spend]]</f>
        <v>1.3644672183768514</v>
      </c>
      <c r="S1908" t="str">
        <f xml:space="preserve"> TEXT(Campaign_Data[[#This Row],[Start_Date]], "mmm-yyyy")</f>
        <v>Feb-2023</v>
      </c>
    </row>
    <row r="1909" spans="1:19" x14ac:dyDescent="0.2">
      <c r="A1909" t="s">
        <v>1947</v>
      </c>
      <c r="B1909" t="s">
        <v>19</v>
      </c>
      <c r="C1909" t="s">
        <v>20</v>
      </c>
      <c r="D1909" s="1">
        <v>44873</v>
      </c>
      <c r="E1909" s="1">
        <v>45332</v>
      </c>
      <c r="F1909">
        <v>95308.5</v>
      </c>
      <c r="G1909">
        <v>13833</v>
      </c>
      <c r="H1909">
        <v>5550.5999999999995</v>
      </c>
      <c r="I1909" s="6">
        <v>7872.4560000000001</v>
      </c>
      <c r="J1909" s="7">
        <v>16905.927</v>
      </c>
      <c r="K1909" t="s">
        <v>29</v>
      </c>
      <c r="L1909" t="s">
        <v>30</v>
      </c>
      <c r="M1909" t="s">
        <v>31</v>
      </c>
      <c r="N1909" s="5">
        <f xml:space="preserve"> Campaign_Data[[#This Row],[Clicks]]/Campaign_Data[[#This Row],[Impressions]]</f>
        <v>0.14513920584208123</v>
      </c>
      <c r="O1909" s="5">
        <f xml:space="preserve"> Campaign_Data[[#This Row],[Conversions]]/Campaign_Data[[#This Row],[Clicks]]</f>
        <v>0.40125786163522009</v>
      </c>
      <c r="P1909" s="7">
        <f>Campaign_Data[[#This Row],[Total_Spend]]/Campaign_Data[[#This Row],[Clicks]]</f>
        <v>0.56910691823899373</v>
      </c>
      <c r="Q1909" s="6">
        <f>Campaign_Data[[#This Row],[Total_Spend]]/Campaign_Data[[#This Row],[Conversions]]</f>
        <v>1.4183072100313481</v>
      </c>
      <c r="R1909" s="7">
        <f xml:space="preserve"> Campaign_Data[[#This Row],[Revenue_Generated]]/Campaign_Data[[#This Row],[Total_Spend]]</f>
        <v>2.1474781186455663</v>
      </c>
      <c r="S1909" t="str">
        <f xml:space="preserve"> TEXT(Campaign_Data[[#This Row],[Start_Date]], "mmm-yyyy")</f>
        <v>Nov-2022</v>
      </c>
    </row>
    <row r="1910" spans="1:19" x14ac:dyDescent="0.2">
      <c r="A1910" t="s">
        <v>1948</v>
      </c>
      <c r="B1910" t="s">
        <v>33</v>
      </c>
      <c r="C1910" t="s">
        <v>47</v>
      </c>
      <c r="D1910" s="1">
        <v>45084</v>
      </c>
      <c r="E1910" s="1">
        <v>45518</v>
      </c>
      <c r="F1910">
        <v>143616.69999999998</v>
      </c>
      <c r="G1910">
        <v>62851.7</v>
      </c>
      <c r="H1910">
        <v>58246.5</v>
      </c>
      <c r="I1910" s="6">
        <v>11414.081</v>
      </c>
      <c r="J1910" s="7">
        <v>28611.11</v>
      </c>
      <c r="K1910" t="s">
        <v>42</v>
      </c>
      <c r="L1910" t="s">
        <v>22</v>
      </c>
      <c r="M1910" t="s">
        <v>31</v>
      </c>
      <c r="N1910" s="5">
        <f xml:space="preserve"> Campaign_Data[[#This Row],[Clicks]]/Campaign_Data[[#This Row],[Impressions]]</f>
        <v>0.43763503826504857</v>
      </c>
      <c r="O1910" s="5">
        <f xml:space="preserve"> Campaign_Data[[#This Row],[Conversions]]/Campaign_Data[[#This Row],[Clicks]]</f>
        <v>0.92672910995247548</v>
      </c>
      <c r="P1910" s="7">
        <f>Campaign_Data[[#This Row],[Total_Spend]]/Campaign_Data[[#This Row],[Clicks]]</f>
        <v>0.18160337747427677</v>
      </c>
      <c r="Q1910" s="6">
        <f>Campaign_Data[[#This Row],[Total_Spend]]/Campaign_Data[[#This Row],[Conversions]]</f>
        <v>0.19596166293253672</v>
      </c>
      <c r="R1910" s="7">
        <f xml:space="preserve"> Campaign_Data[[#This Row],[Revenue_Generated]]/Campaign_Data[[#This Row],[Total_Spend]]</f>
        <v>2.5066503382970562</v>
      </c>
      <c r="S1910" t="str">
        <f xml:space="preserve"> TEXT(Campaign_Data[[#This Row],[Start_Date]], "mmm-yyyy")</f>
        <v>Jun-2023</v>
      </c>
    </row>
    <row r="1911" spans="1:19" x14ac:dyDescent="0.2">
      <c r="A1911" t="s">
        <v>1949</v>
      </c>
      <c r="B1911" t="s">
        <v>39</v>
      </c>
      <c r="C1911" t="s">
        <v>40</v>
      </c>
      <c r="D1911" s="1">
        <v>44957</v>
      </c>
      <c r="E1911" s="1">
        <v>45405</v>
      </c>
      <c r="F1911">
        <v>80373.5</v>
      </c>
      <c r="G1911">
        <v>11153.4</v>
      </c>
      <c r="H1911">
        <v>8262.1</v>
      </c>
      <c r="I1911" s="6">
        <v>9388.75</v>
      </c>
      <c r="J1911" s="7">
        <v>22240.738000000001</v>
      </c>
      <c r="K1911" t="s">
        <v>37</v>
      </c>
      <c r="L1911" t="s">
        <v>43</v>
      </c>
      <c r="M1911" t="s">
        <v>23</v>
      </c>
      <c r="N1911" s="5">
        <f xml:space="preserve"> Campaign_Data[[#This Row],[Clicks]]/Campaign_Data[[#This Row],[Impressions]]</f>
        <v>0.13876961933970774</v>
      </c>
      <c r="O1911" s="5">
        <f xml:space="preserve"> Campaign_Data[[#This Row],[Conversions]]/Campaign_Data[[#This Row],[Clicks]]</f>
        <v>0.7407696307852315</v>
      </c>
      <c r="P1911" s="7">
        <f>Campaign_Data[[#This Row],[Total_Spend]]/Campaign_Data[[#This Row],[Clicks]]</f>
        <v>0.84178367134685395</v>
      </c>
      <c r="Q1911" s="6">
        <f>Campaign_Data[[#This Row],[Total_Spend]]/Campaign_Data[[#This Row],[Conversions]]</f>
        <v>1.1363636363636362</v>
      </c>
      <c r="R1911" s="7">
        <f xml:space="preserve"> Campaign_Data[[#This Row],[Revenue_Generated]]/Campaign_Data[[#This Row],[Total_Spend]]</f>
        <v>2.3688710424710426</v>
      </c>
      <c r="S1911" t="str">
        <f xml:space="preserve"> TEXT(Campaign_Data[[#This Row],[Start_Date]], "mmm-yyyy")</f>
        <v>Jan-2023</v>
      </c>
    </row>
    <row r="1912" spans="1:19" x14ac:dyDescent="0.2">
      <c r="A1912" t="s">
        <v>1950</v>
      </c>
      <c r="B1912" t="s">
        <v>19</v>
      </c>
      <c r="C1912" t="s">
        <v>40</v>
      </c>
      <c r="D1912" s="1">
        <v>44890</v>
      </c>
      <c r="E1912" s="1">
        <v>45331</v>
      </c>
      <c r="F1912">
        <v>42093.5</v>
      </c>
      <c r="G1912">
        <v>29246.5</v>
      </c>
      <c r="H1912">
        <v>9050.9</v>
      </c>
      <c r="I1912" s="6">
        <v>691.65</v>
      </c>
      <c r="J1912" s="7">
        <v>2279.98</v>
      </c>
      <c r="K1912" t="s">
        <v>42</v>
      </c>
      <c r="L1912" t="s">
        <v>49</v>
      </c>
      <c r="M1912" t="s">
        <v>31</v>
      </c>
      <c r="N1912" s="5">
        <f xml:space="preserve"> Campaign_Data[[#This Row],[Clicks]]/Campaign_Data[[#This Row],[Impressions]]</f>
        <v>0.69479848432655877</v>
      </c>
      <c r="O1912" s="5">
        <f xml:space="preserve"> Campaign_Data[[#This Row],[Conversions]]/Campaign_Data[[#This Row],[Clicks]]</f>
        <v>0.30946950917203769</v>
      </c>
      <c r="P1912" s="7">
        <f>Campaign_Data[[#This Row],[Total_Spend]]/Campaign_Data[[#This Row],[Clicks]]</f>
        <v>2.3648983639067922E-2</v>
      </c>
      <c r="Q1912" s="6">
        <f>Campaign_Data[[#This Row],[Total_Spend]]/Campaign_Data[[#This Row],[Conversions]]</f>
        <v>7.6417814802947778E-2</v>
      </c>
      <c r="R1912" s="7">
        <f xml:space="preserve"> Campaign_Data[[#This Row],[Revenue_Generated]]/Campaign_Data[[#This Row],[Total_Spend]]</f>
        <v>3.2964360587002099</v>
      </c>
      <c r="S1912" t="str">
        <f xml:space="preserve"> TEXT(Campaign_Data[[#This Row],[Start_Date]], "mmm-yyyy")</f>
        <v>Nov-2022</v>
      </c>
    </row>
    <row r="1913" spans="1:19" x14ac:dyDescent="0.2">
      <c r="A1913" t="s">
        <v>1951</v>
      </c>
      <c r="B1913" t="s">
        <v>25</v>
      </c>
      <c r="C1913" t="s">
        <v>40</v>
      </c>
      <c r="D1913" s="1">
        <v>44903</v>
      </c>
      <c r="E1913" s="1">
        <v>45356</v>
      </c>
      <c r="F1913">
        <v>66395.5</v>
      </c>
      <c r="G1913">
        <v>27822.6</v>
      </c>
      <c r="H1913">
        <v>14995.9</v>
      </c>
      <c r="I1913" s="6">
        <v>9678.9240000000009</v>
      </c>
      <c r="J1913" s="7">
        <v>17971.009999999998</v>
      </c>
      <c r="K1913" t="s">
        <v>21</v>
      </c>
      <c r="L1913" t="s">
        <v>43</v>
      </c>
      <c r="M1913" t="s">
        <v>31</v>
      </c>
      <c r="N1913" s="5">
        <f xml:space="preserve"> Campaign_Data[[#This Row],[Clicks]]/Campaign_Data[[#This Row],[Impressions]]</f>
        <v>0.41904345927058306</v>
      </c>
      <c r="O1913" s="5">
        <f xml:space="preserve"> Campaign_Data[[#This Row],[Conversions]]/Campaign_Data[[#This Row],[Clicks]]</f>
        <v>0.53898269751928285</v>
      </c>
      <c r="P1913" s="7">
        <f>Campaign_Data[[#This Row],[Total_Spend]]/Campaign_Data[[#This Row],[Clicks]]</f>
        <v>0.34787992495309572</v>
      </c>
      <c r="Q1913" s="6">
        <f>Campaign_Data[[#This Row],[Total_Spend]]/Campaign_Data[[#This Row],[Conversions]]</f>
        <v>0.64543801972539172</v>
      </c>
      <c r="R1913" s="7">
        <f xml:space="preserve"> Campaign_Data[[#This Row],[Revenue_Generated]]/Campaign_Data[[#This Row],[Total_Spend]]</f>
        <v>1.8567156845120385</v>
      </c>
      <c r="S1913" t="str">
        <f xml:space="preserve"> TEXT(Campaign_Data[[#This Row],[Start_Date]], "mmm-yyyy")</f>
        <v>Dec-2022</v>
      </c>
    </row>
    <row r="1914" spans="1:19" x14ac:dyDescent="0.2">
      <c r="A1914" t="s">
        <v>1952</v>
      </c>
      <c r="B1914" t="s">
        <v>39</v>
      </c>
      <c r="C1914" t="s">
        <v>40</v>
      </c>
      <c r="D1914" s="1">
        <v>44986</v>
      </c>
      <c r="E1914" s="1">
        <v>45434</v>
      </c>
      <c r="F1914">
        <v>6600.4</v>
      </c>
      <c r="G1914">
        <v>2256.1999999999998</v>
      </c>
      <c r="H1914">
        <v>667</v>
      </c>
      <c r="I1914" s="6">
        <v>7924.482</v>
      </c>
      <c r="J1914" s="7">
        <v>24791.201000000001</v>
      </c>
      <c r="K1914" t="s">
        <v>29</v>
      </c>
      <c r="L1914" t="s">
        <v>43</v>
      </c>
      <c r="M1914" t="s">
        <v>31</v>
      </c>
      <c r="N1914" s="5">
        <f xml:space="preserve"> Campaign_Data[[#This Row],[Clicks]]/Campaign_Data[[#This Row],[Impressions]]</f>
        <v>0.34182776801405973</v>
      </c>
      <c r="O1914" s="5">
        <f xml:space="preserve"> Campaign_Data[[#This Row],[Conversions]]/Campaign_Data[[#This Row],[Clicks]]</f>
        <v>0.29562982005141392</v>
      </c>
      <c r="P1914" s="7">
        <f>Campaign_Data[[#This Row],[Total_Spend]]/Campaign_Data[[#This Row],[Clicks]]</f>
        <v>3.5123136246786637</v>
      </c>
      <c r="Q1914" s="6">
        <f>Campaign_Data[[#This Row],[Total_Spend]]/Campaign_Data[[#This Row],[Conversions]]</f>
        <v>11.880782608695652</v>
      </c>
      <c r="R1914" s="7">
        <f xml:space="preserve"> Campaign_Data[[#This Row],[Revenue_Generated]]/Campaign_Data[[#This Row],[Total_Spend]]</f>
        <v>3.1284317385035387</v>
      </c>
      <c r="S1914" t="str">
        <f xml:space="preserve"> TEXT(Campaign_Data[[#This Row],[Start_Date]], "mmm-yyyy")</f>
        <v>Mar-2023</v>
      </c>
    </row>
    <row r="1915" spans="1:19" x14ac:dyDescent="0.2">
      <c r="A1915" t="s">
        <v>1953</v>
      </c>
      <c r="B1915" t="s">
        <v>27</v>
      </c>
      <c r="C1915" t="s">
        <v>40</v>
      </c>
      <c r="D1915" s="1">
        <v>45081</v>
      </c>
      <c r="E1915" s="1">
        <v>45536</v>
      </c>
      <c r="F1915">
        <v>22620</v>
      </c>
      <c r="G1915">
        <v>6467</v>
      </c>
      <c r="H1915">
        <v>6371.3</v>
      </c>
      <c r="I1915" s="6">
        <v>3557.9810000000002</v>
      </c>
      <c r="J1915" s="7">
        <v>6972.7020000000002</v>
      </c>
      <c r="K1915" t="s">
        <v>64</v>
      </c>
      <c r="L1915" t="s">
        <v>49</v>
      </c>
      <c r="M1915" t="s">
        <v>31</v>
      </c>
      <c r="N1915" s="5">
        <f xml:space="preserve"> Campaign_Data[[#This Row],[Clicks]]/Campaign_Data[[#This Row],[Impressions]]</f>
        <v>0.28589743589743588</v>
      </c>
      <c r="O1915" s="5">
        <f xml:space="preserve"> Campaign_Data[[#This Row],[Conversions]]/Campaign_Data[[#This Row],[Clicks]]</f>
        <v>0.98520179372197314</v>
      </c>
      <c r="P1915" s="7">
        <f>Campaign_Data[[#This Row],[Total_Spend]]/Campaign_Data[[#This Row],[Clicks]]</f>
        <v>0.55017488789237667</v>
      </c>
      <c r="Q1915" s="6">
        <f>Campaign_Data[[#This Row],[Total_Spend]]/Campaign_Data[[#This Row],[Conversions]]</f>
        <v>0.55843878015475645</v>
      </c>
      <c r="R1915" s="7">
        <f xml:space="preserve"> Campaign_Data[[#This Row],[Revenue_Generated]]/Campaign_Data[[#This Row],[Total_Spend]]</f>
        <v>1.9597355916178303</v>
      </c>
      <c r="S1915" t="str">
        <f xml:space="preserve"> TEXT(Campaign_Data[[#This Row],[Start_Date]], "mmm-yyyy")</f>
        <v>Jun-2023</v>
      </c>
    </row>
    <row r="1916" spans="1:19" x14ac:dyDescent="0.2">
      <c r="A1916" t="s">
        <v>1954</v>
      </c>
      <c r="B1916" t="s">
        <v>46</v>
      </c>
      <c r="C1916" t="s">
        <v>47</v>
      </c>
      <c r="D1916" s="1">
        <v>45024</v>
      </c>
      <c r="E1916" s="1">
        <v>45479</v>
      </c>
      <c r="F1916">
        <v>137193.19999999998</v>
      </c>
      <c r="G1916">
        <v>90082.7</v>
      </c>
      <c r="H1916">
        <v>68715.5</v>
      </c>
      <c r="I1916" s="6">
        <v>4239.0749999999998</v>
      </c>
      <c r="J1916" s="7">
        <v>16342.746999999999</v>
      </c>
      <c r="K1916" t="s">
        <v>64</v>
      </c>
      <c r="L1916" t="s">
        <v>30</v>
      </c>
      <c r="M1916" t="s">
        <v>23</v>
      </c>
      <c r="N1916" s="5">
        <f xml:space="preserve"> Campaign_Data[[#This Row],[Clicks]]/Campaign_Data[[#This Row],[Impressions]]</f>
        <v>0.65661198951551536</v>
      </c>
      <c r="O1916" s="5">
        <f xml:space="preserve"> Campaign_Data[[#This Row],[Conversions]]/Campaign_Data[[#This Row],[Clicks]]</f>
        <v>0.76280462286321349</v>
      </c>
      <c r="P1916" s="7">
        <f>Campaign_Data[[#This Row],[Total_Spend]]/Campaign_Data[[#This Row],[Clicks]]</f>
        <v>4.705759263432379E-2</v>
      </c>
      <c r="Q1916" s="6">
        <f>Campaign_Data[[#This Row],[Total_Spend]]/Campaign_Data[[#This Row],[Conversions]]</f>
        <v>6.1690230006330449E-2</v>
      </c>
      <c r="R1916" s="7">
        <f xml:space="preserve"> Campaign_Data[[#This Row],[Revenue_Generated]]/Campaign_Data[[#This Row],[Total_Spend]]</f>
        <v>3.8552625277920303</v>
      </c>
      <c r="S1916" t="str">
        <f xml:space="preserve"> TEXT(Campaign_Data[[#This Row],[Start_Date]], "mmm-yyyy")</f>
        <v>Apr-2023</v>
      </c>
    </row>
    <row r="1917" spans="1:19" x14ac:dyDescent="0.2">
      <c r="A1917" t="s">
        <v>1955</v>
      </c>
      <c r="B1917" t="s">
        <v>46</v>
      </c>
      <c r="C1917" t="s">
        <v>40</v>
      </c>
      <c r="D1917" s="1">
        <v>44972</v>
      </c>
      <c r="E1917" s="1">
        <v>45433</v>
      </c>
      <c r="F1917">
        <v>42232.7</v>
      </c>
      <c r="G1917">
        <v>26163.8</v>
      </c>
      <c r="H1917">
        <v>15274.3</v>
      </c>
      <c r="I1917" s="6">
        <v>9315.2929999999997</v>
      </c>
      <c r="J1917" s="7">
        <v>32914.362000000001</v>
      </c>
      <c r="K1917" t="s">
        <v>37</v>
      </c>
      <c r="L1917" t="s">
        <v>43</v>
      </c>
      <c r="M1917" t="s">
        <v>31</v>
      </c>
      <c r="N1917" s="5">
        <f xml:space="preserve"> Campaign_Data[[#This Row],[Clicks]]/Campaign_Data[[#This Row],[Impressions]]</f>
        <v>0.61951520977820507</v>
      </c>
      <c r="O1917" s="5">
        <f xml:space="preserve"> Campaign_Data[[#This Row],[Conversions]]/Campaign_Data[[#This Row],[Clicks]]</f>
        <v>0.58379516736865444</v>
      </c>
      <c r="P1917" s="7">
        <f>Campaign_Data[[#This Row],[Total_Spend]]/Campaign_Data[[#This Row],[Clicks]]</f>
        <v>0.35603746397694525</v>
      </c>
      <c r="Q1917" s="6">
        <f>Campaign_Data[[#This Row],[Total_Spend]]/Campaign_Data[[#This Row],[Conversions]]</f>
        <v>0.60986709701917596</v>
      </c>
      <c r="R1917" s="7">
        <f xml:space="preserve"> Campaign_Data[[#This Row],[Revenue_Generated]]/Campaign_Data[[#This Row],[Total_Spend]]</f>
        <v>3.5333684082722896</v>
      </c>
      <c r="S1917" t="str">
        <f xml:space="preserve"> TEXT(Campaign_Data[[#This Row],[Start_Date]], "mmm-yyyy")</f>
        <v>Feb-2023</v>
      </c>
    </row>
    <row r="1918" spans="1:19" x14ac:dyDescent="0.2">
      <c r="A1918" t="s">
        <v>1956</v>
      </c>
      <c r="B1918" t="s">
        <v>39</v>
      </c>
      <c r="C1918" t="s">
        <v>20</v>
      </c>
      <c r="D1918" s="1">
        <v>45017</v>
      </c>
      <c r="E1918" s="1">
        <v>45461</v>
      </c>
      <c r="F1918">
        <v>115533.09999999999</v>
      </c>
      <c r="G1918">
        <v>69565.2</v>
      </c>
      <c r="H1918">
        <v>31900</v>
      </c>
      <c r="I1918" s="6">
        <v>716.822</v>
      </c>
      <c r="J1918" s="7">
        <v>1623.1590000000001</v>
      </c>
      <c r="K1918" t="s">
        <v>29</v>
      </c>
      <c r="L1918" t="s">
        <v>34</v>
      </c>
      <c r="M1918" t="s">
        <v>31</v>
      </c>
      <c r="N1918" s="5">
        <f xml:space="preserve"> Campaign_Data[[#This Row],[Clicks]]/Campaign_Data[[#This Row],[Impressions]]</f>
        <v>0.60212354727779316</v>
      </c>
      <c r="O1918" s="5">
        <f xml:space="preserve"> Campaign_Data[[#This Row],[Conversions]]/Campaign_Data[[#This Row],[Clicks]]</f>
        <v>0.45856261464065368</v>
      </c>
      <c r="P1918" s="7">
        <f>Campaign_Data[[#This Row],[Total_Spend]]/Campaign_Data[[#This Row],[Clicks]]</f>
        <v>1.0304318826079706E-2</v>
      </c>
      <c r="Q1918" s="6">
        <f>Campaign_Data[[#This Row],[Total_Spend]]/Campaign_Data[[#This Row],[Conversions]]</f>
        <v>2.247090909090909E-2</v>
      </c>
      <c r="R1918" s="7">
        <f xml:space="preserve"> Campaign_Data[[#This Row],[Revenue_Generated]]/Campaign_Data[[#This Row],[Total_Spend]]</f>
        <v>2.2643822315721338</v>
      </c>
      <c r="S1918" t="str">
        <f xml:space="preserve"> TEXT(Campaign_Data[[#This Row],[Start_Date]], "mmm-yyyy")</f>
        <v>Apr-2023</v>
      </c>
    </row>
    <row r="1919" spans="1:19" x14ac:dyDescent="0.2">
      <c r="A1919" t="s">
        <v>1957</v>
      </c>
      <c r="B1919" t="s">
        <v>46</v>
      </c>
      <c r="C1919" t="s">
        <v>28</v>
      </c>
      <c r="D1919" s="1">
        <v>44862</v>
      </c>
      <c r="E1919" s="1">
        <v>45312</v>
      </c>
      <c r="F1919">
        <v>68364.599999999991</v>
      </c>
      <c r="G1919">
        <v>8462.1999999999989</v>
      </c>
      <c r="H1919">
        <v>5611.5</v>
      </c>
      <c r="I1919" s="6">
        <v>2763.99</v>
      </c>
      <c r="J1919" s="7">
        <v>7421.5060000000003</v>
      </c>
      <c r="K1919" t="s">
        <v>29</v>
      </c>
      <c r="L1919" t="s">
        <v>49</v>
      </c>
      <c r="M1919" t="s">
        <v>31</v>
      </c>
      <c r="N1919" s="5">
        <f xml:space="preserve"> Campaign_Data[[#This Row],[Clicks]]/Campaign_Data[[#This Row],[Impressions]]</f>
        <v>0.12378043607364045</v>
      </c>
      <c r="O1919" s="5">
        <f xml:space="preserve"> Campaign_Data[[#This Row],[Conversions]]/Campaign_Data[[#This Row],[Clicks]]</f>
        <v>0.66312542837559985</v>
      </c>
      <c r="P1919" s="7">
        <f>Campaign_Data[[#This Row],[Total_Spend]]/Campaign_Data[[#This Row],[Clicks]]</f>
        <v>0.32662782727895823</v>
      </c>
      <c r="Q1919" s="6">
        <f>Campaign_Data[[#This Row],[Total_Spend]]/Campaign_Data[[#This Row],[Conversions]]</f>
        <v>0.4925581395348837</v>
      </c>
      <c r="R1919" s="7">
        <f xml:space="preserve"> Campaign_Data[[#This Row],[Revenue_Generated]]/Campaign_Data[[#This Row],[Total_Spend]]</f>
        <v>2.6850697723218975</v>
      </c>
      <c r="S1919" t="str">
        <f xml:space="preserve"> TEXT(Campaign_Data[[#This Row],[Start_Date]], "mmm-yyyy")</f>
        <v>Oct-2022</v>
      </c>
    </row>
    <row r="1920" spans="1:19" x14ac:dyDescent="0.2">
      <c r="A1920" t="s">
        <v>1958</v>
      </c>
      <c r="B1920" t="s">
        <v>27</v>
      </c>
      <c r="C1920" t="s">
        <v>40</v>
      </c>
      <c r="D1920" s="1">
        <v>45118</v>
      </c>
      <c r="E1920" s="1">
        <v>45562</v>
      </c>
      <c r="F1920">
        <v>112421.4</v>
      </c>
      <c r="G1920">
        <v>44184.4</v>
      </c>
      <c r="H1920">
        <v>9082.7999999999993</v>
      </c>
      <c r="I1920" s="6">
        <v>5495.848</v>
      </c>
      <c r="J1920" s="7">
        <v>20281.324000000001</v>
      </c>
      <c r="K1920" t="s">
        <v>42</v>
      </c>
      <c r="L1920" t="s">
        <v>30</v>
      </c>
      <c r="M1920" t="s">
        <v>31</v>
      </c>
      <c r="N1920" s="5">
        <f xml:space="preserve"> Campaign_Data[[#This Row],[Clicks]]/Campaign_Data[[#This Row],[Impressions]]</f>
        <v>0.39302481556002689</v>
      </c>
      <c r="O1920" s="5">
        <f xml:space="preserve"> Campaign_Data[[#This Row],[Conversions]]/Campaign_Data[[#This Row],[Clicks]]</f>
        <v>0.20556576529272771</v>
      </c>
      <c r="P1920" s="7">
        <f>Campaign_Data[[#This Row],[Total_Spend]]/Campaign_Data[[#This Row],[Clicks]]</f>
        <v>0.12438435284851666</v>
      </c>
      <c r="Q1920" s="6">
        <f>Campaign_Data[[#This Row],[Total_Spend]]/Campaign_Data[[#This Row],[Conversions]]</f>
        <v>0.60508301404853138</v>
      </c>
      <c r="R1920" s="7">
        <f xml:space="preserve"> Campaign_Data[[#This Row],[Revenue_Generated]]/Campaign_Data[[#This Row],[Total_Spend]]</f>
        <v>3.6902992950314495</v>
      </c>
      <c r="S1920" t="str">
        <f xml:space="preserve"> TEXT(Campaign_Data[[#This Row],[Start_Date]], "mmm-yyyy")</f>
        <v>Jul-2023</v>
      </c>
    </row>
    <row r="1921" spans="1:19" x14ac:dyDescent="0.2">
      <c r="A1921" t="s">
        <v>1959</v>
      </c>
      <c r="B1921" t="s">
        <v>33</v>
      </c>
      <c r="C1921" t="s">
        <v>47</v>
      </c>
      <c r="D1921" s="1">
        <v>45079</v>
      </c>
      <c r="E1921" s="1">
        <v>45514</v>
      </c>
      <c r="F1921">
        <v>58855.5</v>
      </c>
      <c r="G1921">
        <v>35980.299999999996</v>
      </c>
      <c r="H1921">
        <v>20369.599999999999</v>
      </c>
      <c r="I1921" s="6">
        <v>5502.4889999999996</v>
      </c>
      <c r="J1921" s="7">
        <v>10803.776</v>
      </c>
      <c r="K1921" t="s">
        <v>37</v>
      </c>
      <c r="L1921" t="s">
        <v>43</v>
      </c>
      <c r="M1921" t="s">
        <v>31</v>
      </c>
      <c r="N1921" s="5">
        <f xml:space="preserve"> Campaign_Data[[#This Row],[Clicks]]/Campaign_Data[[#This Row],[Impressions]]</f>
        <v>0.61133284060113324</v>
      </c>
      <c r="O1921" s="5">
        <f xml:space="preserve"> Campaign_Data[[#This Row],[Conversions]]/Campaign_Data[[#This Row],[Clicks]]</f>
        <v>0.56613202224550663</v>
      </c>
      <c r="P1921" s="7">
        <f>Campaign_Data[[#This Row],[Total_Spend]]/Campaign_Data[[#This Row],[Clicks]]</f>
        <v>0.1529306036914645</v>
      </c>
      <c r="Q1921" s="6">
        <f>Campaign_Data[[#This Row],[Total_Spend]]/Campaign_Data[[#This Row],[Conversions]]</f>
        <v>0.27013240318906606</v>
      </c>
      <c r="R1921" s="7">
        <f xml:space="preserve"> Campaign_Data[[#This Row],[Revenue_Generated]]/Campaign_Data[[#This Row],[Total_Spend]]</f>
        <v>1.9634343657933711</v>
      </c>
      <c r="S1921" t="str">
        <f xml:space="preserve"> TEXT(Campaign_Data[[#This Row],[Start_Date]], "mmm-yyyy")</f>
        <v>Jun-2023</v>
      </c>
    </row>
    <row r="1922" spans="1:19" x14ac:dyDescent="0.2">
      <c r="A1922" t="s">
        <v>1960</v>
      </c>
      <c r="B1922" t="s">
        <v>39</v>
      </c>
      <c r="C1922" t="s">
        <v>47</v>
      </c>
      <c r="D1922" s="1">
        <v>44876</v>
      </c>
      <c r="E1922" s="1">
        <v>45312</v>
      </c>
      <c r="F1922">
        <v>101404.3</v>
      </c>
      <c r="G1922">
        <v>42221.1</v>
      </c>
      <c r="H1922">
        <v>22370.6</v>
      </c>
      <c r="I1922" s="6">
        <v>8204.5059999999994</v>
      </c>
      <c r="J1922" s="7">
        <v>20691.413</v>
      </c>
      <c r="K1922" t="s">
        <v>21</v>
      </c>
      <c r="L1922" t="s">
        <v>34</v>
      </c>
      <c r="M1922" t="s">
        <v>31</v>
      </c>
      <c r="N1922" s="5">
        <f xml:space="preserve"> Campaign_Data[[#This Row],[Clicks]]/Campaign_Data[[#This Row],[Impressions]]</f>
        <v>0.41636400034318066</v>
      </c>
      <c r="O1922" s="5">
        <f xml:space="preserve"> Campaign_Data[[#This Row],[Conversions]]/Campaign_Data[[#This Row],[Clicks]]</f>
        <v>0.52984408269798744</v>
      </c>
      <c r="P1922" s="7">
        <f>Campaign_Data[[#This Row],[Total_Spend]]/Campaign_Data[[#This Row],[Clicks]]</f>
        <v>0.19432241225358884</v>
      </c>
      <c r="Q1922" s="6">
        <f>Campaign_Data[[#This Row],[Total_Spend]]/Campaign_Data[[#This Row],[Conversions]]</f>
        <v>0.36675395385014259</v>
      </c>
      <c r="R1922" s="7">
        <f xml:space="preserve"> Campaign_Data[[#This Row],[Revenue_Generated]]/Campaign_Data[[#This Row],[Total_Spend]]</f>
        <v>2.5219572025421155</v>
      </c>
      <c r="S1922" t="str">
        <f xml:space="preserve"> TEXT(Campaign_Data[[#This Row],[Start_Date]], "mmm-yyyy")</f>
        <v>Nov-2022</v>
      </c>
    </row>
    <row r="1923" spans="1:19" x14ac:dyDescent="0.2">
      <c r="A1923" t="s">
        <v>1961</v>
      </c>
      <c r="B1923" t="s">
        <v>25</v>
      </c>
      <c r="C1923" t="s">
        <v>28</v>
      </c>
      <c r="D1923" s="1">
        <v>45004</v>
      </c>
      <c r="E1923" s="1">
        <v>45456</v>
      </c>
      <c r="F1923">
        <v>75429</v>
      </c>
      <c r="G1923">
        <v>59873.4</v>
      </c>
      <c r="H1923">
        <v>28280.799999999999</v>
      </c>
      <c r="I1923" s="6">
        <v>7395.0870000000004</v>
      </c>
      <c r="J1923" s="7">
        <v>20960.300999999999</v>
      </c>
      <c r="K1923" t="s">
        <v>64</v>
      </c>
      <c r="L1923" t="s">
        <v>49</v>
      </c>
      <c r="M1923" t="s">
        <v>31</v>
      </c>
      <c r="N1923" s="5">
        <f xml:space="preserve"> Campaign_Data[[#This Row],[Clicks]]/Campaign_Data[[#This Row],[Impressions]]</f>
        <v>0.79377162629757791</v>
      </c>
      <c r="O1923" s="5">
        <f xml:space="preserve"> Campaign_Data[[#This Row],[Conversions]]/Campaign_Data[[#This Row],[Clicks]]</f>
        <v>0.47234331105298843</v>
      </c>
      <c r="P1923" s="7">
        <f>Campaign_Data[[#This Row],[Total_Spend]]/Campaign_Data[[#This Row],[Clicks]]</f>
        <v>0.12351206044754433</v>
      </c>
      <c r="Q1923" s="6">
        <f>Campaign_Data[[#This Row],[Total_Spend]]/Campaign_Data[[#This Row],[Conversions]]</f>
        <v>0.26148789991796556</v>
      </c>
      <c r="R1923" s="7">
        <f xml:space="preserve"> Campaign_Data[[#This Row],[Revenue_Generated]]/Campaign_Data[[#This Row],[Total_Spend]]</f>
        <v>2.8343548899424711</v>
      </c>
      <c r="S1923" t="str">
        <f xml:space="preserve"> TEXT(Campaign_Data[[#This Row],[Start_Date]], "mmm-yyyy")</f>
        <v>Mar-2023</v>
      </c>
    </row>
    <row r="1924" spans="1:19" x14ac:dyDescent="0.2">
      <c r="A1924" t="s">
        <v>1962</v>
      </c>
      <c r="B1924" t="s">
        <v>33</v>
      </c>
      <c r="C1924" t="s">
        <v>20</v>
      </c>
      <c r="D1924" s="1">
        <v>44916</v>
      </c>
      <c r="E1924" s="1">
        <v>45360</v>
      </c>
      <c r="F1924">
        <v>25038.6</v>
      </c>
      <c r="G1924">
        <v>21442.6</v>
      </c>
      <c r="H1924">
        <v>18818.099999999999</v>
      </c>
      <c r="I1924" s="6">
        <v>11296.457</v>
      </c>
      <c r="J1924" s="7">
        <v>40967.487999999998</v>
      </c>
      <c r="K1924" t="s">
        <v>21</v>
      </c>
      <c r="L1924" t="s">
        <v>30</v>
      </c>
      <c r="M1924" t="s">
        <v>31</v>
      </c>
      <c r="N1924" s="5">
        <f xml:space="preserve"> Campaign_Data[[#This Row],[Clicks]]/Campaign_Data[[#This Row],[Impressions]]</f>
        <v>0.85638174658327537</v>
      </c>
      <c r="O1924" s="5">
        <f xml:space="preserve"> Campaign_Data[[#This Row],[Conversions]]/Campaign_Data[[#This Row],[Clicks]]</f>
        <v>0.87760346226670272</v>
      </c>
      <c r="P1924" s="7">
        <f>Campaign_Data[[#This Row],[Total_Spend]]/Campaign_Data[[#This Row],[Clicks]]</f>
        <v>0.52682309981065734</v>
      </c>
      <c r="Q1924" s="6">
        <f>Campaign_Data[[#This Row],[Total_Spend]]/Campaign_Data[[#This Row],[Conversions]]</f>
        <v>0.60029742641393136</v>
      </c>
      <c r="R1924" s="7">
        <f xml:space="preserve"> Campaign_Data[[#This Row],[Revenue_Generated]]/Campaign_Data[[#This Row],[Total_Spend]]</f>
        <v>3.6265784927079348</v>
      </c>
      <c r="S1924" t="str">
        <f xml:space="preserve"> TEXT(Campaign_Data[[#This Row],[Start_Date]], "mmm-yyyy")</f>
        <v>Dec-2022</v>
      </c>
    </row>
    <row r="1925" spans="1:19" x14ac:dyDescent="0.2">
      <c r="A1925" t="s">
        <v>1963</v>
      </c>
      <c r="B1925" t="s">
        <v>25</v>
      </c>
      <c r="C1925" t="s">
        <v>47</v>
      </c>
      <c r="D1925" s="1">
        <v>45001</v>
      </c>
      <c r="E1925" s="1">
        <v>45443</v>
      </c>
      <c r="F1925">
        <v>48479.299999999996</v>
      </c>
      <c r="G1925">
        <v>3082.7</v>
      </c>
      <c r="H1925">
        <v>46.4</v>
      </c>
      <c r="I1925" s="6">
        <v>11247.824000000001</v>
      </c>
      <c r="J1925" s="7">
        <v>24849.81</v>
      </c>
      <c r="K1925" t="s">
        <v>21</v>
      </c>
      <c r="L1925" t="s">
        <v>30</v>
      </c>
      <c r="M1925" t="s">
        <v>31</v>
      </c>
      <c r="N1925" s="5">
        <f xml:space="preserve"> Campaign_Data[[#This Row],[Clicks]]/Campaign_Data[[#This Row],[Impressions]]</f>
        <v>6.3587964347670042E-2</v>
      </c>
      <c r="O1925" s="5">
        <f xml:space="preserve"> Campaign_Data[[#This Row],[Conversions]]/Campaign_Data[[#This Row],[Clicks]]</f>
        <v>1.5051740357478834E-2</v>
      </c>
      <c r="P1925" s="7">
        <f>Campaign_Data[[#This Row],[Total_Spend]]/Campaign_Data[[#This Row],[Clicks]]</f>
        <v>3.6486923800564446</v>
      </c>
      <c r="Q1925" s="6">
        <f>Campaign_Data[[#This Row],[Total_Spend]]/Campaign_Data[[#This Row],[Conversions]]</f>
        <v>242.41000000000003</v>
      </c>
      <c r="R1925" s="7">
        <f xml:space="preserve"> Campaign_Data[[#This Row],[Revenue_Generated]]/Campaign_Data[[#This Row],[Total_Spend]]</f>
        <v>2.2092993275854957</v>
      </c>
      <c r="S1925" t="str">
        <f xml:space="preserve"> TEXT(Campaign_Data[[#This Row],[Start_Date]], "mmm-yyyy")</f>
        <v>Mar-2023</v>
      </c>
    </row>
    <row r="1926" spans="1:19" x14ac:dyDescent="0.2">
      <c r="A1926" t="s">
        <v>1964</v>
      </c>
      <c r="B1926" t="s">
        <v>27</v>
      </c>
      <c r="C1926" t="s">
        <v>20</v>
      </c>
      <c r="D1926" s="1">
        <v>45020</v>
      </c>
      <c r="E1926" s="1">
        <v>45482</v>
      </c>
      <c r="F1926">
        <v>84984.5</v>
      </c>
      <c r="G1926">
        <v>15430.9</v>
      </c>
      <c r="H1926">
        <v>14056.3</v>
      </c>
      <c r="I1926" s="6">
        <v>12768.584000000001</v>
      </c>
      <c r="J1926" s="7">
        <v>22322.431</v>
      </c>
      <c r="K1926" t="s">
        <v>64</v>
      </c>
      <c r="L1926" t="s">
        <v>49</v>
      </c>
      <c r="M1926" t="s">
        <v>31</v>
      </c>
      <c r="N1926" s="5">
        <f xml:space="preserve"> Campaign_Data[[#This Row],[Clicks]]/Campaign_Data[[#This Row],[Impressions]]</f>
        <v>0.1815731103907183</v>
      </c>
      <c r="O1926" s="5">
        <f xml:space="preserve"> Campaign_Data[[#This Row],[Conversions]]/Campaign_Data[[#This Row],[Clicks]]</f>
        <v>0.91091900018793459</v>
      </c>
      <c r="P1926" s="7">
        <f>Campaign_Data[[#This Row],[Total_Spend]]/Campaign_Data[[#This Row],[Clicks]]</f>
        <v>0.8274685209547078</v>
      </c>
      <c r="Q1926" s="6">
        <f>Campaign_Data[[#This Row],[Total_Spend]]/Campaign_Data[[#This Row],[Conversions]]</f>
        <v>0.90838869403754907</v>
      </c>
      <c r="R1926" s="7">
        <f xml:space="preserve"> Campaign_Data[[#This Row],[Revenue_Generated]]/Campaign_Data[[#This Row],[Total_Spend]]</f>
        <v>1.7482307356869016</v>
      </c>
      <c r="S1926" t="str">
        <f xml:space="preserve"> TEXT(Campaign_Data[[#This Row],[Start_Date]], "mmm-yyyy")</f>
        <v>Apr-2023</v>
      </c>
    </row>
    <row r="1927" spans="1:19" x14ac:dyDescent="0.2">
      <c r="A1927" t="s">
        <v>1965</v>
      </c>
      <c r="B1927" t="s">
        <v>19</v>
      </c>
      <c r="C1927" t="s">
        <v>20</v>
      </c>
      <c r="D1927" s="1">
        <v>44947</v>
      </c>
      <c r="E1927" s="1">
        <v>45407</v>
      </c>
      <c r="F1927">
        <v>33271.699999999997</v>
      </c>
      <c r="G1927">
        <v>30452.899999999998</v>
      </c>
      <c r="H1927">
        <v>22193.7</v>
      </c>
      <c r="I1927" s="6">
        <v>1534.883</v>
      </c>
      <c r="J1927" s="7">
        <v>4062.5810000000001</v>
      </c>
      <c r="K1927" t="s">
        <v>21</v>
      </c>
      <c r="L1927" t="s">
        <v>22</v>
      </c>
      <c r="M1927" t="s">
        <v>31</v>
      </c>
      <c r="N1927" s="5">
        <f xml:space="preserve"> Campaign_Data[[#This Row],[Clicks]]/Campaign_Data[[#This Row],[Impressions]]</f>
        <v>0.91527935152096229</v>
      </c>
      <c r="O1927" s="5">
        <f xml:space="preserve"> Campaign_Data[[#This Row],[Conversions]]/Campaign_Data[[#This Row],[Clicks]]</f>
        <v>0.72878773450147616</v>
      </c>
      <c r="P1927" s="7">
        <f>Campaign_Data[[#This Row],[Total_Spend]]/Campaign_Data[[#This Row],[Clicks]]</f>
        <v>5.0401866488905822E-2</v>
      </c>
      <c r="Q1927" s="6">
        <f>Campaign_Data[[#This Row],[Total_Spend]]/Campaign_Data[[#This Row],[Conversions]]</f>
        <v>6.9158499934666148E-2</v>
      </c>
      <c r="R1927" s="7">
        <f xml:space="preserve"> Campaign_Data[[#This Row],[Revenue_Generated]]/Campaign_Data[[#This Row],[Total_Spend]]</f>
        <v>2.6468343189676347</v>
      </c>
      <c r="S1927" t="str">
        <f xml:space="preserve"> TEXT(Campaign_Data[[#This Row],[Start_Date]], "mmm-yyyy")</f>
        <v>Jan-2023</v>
      </c>
    </row>
    <row r="1928" spans="1:19" x14ac:dyDescent="0.2">
      <c r="A1928" t="s">
        <v>1966</v>
      </c>
      <c r="B1928" t="s">
        <v>25</v>
      </c>
      <c r="C1928" t="s">
        <v>28</v>
      </c>
      <c r="D1928" s="1">
        <v>45140</v>
      </c>
      <c r="E1928" s="1">
        <v>45583</v>
      </c>
      <c r="F1928">
        <v>127072.2</v>
      </c>
      <c r="G1928">
        <v>6281.4</v>
      </c>
      <c r="H1928">
        <v>281.3</v>
      </c>
      <c r="I1928" s="6">
        <v>4399.3580000000002</v>
      </c>
      <c r="J1928" s="7">
        <v>12731.493</v>
      </c>
      <c r="K1928" t="s">
        <v>64</v>
      </c>
      <c r="L1928" t="s">
        <v>49</v>
      </c>
      <c r="M1928" t="s">
        <v>23</v>
      </c>
      <c r="N1928" s="5">
        <f xml:space="preserve"> Campaign_Data[[#This Row],[Clicks]]/Campaign_Data[[#This Row],[Impressions]]</f>
        <v>4.943174038066548E-2</v>
      </c>
      <c r="O1928" s="5">
        <f xml:space="preserve"> Campaign_Data[[#This Row],[Conversions]]/Campaign_Data[[#This Row],[Clicks]]</f>
        <v>4.4783010156971378E-2</v>
      </c>
      <c r="P1928" s="7">
        <f>Campaign_Data[[#This Row],[Total_Spend]]/Campaign_Data[[#This Row],[Clicks]]</f>
        <v>0.70037857802400749</v>
      </c>
      <c r="Q1928" s="6">
        <f>Campaign_Data[[#This Row],[Total_Spend]]/Campaign_Data[[#This Row],[Conversions]]</f>
        <v>15.639381443298969</v>
      </c>
      <c r="R1928" s="7">
        <f xml:space="preserve"> Campaign_Data[[#This Row],[Revenue_Generated]]/Campaign_Data[[#This Row],[Total_Spend]]</f>
        <v>2.8939433890126693</v>
      </c>
      <c r="S1928" t="str">
        <f xml:space="preserve"> TEXT(Campaign_Data[[#This Row],[Start_Date]], "mmm-yyyy")</f>
        <v>Aug-2023</v>
      </c>
    </row>
    <row r="1929" spans="1:19" x14ac:dyDescent="0.2">
      <c r="A1929" t="s">
        <v>1967</v>
      </c>
      <c r="B1929" t="s">
        <v>33</v>
      </c>
      <c r="C1929" t="s">
        <v>47</v>
      </c>
      <c r="D1929" s="1">
        <v>45139</v>
      </c>
      <c r="E1929" s="1">
        <v>45591</v>
      </c>
      <c r="F1929">
        <v>61848.299999999996</v>
      </c>
      <c r="G1929">
        <v>1293.3999999999999</v>
      </c>
      <c r="H1929">
        <v>1046.8999999999999</v>
      </c>
      <c r="I1929" s="6">
        <v>10429.589</v>
      </c>
      <c r="J1929" s="7">
        <v>31774.894</v>
      </c>
      <c r="K1929" t="s">
        <v>64</v>
      </c>
      <c r="L1929" t="s">
        <v>43</v>
      </c>
      <c r="M1929" t="s">
        <v>31</v>
      </c>
      <c r="N1929" s="5">
        <f xml:space="preserve"> Campaign_Data[[#This Row],[Clicks]]/Campaign_Data[[#This Row],[Impressions]]</f>
        <v>2.0912458386083368E-2</v>
      </c>
      <c r="O1929" s="5">
        <f xml:space="preserve"> Campaign_Data[[#This Row],[Conversions]]/Campaign_Data[[#This Row],[Clicks]]</f>
        <v>0.8094170403587444</v>
      </c>
      <c r="P1929" s="7">
        <f>Campaign_Data[[#This Row],[Total_Spend]]/Campaign_Data[[#This Row],[Clicks]]</f>
        <v>8.063699551569508</v>
      </c>
      <c r="Q1929" s="6">
        <f>Campaign_Data[[#This Row],[Total_Spend]]/Campaign_Data[[#This Row],[Conversions]]</f>
        <v>9.962354570637121</v>
      </c>
      <c r="R1929" s="7">
        <f xml:space="preserve"> Campaign_Data[[#This Row],[Revenue_Generated]]/Campaign_Data[[#This Row],[Total_Spend]]</f>
        <v>3.0466103697854248</v>
      </c>
      <c r="S1929" t="str">
        <f xml:space="preserve"> TEXT(Campaign_Data[[#This Row],[Start_Date]], "mmm-yyyy")</f>
        <v>Aug-2023</v>
      </c>
    </row>
    <row r="1930" spans="1:19" x14ac:dyDescent="0.2">
      <c r="A1930" t="s">
        <v>1968</v>
      </c>
      <c r="B1930" t="s">
        <v>46</v>
      </c>
      <c r="C1930" t="s">
        <v>20</v>
      </c>
      <c r="D1930" s="1">
        <v>45105</v>
      </c>
      <c r="E1930" s="1">
        <v>45545</v>
      </c>
      <c r="F1930">
        <v>100560.4</v>
      </c>
      <c r="G1930">
        <v>4016.5</v>
      </c>
      <c r="H1930">
        <v>3422</v>
      </c>
      <c r="I1930" s="6">
        <v>6708.1350000000002</v>
      </c>
      <c r="J1930" s="7">
        <v>11650.199000000001</v>
      </c>
      <c r="K1930" t="s">
        <v>21</v>
      </c>
      <c r="L1930" t="s">
        <v>34</v>
      </c>
      <c r="M1930" t="s">
        <v>23</v>
      </c>
      <c r="N1930" s="5">
        <f xml:space="preserve"> Campaign_Data[[#This Row],[Clicks]]/Campaign_Data[[#This Row],[Impressions]]</f>
        <v>3.9941169685084786E-2</v>
      </c>
      <c r="O1930" s="5">
        <f xml:space="preserve"> Campaign_Data[[#This Row],[Conversions]]/Campaign_Data[[#This Row],[Clicks]]</f>
        <v>0.85198555956678701</v>
      </c>
      <c r="P1930" s="7">
        <f>Campaign_Data[[#This Row],[Total_Spend]]/Campaign_Data[[#This Row],[Clicks]]</f>
        <v>1.6701444043321301</v>
      </c>
      <c r="Q1930" s="6">
        <f>Campaign_Data[[#This Row],[Total_Spend]]/Campaign_Data[[#This Row],[Conversions]]</f>
        <v>1.9602966101694916</v>
      </c>
      <c r="R1930" s="7">
        <f xml:space="preserve"> Campaign_Data[[#This Row],[Revenue_Generated]]/Campaign_Data[[#This Row],[Total_Spend]]</f>
        <v>1.7367269740397293</v>
      </c>
      <c r="S1930" t="str">
        <f xml:space="preserve"> TEXT(Campaign_Data[[#This Row],[Start_Date]], "mmm-yyyy")</f>
        <v>Jun-2023</v>
      </c>
    </row>
    <row r="1931" spans="1:19" x14ac:dyDescent="0.2">
      <c r="A1931" t="s">
        <v>1969</v>
      </c>
      <c r="B1931" t="s">
        <v>27</v>
      </c>
      <c r="C1931" t="s">
        <v>40</v>
      </c>
      <c r="D1931" s="1">
        <v>45157</v>
      </c>
      <c r="E1931" s="1">
        <v>45619</v>
      </c>
      <c r="F1931">
        <v>56645.7</v>
      </c>
      <c r="G1931">
        <v>18815.2</v>
      </c>
      <c r="H1931">
        <v>7519.7</v>
      </c>
      <c r="I1931" s="6">
        <v>7883.0410000000002</v>
      </c>
      <c r="J1931" s="7">
        <v>22588.042000000001</v>
      </c>
      <c r="K1931" t="s">
        <v>42</v>
      </c>
      <c r="L1931" t="s">
        <v>22</v>
      </c>
      <c r="M1931" t="s">
        <v>31</v>
      </c>
      <c r="N1931" s="5">
        <f xml:space="preserve"> Campaign_Data[[#This Row],[Clicks]]/Campaign_Data[[#This Row],[Impressions]]</f>
        <v>0.33215583883684024</v>
      </c>
      <c r="O1931" s="5">
        <f xml:space="preserve"> Campaign_Data[[#This Row],[Conversions]]/Campaign_Data[[#This Row],[Clicks]]</f>
        <v>0.39966091245376079</v>
      </c>
      <c r="P1931" s="7">
        <f>Campaign_Data[[#This Row],[Total_Spend]]/Campaign_Data[[#This Row],[Clicks]]</f>
        <v>0.41897194821208383</v>
      </c>
      <c r="Q1931" s="6">
        <f>Campaign_Data[[#This Row],[Total_Spend]]/Campaign_Data[[#This Row],[Conversions]]</f>
        <v>1.0483185499421519</v>
      </c>
      <c r="R1931" s="7">
        <f xml:space="preserve"> Campaign_Data[[#This Row],[Revenue_Generated]]/Campaign_Data[[#This Row],[Total_Spend]]</f>
        <v>2.8653969959055141</v>
      </c>
      <c r="S1931" t="str">
        <f xml:space="preserve"> TEXT(Campaign_Data[[#This Row],[Start_Date]], "mmm-yyyy")</f>
        <v>Aug-2023</v>
      </c>
    </row>
    <row r="1932" spans="1:19" x14ac:dyDescent="0.2">
      <c r="A1932" t="s">
        <v>1970</v>
      </c>
      <c r="B1932" t="s">
        <v>27</v>
      </c>
      <c r="C1932" t="s">
        <v>40</v>
      </c>
      <c r="D1932" s="1">
        <v>44876</v>
      </c>
      <c r="E1932" s="1">
        <v>45329</v>
      </c>
      <c r="F1932">
        <v>97556</v>
      </c>
      <c r="G1932">
        <v>60146</v>
      </c>
      <c r="H1932">
        <v>27541.3</v>
      </c>
      <c r="I1932" s="6">
        <v>11018.956</v>
      </c>
      <c r="J1932" s="7">
        <v>38011.837</v>
      </c>
      <c r="K1932" t="s">
        <v>29</v>
      </c>
      <c r="L1932" t="s">
        <v>49</v>
      </c>
      <c r="M1932" t="s">
        <v>23</v>
      </c>
      <c r="N1932" s="5">
        <f xml:space="preserve"> Campaign_Data[[#This Row],[Clicks]]/Campaign_Data[[#This Row],[Impressions]]</f>
        <v>0.61652794292508917</v>
      </c>
      <c r="O1932" s="5">
        <f xml:space="preserve"> Campaign_Data[[#This Row],[Conversions]]/Campaign_Data[[#This Row],[Clicks]]</f>
        <v>0.45790742526518802</v>
      </c>
      <c r="P1932" s="7">
        <f>Campaign_Data[[#This Row],[Total_Spend]]/Campaign_Data[[#This Row],[Clicks]]</f>
        <v>0.18320347155255545</v>
      </c>
      <c r="Q1932" s="6">
        <f>Campaign_Data[[#This Row],[Total_Spend]]/Campaign_Data[[#This Row],[Conversions]]</f>
        <v>0.40008844898388968</v>
      </c>
      <c r="R1932" s="7">
        <f xml:space="preserve"> Campaign_Data[[#This Row],[Revenue_Generated]]/Campaign_Data[[#This Row],[Total_Spend]]</f>
        <v>3.4496768114874041</v>
      </c>
      <c r="S1932" t="str">
        <f xml:space="preserve"> TEXT(Campaign_Data[[#This Row],[Start_Date]], "mmm-yyyy")</f>
        <v>Nov-2022</v>
      </c>
    </row>
    <row r="1933" spans="1:19" x14ac:dyDescent="0.2">
      <c r="A1933" t="s">
        <v>1971</v>
      </c>
      <c r="B1933" t="s">
        <v>39</v>
      </c>
      <c r="C1933" t="s">
        <v>40</v>
      </c>
      <c r="D1933" s="1">
        <v>45093</v>
      </c>
      <c r="E1933" s="1">
        <v>45528</v>
      </c>
      <c r="F1933">
        <v>71166</v>
      </c>
      <c r="G1933">
        <v>22614.2</v>
      </c>
      <c r="H1933">
        <v>2810.1</v>
      </c>
      <c r="I1933" s="6">
        <v>10231.287</v>
      </c>
      <c r="J1933" s="7">
        <v>30989.312999999998</v>
      </c>
      <c r="K1933" t="s">
        <v>29</v>
      </c>
      <c r="L1933" t="s">
        <v>22</v>
      </c>
      <c r="M1933" t="s">
        <v>31</v>
      </c>
      <c r="N1933" s="5">
        <f xml:space="preserve"> Campaign_Data[[#This Row],[Clicks]]/Campaign_Data[[#This Row],[Impressions]]</f>
        <v>0.3177669111654442</v>
      </c>
      <c r="O1933" s="5">
        <f xml:space="preserve"> Campaign_Data[[#This Row],[Conversions]]/Campaign_Data[[#This Row],[Clicks]]</f>
        <v>0.12426263144395998</v>
      </c>
      <c r="P1933" s="7">
        <f>Campaign_Data[[#This Row],[Total_Spend]]/Campaign_Data[[#This Row],[Clicks]]</f>
        <v>0.45242754552449344</v>
      </c>
      <c r="Q1933" s="6">
        <f>Campaign_Data[[#This Row],[Total_Spend]]/Campaign_Data[[#This Row],[Conversions]]</f>
        <v>3.6408978328173376</v>
      </c>
      <c r="R1933" s="7">
        <f xml:space="preserve"> Campaign_Data[[#This Row],[Revenue_Generated]]/Campaign_Data[[#This Row],[Total_Spend]]</f>
        <v>3.0288773054650893</v>
      </c>
      <c r="S1933" t="str">
        <f xml:space="preserve"> TEXT(Campaign_Data[[#This Row],[Start_Date]], "mmm-yyyy")</f>
        <v>Jun-2023</v>
      </c>
    </row>
    <row r="1934" spans="1:19" x14ac:dyDescent="0.2">
      <c r="A1934" t="s">
        <v>1972</v>
      </c>
      <c r="B1934" t="s">
        <v>19</v>
      </c>
      <c r="C1934" t="s">
        <v>20</v>
      </c>
      <c r="D1934" s="1">
        <v>44942</v>
      </c>
      <c r="E1934" s="1">
        <v>45404</v>
      </c>
      <c r="F1934">
        <v>111911</v>
      </c>
      <c r="G1934">
        <v>52724.9</v>
      </c>
      <c r="H1934">
        <v>12365.6</v>
      </c>
      <c r="I1934" s="6">
        <v>1804.3219999999999</v>
      </c>
      <c r="J1934" s="7">
        <v>5425.9</v>
      </c>
      <c r="K1934" t="s">
        <v>37</v>
      </c>
      <c r="L1934" t="s">
        <v>34</v>
      </c>
      <c r="M1934" t="s">
        <v>31</v>
      </c>
      <c r="N1934" s="5">
        <f xml:space="preserve"> Campaign_Data[[#This Row],[Clicks]]/Campaign_Data[[#This Row],[Impressions]]</f>
        <v>0.47113241772479919</v>
      </c>
      <c r="O1934" s="5">
        <f xml:space="preserve"> Campaign_Data[[#This Row],[Conversions]]/Campaign_Data[[#This Row],[Clicks]]</f>
        <v>0.23453055387492439</v>
      </c>
      <c r="P1934" s="7">
        <f>Campaign_Data[[#This Row],[Total_Spend]]/Campaign_Data[[#This Row],[Clicks]]</f>
        <v>3.4221439964798414E-2</v>
      </c>
      <c r="Q1934" s="6">
        <f>Campaign_Data[[#This Row],[Total_Spend]]/Campaign_Data[[#This Row],[Conversions]]</f>
        <v>0.14591463414634145</v>
      </c>
      <c r="R1934" s="7">
        <f xml:space="preserve"> Campaign_Data[[#This Row],[Revenue_Generated]]/Campaign_Data[[#This Row],[Total_Spend]]</f>
        <v>3.0071683435661707</v>
      </c>
      <c r="S1934" t="str">
        <f xml:space="preserve"> TEXT(Campaign_Data[[#This Row],[Start_Date]], "mmm-yyyy")</f>
        <v>Jan-2023</v>
      </c>
    </row>
    <row r="1935" spans="1:19" x14ac:dyDescent="0.2">
      <c r="A1935" t="s">
        <v>1973</v>
      </c>
      <c r="B1935" t="s">
        <v>25</v>
      </c>
      <c r="C1935" t="s">
        <v>28</v>
      </c>
      <c r="D1935" s="1">
        <v>44906</v>
      </c>
      <c r="E1935" s="1">
        <v>45369</v>
      </c>
      <c r="F1935">
        <v>133394.19999999998</v>
      </c>
      <c r="G1935">
        <v>104936.5</v>
      </c>
      <c r="H1935">
        <v>18635.399999999998</v>
      </c>
      <c r="I1935" s="6">
        <v>9220.4050000000007</v>
      </c>
      <c r="J1935" s="7">
        <v>15937.762000000001</v>
      </c>
      <c r="K1935" t="s">
        <v>29</v>
      </c>
      <c r="L1935" t="s">
        <v>22</v>
      </c>
      <c r="M1935" t="s">
        <v>31</v>
      </c>
      <c r="N1935" s="5">
        <f xml:space="preserve"> Campaign_Data[[#This Row],[Clicks]]/Campaign_Data[[#This Row],[Impressions]]</f>
        <v>0.78666463759293892</v>
      </c>
      <c r="O1935" s="5">
        <f xml:space="preserve"> Campaign_Data[[#This Row],[Conversions]]/Campaign_Data[[#This Row],[Clicks]]</f>
        <v>0.17758739809313248</v>
      </c>
      <c r="P1935" s="7">
        <f>Campaign_Data[[#This Row],[Total_Spend]]/Campaign_Data[[#This Row],[Clicks]]</f>
        <v>8.7866519275943078E-2</v>
      </c>
      <c r="Q1935" s="6">
        <f>Campaign_Data[[#This Row],[Total_Spend]]/Campaign_Data[[#This Row],[Conversions]]</f>
        <v>0.4947790227201993</v>
      </c>
      <c r="R1935" s="7">
        <f xml:space="preserve"> Campaign_Data[[#This Row],[Revenue_Generated]]/Campaign_Data[[#This Row],[Total_Spend]]</f>
        <v>1.728531664281558</v>
      </c>
      <c r="S1935" t="str">
        <f xml:space="preserve"> TEXT(Campaign_Data[[#This Row],[Start_Date]], "mmm-yyyy")</f>
        <v>Dec-2022</v>
      </c>
    </row>
    <row r="1936" spans="1:19" x14ac:dyDescent="0.2">
      <c r="A1936" t="s">
        <v>1974</v>
      </c>
      <c r="B1936" t="s">
        <v>46</v>
      </c>
      <c r="C1936" t="s">
        <v>28</v>
      </c>
      <c r="D1936" s="1">
        <v>44935</v>
      </c>
      <c r="E1936" s="1">
        <v>45387</v>
      </c>
      <c r="F1936">
        <v>134971.79999999999</v>
      </c>
      <c r="G1936">
        <v>74924.399999999994</v>
      </c>
      <c r="H1936">
        <v>6504.7</v>
      </c>
      <c r="I1936" s="6">
        <v>6957.2740000000003</v>
      </c>
      <c r="J1936" s="7">
        <v>26951.120999999999</v>
      </c>
      <c r="K1936" t="s">
        <v>21</v>
      </c>
      <c r="L1936" t="s">
        <v>34</v>
      </c>
      <c r="M1936" t="s">
        <v>31</v>
      </c>
      <c r="N1936" s="5">
        <f xml:space="preserve"> Campaign_Data[[#This Row],[Clicks]]/Campaign_Data[[#This Row],[Impressions]]</f>
        <v>0.55511151218254484</v>
      </c>
      <c r="O1936" s="5">
        <f xml:space="preserve"> Campaign_Data[[#This Row],[Conversions]]/Campaign_Data[[#This Row],[Clicks]]</f>
        <v>8.6816844712803848E-2</v>
      </c>
      <c r="P1936" s="7">
        <f>Campaign_Data[[#This Row],[Total_Spend]]/Campaign_Data[[#This Row],[Clicks]]</f>
        <v>9.2857253444805707E-2</v>
      </c>
      <c r="Q1936" s="6">
        <f>Campaign_Data[[#This Row],[Total_Spend]]/Campaign_Data[[#This Row],[Conversions]]</f>
        <v>1.069576460098083</v>
      </c>
      <c r="R1936" s="7">
        <f xml:space="preserve"> Campaign_Data[[#This Row],[Revenue_Generated]]/Campaign_Data[[#This Row],[Total_Spend]]</f>
        <v>3.8738047401899074</v>
      </c>
      <c r="S1936" t="str">
        <f xml:space="preserve"> TEXT(Campaign_Data[[#This Row],[Start_Date]], "mmm-yyyy")</f>
        <v>Jan-2023</v>
      </c>
    </row>
    <row r="1937" spans="1:19" x14ac:dyDescent="0.2">
      <c r="A1937" t="s">
        <v>1975</v>
      </c>
      <c r="B1937" t="s">
        <v>19</v>
      </c>
      <c r="C1937" t="s">
        <v>20</v>
      </c>
      <c r="D1937" s="1">
        <v>44931</v>
      </c>
      <c r="E1937" s="1">
        <v>45376</v>
      </c>
      <c r="F1937">
        <v>6922.3</v>
      </c>
      <c r="G1937">
        <v>6904.9</v>
      </c>
      <c r="H1937">
        <v>3074</v>
      </c>
      <c r="I1937" s="6">
        <v>7204.0640000000003</v>
      </c>
      <c r="J1937" s="7">
        <v>22522.385999999999</v>
      </c>
      <c r="K1937" t="s">
        <v>21</v>
      </c>
      <c r="L1937" t="s">
        <v>30</v>
      </c>
      <c r="M1937" t="s">
        <v>31</v>
      </c>
      <c r="N1937" s="5">
        <f xml:space="preserve"> Campaign_Data[[#This Row],[Clicks]]/Campaign_Data[[#This Row],[Impressions]]</f>
        <v>0.99748638458315875</v>
      </c>
      <c r="O1937" s="5">
        <f xml:space="preserve"> Campaign_Data[[#This Row],[Conversions]]/Campaign_Data[[#This Row],[Clicks]]</f>
        <v>0.44519109617807645</v>
      </c>
      <c r="P1937" s="7">
        <f>Campaign_Data[[#This Row],[Total_Spend]]/Campaign_Data[[#This Row],[Clicks]]</f>
        <v>1.0433263334733307</v>
      </c>
      <c r="Q1937" s="6">
        <f>Campaign_Data[[#This Row],[Total_Spend]]/Campaign_Data[[#This Row],[Conversions]]</f>
        <v>2.3435471698113211</v>
      </c>
      <c r="R1937" s="7">
        <f xml:space="preserve"> Campaign_Data[[#This Row],[Revenue_Generated]]/Campaign_Data[[#This Row],[Total_Spend]]</f>
        <v>3.1263445188715697</v>
      </c>
      <c r="S1937" t="str">
        <f xml:space="preserve"> TEXT(Campaign_Data[[#This Row],[Start_Date]], "mmm-yyyy")</f>
        <v>Jan-2023</v>
      </c>
    </row>
    <row r="1938" spans="1:19" x14ac:dyDescent="0.2">
      <c r="A1938" t="s">
        <v>1976</v>
      </c>
      <c r="B1938" t="s">
        <v>27</v>
      </c>
      <c r="C1938" t="s">
        <v>20</v>
      </c>
      <c r="D1938" s="1">
        <v>45085</v>
      </c>
      <c r="E1938" s="1">
        <v>45540</v>
      </c>
      <c r="F1938">
        <v>8296.9</v>
      </c>
      <c r="G1938">
        <v>307.39999999999998</v>
      </c>
      <c r="H1938">
        <v>118.89999999999999</v>
      </c>
      <c r="I1938" s="6">
        <v>4006.64</v>
      </c>
      <c r="J1938" s="7">
        <v>10884.28</v>
      </c>
      <c r="K1938" t="s">
        <v>64</v>
      </c>
      <c r="L1938" t="s">
        <v>30</v>
      </c>
      <c r="M1938" t="s">
        <v>31</v>
      </c>
      <c r="N1938" s="5">
        <f xml:space="preserve"> Campaign_Data[[#This Row],[Clicks]]/Campaign_Data[[#This Row],[Impressions]]</f>
        <v>3.704998252359315E-2</v>
      </c>
      <c r="O1938" s="5">
        <f xml:space="preserve"> Campaign_Data[[#This Row],[Conversions]]/Campaign_Data[[#This Row],[Clicks]]</f>
        <v>0.3867924528301887</v>
      </c>
      <c r="P1938" s="7">
        <f>Campaign_Data[[#This Row],[Total_Spend]]/Campaign_Data[[#This Row],[Clicks]]</f>
        <v>13.033962264150944</v>
      </c>
      <c r="Q1938" s="6">
        <f>Campaign_Data[[#This Row],[Total_Spend]]/Campaign_Data[[#This Row],[Conversions]]</f>
        <v>33.697560975609754</v>
      </c>
      <c r="R1938" s="7">
        <f xml:space="preserve"> Campaign_Data[[#This Row],[Revenue_Generated]]/Campaign_Data[[#This Row],[Total_Spend]]</f>
        <v>2.7165605095541405</v>
      </c>
      <c r="S1938" t="str">
        <f xml:space="preserve"> TEXT(Campaign_Data[[#This Row],[Start_Date]], "mmm-yyyy")</f>
        <v>Jun-2023</v>
      </c>
    </row>
    <row r="1939" spans="1:19" x14ac:dyDescent="0.2">
      <c r="A1939" t="s">
        <v>1977</v>
      </c>
      <c r="B1939" t="s">
        <v>39</v>
      </c>
      <c r="C1939" t="s">
        <v>47</v>
      </c>
      <c r="D1939" s="1">
        <v>45064</v>
      </c>
      <c r="E1939" s="1">
        <v>45525</v>
      </c>
      <c r="F1939">
        <v>122913.59999999999</v>
      </c>
      <c r="G1939">
        <v>111142.5</v>
      </c>
      <c r="H1939">
        <v>17748</v>
      </c>
      <c r="I1939" s="6">
        <v>12881.365</v>
      </c>
      <c r="J1939" s="7">
        <v>32034.473000000002</v>
      </c>
      <c r="K1939" t="s">
        <v>64</v>
      </c>
      <c r="L1939" t="s">
        <v>22</v>
      </c>
      <c r="M1939" t="s">
        <v>31</v>
      </c>
      <c r="N1939" s="5">
        <f xml:space="preserve"> Campaign_Data[[#This Row],[Clicks]]/Campaign_Data[[#This Row],[Impressions]]</f>
        <v>0.90423272933182341</v>
      </c>
      <c r="O1939" s="5">
        <f xml:space="preserve"> Campaign_Data[[#This Row],[Conversions]]/Campaign_Data[[#This Row],[Clicks]]</f>
        <v>0.15968688845401174</v>
      </c>
      <c r="P1939" s="7">
        <f>Campaign_Data[[#This Row],[Total_Spend]]/Campaign_Data[[#This Row],[Clicks]]</f>
        <v>0.11589954337899543</v>
      </c>
      <c r="Q1939" s="6">
        <f>Campaign_Data[[#This Row],[Total_Spend]]/Campaign_Data[[#This Row],[Conversions]]</f>
        <v>0.72579248366013072</v>
      </c>
      <c r="R1939" s="7">
        <f xml:space="preserve"> Campaign_Data[[#This Row],[Revenue_Generated]]/Campaign_Data[[#This Row],[Total_Spend]]</f>
        <v>2.4868849691007129</v>
      </c>
      <c r="S1939" t="str">
        <f xml:space="preserve"> TEXT(Campaign_Data[[#This Row],[Start_Date]], "mmm-yyyy")</f>
        <v>May-2023</v>
      </c>
    </row>
    <row r="1940" spans="1:19" x14ac:dyDescent="0.2">
      <c r="A1940" t="s">
        <v>1978</v>
      </c>
      <c r="B1940" t="s">
        <v>39</v>
      </c>
      <c r="C1940" t="s">
        <v>47</v>
      </c>
      <c r="D1940" s="1">
        <v>45005</v>
      </c>
      <c r="E1940" s="1">
        <v>45446</v>
      </c>
      <c r="F1940">
        <v>74828.7</v>
      </c>
      <c r="G1940">
        <v>29997.599999999999</v>
      </c>
      <c r="H1940">
        <v>28599.8</v>
      </c>
      <c r="I1940" s="6">
        <v>6120.6530000000002</v>
      </c>
      <c r="J1940" s="7">
        <v>19696.017</v>
      </c>
      <c r="K1940" t="s">
        <v>21</v>
      </c>
      <c r="L1940" t="s">
        <v>49</v>
      </c>
      <c r="M1940" t="s">
        <v>31</v>
      </c>
      <c r="N1940" s="5">
        <f xml:space="preserve"> Campaign_Data[[#This Row],[Clicks]]/Campaign_Data[[#This Row],[Impressions]]</f>
        <v>0.40088361818393209</v>
      </c>
      <c r="O1940" s="5">
        <f xml:space="preserve"> Campaign_Data[[#This Row],[Conversions]]/Campaign_Data[[#This Row],[Clicks]]</f>
        <v>0.95340293890177885</v>
      </c>
      <c r="P1940" s="7">
        <f>Campaign_Data[[#This Row],[Total_Spend]]/Campaign_Data[[#This Row],[Clicks]]</f>
        <v>0.2040380897138438</v>
      </c>
      <c r="Q1940" s="6">
        <f>Campaign_Data[[#This Row],[Total_Spend]]/Campaign_Data[[#This Row],[Conversions]]</f>
        <v>0.21401034272966946</v>
      </c>
      <c r="R1940" s="7">
        <f xml:space="preserve"> Campaign_Data[[#This Row],[Revenue_Generated]]/Campaign_Data[[#This Row],[Total_Spend]]</f>
        <v>3.2179600771355603</v>
      </c>
      <c r="S1940" t="str">
        <f xml:space="preserve"> TEXT(Campaign_Data[[#This Row],[Start_Date]], "mmm-yyyy")</f>
        <v>Mar-2023</v>
      </c>
    </row>
    <row r="1941" spans="1:19" x14ac:dyDescent="0.2">
      <c r="A1941" t="s">
        <v>1979</v>
      </c>
      <c r="B1941" t="s">
        <v>25</v>
      </c>
      <c r="C1941" t="s">
        <v>47</v>
      </c>
      <c r="D1941" s="1">
        <v>44928</v>
      </c>
      <c r="E1941" s="1">
        <v>45363</v>
      </c>
      <c r="F1941">
        <v>143318</v>
      </c>
      <c r="G1941">
        <v>104371</v>
      </c>
      <c r="H1941">
        <v>85112.099999999991</v>
      </c>
      <c r="I1941" s="6">
        <v>1887.6969999999999</v>
      </c>
      <c r="J1941" s="7">
        <v>5322.7759999999998</v>
      </c>
      <c r="K1941" t="s">
        <v>42</v>
      </c>
      <c r="L1941" t="s">
        <v>49</v>
      </c>
      <c r="M1941" t="s">
        <v>31</v>
      </c>
      <c r="N1941" s="5">
        <f xml:space="preserve"> Campaign_Data[[#This Row],[Clicks]]/Campaign_Data[[#This Row],[Impressions]]</f>
        <v>0.72824767300687976</v>
      </c>
      <c r="O1941" s="5">
        <f xml:space="preserve"> Campaign_Data[[#This Row],[Conversions]]/Campaign_Data[[#This Row],[Clicks]]</f>
        <v>0.81547652125590431</v>
      </c>
      <c r="P1941" s="7">
        <f>Campaign_Data[[#This Row],[Total_Spend]]/Campaign_Data[[#This Row],[Clicks]]</f>
        <v>1.8086412892470129E-2</v>
      </c>
      <c r="Q1941" s="6">
        <f>Campaign_Data[[#This Row],[Total_Spend]]/Campaign_Data[[#This Row],[Conversions]]</f>
        <v>2.2178949879041877E-2</v>
      </c>
      <c r="R1941" s="7">
        <f xml:space="preserve"> Campaign_Data[[#This Row],[Revenue_Generated]]/Campaign_Data[[#This Row],[Total_Spend]]</f>
        <v>2.8197194782849153</v>
      </c>
      <c r="S1941" t="str">
        <f xml:space="preserve"> TEXT(Campaign_Data[[#This Row],[Start_Date]], "mmm-yyyy")</f>
        <v>Jan-2023</v>
      </c>
    </row>
    <row r="1942" spans="1:19" x14ac:dyDescent="0.2">
      <c r="A1942" t="s">
        <v>1980</v>
      </c>
      <c r="B1942" t="s">
        <v>19</v>
      </c>
      <c r="C1942" t="s">
        <v>40</v>
      </c>
      <c r="D1942" s="1">
        <v>44945</v>
      </c>
      <c r="E1942" s="1">
        <v>45398</v>
      </c>
      <c r="F1942">
        <v>117473.2</v>
      </c>
      <c r="G1942">
        <v>74300.899999999994</v>
      </c>
      <c r="H1942">
        <v>72937.899999999994</v>
      </c>
      <c r="I1942" s="6">
        <v>3136.9009999999998</v>
      </c>
      <c r="J1942" s="7">
        <v>5142.4539999999997</v>
      </c>
      <c r="K1942" t="s">
        <v>29</v>
      </c>
      <c r="L1942" t="s">
        <v>49</v>
      </c>
      <c r="M1942" t="s">
        <v>31</v>
      </c>
      <c r="N1942" s="5">
        <f xml:space="preserve"> Campaign_Data[[#This Row],[Clicks]]/Campaign_Data[[#This Row],[Impressions]]</f>
        <v>0.63249234719067837</v>
      </c>
      <c r="O1942" s="5">
        <f xml:space="preserve"> Campaign_Data[[#This Row],[Conversions]]/Campaign_Data[[#This Row],[Clicks]]</f>
        <v>0.98165567308067603</v>
      </c>
      <c r="P1942" s="7">
        <f>Campaign_Data[[#This Row],[Total_Spend]]/Campaign_Data[[#This Row],[Clicks]]</f>
        <v>4.2218882947582061E-2</v>
      </c>
      <c r="Q1942" s="6">
        <f>Campaign_Data[[#This Row],[Total_Spend]]/Campaign_Data[[#This Row],[Conversions]]</f>
        <v>4.3007832690549086E-2</v>
      </c>
      <c r="R1942" s="7">
        <f xml:space="preserve"> Campaign_Data[[#This Row],[Revenue_Generated]]/Campaign_Data[[#This Row],[Total_Spend]]</f>
        <v>1.6393421405393411</v>
      </c>
      <c r="S1942" t="str">
        <f xml:space="preserve"> TEXT(Campaign_Data[[#This Row],[Start_Date]], "mmm-yyyy")</f>
        <v>Jan-2023</v>
      </c>
    </row>
    <row r="1943" spans="1:19" x14ac:dyDescent="0.2">
      <c r="A1943" t="s">
        <v>1981</v>
      </c>
      <c r="B1943" t="s">
        <v>39</v>
      </c>
      <c r="C1943" t="s">
        <v>28</v>
      </c>
      <c r="D1943" s="1">
        <v>45069</v>
      </c>
      <c r="E1943" s="1">
        <v>45521</v>
      </c>
      <c r="F1943">
        <v>5112.7</v>
      </c>
      <c r="G1943">
        <v>1365.8999999999999</v>
      </c>
      <c r="H1943">
        <v>362.5</v>
      </c>
      <c r="I1943" s="6">
        <v>7845.6310000000003</v>
      </c>
      <c r="J1943" s="7">
        <v>18382.839</v>
      </c>
      <c r="K1943" t="s">
        <v>42</v>
      </c>
      <c r="L1943" t="s">
        <v>30</v>
      </c>
      <c r="M1943" t="s">
        <v>31</v>
      </c>
      <c r="N1943" s="5">
        <f xml:space="preserve"> Campaign_Data[[#This Row],[Clicks]]/Campaign_Data[[#This Row],[Impressions]]</f>
        <v>0.2671582529778786</v>
      </c>
      <c r="O1943" s="5">
        <f xml:space="preserve"> Campaign_Data[[#This Row],[Conversions]]/Campaign_Data[[#This Row],[Clicks]]</f>
        <v>0.26539278131634825</v>
      </c>
      <c r="P1943" s="7">
        <f>Campaign_Data[[#This Row],[Total_Spend]]/Campaign_Data[[#This Row],[Clicks]]</f>
        <v>5.7439278131634826</v>
      </c>
      <c r="Q1943" s="6">
        <f>Campaign_Data[[#This Row],[Total_Spend]]/Campaign_Data[[#This Row],[Conversions]]</f>
        <v>21.64312</v>
      </c>
      <c r="R1943" s="7">
        <f xml:space="preserve"> Campaign_Data[[#This Row],[Revenue_Generated]]/Campaign_Data[[#This Row],[Total_Spend]]</f>
        <v>2.3430669884933408</v>
      </c>
      <c r="S1943" t="str">
        <f xml:space="preserve"> TEXT(Campaign_Data[[#This Row],[Start_Date]], "mmm-yyyy")</f>
        <v>May-2023</v>
      </c>
    </row>
    <row r="1944" spans="1:19" x14ac:dyDescent="0.2">
      <c r="A1944" t="s">
        <v>1982</v>
      </c>
      <c r="B1944" t="s">
        <v>39</v>
      </c>
      <c r="C1944" t="s">
        <v>40</v>
      </c>
      <c r="D1944" s="1">
        <v>45098</v>
      </c>
      <c r="E1944" s="1">
        <v>45553</v>
      </c>
      <c r="F1944">
        <v>11962.5</v>
      </c>
      <c r="G1944">
        <v>9822.2999999999993</v>
      </c>
      <c r="H1944">
        <v>4785</v>
      </c>
      <c r="I1944" s="6">
        <v>9211.9950000000008</v>
      </c>
      <c r="J1944" s="7">
        <v>21158.806</v>
      </c>
      <c r="K1944" t="s">
        <v>29</v>
      </c>
      <c r="L1944" t="s">
        <v>22</v>
      </c>
      <c r="M1944" t="s">
        <v>31</v>
      </c>
      <c r="N1944" s="5">
        <f xml:space="preserve"> Campaign_Data[[#This Row],[Clicks]]/Campaign_Data[[#This Row],[Impressions]]</f>
        <v>0.82109090909090898</v>
      </c>
      <c r="O1944" s="5">
        <f xml:space="preserve"> Campaign_Data[[#This Row],[Conversions]]/Campaign_Data[[#This Row],[Clicks]]</f>
        <v>0.48715677590788314</v>
      </c>
      <c r="P1944" s="7">
        <f>Campaign_Data[[#This Row],[Total_Spend]]/Campaign_Data[[#This Row],[Clicks]]</f>
        <v>0.93786536758193106</v>
      </c>
      <c r="Q1944" s="6">
        <f>Campaign_Data[[#This Row],[Total_Spend]]/Campaign_Data[[#This Row],[Conversions]]</f>
        <v>1.9251818181818183</v>
      </c>
      <c r="R1944" s="7">
        <f xml:space="preserve"> Campaign_Data[[#This Row],[Revenue_Generated]]/Campaign_Data[[#This Row],[Total_Spend]]</f>
        <v>2.2968755410744359</v>
      </c>
      <c r="S1944" t="str">
        <f xml:space="preserve"> TEXT(Campaign_Data[[#This Row],[Start_Date]], "mmm-yyyy")</f>
        <v>Jun-2023</v>
      </c>
    </row>
    <row r="1945" spans="1:19" x14ac:dyDescent="0.2">
      <c r="A1945" t="s">
        <v>1983</v>
      </c>
      <c r="B1945" t="s">
        <v>25</v>
      </c>
      <c r="C1945" t="s">
        <v>28</v>
      </c>
      <c r="D1945" s="1">
        <v>44926</v>
      </c>
      <c r="E1945" s="1">
        <v>45383</v>
      </c>
      <c r="F1945">
        <v>58313.2</v>
      </c>
      <c r="G1945">
        <v>53426.7</v>
      </c>
      <c r="H1945">
        <v>24389</v>
      </c>
      <c r="I1945" s="6">
        <v>11867.38</v>
      </c>
      <c r="J1945" s="7">
        <v>31221.225999999999</v>
      </c>
      <c r="K1945" t="s">
        <v>21</v>
      </c>
      <c r="L1945" t="s">
        <v>43</v>
      </c>
      <c r="M1945" t="s">
        <v>31</v>
      </c>
      <c r="N1945" s="5">
        <f xml:space="preserve"> Campaign_Data[[#This Row],[Clicks]]/Campaign_Data[[#This Row],[Impressions]]</f>
        <v>0.9162025064650885</v>
      </c>
      <c r="O1945" s="5">
        <f xml:space="preserve"> Campaign_Data[[#This Row],[Conversions]]/Campaign_Data[[#This Row],[Clicks]]</f>
        <v>0.45649459914237639</v>
      </c>
      <c r="P1945" s="7">
        <f>Campaign_Data[[#This Row],[Total_Spend]]/Campaign_Data[[#This Row],[Clicks]]</f>
        <v>0.22212451826521196</v>
      </c>
      <c r="Q1945" s="6">
        <f>Campaign_Data[[#This Row],[Total_Spend]]/Campaign_Data[[#This Row],[Conversions]]</f>
        <v>0.4865873959571938</v>
      </c>
      <c r="R1945" s="7">
        <f xml:space="preserve"> Campaign_Data[[#This Row],[Revenue_Generated]]/Campaign_Data[[#This Row],[Total_Spend]]</f>
        <v>2.6308440447680956</v>
      </c>
      <c r="S1945" t="str">
        <f xml:space="preserve"> TEXT(Campaign_Data[[#This Row],[Start_Date]], "mmm-yyyy")</f>
        <v>Dec-2022</v>
      </c>
    </row>
    <row r="1946" spans="1:19" x14ac:dyDescent="0.2">
      <c r="A1946" t="s">
        <v>1984</v>
      </c>
      <c r="B1946" t="s">
        <v>46</v>
      </c>
      <c r="C1946" t="s">
        <v>40</v>
      </c>
      <c r="D1946" s="1">
        <v>44921</v>
      </c>
      <c r="E1946" s="1">
        <v>45355</v>
      </c>
      <c r="F1946">
        <v>43105.599999999999</v>
      </c>
      <c r="G1946">
        <v>33741.5</v>
      </c>
      <c r="H1946">
        <v>3926.6</v>
      </c>
      <c r="I1946" s="6">
        <v>6430.3440000000001</v>
      </c>
      <c r="J1946" s="7">
        <v>21091.555</v>
      </c>
      <c r="K1946" t="s">
        <v>29</v>
      </c>
      <c r="L1946" t="s">
        <v>30</v>
      </c>
      <c r="M1946" t="s">
        <v>31</v>
      </c>
      <c r="N1946" s="5">
        <f xml:space="preserve"> Campaign_Data[[#This Row],[Clicks]]/Campaign_Data[[#This Row],[Impressions]]</f>
        <v>0.78276372443487618</v>
      </c>
      <c r="O1946" s="5">
        <f xml:space="preserve"> Campaign_Data[[#This Row],[Conversions]]/Campaign_Data[[#This Row],[Clicks]]</f>
        <v>0.11637301246239794</v>
      </c>
      <c r="P1946" s="7">
        <f>Campaign_Data[[#This Row],[Total_Spend]]/Campaign_Data[[#This Row],[Clicks]]</f>
        <v>0.19057670820799313</v>
      </c>
      <c r="Q1946" s="6">
        <f>Campaign_Data[[#This Row],[Total_Spend]]/Campaign_Data[[#This Row],[Conversions]]</f>
        <v>1.6376366322008864</v>
      </c>
      <c r="R1946" s="7">
        <f xml:space="preserve"> Campaign_Data[[#This Row],[Revenue_Generated]]/Campaign_Data[[#This Row],[Total_Spend]]</f>
        <v>3.2800041490781831</v>
      </c>
      <c r="S1946" t="str">
        <f xml:space="preserve"> TEXT(Campaign_Data[[#This Row],[Start_Date]], "mmm-yyyy")</f>
        <v>Dec-2022</v>
      </c>
    </row>
    <row r="1947" spans="1:19" x14ac:dyDescent="0.2">
      <c r="A1947" t="s">
        <v>1985</v>
      </c>
      <c r="B1947" t="s">
        <v>39</v>
      </c>
      <c r="C1947" t="s">
        <v>28</v>
      </c>
      <c r="D1947" s="1">
        <v>44917</v>
      </c>
      <c r="E1947" s="1">
        <v>45361</v>
      </c>
      <c r="F1947">
        <v>10515.4</v>
      </c>
      <c r="G1947">
        <v>9918</v>
      </c>
      <c r="H1947">
        <v>4387.7</v>
      </c>
      <c r="I1947" s="6">
        <v>5170.5550000000003</v>
      </c>
      <c r="J1947" s="7">
        <v>13577.423000000001</v>
      </c>
      <c r="K1947" t="s">
        <v>37</v>
      </c>
      <c r="L1947" t="s">
        <v>30</v>
      </c>
      <c r="M1947" t="s">
        <v>31</v>
      </c>
      <c r="N1947" s="5">
        <f xml:space="preserve"> Campaign_Data[[#This Row],[Clicks]]/Campaign_Data[[#This Row],[Impressions]]</f>
        <v>0.94318808604522897</v>
      </c>
      <c r="O1947" s="5">
        <f xml:space="preserve"> Campaign_Data[[#This Row],[Conversions]]/Campaign_Data[[#This Row],[Clicks]]</f>
        <v>0.44239766081871346</v>
      </c>
      <c r="P1947" s="7">
        <f>Campaign_Data[[#This Row],[Total_Spend]]/Campaign_Data[[#This Row],[Clicks]]</f>
        <v>0.52133040935672514</v>
      </c>
      <c r="Q1947" s="6">
        <f>Campaign_Data[[#This Row],[Total_Spend]]/Campaign_Data[[#This Row],[Conversions]]</f>
        <v>1.1784203569068077</v>
      </c>
      <c r="R1947" s="7">
        <f xml:space="preserve"> Campaign_Data[[#This Row],[Revenue_Generated]]/Campaign_Data[[#This Row],[Total_Spend]]</f>
        <v>2.6259121119492974</v>
      </c>
      <c r="S1947" t="str">
        <f xml:space="preserve"> TEXT(Campaign_Data[[#This Row],[Start_Date]], "mmm-yyyy")</f>
        <v>Dec-2022</v>
      </c>
    </row>
    <row r="1948" spans="1:19" x14ac:dyDescent="0.2">
      <c r="A1948" t="s">
        <v>1986</v>
      </c>
      <c r="B1948" t="s">
        <v>27</v>
      </c>
      <c r="C1948" t="s">
        <v>28</v>
      </c>
      <c r="D1948" s="1">
        <v>44861</v>
      </c>
      <c r="E1948" s="1">
        <v>45300</v>
      </c>
      <c r="F1948">
        <v>33254.299999999996</v>
      </c>
      <c r="G1948">
        <v>27834.2</v>
      </c>
      <c r="H1948">
        <v>8067.8</v>
      </c>
      <c r="I1948" s="6">
        <v>13996.444</v>
      </c>
      <c r="J1948" s="7">
        <v>34629.131999999998</v>
      </c>
      <c r="K1948" t="s">
        <v>29</v>
      </c>
      <c r="L1948" t="s">
        <v>34</v>
      </c>
      <c r="M1948" t="s">
        <v>23</v>
      </c>
      <c r="N1948" s="5">
        <f xml:space="preserve"> Campaign_Data[[#This Row],[Clicks]]/Campaign_Data[[#This Row],[Impressions]]</f>
        <v>0.83701055201883678</v>
      </c>
      <c r="O1948" s="5">
        <f xml:space="preserve"> Campaign_Data[[#This Row],[Conversions]]/Campaign_Data[[#This Row],[Clicks]]</f>
        <v>0.28985205251093976</v>
      </c>
      <c r="P1948" s="7">
        <f>Campaign_Data[[#This Row],[Total_Spend]]/Campaign_Data[[#This Row],[Clicks]]</f>
        <v>0.50285059387372366</v>
      </c>
      <c r="Q1948" s="6">
        <f>Campaign_Data[[#This Row],[Total_Spend]]/Campaign_Data[[#This Row],[Conversions]]</f>
        <v>1.7348526240115023</v>
      </c>
      <c r="R1948" s="7">
        <f xml:space="preserve"> Campaign_Data[[#This Row],[Revenue_Generated]]/Campaign_Data[[#This Row],[Total_Spend]]</f>
        <v>2.4741378595877639</v>
      </c>
      <c r="S1948" t="str">
        <f xml:space="preserve"> TEXT(Campaign_Data[[#This Row],[Start_Date]], "mmm-yyyy")</f>
        <v>Oct-2022</v>
      </c>
    </row>
    <row r="1949" spans="1:19" x14ac:dyDescent="0.2">
      <c r="A1949" t="s">
        <v>1987</v>
      </c>
      <c r="B1949" t="s">
        <v>25</v>
      </c>
      <c r="C1949" t="s">
        <v>47</v>
      </c>
      <c r="D1949" s="1">
        <v>45035</v>
      </c>
      <c r="E1949" s="1">
        <v>45484</v>
      </c>
      <c r="F1949">
        <v>42882.299999999996</v>
      </c>
      <c r="G1949">
        <v>37517.299999999996</v>
      </c>
      <c r="H1949">
        <v>27103.399999999998</v>
      </c>
      <c r="I1949" s="6">
        <v>700.23400000000004</v>
      </c>
      <c r="J1949" s="7">
        <v>2130.4560000000001</v>
      </c>
      <c r="K1949" t="s">
        <v>64</v>
      </c>
      <c r="L1949" t="s">
        <v>34</v>
      </c>
      <c r="M1949" t="s">
        <v>31</v>
      </c>
      <c r="N1949" s="5">
        <f xml:space="preserve"> Campaign_Data[[#This Row],[Clicks]]/Campaign_Data[[#This Row],[Impressions]]</f>
        <v>0.87489010617434226</v>
      </c>
      <c r="O1949" s="5">
        <f xml:space="preserve"> Campaign_Data[[#This Row],[Conversions]]/Campaign_Data[[#This Row],[Clicks]]</f>
        <v>0.72242405503594342</v>
      </c>
      <c r="P1949" s="7">
        <f>Campaign_Data[[#This Row],[Total_Spend]]/Campaign_Data[[#This Row],[Clicks]]</f>
        <v>1.8664296204684242E-2</v>
      </c>
      <c r="Q1949" s="6">
        <f>Campaign_Data[[#This Row],[Total_Spend]]/Campaign_Data[[#This Row],[Conversions]]</f>
        <v>2.5835651615664458E-2</v>
      </c>
      <c r="R1949" s="7">
        <f xml:space="preserve"> Campaign_Data[[#This Row],[Revenue_Generated]]/Campaign_Data[[#This Row],[Total_Spend]]</f>
        <v>3.0424915099809491</v>
      </c>
      <c r="S1949" t="str">
        <f xml:space="preserve"> TEXT(Campaign_Data[[#This Row],[Start_Date]], "mmm-yyyy")</f>
        <v>Apr-2023</v>
      </c>
    </row>
    <row r="1950" spans="1:19" x14ac:dyDescent="0.2">
      <c r="A1950" t="s">
        <v>1988</v>
      </c>
      <c r="B1950" t="s">
        <v>39</v>
      </c>
      <c r="C1950" t="s">
        <v>47</v>
      </c>
      <c r="D1950" s="1">
        <v>45132</v>
      </c>
      <c r="E1950" s="1">
        <v>45571</v>
      </c>
      <c r="F1950">
        <v>40553.599999999999</v>
      </c>
      <c r="G1950">
        <v>7522.5999999999995</v>
      </c>
      <c r="H1950">
        <v>2038.7</v>
      </c>
      <c r="I1950" s="6">
        <v>6140.0249999999996</v>
      </c>
      <c r="J1950" s="7">
        <v>16437.374</v>
      </c>
      <c r="K1950" t="s">
        <v>42</v>
      </c>
      <c r="L1950" t="s">
        <v>43</v>
      </c>
      <c r="M1950" t="s">
        <v>31</v>
      </c>
      <c r="N1950" s="5">
        <f xml:space="preserve"> Campaign_Data[[#This Row],[Clicks]]/Campaign_Data[[#This Row],[Impressions]]</f>
        <v>0.18549771167048054</v>
      </c>
      <c r="O1950" s="5">
        <f xml:space="preserve"> Campaign_Data[[#This Row],[Conversions]]/Campaign_Data[[#This Row],[Clicks]]</f>
        <v>0.2710100231303007</v>
      </c>
      <c r="P1950" s="7">
        <f>Campaign_Data[[#This Row],[Total_Spend]]/Campaign_Data[[#This Row],[Clicks]]</f>
        <v>0.81621048573631461</v>
      </c>
      <c r="Q1950" s="6">
        <f>Campaign_Data[[#This Row],[Total_Spend]]/Campaign_Data[[#This Row],[Conversions]]</f>
        <v>3.0117354196301562</v>
      </c>
      <c r="R1950" s="7">
        <f xml:space="preserve"> Campaign_Data[[#This Row],[Revenue_Generated]]/Campaign_Data[[#This Row],[Total_Spend]]</f>
        <v>2.6770858424843547</v>
      </c>
      <c r="S1950" t="str">
        <f xml:space="preserve"> TEXT(Campaign_Data[[#This Row],[Start_Date]], "mmm-yyyy")</f>
        <v>Jul-2023</v>
      </c>
    </row>
    <row r="1951" spans="1:19" x14ac:dyDescent="0.2">
      <c r="A1951" t="s">
        <v>1989</v>
      </c>
      <c r="B1951" t="s">
        <v>46</v>
      </c>
      <c r="C1951" t="s">
        <v>40</v>
      </c>
      <c r="D1951" s="1">
        <v>44918</v>
      </c>
      <c r="E1951" s="1">
        <v>45359</v>
      </c>
      <c r="F1951">
        <v>23803.200000000001</v>
      </c>
      <c r="G1951">
        <v>481.4</v>
      </c>
      <c r="H1951">
        <v>330.59999999999997</v>
      </c>
      <c r="I1951" s="6">
        <v>9343.2489999999998</v>
      </c>
      <c r="J1951" s="7">
        <v>24742.626</v>
      </c>
      <c r="K1951" t="s">
        <v>42</v>
      </c>
      <c r="L1951" t="s">
        <v>34</v>
      </c>
      <c r="M1951" t="s">
        <v>23</v>
      </c>
      <c r="N1951" s="5">
        <f xml:space="preserve"> Campaign_Data[[#This Row],[Clicks]]/Campaign_Data[[#This Row],[Impressions]]</f>
        <v>2.0224171539961013E-2</v>
      </c>
      <c r="O1951" s="5">
        <f xml:space="preserve"> Campaign_Data[[#This Row],[Conversions]]/Campaign_Data[[#This Row],[Clicks]]</f>
        <v>0.68674698795180722</v>
      </c>
      <c r="P1951" s="7">
        <f>Campaign_Data[[#This Row],[Total_Spend]]/Campaign_Data[[#This Row],[Clicks]]</f>
        <v>19.408493975903614</v>
      </c>
      <c r="Q1951" s="6">
        <f>Campaign_Data[[#This Row],[Total_Spend]]/Campaign_Data[[#This Row],[Conversions]]</f>
        <v>28.261491228070177</v>
      </c>
      <c r="R1951" s="7">
        <f xml:space="preserve"> Campaign_Data[[#This Row],[Revenue_Generated]]/Campaign_Data[[#This Row],[Total_Spend]]</f>
        <v>2.6481822329684248</v>
      </c>
      <c r="S1951" t="str">
        <f xml:space="preserve"> TEXT(Campaign_Data[[#This Row],[Start_Date]], "mmm-yyyy")</f>
        <v>Dec-2022</v>
      </c>
    </row>
    <row r="1952" spans="1:19" x14ac:dyDescent="0.2">
      <c r="A1952" t="s">
        <v>1990</v>
      </c>
      <c r="B1952" t="s">
        <v>19</v>
      </c>
      <c r="C1952" t="s">
        <v>28</v>
      </c>
      <c r="D1952" s="1">
        <v>45144</v>
      </c>
      <c r="E1952" s="1">
        <v>45605</v>
      </c>
      <c r="F1952">
        <v>85700.800000000003</v>
      </c>
      <c r="G1952">
        <v>51153.1</v>
      </c>
      <c r="H1952">
        <v>3926.6</v>
      </c>
      <c r="I1952" s="6">
        <v>4033.7260000000001</v>
      </c>
      <c r="J1952" s="7">
        <v>13174.526</v>
      </c>
      <c r="K1952" t="s">
        <v>64</v>
      </c>
      <c r="L1952" t="s">
        <v>34</v>
      </c>
      <c r="M1952" t="s">
        <v>31</v>
      </c>
      <c r="N1952" s="5">
        <f xml:space="preserve"> Campaign_Data[[#This Row],[Clicks]]/Campaign_Data[[#This Row],[Impressions]]</f>
        <v>0.59688007579859226</v>
      </c>
      <c r="O1952" s="5">
        <f xml:space="preserve"> Campaign_Data[[#This Row],[Conversions]]/Campaign_Data[[#This Row],[Clicks]]</f>
        <v>7.6761721186008283E-2</v>
      </c>
      <c r="P1952" s="7">
        <f>Campaign_Data[[#This Row],[Total_Spend]]/Campaign_Data[[#This Row],[Clicks]]</f>
        <v>7.8855944214524631E-2</v>
      </c>
      <c r="Q1952" s="6">
        <f>Campaign_Data[[#This Row],[Total_Spend]]/Campaign_Data[[#This Row],[Conversions]]</f>
        <v>1.0272821270310193</v>
      </c>
      <c r="R1952" s="7">
        <f xml:space="preserve"> Campaign_Data[[#This Row],[Revenue_Generated]]/Campaign_Data[[#This Row],[Total_Spend]]</f>
        <v>3.266093433217824</v>
      </c>
      <c r="S1952" t="str">
        <f xml:space="preserve"> TEXT(Campaign_Data[[#This Row],[Start_Date]], "mmm-yyyy")</f>
        <v>Aug-2023</v>
      </c>
    </row>
    <row r="1953" spans="1:19" x14ac:dyDescent="0.2">
      <c r="A1953" t="s">
        <v>1991</v>
      </c>
      <c r="B1953" t="s">
        <v>27</v>
      </c>
      <c r="C1953" t="s">
        <v>40</v>
      </c>
      <c r="D1953" s="1">
        <v>45078</v>
      </c>
      <c r="E1953" s="1">
        <v>45530</v>
      </c>
      <c r="F1953">
        <v>55143.5</v>
      </c>
      <c r="G1953">
        <v>13693.8</v>
      </c>
      <c r="H1953">
        <v>4428.3</v>
      </c>
      <c r="I1953" s="6">
        <v>11106.043</v>
      </c>
      <c r="J1953" s="7">
        <v>13553.498</v>
      </c>
      <c r="K1953" t="s">
        <v>29</v>
      </c>
      <c r="L1953" t="s">
        <v>22</v>
      </c>
      <c r="M1953" t="s">
        <v>31</v>
      </c>
      <c r="N1953" s="5">
        <f xml:space="preserve"> Campaign_Data[[#This Row],[Clicks]]/Campaign_Data[[#This Row],[Impressions]]</f>
        <v>0.24833026557980539</v>
      </c>
      <c r="O1953" s="5">
        <f xml:space="preserve"> Campaign_Data[[#This Row],[Conversions]]/Campaign_Data[[#This Row],[Clicks]]</f>
        <v>0.32337992376111818</v>
      </c>
      <c r="P1953" s="7">
        <f>Campaign_Data[[#This Row],[Total_Spend]]/Campaign_Data[[#This Row],[Clicks]]</f>
        <v>0.81102710715798387</v>
      </c>
      <c r="Q1953" s="6">
        <f>Campaign_Data[[#This Row],[Total_Spend]]/Campaign_Data[[#This Row],[Conversions]]</f>
        <v>2.5079698755730186</v>
      </c>
      <c r="R1953" s="7">
        <f xml:space="preserve"> Campaign_Data[[#This Row],[Revenue_Generated]]/Campaign_Data[[#This Row],[Total_Spend]]</f>
        <v>1.220371468037716</v>
      </c>
      <c r="S1953" t="str">
        <f xml:space="preserve"> TEXT(Campaign_Data[[#This Row],[Start_Date]], "mmm-yyyy")</f>
        <v>Jun-2023</v>
      </c>
    </row>
    <row r="1954" spans="1:19" x14ac:dyDescent="0.2">
      <c r="A1954" t="s">
        <v>1992</v>
      </c>
      <c r="B1954" t="s">
        <v>25</v>
      </c>
      <c r="C1954" t="s">
        <v>47</v>
      </c>
      <c r="D1954" s="1">
        <v>44913</v>
      </c>
      <c r="E1954" s="1">
        <v>45359</v>
      </c>
      <c r="F1954">
        <v>120761.8</v>
      </c>
      <c r="G1954">
        <v>15918.1</v>
      </c>
      <c r="H1954">
        <v>6403.2</v>
      </c>
      <c r="I1954" s="6">
        <v>5855.68</v>
      </c>
      <c r="J1954" s="7">
        <v>16191.396000000001</v>
      </c>
      <c r="K1954" t="s">
        <v>64</v>
      </c>
      <c r="L1954" t="s">
        <v>30</v>
      </c>
      <c r="M1954" t="s">
        <v>23</v>
      </c>
      <c r="N1954" s="5">
        <f xml:space="preserve"> Campaign_Data[[#This Row],[Clicks]]/Campaign_Data[[#This Row],[Impressions]]</f>
        <v>0.13181403390807359</v>
      </c>
      <c r="O1954" s="5">
        <f xml:space="preserve"> Campaign_Data[[#This Row],[Conversions]]/Campaign_Data[[#This Row],[Clicks]]</f>
        <v>0.40225906358170888</v>
      </c>
      <c r="P1954" s="7">
        <f>Campaign_Data[[#This Row],[Total_Spend]]/Campaign_Data[[#This Row],[Clicks]]</f>
        <v>0.36786299872472217</v>
      </c>
      <c r="Q1954" s="6">
        <f>Campaign_Data[[#This Row],[Total_Spend]]/Campaign_Data[[#This Row],[Conversions]]</f>
        <v>0.91449275362318849</v>
      </c>
      <c r="R1954" s="7">
        <f xml:space="preserve"> Campaign_Data[[#This Row],[Revenue_Generated]]/Campaign_Data[[#This Row],[Total_Spend]]</f>
        <v>2.7650752773375595</v>
      </c>
      <c r="S1954" t="str">
        <f xml:space="preserve"> TEXT(Campaign_Data[[#This Row],[Start_Date]], "mmm-yyyy")</f>
        <v>Dec-2022</v>
      </c>
    </row>
    <row r="1955" spans="1:19" x14ac:dyDescent="0.2">
      <c r="A1955" t="s">
        <v>1993</v>
      </c>
      <c r="B1955" t="s">
        <v>27</v>
      </c>
      <c r="C1955" t="s">
        <v>28</v>
      </c>
      <c r="D1955" s="1">
        <v>45049</v>
      </c>
      <c r="E1955" s="1">
        <v>45503</v>
      </c>
      <c r="F1955">
        <v>74080.5</v>
      </c>
      <c r="G1955">
        <v>25865.1</v>
      </c>
      <c r="H1955">
        <v>6832.4</v>
      </c>
      <c r="I1955" s="6">
        <v>3198.8159999999998</v>
      </c>
      <c r="J1955" s="7">
        <v>9658.1020000000008</v>
      </c>
      <c r="K1955" t="s">
        <v>42</v>
      </c>
      <c r="L1955" t="s">
        <v>22</v>
      </c>
      <c r="M1955" t="s">
        <v>31</v>
      </c>
      <c r="N1955" s="5">
        <f xml:space="preserve"> Campaign_Data[[#This Row],[Clicks]]/Campaign_Data[[#This Row],[Impressions]]</f>
        <v>0.34914856136230182</v>
      </c>
      <c r="O1955" s="5">
        <f xml:space="preserve"> Campaign_Data[[#This Row],[Conversions]]/Campaign_Data[[#This Row],[Clicks]]</f>
        <v>0.26415517434689989</v>
      </c>
      <c r="P1955" s="7">
        <f>Campaign_Data[[#This Row],[Total_Spend]]/Campaign_Data[[#This Row],[Clicks]]</f>
        <v>0.12367305751765893</v>
      </c>
      <c r="Q1955" s="6">
        <f>Campaign_Data[[#This Row],[Total_Spend]]/Campaign_Data[[#This Row],[Conversions]]</f>
        <v>0.46818336162988117</v>
      </c>
      <c r="R1955" s="7">
        <f xml:space="preserve"> Campaign_Data[[#This Row],[Revenue_Generated]]/Campaign_Data[[#This Row],[Total_Spend]]</f>
        <v>3.019274006382362</v>
      </c>
      <c r="S1955" t="str">
        <f xml:space="preserve"> TEXT(Campaign_Data[[#This Row],[Start_Date]], "mmm-yyyy")</f>
        <v>May-2023</v>
      </c>
    </row>
    <row r="1956" spans="1:19" x14ac:dyDescent="0.2">
      <c r="A1956" t="s">
        <v>1994</v>
      </c>
      <c r="B1956" t="s">
        <v>27</v>
      </c>
      <c r="C1956" t="s">
        <v>20</v>
      </c>
      <c r="D1956" s="1">
        <v>44920</v>
      </c>
      <c r="E1956" s="1">
        <v>45364</v>
      </c>
      <c r="F1956">
        <v>87107.3</v>
      </c>
      <c r="G1956">
        <v>8818.9</v>
      </c>
      <c r="H1956">
        <v>40.6</v>
      </c>
      <c r="I1956" s="6">
        <v>13845.963</v>
      </c>
      <c r="J1956" s="7">
        <v>32901.137999999999</v>
      </c>
      <c r="K1956" t="s">
        <v>21</v>
      </c>
      <c r="L1956" t="s">
        <v>22</v>
      </c>
      <c r="M1956" t="s">
        <v>31</v>
      </c>
      <c r="N1956" s="5">
        <f xml:space="preserve"> Campaign_Data[[#This Row],[Clicks]]/Campaign_Data[[#This Row],[Impressions]]</f>
        <v>0.10124180177780737</v>
      </c>
      <c r="O1956" s="5">
        <f xml:space="preserve"> Campaign_Data[[#This Row],[Conversions]]/Campaign_Data[[#This Row],[Clicks]]</f>
        <v>4.6037487668530094E-3</v>
      </c>
      <c r="P1956" s="7">
        <f>Campaign_Data[[#This Row],[Total_Spend]]/Campaign_Data[[#This Row],[Clicks]]</f>
        <v>1.5700328839197633</v>
      </c>
      <c r="Q1956" s="6">
        <f>Campaign_Data[[#This Row],[Total_Spend]]/Campaign_Data[[#This Row],[Conversions]]</f>
        <v>341.03357142857141</v>
      </c>
      <c r="R1956" s="7">
        <f xml:space="preserve"> Campaign_Data[[#This Row],[Revenue_Generated]]/Campaign_Data[[#This Row],[Total_Spend]]</f>
        <v>2.3762260523157543</v>
      </c>
      <c r="S1956" t="str">
        <f xml:space="preserve"> TEXT(Campaign_Data[[#This Row],[Start_Date]], "mmm-yyyy")</f>
        <v>Dec-2022</v>
      </c>
    </row>
    <row r="1957" spans="1:19" x14ac:dyDescent="0.2">
      <c r="A1957" t="s">
        <v>1995</v>
      </c>
      <c r="B1957" t="s">
        <v>39</v>
      </c>
      <c r="C1957" t="s">
        <v>20</v>
      </c>
      <c r="D1957" s="1">
        <v>45070</v>
      </c>
      <c r="E1957" s="1">
        <v>45511</v>
      </c>
      <c r="F1957">
        <v>68756.099999999991</v>
      </c>
      <c r="G1957">
        <v>16788.099999999999</v>
      </c>
      <c r="H1957">
        <v>6403.2</v>
      </c>
      <c r="I1957" s="6">
        <v>10666.344999999999</v>
      </c>
      <c r="J1957" s="7">
        <v>14348.532999999999</v>
      </c>
      <c r="K1957" t="s">
        <v>21</v>
      </c>
      <c r="L1957" t="s">
        <v>30</v>
      </c>
      <c r="M1957" t="s">
        <v>23</v>
      </c>
      <c r="N1957" s="5">
        <f xml:space="preserve"> Campaign_Data[[#This Row],[Clicks]]/Campaign_Data[[#This Row],[Impressions]]</f>
        <v>0.24416888101564807</v>
      </c>
      <c r="O1957" s="5">
        <f xml:space="preserve"> Campaign_Data[[#This Row],[Conversions]]/Campaign_Data[[#This Row],[Clicks]]</f>
        <v>0.3814130247020211</v>
      </c>
      <c r="P1957" s="7">
        <f>Campaign_Data[[#This Row],[Total_Spend]]/Campaign_Data[[#This Row],[Clicks]]</f>
        <v>0.63535152876144418</v>
      </c>
      <c r="Q1957" s="6">
        <f>Campaign_Data[[#This Row],[Total_Spend]]/Campaign_Data[[#This Row],[Conversions]]</f>
        <v>1.6657835144927535</v>
      </c>
      <c r="R1957" s="7">
        <f xml:space="preserve"> Campaign_Data[[#This Row],[Revenue_Generated]]/Campaign_Data[[#This Row],[Total_Spend]]</f>
        <v>1.3452155354059896</v>
      </c>
      <c r="S1957" t="str">
        <f xml:space="preserve"> TEXT(Campaign_Data[[#This Row],[Start_Date]], "mmm-yyyy")</f>
        <v>May-2023</v>
      </c>
    </row>
    <row r="1958" spans="1:19" x14ac:dyDescent="0.2">
      <c r="A1958" t="s">
        <v>1996</v>
      </c>
      <c r="B1958" t="s">
        <v>39</v>
      </c>
      <c r="C1958" t="s">
        <v>40</v>
      </c>
      <c r="D1958" s="1">
        <v>45070</v>
      </c>
      <c r="E1958" s="1">
        <v>45529</v>
      </c>
      <c r="F1958">
        <v>57318.5</v>
      </c>
      <c r="G1958">
        <v>18696.3</v>
      </c>
      <c r="H1958">
        <v>2218.5</v>
      </c>
      <c r="I1958" s="6">
        <v>5401.1629999999996</v>
      </c>
      <c r="J1958" s="7">
        <v>9789.6170000000002</v>
      </c>
      <c r="K1958" t="s">
        <v>42</v>
      </c>
      <c r="L1958" t="s">
        <v>30</v>
      </c>
      <c r="M1958" t="s">
        <v>31</v>
      </c>
      <c r="N1958" s="5">
        <f xml:space="preserve"> Campaign_Data[[#This Row],[Clicks]]/Campaign_Data[[#This Row],[Impressions]]</f>
        <v>0.32618264609157599</v>
      </c>
      <c r="O1958" s="5">
        <f xml:space="preserve"> Campaign_Data[[#This Row],[Conversions]]/Campaign_Data[[#This Row],[Clicks]]</f>
        <v>0.11865984178687762</v>
      </c>
      <c r="P1958" s="7">
        <f>Campaign_Data[[#This Row],[Total_Spend]]/Campaign_Data[[#This Row],[Clicks]]</f>
        <v>0.28888940592523654</v>
      </c>
      <c r="Q1958" s="6">
        <f>Campaign_Data[[#This Row],[Total_Spend]]/Campaign_Data[[#This Row],[Conversions]]</f>
        <v>2.4346013071895425</v>
      </c>
      <c r="R1958" s="7">
        <f xml:space="preserve"> Campaign_Data[[#This Row],[Revenue_Generated]]/Campaign_Data[[#This Row],[Total_Spend]]</f>
        <v>1.8125016778793754</v>
      </c>
      <c r="S1958" t="str">
        <f xml:space="preserve"> TEXT(Campaign_Data[[#This Row],[Start_Date]], "mmm-yyyy")</f>
        <v>May-2023</v>
      </c>
    </row>
    <row r="1959" spans="1:19" x14ac:dyDescent="0.2">
      <c r="A1959" t="s">
        <v>1997</v>
      </c>
      <c r="B1959" t="s">
        <v>33</v>
      </c>
      <c r="C1959" t="s">
        <v>47</v>
      </c>
      <c r="D1959" s="1">
        <v>44974</v>
      </c>
      <c r="E1959" s="1">
        <v>45416</v>
      </c>
      <c r="F1959">
        <v>139084</v>
      </c>
      <c r="G1959">
        <v>109045.8</v>
      </c>
      <c r="H1959">
        <v>7255.8</v>
      </c>
      <c r="I1959" s="6">
        <v>6965.2780000000002</v>
      </c>
      <c r="J1959" s="7">
        <v>19146.437999999998</v>
      </c>
      <c r="K1959" t="s">
        <v>21</v>
      </c>
      <c r="L1959" t="s">
        <v>49</v>
      </c>
      <c r="M1959" t="s">
        <v>31</v>
      </c>
      <c r="N1959" s="5">
        <f xml:space="preserve"> Campaign_Data[[#This Row],[Clicks]]/Campaign_Data[[#This Row],[Impressions]]</f>
        <v>0.78402835696413675</v>
      </c>
      <c r="O1959" s="5">
        <f xml:space="preserve"> Campaign_Data[[#This Row],[Conversions]]/Campaign_Data[[#This Row],[Clicks]]</f>
        <v>6.6539013882240303E-2</v>
      </c>
      <c r="P1959" s="7">
        <f>Campaign_Data[[#This Row],[Total_Spend]]/Campaign_Data[[#This Row],[Clicks]]</f>
        <v>6.3874793893941809E-2</v>
      </c>
      <c r="Q1959" s="6">
        <f>Campaign_Data[[#This Row],[Total_Spend]]/Campaign_Data[[#This Row],[Conversions]]</f>
        <v>0.95996003197442048</v>
      </c>
      <c r="R1959" s="7">
        <f xml:space="preserve"> Campaign_Data[[#This Row],[Revenue_Generated]]/Campaign_Data[[#This Row],[Total_Spend]]</f>
        <v>2.7488404626491572</v>
      </c>
      <c r="S1959" t="str">
        <f xml:space="preserve"> TEXT(Campaign_Data[[#This Row],[Start_Date]], "mmm-yyyy")</f>
        <v>Feb-2023</v>
      </c>
    </row>
    <row r="1960" spans="1:19" x14ac:dyDescent="0.2">
      <c r="A1960" t="s">
        <v>1998</v>
      </c>
      <c r="B1960" t="s">
        <v>39</v>
      </c>
      <c r="C1960" t="s">
        <v>47</v>
      </c>
      <c r="D1960" s="1">
        <v>44897</v>
      </c>
      <c r="E1960" s="1">
        <v>45352</v>
      </c>
      <c r="F1960">
        <v>13363.199999999999</v>
      </c>
      <c r="G1960">
        <v>9013.1999999999989</v>
      </c>
      <c r="H1960">
        <v>8731.9</v>
      </c>
      <c r="I1960" s="6">
        <v>392.63099999999997</v>
      </c>
      <c r="J1960" s="7">
        <v>1040.027</v>
      </c>
      <c r="K1960" t="s">
        <v>37</v>
      </c>
      <c r="L1960" t="s">
        <v>22</v>
      </c>
      <c r="M1960" t="s">
        <v>31</v>
      </c>
      <c r="N1960" s="5">
        <f xml:space="preserve"> Campaign_Data[[#This Row],[Clicks]]/Campaign_Data[[#This Row],[Impressions]]</f>
        <v>0.67447916666666663</v>
      </c>
      <c r="O1960" s="5">
        <f xml:space="preserve"> Campaign_Data[[#This Row],[Conversions]]/Campaign_Data[[#This Row],[Clicks]]</f>
        <v>0.96879021879021887</v>
      </c>
      <c r="P1960" s="7">
        <f>Campaign_Data[[#This Row],[Total_Spend]]/Campaign_Data[[#This Row],[Clicks]]</f>
        <v>4.3561776061776067E-2</v>
      </c>
      <c r="Q1960" s="6">
        <f>Campaign_Data[[#This Row],[Total_Spend]]/Campaign_Data[[#This Row],[Conversions]]</f>
        <v>4.4965127864496843E-2</v>
      </c>
      <c r="R1960" s="7">
        <f xml:space="preserve"> Campaign_Data[[#This Row],[Revenue_Generated]]/Campaign_Data[[#This Row],[Total_Spend]]</f>
        <v>2.6488662382746142</v>
      </c>
      <c r="S1960" t="str">
        <f xml:space="preserve"> TEXT(Campaign_Data[[#This Row],[Start_Date]], "mmm-yyyy")</f>
        <v>Dec-2022</v>
      </c>
    </row>
    <row r="1961" spans="1:19" x14ac:dyDescent="0.2">
      <c r="A1961" t="s">
        <v>1999</v>
      </c>
      <c r="B1961" t="s">
        <v>39</v>
      </c>
      <c r="C1961" t="s">
        <v>28</v>
      </c>
      <c r="D1961" s="1">
        <v>45098</v>
      </c>
      <c r="E1961" s="1">
        <v>45550</v>
      </c>
      <c r="F1961">
        <v>55622</v>
      </c>
      <c r="G1961">
        <v>50642.7</v>
      </c>
      <c r="H1961">
        <v>42247.199999999997</v>
      </c>
      <c r="I1961" s="6">
        <v>10000.592000000001</v>
      </c>
      <c r="J1961" s="7">
        <v>22322.286</v>
      </c>
      <c r="K1961" t="s">
        <v>42</v>
      </c>
      <c r="L1961" t="s">
        <v>49</v>
      </c>
      <c r="M1961" t="s">
        <v>31</v>
      </c>
      <c r="N1961" s="5">
        <f xml:space="preserve"> Campaign_Data[[#This Row],[Clicks]]/Campaign_Data[[#This Row],[Impressions]]</f>
        <v>0.91047966631908228</v>
      </c>
      <c r="O1961" s="5">
        <f xml:space="preserve"> Campaign_Data[[#This Row],[Conversions]]/Campaign_Data[[#This Row],[Clicks]]</f>
        <v>0.8342209242398213</v>
      </c>
      <c r="P1961" s="7">
        <f>Campaign_Data[[#This Row],[Total_Spend]]/Campaign_Data[[#This Row],[Clicks]]</f>
        <v>0.197473515432629</v>
      </c>
      <c r="Q1961" s="6">
        <f>Campaign_Data[[#This Row],[Total_Spend]]/Campaign_Data[[#This Row],[Conversions]]</f>
        <v>0.23671609006040639</v>
      </c>
      <c r="R1961" s="7">
        <f xml:space="preserve"> Campaign_Data[[#This Row],[Revenue_Generated]]/Campaign_Data[[#This Row],[Total_Spend]]</f>
        <v>2.2320964598895743</v>
      </c>
      <c r="S1961" t="str">
        <f xml:space="preserve"> TEXT(Campaign_Data[[#This Row],[Start_Date]], "mmm-yyyy")</f>
        <v>Jun-2023</v>
      </c>
    </row>
    <row r="1962" spans="1:19" x14ac:dyDescent="0.2">
      <c r="A1962" t="s">
        <v>2000</v>
      </c>
      <c r="B1962" t="s">
        <v>27</v>
      </c>
      <c r="C1962" t="s">
        <v>40</v>
      </c>
      <c r="D1962" s="1">
        <v>45063</v>
      </c>
      <c r="E1962" s="1">
        <v>45508</v>
      </c>
      <c r="F1962">
        <v>20355.099999999999</v>
      </c>
      <c r="G1962">
        <v>1000.5</v>
      </c>
      <c r="H1962">
        <v>513.29999999999995</v>
      </c>
      <c r="I1962" s="6">
        <v>9762.9660000000003</v>
      </c>
      <c r="J1962" s="7">
        <v>30630.409</v>
      </c>
      <c r="K1962" t="s">
        <v>21</v>
      </c>
      <c r="L1962" t="s">
        <v>22</v>
      </c>
      <c r="M1962" t="s">
        <v>31</v>
      </c>
      <c r="N1962" s="5">
        <f xml:space="preserve"> Campaign_Data[[#This Row],[Clicks]]/Campaign_Data[[#This Row],[Impressions]]</f>
        <v>4.9152300897563762E-2</v>
      </c>
      <c r="O1962" s="5">
        <f xml:space="preserve"> Campaign_Data[[#This Row],[Conversions]]/Campaign_Data[[#This Row],[Clicks]]</f>
        <v>0.51304347826086949</v>
      </c>
      <c r="P1962" s="7">
        <f>Campaign_Data[[#This Row],[Total_Spend]]/Campaign_Data[[#This Row],[Clicks]]</f>
        <v>9.7580869565217387</v>
      </c>
      <c r="Q1962" s="6">
        <f>Campaign_Data[[#This Row],[Total_Spend]]/Campaign_Data[[#This Row],[Conversions]]</f>
        <v>19.020000000000003</v>
      </c>
      <c r="R1962" s="7">
        <f xml:space="preserve"> Campaign_Data[[#This Row],[Revenue_Generated]]/Campaign_Data[[#This Row],[Total_Spend]]</f>
        <v>3.1374081401082416</v>
      </c>
      <c r="S1962" t="str">
        <f xml:space="preserve"> TEXT(Campaign_Data[[#This Row],[Start_Date]], "mmm-yyyy")</f>
        <v>May-2023</v>
      </c>
    </row>
    <row r="1963" spans="1:19" x14ac:dyDescent="0.2">
      <c r="A1963" t="s">
        <v>2001</v>
      </c>
      <c r="B1963" t="s">
        <v>39</v>
      </c>
      <c r="C1963" t="s">
        <v>20</v>
      </c>
      <c r="D1963" s="1">
        <v>45009</v>
      </c>
      <c r="E1963" s="1">
        <v>45456</v>
      </c>
      <c r="F1963">
        <v>85442.7</v>
      </c>
      <c r="G1963">
        <v>28837.599999999999</v>
      </c>
      <c r="H1963">
        <v>27434</v>
      </c>
      <c r="I1963" s="6">
        <v>7863.7849999999999</v>
      </c>
      <c r="J1963" s="7">
        <v>29690.519</v>
      </c>
      <c r="K1963" t="s">
        <v>37</v>
      </c>
      <c r="L1963" t="s">
        <v>22</v>
      </c>
      <c r="M1963" t="s">
        <v>23</v>
      </c>
      <c r="N1963" s="5">
        <f xml:space="preserve"> Campaign_Data[[#This Row],[Clicks]]/Campaign_Data[[#This Row],[Impressions]]</f>
        <v>0.3375080609578115</v>
      </c>
      <c r="O1963" s="5">
        <f xml:space="preserve"> Campaign_Data[[#This Row],[Conversions]]/Campaign_Data[[#This Row],[Clicks]]</f>
        <v>0.95132743362831862</v>
      </c>
      <c r="P1963" s="7">
        <f>Campaign_Data[[#This Row],[Total_Spend]]/Campaign_Data[[#This Row],[Clicks]]</f>
        <v>0.27269207562349157</v>
      </c>
      <c r="Q1963" s="6">
        <f>Campaign_Data[[#This Row],[Total_Spend]]/Campaign_Data[[#This Row],[Conversions]]</f>
        <v>0.28664376321353063</v>
      </c>
      <c r="R1963" s="7">
        <f xml:space="preserve"> Campaign_Data[[#This Row],[Revenue_Generated]]/Campaign_Data[[#This Row],[Total_Spend]]</f>
        <v>3.775601570999207</v>
      </c>
      <c r="S1963" t="str">
        <f xml:space="preserve"> TEXT(Campaign_Data[[#This Row],[Start_Date]], "mmm-yyyy")</f>
        <v>Mar-2023</v>
      </c>
    </row>
    <row r="1964" spans="1:19" x14ac:dyDescent="0.2">
      <c r="A1964" t="s">
        <v>2002</v>
      </c>
      <c r="B1964" t="s">
        <v>33</v>
      </c>
      <c r="C1964" t="s">
        <v>47</v>
      </c>
      <c r="D1964" s="1">
        <v>45051</v>
      </c>
      <c r="E1964" s="1">
        <v>45489</v>
      </c>
      <c r="F1964">
        <v>41907.9</v>
      </c>
      <c r="G1964">
        <v>23782.899999999998</v>
      </c>
      <c r="H1964">
        <v>19038.5</v>
      </c>
      <c r="I1964" s="6">
        <v>3695.5859999999998</v>
      </c>
      <c r="J1964" s="7">
        <v>12531.450999999999</v>
      </c>
      <c r="K1964" t="s">
        <v>29</v>
      </c>
      <c r="L1964" t="s">
        <v>43</v>
      </c>
      <c r="M1964" t="s">
        <v>23</v>
      </c>
      <c r="N1964" s="5">
        <f xml:space="preserve"> Campaign_Data[[#This Row],[Clicks]]/Campaign_Data[[#This Row],[Impressions]]</f>
        <v>0.56750397896339344</v>
      </c>
      <c r="O1964" s="5">
        <f xml:space="preserve"> Campaign_Data[[#This Row],[Conversions]]/Campaign_Data[[#This Row],[Clicks]]</f>
        <v>0.80051213266674803</v>
      </c>
      <c r="P1964" s="7">
        <f>Campaign_Data[[#This Row],[Total_Spend]]/Campaign_Data[[#This Row],[Clicks]]</f>
        <v>0.15538836727228386</v>
      </c>
      <c r="Q1964" s="6">
        <f>Campaign_Data[[#This Row],[Total_Spend]]/Campaign_Data[[#This Row],[Conversions]]</f>
        <v>0.19411119573495811</v>
      </c>
      <c r="R1964" s="7">
        <f xml:space="preserve"> Campaign_Data[[#This Row],[Revenue_Generated]]/Campaign_Data[[#This Row],[Total_Spend]]</f>
        <v>3.3909239292496509</v>
      </c>
      <c r="S1964" t="str">
        <f xml:space="preserve"> TEXT(Campaign_Data[[#This Row],[Start_Date]], "mmm-yyyy")</f>
        <v>May-2023</v>
      </c>
    </row>
    <row r="1965" spans="1:19" x14ac:dyDescent="0.2">
      <c r="A1965" t="s">
        <v>2003</v>
      </c>
      <c r="B1965" t="s">
        <v>25</v>
      </c>
      <c r="C1965" t="s">
        <v>28</v>
      </c>
      <c r="D1965" s="1">
        <v>44994</v>
      </c>
      <c r="E1965" s="1">
        <v>45452</v>
      </c>
      <c r="F1965">
        <v>5379.5</v>
      </c>
      <c r="G1965">
        <v>1177.3999999999999</v>
      </c>
      <c r="H1965">
        <v>580</v>
      </c>
      <c r="I1965" s="6">
        <v>12102.483</v>
      </c>
      <c r="J1965" s="7">
        <v>48310.983999999997</v>
      </c>
      <c r="K1965" t="s">
        <v>21</v>
      </c>
      <c r="L1965" t="s">
        <v>34</v>
      </c>
      <c r="M1965" t="s">
        <v>23</v>
      </c>
      <c r="N1965" s="5">
        <f xml:space="preserve"> Campaign_Data[[#This Row],[Clicks]]/Campaign_Data[[#This Row],[Impressions]]</f>
        <v>0.21886792452830187</v>
      </c>
      <c r="O1965" s="5">
        <f xml:space="preserve"> Campaign_Data[[#This Row],[Conversions]]/Campaign_Data[[#This Row],[Clicks]]</f>
        <v>0.49261083743842371</v>
      </c>
      <c r="P1965" s="7">
        <f>Campaign_Data[[#This Row],[Total_Spend]]/Campaign_Data[[#This Row],[Clicks]]</f>
        <v>10.278990147783253</v>
      </c>
      <c r="Q1965" s="6">
        <f>Campaign_Data[[#This Row],[Total_Spend]]/Campaign_Data[[#This Row],[Conversions]]</f>
        <v>20.866350000000001</v>
      </c>
      <c r="R1965" s="7">
        <f xml:space="preserve"> Campaign_Data[[#This Row],[Revenue_Generated]]/Campaign_Data[[#This Row],[Total_Spend]]</f>
        <v>3.9918241570758659</v>
      </c>
      <c r="S1965" t="str">
        <f xml:space="preserve"> TEXT(Campaign_Data[[#This Row],[Start_Date]], "mmm-yyyy")</f>
        <v>Mar-2023</v>
      </c>
    </row>
    <row r="1966" spans="1:19" x14ac:dyDescent="0.2">
      <c r="A1966" t="s">
        <v>2004</v>
      </c>
      <c r="B1966" t="s">
        <v>19</v>
      </c>
      <c r="C1966" t="s">
        <v>40</v>
      </c>
      <c r="D1966" s="1">
        <v>44909</v>
      </c>
      <c r="E1966" s="1">
        <v>45367</v>
      </c>
      <c r="F1966">
        <v>72732</v>
      </c>
      <c r="G1966">
        <v>35643.9</v>
      </c>
      <c r="H1966">
        <v>7363.0999999999995</v>
      </c>
      <c r="I1966" s="6">
        <v>11477.416999999999</v>
      </c>
      <c r="J1966" s="7">
        <v>20672.534</v>
      </c>
      <c r="K1966" t="s">
        <v>21</v>
      </c>
      <c r="L1966" t="s">
        <v>34</v>
      </c>
      <c r="M1966" t="s">
        <v>23</v>
      </c>
      <c r="N1966" s="5">
        <f xml:space="preserve"> Campaign_Data[[#This Row],[Clicks]]/Campaign_Data[[#This Row],[Impressions]]</f>
        <v>0.49007177033492827</v>
      </c>
      <c r="O1966" s="5">
        <f xml:space="preserve"> Campaign_Data[[#This Row],[Conversions]]/Campaign_Data[[#This Row],[Clicks]]</f>
        <v>0.20657391587340329</v>
      </c>
      <c r="P1966" s="7">
        <f>Campaign_Data[[#This Row],[Total_Spend]]/Campaign_Data[[#This Row],[Clicks]]</f>
        <v>0.32200227808965909</v>
      </c>
      <c r="Q1966" s="6">
        <f>Campaign_Data[[#This Row],[Total_Spend]]/Campaign_Data[[#This Row],[Conversions]]</f>
        <v>1.5587751083103585</v>
      </c>
      <c r="R1966" s="7">
        <f xml:space="preserve"> Campaign_Data[[#This Row],[Revenue_Generated]]/Campaign_Data[[#This Row],[Total_Spend]]</f>
        <v>1.8011486382345436</v>
      </c>
      <c r="S1966" t="str">
        <f xml:space="preserve"> TEXT(Campaign_Data[[#This Row],[Start_Date]], "mmm-yyyy")</f>
        <v>Dec-2022</v>
      </c>
    </row>
    <row r="1967" spans="1:19" x14ac:dyDescent="0.2">
      <c r="A1967" t="s">
        <v>2005</v>
      </c>
      <c r="B1967" t="s">
        <v>39</v>
      </c>
      <c r="C1967" t="s">
        <v>20</v>
      </c>
      <c r="D1967" s="1">
        <v>45069</v>
      </c>
      <c r="E1967" s="1">
        <v>45531</v>
      </c>
      <c r="F1967">
        <v>52997.5</v>
      </c>
      <c r="G1967">
        <v>6078.4</v>
      </c>
      <c r="H1967">
        <v>1771.8999999999999</v>
      </c>
      <c r="I1967" s="6">
        <v>8666.6209999999992</v>
      </c>
      <c r="J1967" s="7">
        <v>30919.713</v>
      </c>
      <c r="K1967" t="s">
        <v>21</v>
      </c>
      <c r="L1967" t="s">
        <v>34</v>
      </c>
      <c r="M1967" t="s">
        <v>23</v>
      </c>
      <c r="N1967" s="5">
        <f xml:space="preserve"> Campaign_Data[[#This Row],[Clicks]]/Campaign_Data[[#This Row],[Impressions]]</f>
        <v>0.11469220246238029</v>
      </c>
      <c r="O1967" s="5">
        <f xml:space="preserve"> Campaign_Data[[#This Row],[Conversions]]/Campaign_Data[[#This Row],[Clicks]]</f>
        <v>0.29150763358778625</v>
      </c>
      <c r="P1967" s="7">
        <f>Campaign_Data[[#This Row],[Total_Spend]]/Campaign_Data[[#This Row],[Clicks]]</f>
        <v>1.4258062977099235</v>
      </c>
      <c r="Q1967" s="6">
        <f>Campaign_Data[[#This Row],[Total_Spend]]/Campaign_Data[[#This Row],[Conversions]]</f>
        <v>4.8911456628477907</v>
      </c>
      <c r="R1967" s="7">
        <f xml:space="preserve"> Campaign_Data[[#This Row],[Revenue_Generated]]/Campaign_Data[[#This Row],[Total_Spend]]</f>
        <v>3.5676779912263386</v>
      </c>
      <c r="S1967" t="str">
        <f xml:space="preserve"> TEXT(Campaign_Data[[#This Row],[Start_Date]], "mmm-yyyy")</f>
        <v>May-2023</v>
      </c>
    </row>
    <row r="1968" spans="1:19" x14ac:dyDescent="0.2">
      <c r="A1968" t="s">
        <v>2006</v>
      </c>
      <c r="B1968" t="s">
        <v>19</v>
      </c>
      <c r="C1968" t="s">
        <v>47</v>
      </c>
      <c r="D1968" s="1">
        <v>44907</v>
      </c>
      <c r="E1968" s="1">
        <v>45353</v>
      </c>
      <c r="F1968">
        <v>80234.3</v>
      </c>
      <c r="G1968">
        <v>6780.2</v>
      </c>
      <c r="H1968">
        <v>3717.7999999999997</v>
      </c>
      <c r="I1968" s="6">
        <v>1239.663</v>
      </c>
      <c r="J1968" s="7">
        <v>2363.297</v>
      </c>
      <c r="K1968" t="s">
        <v>29</v>
      </c>
      <c r="L1968" t="s">
        <v>43</v>
      </c>
      <c r="M1968" t="s">
        <v>23</v>
      </c>
      <c r="N1968" s="5">
        <f xml:space="preserve"> Campaign_Data[[#This Row],[Clicks]]/Campaign_Data[[#This Row],[Impressions]]</f>
        <v>8.4505005963783561E-2</v>
      </c>
      <c r="O1968" s="5">
        <f xml:space="preserve"> Campaign_Data[[#This Row],[Conversions]]/Campaign_Data[[#This Row],[Clicks]]</f>
        <v>0.54833190761334472</v>
      </c>
      <c r="P1968" s="7">
        <f>Campaign_Data[[#This Row],[Total_Spend]]/Campaign_Data[[#This Row],[Clicks]]</f>
        <v>0.18283575705731395</v>
      </c>
      <c r="Q1968" s="6">
        <f>Campaign_Data[[#This Row],[Total_Spend]]/Campaign_Data[[#This Row],[Conversions]]</f>
        <v>0.33343993759750395</v>
      </c>
      <c r="R1968" s="7">
        <f xml:space="preserve"> Campaign_Data[[#This Row],[Revenue_Generated]]/Campaign_Data[[#This Row],[Total_Spend]]</f>
        <v>1.9064027884997778</v>
      </c>
      <c r="S1968" t="str">
        <f xml:space="preserve"> TEXT(Campaign_Data[[#This Row],[Start_Date]], "mmm-yyyy")</f>
        <v>Dec-2022</v>
      </c>
    </row>
    <row r="1969" spans="1:19" x14ac:dyDescent="0.2">
      <c r="A1969" t="s">
        <v>2007</v>
      </c>
      <c r="B1969" t="s">
        <v>27</v>
      </c>
      <c r="C1969" t="s">
        <v>47</v>
      </c>
      <c r="D1969" s="1">
        <v>45078</v>
      </c>
      <c r="E1969" s="1">
        <v>45529</v>
      </c>
      <c r="F1969">
        <v>72099.8</v>
      </c>
      <c r="G1969">
        <v>33576.199999999997</v>
      </c>
      <c r="H1969">
        <v>19432.899999999998</v>
      </c>
      <c r="I1969" s="6">
        <v>12786.129000000001</v>
      </c>
      <c r="J1969" s="7">
        <v>16143.053</v>
      </c>
      <c r="K1969" t="s">
        <v>21</v>
      </c>
      <c r="L1969" t="s">
        <v>49</v>
      </c>
      <c r="M1969" t="s">
        <v>31</v>
      </c>
      <c r="N1969" s="5">
        <f xml:space="preserve"> Campaign_Data[[#This Row],[Clicks]]/Campaign_Data[[#This Row],[Impressions]]</f>
        <v>0.4656906121792293</v>
      </c>
      <c r="O1969" s="5">
        <f xml:space="preserve"> Campaign_Data[[#This Row],[Conversions]]/Campaign_Data[[#This Row],[Clicks]]</f>
        <v>0.57877008118846085</v>
      </c>
      <c r="P1969" s="7">
        <f>Campaign_Data[[#This Row],[Total_Spend]]/Campaign_Data[[#This Row],[Clicks]]</f>
        <v>0.38080929348764903</v>
      </c>
      <c r="Q1969" s="6">
        <f>Campaign_Data[[#This Row],[Total_Spend]]/Campaign_Data[[#This Row],[Conversions]]</f>
        <v>0.65796299059841823</v>
      </c>
      <c r="R1969" s="7">
        <f xml:space="preserve"> Campaign_Data[[#This Row],[Revenue_Generated]]/Campaign_Data[[#This Row],[Total_Spend]]</f>
        <v>1.2625441992646875</v>
      </c>
      <c r="S1969" t="str">
        <f xml:space="preserve"> TEXT(Campaign_Data[[#This Row],[Start_Date]], "mmm-yyyy")</f>
        <v>Jun-2023</v>
      </c>
    </row>
    <row r="1970" spans="1:19" x14ac:dyDescent="0.2">
      <c r="A1970" t="s">
        <v>2008</v>
      </c>
      <c r="B1970" t="s">
        <v>25</v>
      </c>
      <c r="C1970" t="s">
        <v>20</v>
      </c>
      <c r="D1970" s="1">
        <v>45067</v>
      </c>
      <c r="E1970" s="1">
        <v>45507</v>
      </c>
      <c r="F1970">
        <v>77975.199999999997</v>
      </c>
      <c r="G1970">
        <v>12797.699999999999</v>
      </c>
      <c r="H1970">
        <v>9149.5</v>
      </c>
      <c r="I1970" s="6">
        <v>12767.772000000001</v>
      </c>
      <c r="J1970" s="7">
        <v>24896.181</v>
      </c>
      <c r="K1970" t="s">
        <v>21</v>
      </c>
      <c r="L1970" t="s">
        <v>22</v>
      </c>
      <c r="M1970" t="s">
        <v>31</v>
      </c>
      <c r="N1970" s="5">
        <f xml:space="preserve"> Campaign_Data[[#This Row],[Clicks]]/Campaign_Data[[#This Row],[Impressions]]</f>
        <v>0.16412526033918476</v>
      </c>
      <c r="O1970" s="5">
        <f xml:space="preserve"> Campaign_Data[[#This Row],[Conversions]]/Campaign_Data[[#This Row],[Clicks]]</f>
        <v>0.71493315205075914</v>
      </c>
      <c r="P1970" s="7">
        <f>Campaign_Data[[#This Row],[Total_Spend]]/Campaign_Data[[#This Row],[Clicks]]</f>
        <v>0.99766145479265822</v>
      </c>
      <c r="Q1970" s="6">
        <f>Campaign_Data[[#This Row],[Total_Spend]]/Campaign_Data[[#This Row],[Conversions]]</f>
        <v>1.3954611727416799</v>
      </c>
      <c r="R1970" s="7">
        <f xml:space="preserve"> Campaign_Data[[#This Row],[Revenue_Generated]]/Campaign_Data[[#This Row],[Total_Spend]]</f>
        <v>1.94992368284772</v>
      </c>
      <c r="S1970" t="str">
        <f xml:space="preserve"> TEXT(Campaign_Data[[#This Row],[Start_Date]], "mmm-yyyy")</f>
        <v>May-2023</v>
      </c>
    </row>
    <row r="1971" spans="1:19" x14ac:dyDescent="0.2">
      <c r="A1971" t="s">
        <v>2009</v>
      </c>
      <c r="B1971" t="s">
        <v>33</v>
      </c>
      <c r="C1971" t="s">
        <v>28</v>
      </c>
      <c r="D1971" s="1">
        <v>45015</v>
      </c>
      <c r="E1971" s="1">
        <v>45478</v>
      </c>
      <c r="F1971">
        <v>95552.099999999991</v>
      </c>
      <c r="G1971">
        <v>8842.1</v>
      </c>
      <c r="H1971">
        <v>4564.5999999999995</v>
      </c>
      <c r="I1971" s="6">
        <v>10146.578</v>
      </c>
      <c r="J1971" s="7">
        <v>23910.673999999999</v>
      </c>
      <c r="K1971" t="s">
        <v>29</v>
      </c>
      <c r="L1971" t="s">
        <v>34</v>
      </c>
      <c r="M1971" t="s">
        <v>23</v>
      </c>
      <c r="N1971" s="5">
        <f xml:space="preserve"> Campaign_Data[[#This Row],[Clicks]]/Campaign_Data[[#This Row],[Impressions]]</f>
        <v>9.253695104555526E-2</v>
      </c>
      <c r="O1971" s="5">
        <f xml:space="preserve"> Campaign_Data[[#This Row],[Conversions]]/Campaign_Data[[#This Row],[Clicks]]</f>
        <v>0.51623483109216128</v>
      </c>
      <c r="P1971" s="7">
        <f>Campaign_Data[[#This Row],[Total_Spend]]/Campaign_Data[[#This Row],[Clicks]]</f>
        <v>1.1475303378156771</v>
      </c>
      <c r="Q1971" s="6">
        <f>Campaign_Data[[#This Row],[Total_Spend]]/Campaign_Data[[#This Row],[Conversions]]</f>
        <v>2.2228843710292252</v>
      </c>
      <c r="R1971" s="7">
        <f xml:space="preserve"> Campaign_Data[[#This Row],[Revenue_Generated]]/Campaign_Data[[#This Row],[Total_Spend]]</f>
        <v>2.3565259144511579</v>
      </c>
      <c r="S1971" t="str">
        <f xml:space="preserve"> TEXT(Campaign_Data[[#This Row],[Start_Date]], "mmm-yyyy")</f>
        <v>Mar-2023</v>
      </c>
    </row>
    <row r="1972" spans="1:19" x14ac:dyDescent="0.2">
      <c r="A1972" t="s">
        <v>2010</v>
      </c>
      <c r="B1972" t="s">
        <v>27</v>
      </c>
      <c r="C1972" t="s">
        <v>20</v>
      </c>
      <c r="D1972" s="1">
        <v>44944</v>
      </c>
      <c r="E1972" s="1">
        <v>45388</v>
      </c>
      <c r="F1972">
        <v>113001.4</v>
      </c>
      <c r="G1972">
        <v>83404</v>
      </c>
      <c r="H1972">
        <v>77598.2</v>
      </c>
      <c r="I1972" s="6">
        <v>12703.073</v>
      </c>
      <c r="J1972" s="7">
        <v>39474.074999999997</v>
      </c>
      <c r="K1972" t="s">
        <v>64</v>
      </c>
      <c r="L1972" t="s">
        <v>43</v>
      </c>
      <c r="M1972" t="s">
        <v>23</v>
      </c>
      <c r="N1972" s="5">
        <f xml:space="preserve"> Campaign_Data[[#This Row],[Clicks]]/Campaign_Data[[#This Row],[Impressions]]</f>
        <v>0.73807935122927681</v>
      </c>
      <c r="O1972" s="5">
        <f xml:space="preserve"> Campaign_Data[[#This Row],[Conversions]]/Campaign_Data[[#This Row],[Clicks]]</f>
        <v>0.93038942976356043</v>
      </c>
      <c r="P1972" s="7">
        <f>Campaign_Data[[#This Row],[Total_Spend]]/Campaign_Data[[#This Row],[Clicks]]</f>
        <v>0.15230771905424201</v>
      </c>
      <c r="Q1972" s="6">
        <f>Campaign_Data[[#This Row],[Total_Spend]]/Campaign_Data[[#This Row],[Conversions]]</f>
        <v>0.16370319156887661</v>
      </c>
      <c r="R1972" s="7">
        <f xml:space="preserve"> Campaign_Data[[#This Row],[Revenue_Generated]]/Campaign_Data[[#This Row],[Total_Spend]]</f>
        <v>3.1074429785611715</v>
      </c>
      <c r="S1972" t="str">
        <f xml:space="preserve"> TEXT(Campaign_Data[[#This Row],[Start_Date]], "mmm-yyyy")</f>
        <v>Jan-2023</v>
      </c>
    </row>
    <row r="1973" spans="1:19" x14ac:dyDescent="0.2">
      <c r="A1973" t="s">
        <v>2011</v>
      </c>
      <c r="B1973" t="s">
        <v>33</v>
      </c>
      <c r="C1973" t="s">
        <v>47</v>
      </c>
      <c r="D1973" s="1">
        <v>45058</v>
      </c>
      <c r="E1973" s="1">
        <v>45494</v>
      </c>
      <c r="F1973">
        <v>82032.3</v>
      </c>
      <c r="G1973">
        <v>4364.5</v>
      </c>
      <c r="H1973">
        <v>1023.6999999999999</v>
      </c>
      <c r="I1973" s="6">
        <v>10565.888999999999</v>
      </c>
      <c r="J1973" s="7">
        <v>41524.084999999999</v>
      </c>
      <c r="K1973" t="s">
        <v>42</v>
      </c>
      <c r="L1973" t="s">
        <v>43</v>
      </c>
      <c r="M1973" t="s">
        <v>31</v>
      </c>
      <c r="N1973" s="5">
        <f xml:space="preserve"> Campaign_Data[[#This Row],[Clicks]]/Campaign_Data[[#This Row],[Impressions]]</f>
        <v>5.3204652313783712E-2</v>
      </c>
      <c r="O1973" s="5">
        <f xml:space="preserve"> Campaign_Data[[#This Row],[Conversions]]/Campaign_Data[[#This Row],[Clicks]]</f>
        <v>0.23455149501661127</v>
      </c>
      <c r="P1973" s="7">
        <f>Campaign_Data[[#This Row],[Total_Spend]]/Campaign_Data[[#This Row],[Clicks]]</f>
        <v>2.4208704318936873</v>
      </c>
      <c r="Q1973" s="6">
        <f>Campaign_Data[[#This Row],[Total_Spend]]/Campaign_Data[[#This Row],[Conversions]]</f>
        <v>10.32127478753541</v>
      </c>
      <c r="R1973" s="7">
        <f xml:space="preserve"> Campaign_Data[[#This Row],[Revenue_Generated]]/Campaign_Data[[#This Row],[Total_Spend]]</f>
        <v>3.9300133665988732</v>
      </c>
      <c r="S1973" t="str">
        <f xml:space="preserve"> TEXT(Campaign_Data[[#This Row],[Start_Date]], "mmm-yyyy")</f>
        <v>May-2023</v>
      </c>
    </row>
    <row r="1974" spans="1:19" x14ac:dyDescent="0.2">
      <c r="A1974" t="s">
        <v>2012</v>
      </c>
      <c r="B1974" t="s">
        <v>27</v>
      </c>
      <c r="C1974" t="s">
        <v>40</v>
      </c>
      <c r="D1974" s="1">
        <v>45066</v>
      </c>
      <c r="E1974" s="1">
        <v>45521</v>
      </c>
      <c r="F1974">
        <v>94876.4</v>
      </c>
      <c r="G1974">
        <v>93124.800000000003</v>
      </c>
      <c r="H1974">
        <v>55413.2</v>
      </c>
      <c r="I1974" s="6">
        <v>10699.317999999999</v>
      </c>
      <c r="J1974" s="7">
        <v>41625.701000000001</v>
      </c>
      <c r="K1974" t="s">
        <v>64</v>
      </c>
      <c r="L1974" t="s">
        <v>43</v>
      </c>
      <c r="M1974" t="s">
        <v>31</v>
      </c>
      <c r="N1974" s="5">
        <f xml:space="preserve"> Campaign_Data[[#This Row],[Clicks]]/Campaign_Data[[#This Row],[Impressions]]</f>
        <v>0.98153808534050624</v>
      </c>
      <c r="O1974" s="5">
        <f xml:space="preserve"> Campaign_Data[[#This Row],[Conversions]]/Campaign_Data[[#This Row],[Clicks]]</f>
        <v>0.59504235176880915</v>
      </c>
      <c r="P1974" s="7">
        <f>Campaign_Data[[#This Row],[Total_Spend]]/Campaign_Data[[#This Row],[Clicks]]</f>
        <v>0.11489225211758843</v>
      </c>
      <c r="Q1974" s="6">
        <f>Campaign_Data[[#This Row],[Total_Spend]]/Campaign_Data[[#This Row],[Conversions]]</f>
        <v>0.19308247854301863</v>
      </c>
      <c r="R1974" s="7">
        <f xml:space="preserve"> Campaign_Data[[#This Row],[Revenue_Generated]]/Campaign_Data[[#This Row],[Total_Spend]]</f>
        <v>3.8905004038575171</v>
      </c>
      <c r="S1974" t="str">
        <f xml:space="preserve"> TEXT(Campaign_Data[[#This Row],[Start_Date]], "mmm-yyyy")</f>
        <v>May-2023</v>
      </c>
    </row>
    <row r="1975" spans="1:19" x14ac:dyDescent="0.2">
      <c r="A1975" t="s">
        <v>2013</v>
      </c>
      <c r="B1975" t="s">
        <v>25</v>
      </c>
      <c r="C1975" t="s">
        <v>40</v>
      </c>
      <c r="D1975" s="1">
        <v>44869</v>
      </c>
      <c r="E1975" s="1">
        <v>45324</v>
      </c>
      <c r="F1975">
        <v>92254.8</v>
      </c>
      <c r="G1975">
        <v>67717.899999999994</v>
      </c>
      <c r="H1975">
        <v>40376.699999999997</v>
      </c>
      <c r="I1975" s="6">
        <v>12336.107</v>
      </c>
      <c r="J1975" s="7">
        <v>40902.006000000001</v>
      </c>
      <c r="K1975" t="s">
        <v>21</v>
      </c>
      <c r="L1975" t="s">
        <v>30</v>
      </c>
      <c r="M1975" t="s">
        <v>31</v>
      </c>
      <c r="N1975" s="5">
        <f xml:space="preserve"> Campaign_Data[[#This Row],[Clicks]]/Campaign_Data[[#This Row],[Impressions]]</f>
        <v>0.73403118320130756</v>
      </c>
      <c r="O1975" s="5">
        <f xml:space="preserve"> Campaign_Data[[#This Row],[Conversions]]/Campaign_Data[[#This Row],[Clicks]]</f>
        <v>0.59624855466575311</v>
      </c>
      <c r="P1975" s="7">
        <f>Campaign_Data[[#This Row],[Total_Spend]]/Campaign_Data[[#This Row],[Clicks]]</f>
        <v>0.18216907198835169</v>
      </c>
      <c r="Q1975" s="6">
        <f>Campaign_Data[[#This Row],[Total_Spend]]/Campaign_Data[[#This Row],[Conversions]]</f>
        <v>0.30552538964303672</v>
      </c>
      <c r="R1975" s="7">
        <f xml:space="preserve"> Campaign_Data[[#This Row],[Revenue_Generated]]/Campaign_Data[[#This Row],[Total_Spend]]</f>
        <v>3.3156332058403839</v>
      </c>
      <c r="S1975" t="str">
        <f xml:space="preserve"> TEXT(Campaign_Data[[#This Row],[Start_Date]], "mmm-yyyy")</f>
        <v>Nov-2022</v>
      </c>
    </row>
    <row r="1976" spans="1:19" x14ac:dyDescent="0.2">
      <c r="A1976" t="s">
        <v>2014</v>
      </c>
      <c r="B1976" t="s">
        <v>19</v>
      </c>
      <c r="C1976" t="s">
        <v>40</v>
      </c>
      <c r="D1976" s="1">
        <v>45032</v>
      </c>
      <c r="E1976" s="1">
        <v>45493</v>
      </c>
      <c r="F1976">
        <v>36592.199999999997</v>
      </c>
      <c r="G1976">
        <v>24867.5</v>
      </c>
      <c r="H1976">
        <v>21712.3</v>
      </c>
      <c r="I1976" s="6">
        <v>1681.826</v>
      </c>
      <c r="J1976" s="7">
        <v>4189.2529999999997</v>
      </c>
      <c r="K1976" t="s">
        <v>64</v>
      </c>
      <c r="L1976" t="s">
        <v>22</v>
      </c>
      <c r="M1976" t="s">
        <v>23</v>
      </c>
      <c r="N1976" s="5">
        <f xml:space="preserve"> Campaign_Data[[#This Row],[Clicks]]/Campaign_Data[[#This Row],[Impressions]]</f>
        <v>0.67958472024092575</v>
      </c>
      <c r="O1976" s="5">
        <f xml:space="preserve"> Campaign_Data[[#This Row],[Conversions]]/Campaign_Data[[#This Row],[Clicks]]</f>
        <v>0.87311953352769678</v>
      </c>
      <c r="P1976" s="7">
        <f>Campaign_Data[[#This Row],[Total_Spend]]/Campaign_Data[[#This Row],[Clicks]]</f>
        <v>6.7631486880466468E-2</v>
      </c>
      <c r="Q1976" s="6">
        <f>Campaign_Data[[#This Row],[Total_Spend]]/Campaign_Data[[#This Row],[Conversions]]</f>
        <v>7.7459596634165892E-2</v>
      </c>
      <c r="R1976" s="7">
        <f xml:space="preserve"> Campaign_Data[[#This Row],[Revenue_Generated]]/Campaign_Data[[#This Row],[Total_Spend]]</f>
        <v>2.490895609890678</v>
      </c>
      <c r="S1976" t="str">
        <f xml:space="preserve"> TEXT(Campaign_Data[[#This Row],[Start_Date]], "mmm-yyyy")</f>
        <v>Apr-2023</v>
      </c>
    </row>
    <row r="1977" spans="1:19" x14ac:dyDescent="0.2">
      <c r="A1977" t="s">
        <v>2015</v>
      </c>
      <c r="B1977" t="s">
        <v>19</v>
      </c>
      <c r="C1977" t="s">
        <v>40</v>
      </c>
      <c r="D1977" s="1">
        <v>44885</v>
      </c>
      <c r="E1977" s="1">
        <v>45333</v>
      </c>
      <c r="F1977">
        <v>50651.4</v>
      </c>
      <c r="G1977">
        <v>11852.3</v>
      </c>
      <c r="H1977">
        <v>9010.2999999999993</v>
      </c>
      <c r="I1977" s="6">
        <v>11532.227000000001</v>
      </c>
      <c r="J1977" s="7">
        <v>21749.971000000001</v>
      </c>
      <c r="K1977" t="s">
        <v>42</v>
      </c>
      <c r="L1977" t="s">
        <v>34</v>
      </c>
      <c r="M1977" t="s">
        <v>23</v>
      </c>
      <c r="N1977" s="5">
        <f xml:space="preserve"> Campaign_Data[[#This Row],[Clicks]]/Campaign_Data[[#This Row],[Impressions]]</f>
        <v>0.23399748081987859</v>
      </c>
      <c r="O1977" s="5">
        <f xml:space="preserve"> Campaign_Data[[#This Row],[Conversions]]/Campaign_Data[[#This Row],[Clicks]]</f>
        <v>0.76021531685833132</v>
      </c>
      <c r="P1977" s="7">
        <f>Campaign_Data[[#This Row],[Total_Spend]]/Campaign_Data[[#This Row],[Clicks]]</f>
        <v>0.97299486175678995</v>
      </c>
      <c r="Q1977" s="6">
        <f>Campaign_Data[[#This Row],[Total_Spend]]/Campaign_Data[[#This Row],[Conversions]]</f>
        <v>1.2798937882201482</v>
      </c>
      <c r="R1977" s="7">
        <f xml:space="preserve"> Campaign_Data[[#This Row],[Revenue_Generated]]/Campaign_Data[[#This Row],[Total_Spend]]</f>
        <v>1.8860165517033267</v>
      </c>
      <c r="S1977" t="str">
        <f xml:space="preserve"> TEXT(Campaign_Data[[#This Row],[Start_Date]], "mmm-yyyy")</f>
        <v>Nov-2022</v>
      </c>
    </row>
    <row r="1978" spans="1:19" x14ac:dyDescent="0.2">
      <c r="A1978" t="s">
        <v>2016</v>
      </c>
      <c r="B1978" t="s">
        <v>25</v>
      </c>
      <c r="C1978" t="s">
        <v>40</v>
      </c>
      <c r="D1978" s="1">
        <v>44932</v>
      </c>
      <c r="E1978" s="1">
        <v>45374</v>
      </c>
      <c r="F1978">
        <v>39672</v>
      </c>
      <c r="G1978">
        <v>29281.3</v>
      </c>
      <c r="H1978">
        <v>11663.8</v>
      </c>
      <c r="I1978" s="6">
        <v>6486.1109999999999</v>
      </c>
      <c r="J1978" s="7">
        <v>8070.41</v>
      </c>
      <c r="K1978" t="s">
        <v>42</v>
      </c>
      <c r="L1978" t="s">
        <v>49</v>
      </c>
      <c r="M1978" t="s">
        <v>31</v>
      </c>
      <c r="N1978" s="5">
        <f xml:space="preserve"> Campaign_Data[[#This Row],[Clicks]]/Campaign_Data[[#This Row],[Impressions]]</f>
        <v>0.7380847953216374</v>
      </c>
      <c r="O1978" s="5">
        <f xml:space="preserve"> Campaign_Data[[#This Row],[Conversions]]/Campaign_Data[[#This Row],[Clicks]]</f>
        <v>0.39833613944736057</v>
      </c>
      <c r="P1978" s="7">
        <f>Campaign_Data[[#This Row],[Total_Spend]]/Campaign_Data[[#This Row],[Clicks]]</f>
        <v>0.2215103496087947</v>
      </c>
      <c r="Q1978" s="6">
        <f>Campaign_Data[[#This Row],[Total_Spend]]/Campaign_Data[[#This Row],[Conversions]]</f>
        <v>0.55608901044256587</v>
      </c>
      <c r="R1978" s="7">
        <f xml:space="preserve"> Campaign_Data[[#This Row],[Revenue_Generated]]/Campaign_Data[[#This Row],[Total_Spend]]</f>
        <v>1.2442602354477128</v>
      </c>
      <c r="S1978" t="str">
        <f xml:space="preserve"> TEXT(Campaign_Data[[#This Row],[Start_Date]], "mmm-yyyy")</f>
        <v>Jan-2023</v>
      </c>
    </row>
    <row r="1979" spans="1:19" x14ac:dyDescent="0.2">
      <c r="A1979" t="s">
        <v>2017</v>
      </c>
      <c r="B1979" t="s">
        <v>46</v>
      </c>
      <c r="C1979" t="s">
        <v>28</v>
      </c>
      <c r="D1979" s="1">
        <v>44961</v>
      </c>
      <c r="E1979" s="1">
        <v>45422</v>
      </c>
      <c r="F1979">
        <v>88093.3</v>
      </c>
      <c r="G1979">
        <v>10469</v>
      </c>
      <c r="H1979">
        <v>9433.6999999999989</v>
      </c>
      <c r="I1979" s="6">
        <v>8017.92</v>
      </c>
      <c r="J1979" s="7">
        <v>24934.519</v>
      </c>
      <c r="K1979" t="s">
        <v>42</v>
      </c>
      <c r="L1979" t="s">
        <v>30</v>
      </c>
      <c r="M1979" t="s">
        <v>31</v>
      </c>
      <c r="N1979" s="5">
        <f xml:space="preserve"> Campaign_Data[[#This Row],[Clicks]]/Campaign_Data[[#This Row],[Impressions]]</f>
        <v>0.11883991177535635</v>
      </c>
      <c r="O1979" s="5">
        <f xml:space="preserve"> Campaign_Data[[#This Row],[Conversions]]/Campaign_Data[[#This Row],[Clicks]]</f>
        <v>0.90110803324099709</v>
      </c>
      <c r="P1979" s="7">
        <f>Campaign_Data[[#This Row],[Total_Spend]]/Campaign_Data[[#This Row],[Clicks]]</f>
        <v>0.76587257617728532</v>
      </c>
      <c r="Q1979" s="6">
        <f>Campaign_Data[[#This Row],[Total_Spend]]/Campaign_Data[[#This Row],[Conversions]]</f>
        <v>0.84992314786351075</v>
      </c>
      <c r="R1979" s="7">
        <f xml:space="preserve"> Campaign_Data[[#This Row],[Revenue_Generated]]/Campaign_Data[[#This Row],[Total_Spend]]</f>
        <v>3.1098488136574076</v>
      </c>
      <c r="S1979" t="str">
        <f xml:space="preserve"> TEXT(Campaign_Data[[#This Row],[Start_Date]], "mmm-yyyy")</f>
        <v>Feb-2023</v>
      </c>
    </row>
    <row r="1980" spans="1:19" x14ac:dyDescent="0.2">
      <c r="A1980" t="s">
        <v>2018</v>
      </c>
      <c r="B1980" t="s">
        <v>27</v>
      </c>
      <c r="C1980" t="s">
        <v>28</v>
      </c>
      <c r="D1980" s="1">
        <v>45101</v>
      </c>
      <c r="E1980" s="1">
        <v>45544</v>
      </c>
      <c r="F1980">
        <v>13635.8</v>
      </c>
      <c r="G1980">
        <v>3793.2</v>
      </c>
      <c r="H1980">
        <v>3013.1</v>
      </c>
      <c r="I1980" s="6">
        <v>3406.0210000000002</v>
      </c>
      <c r="J1980" s="7">
        <v>5420.5060000000003</v>
      </c>
      <c r="K1980" t="s">
        <v>29</v>
      </c>
      <c r="L1980" t="s">
        <v>30</v>
      </c>
      <c r="M1980" t="s">
        <v>31</v>
      </c>
      <c r="N1980" s="5">
        <f xml:space="preserve"> Campaign_Data[[#This Row],[Clicks]]/Campaign_Data[[#This Row],[Impressions]]</f>
        <v>0.27817949808592091</v>
      </c>
      <c r="O1980" s="5">
        <f xml:space="preserve"> Campaign_Data[[#This Row],[Conversions]]/Campaign_Data[[#This Row],[Clicks]]</f>
        <v>0.79434250764525993</v>
      </c>
      <c r="P1980" s="7">
        <f>Campaign_Data[[#This Row],[Total_Spend]]/Campaign_Data[[#This Row],[Clicks]]</f>
        <v>0.89792813455657505</v>
      </c>
      <c r="Q1980" s="6">
        <f>Campaign_Data[[#This Row],[Total_Spend]]/Campaign_Data[[#This Row],[Conversions]]</f>
        <v>1.1304042348411936</v>
      </c>
      <c r="R1980" s="7">
        <f xml:space="preserve"> Campaign_Data[[#This Row],[Revenue_Generated]]/Campaign_Data[[#This Row],[Total_Spend]]</f>
        <v>1.5914482030498345</v>
      </c>
      <c r="S1980" t="str">
        <f xml:space="preserve"> TEXT(Campaign_Data[[#This Row],[Start_Date]], "mmm-yyyy")</f>
        <v>Jun-2023</v>
      </c>
    </row>
    <row r="1981" spans="1:19" x14ac:dyDescent="0.2">
      <c r="A1981" t="s">
        <v>2019</v>
      </c>
      <c r="B1981" t="s">
        <v>33</v>
      </c>
      <c r="C1981" t="s">
        <v>28</v>
      </c>
      <c r="D1981" s="1">
        <v>44926</v>
      </c>
      <c r="E1981" s="1">
        <v>45369</v>
      </c>
      <c r="F1981">
        <v>118624.5</v>
      </c>
      <c r="G1981">
        <v>111531.09999999999</v>
      </c>
      <c r="H1981">
        <v>103353.09999999999</v>
      </c>
      <c r="I1981" s="6">
        <v>8062.6670000000004</v>
      </c>
      <c r="J1981" s="7">
        <v>30872.646000000001</v>
      </c>
      <c r="K1981" t="s">
        <v>29</v>
      </c>
      <c r="L1981" t="s">
        <v>34</v>
      </c>
      <c r="M1981" t="s">
        <v>23</v>
      </c>
      <c r="N1981" s="5">
        <f xml:space="preserve"> Campaign_Data[[#This Row],[Clicks]]/Campaign_Data[[#This Row],[Impressions]]</f>
        <v>0.94020290917980676</v>
      </c>
      <c r="O1981" s="5">
        <f xml:space="preserve"> Campaign_Data[[#This Row],[Conversions]]/Campaign_Data[[#This Row],[Clicks]]</f>
        <v>0.92667516056059696</v>
      </c>
      <c r="P1981" s="7">
        <f>Campaign_Data[[#This Row],[Total_Spend]]/Campaign_Data[[#This Row],[Clicks]]</f>
        <v>7.229075118957852E-2</v>
      </c>
      <c r="Q1981" s="6">
        <f>Campaign_Data[[#This Row],[Total_Spend]]/Campaign_Data[[#This Row],[Conversions]]</f>
        <v>7.8010886949689953E-2</v>
      </c>
      <c r="R1981" s="7">
        <f xml:space="preserve"> Campaign_Data[[#This Row],[Revenue_Generated]]/Campaign_Data[[#This Row],[Total_Spend]]</f>
        <v>3.8290860828060986</v>
      </c>
      <c r="S1981" t="str">
        <f xml:space="preserve"> TEXT(Campaign_Data[[#This Row],[Start_Date]], "mmm-yyyy")</f>
        <v>Dec-2022</v>
      </c>
    </row>
    <row r="1982" spans="1:19" x14ac:dyDescent="0.2">
      <c r="A1982" t="s">
        <v>2020</v>
      </c>
      <c r="B1982" t="s">
        <v>25</v>
      </c>
      <c r="C1982" t="s">
        <v>40</v>
      </c>
      <c r="D1982" s="1">
        <v>45110</v>
      </c>
      <c r="E1982" s="1">
        <v>45545</v>
      </c>
      <c r="F1982">
        <v>75179.599999999991</v>
      </c>
      <c r="G1982">
        <v>54728.799999999996</v>
      </c>
      <c r="H1982">
        <v>25749.1</v>
      </c>
      <c r="I1982" s="6">
        <v>3153.837</v>
      </c>
      <c r="J1982" s="7">
        <v>5088.6880000000001</v>
      </c>
      <c r="K1982" t="s">
        <v>37</v>
      </c>
      <c r="L1982" t="s">
        <v>43</v>
      </c>
      <c r="M1982" t="s">
        <v>31</v>
      </c>
      <c r="N1982" s="5">
        <f xml:space="preserve"> Campaign_Data[[#This Row],[Clicks]]/Campaign_Data[[#This Row],[Impressions]]</f>
        <v>0.72797407807437131</v>
      </c>
      <c r="O1982" s="5">
        <f xml:space="preserve"> Campaign_Data[[#This Row],[Conversions]]/Campaign_Data[[#This Row],[Clicks]]</f>
        <v>0.47048537515896566</v>
      </c>
      <c r="P1982" s="7">
        <f>Campaign_Data[[#This Row],[Total_Spend]]/Campaign_Data[[#This Row],[Clicks]]</f>
        <v>5.7626642645188644E-2</v>
      </c>
      <c r="Q1982" s="6">
        <f>Campaign_Data[[#This Row],[Total_Spend]]/Campaign_Data[[#This Row],[Conversions]]</f>
        <v>0.12248338776889289</v>
      </c>
      <c r="R1982" s="7">
        <f xml:space="preserve"> Campaign_Data[[#This Row],[Revenue_Generated]]/Campaign_Data[[#This Row],[Total_Spend]]</f>
        <v>1.6134911220839885</v>
      </c>
      <c r="S1982" t="str">
        <f xml:space="preserve"> TEXT(Campaign_Data[[#This Row],[Start_Date]], "mmm-yyyy")</f>
        <v>Jul-2023</v>
      </c>
    </row>
    <row r="1983" spans="1:19" x14ac:dyDescent="0.2">
      <c r="A1983" t="s">
        <v>2021</v>
      </c>
      <c r="B1983" t="s">
        <v>25</v>
      </c>
      <c r="C1983" t="s">
        <v>47</v>
      </c>
      <c r="D1983" s="1">
        <v>45042</v>
      </c>
      <c r="E1983" s="1">
        <v>45478</v>
      </c>
      <c r="F1983">
        <v>21230.899999999998</v>
      </c>
      <c r="G1983">
        <v>14456.5</v>
      </c>
      <c r="H1983">
        <v>7716.9</v>
      </c>
      <c r="I1983" s="6">
        <v>3914.0140000000001</v>
      </c>
      <c r="J1983" s="7">
        <v>6832.3710000000001</v>
      </c>
      <c r="K1983" t="s">
        <v>29</v>
      </c>
      <c r="L1983" t="s">
        <v>22</v>
      </c>
      <c r="M1983" t="s">
        <v>23</v>
      </c>
      <c r="N1983" s="5">
        <f xml:space="preserve"> Campaign_Data[[#This Row],[Clicks]]/Campaign_Data[[#This Row],[Impressions]]</f>
        <v>0.68091790738970093</v>
      </c>
      <c r="O1983" s="5">
        <f xml:space="preserve"> Campaign_Data[[#This Row],[Conversions]]/Campaign_Data[[#This Row],[Clicks]]</f>
        <v>0.53380140421263789</v>
      </c>
      <c r="P1983" s="7">
        <f>Campaign_Data[[#This Row],[Total_Spend]]/Campaign_Data[[#This Row],[Clicks]]</f>
        <v>0.27074423269809428</v>
      </c>
      <c r="Q1983" s="6">
        <f>Campaign_Data[[#This Row],[Total_Spend]]/Campaign_Data[[#This Row],[Conversions]]</f>
        <v>0.50720030063885757</v>
      </c>
      <c r="R1983" s="7">
        <f xml:space="preserve"> Campaign_Data[[#This Row],[Revenue_Generated]]/Campaign_Data[[#This Row],[Total_Spend]]</f>
        <v>1.745617414756309</v>
      </c>
      <c r="S1983" t="str">
        <f xml:space="preserve"> TEXT(Campaign_Data[[#This Row],[Start_Date]], "mmm-yyyy")</f>
        <v>Apr-2023</v>
      </c>
    </row>
    <row r="1984" spans="1:19" x14ac:dyDescent="0.2">
      <c r="A1984" t="s">
        <v>2022</v>
      </c>
      <c r="B1984" t="s">
        <v>27</v>
      </c>
      <c r="C1984" t="s">
        <v>40</v>
      </c>
      <c r="D1984" s="1">
        <v>44955</v>
      </c>
      <c r="E1984" s="1">
        <v>45415</v>
      </c>
      <c r="F1984">
        <v>22225.599999999999</v>
      </c>
      <c r="G1984">
        <v>12325</v>
      </c>
      <c r="H1984">
        <v>4570.3999999999996</v>
      </c>
      <c r="I1984" s="6">
        <v>13764.038</v>
      </c>
      <c r="J1984" s="7">
        <v>42104.694000000003</v>
      </c>
      <c r="K1984" t="s">
        <v>29</v>
      </c>
      <c r="L1984" t="s">
        <v>34</v>
      </c>
      <c r="M1984" t="s">
        <v>31</v>
      </c>
      <c r="N1984" s="5">
        <f xml:space="preserve"> Campaign_Data[[#This Row],[Clicks]]/Campaign_Data[[#This Row],[Impressions]]</f>
        <v>0.55454070981210857</v>
      </c>
      <c r="O1984" s="5">
        <f xml:space="preserve"> Campaign_Data[[#This Row],[Conversions]]/Campaign_Data[[#This Row],[Clicks]]</f>
        <v>0.37082352941176466</v>
      </c>
      <c r="P1984" s="7">
        <f>Campaign_Data[[#This Row],[Total_Spend]]/Campaign_Data[[#This Row],[Clicks]]</f>
        <v>1.1167576470588236</v>
      </c>
      <c r="Q1984" s="6">
        <f>Campaign_Data[[#This Row],[Total_Spend]]/Campaign_Data[[#This Row],[Conversions]]</f>
        <v>3.0115609137055843</v>
      </c>
      <c r="R1984" s="7">
        <f xml:space="preserve"> Campaign_Data[[#This Row],[Revenue_Generated]]/Campaign_Data[[#This Row],[Total_Spend]]</f>
        <v>3.0590364542730848</v>
      </c>
      <c r="S1984" t="str">
        <f xml:space="preserve"> TEXT(Campaign_Data[[#This Row],[Start_Date]], "mmm-yyyy")</f>
        <v>Jan-2023</v>
      </c>
    </row>
    <row r="1985" spans="1:19" x14ac:dyDescent="0.2">
      <c r="A1985" t="s">
        <v>2023</v>
      </c>
      <c r="B1985" t="s">
        <v>25</v>
      </c>
      <c r="C1985" t="s">
        <v>40</v>
      </c>
      <c r="D1985" s="1">
        <v>44981</v>
      </c>
      <c r="E1985" s="1">
        <v>45436</v>
      </c>
      <c r="F1985">
        <v>9314.7999999999993</v>
      </c>
      <c r="G1985">
        <v>1580.5</v>
      </c>
      <c r="H1985">
        <v>1496.3999999999999</v>
      </c>
      <c r="I1985" s="6">
        <v>6210.93</v>
      </c>
      <c r="J1985" s="7">
        <v>11907.661</v>
      </c>
      <c r="K1985" t="s">
        <v>37</v>
      </c>
      <c r="L1985" t="s">
        <v>43</v>
      </c>
      <c r="M1985" t="s">
        <v>31</v>
      </c>
      <c r="N1985" s="5">
        <f xml:space="preserve"> Campaign_Data[[#This Row],[Clicks]]/Campaign_Data[[#This Row],[Impressions]]</f>
        <v>0.16967621419676215</v>
      </c>
      <c r="O1985" s="5">
        <f xml:space="preserve"> Campaign_Data[[#This Row],[Conversions]]/Campaign_Data[[#This Row],[Clicks]]</f>
        <v>0.94678899082568801</v>
      </c>
      <c r="P1985" s="7">
        <f>Campaign_Data[[#This Row],[Total_Spend]]/Campaign_Data[[#This Row],[Clicks]]</f>
        <v>3.9297247706422018</v>
      </c>
      <c r="Q1985" s="6">
        <f>Campaign_Data[[#This Row],[Total_Spend]]/Campaign_Data[[#This Row],[Conversions]]</f>
        <v>4.150581395348838</v>
      </c>
      <c r="R1985" s="7">
        <f xml:space="preserve"> Campaign_Data[[#This Row],[Revenue_Generated]]/Campaign_Data[[#This Row],[Total_Spend]]</f>
        <v>1.917210627071952</v>
      </c>
      <c r="S1985" t="str">
        <f xml:space="preserve"> TEXT(Campaign_Data[[#This Row],[Start_Date]], "mmm-yyyy")</f>
        <v>Feb-2023</v>
      </c>
    </row>
    <row r="1986" spans="1:19" x14ac:dyDescent="0.2">
      <c r="A1986" t="s">
        <v>2024</v>
      </c>
      <c r="B1986" t="s">
        <v>46</v>
      </c>
      <c r="C1986" t="s">
        <v>20</v>
      </c>
      <c r="D1986" s="1">
        <v>44985</v>
      </c>
      <c r="E1986" s="1">
        <v>45448</v>
      </c>
      <c r="F1986">
        <v>83923.099999999991</v>
      </c>
      <c r="G1986">
        <v>56329.599999999999</v>
      </c>
      <c r="H1986">
        <v>8317.1999999999989</v>
      </c>
      <c r="I1986" s="6">
        <v>881.71600000000001</v>
      </c>
      <c r="J1986" s="7">
        <v>2991.93</v>
      </c>
      <c r="K1986" t="s">
        <v>37</v>
      </c>
      <c r="L1986" t="s">
        <v>30</v>
      </c>
      <c r="M1986" t="s">
        <v>23</v>
      </c>
      <c r="N1986" s="5">
        <f xml:space="preserve"> Campaign_Data[[#This Row],[Clicks]]/Campaign_Data[[#This Row],[Impressions]]</f>
        <v>0.67120494833961097</v>
      </c>
      <c r="O1986" s="5">
        <f xml:space="preserve"> Campaign_Data[[#This Row],[Conversions]]/Campaign_Data[[#This Row],[Clicks]]</f>
        <v>0.14765238879736406</v>
      </c>
      <c r="P1986" s="7">
        <f>Campaign_Data[[#This Row],[Total_Spend]]/Campaign_Data[[#This Row],[Clicks]]</f>
        <v>1.5652800658978585E-2</v>
      </c>
      <c r="Q1986" s="6">
        <f>Campaign_Data[[#This Row],[Total_Spend]]/Campaign_Data[[#This Row],[Conversions]]</f>
        <v>0.10601115760111578</v>
      </c>
      <c r="R1986" s="7">
        <f xml:space="preserve"> Campaign_Data[[#This Row],[Revenue_Generated]]/Campaign_Data[[#This Row],[Total_Spend]]</f>
        <v>3.3933035126956979</v>
      </c>
      <c r="S1986" t="str">
        <f xml:space="preserve"> TEXT(Campaign_Data[[#This Row],[Start_Date]], "mmm-yyyy")</f>
        <v>Feb-2023</v>
      </c>
    </row>
    <row r="1987" spans="1:19" x14ac:dyDescent="0.2">
      <c r="A1987" t="s">
        <v>2025</v>
      </c>
      <c r="B1987" t="s">
        <v>27</v>
      </c>
      <c r="C1987" t="s">
        <v>40</v>
      </c>
      <c r="D1987" s="1">
        <v>45152</v>
      </c>
      <c r="E1987" s="1">
        <v>45590</v>
      </c>
      <c r="F1987">
        <v>95120</v>
      </c>
      <c r="G1987">
        <v>13348.699999999999</v>
      </c>
      <c r="H1987">
        <v>2592.6</v>
      </c>
      <c r="I1987" s="6">
        <v>7387.3149999999996</v>
      </c>
      <c r="J1987" s="7">
        <v>20136.846000000001</v>
      </c>
      <c r="K1987" t="s">
        <v>42</v>
      </c>
      <c r="L1987" t="s">
        <v>43</v>
      </c>
      <c r="M1987" t="s">
        <v>23</v>
      </c>
      <c r="N1987" s="5">
        <f xml:space="preserve"> Campaign_Data[[#This Row],[Clicks]]/Campaign_Data[[#This Row],[Impressions]]</f>
        <v>0.14033536585365852</v>
      </c>
      <c r="O1987" s="5">
        <f xml:space="preserve"> Campaign_Data[[#This Row],[Conversions]]/Campaign_Data[[#This Row],[Clicks]]</f>
        <v>0.1942211601129698</v>
      </c>
      <c r="P1987" s="7">
        <f>Campaign_Data[[#This Row],[Total_Spend]]/Campaign_Data[[#This Row],[Clicks]]</f>
        <v>0.5534108190310667</v>
      </c>
      <c r="Q1987" s="6">
        <f>Campaign_Data[[#This Row],[Total_Spend]]/Campaign_Data[[#This Row],[Conversions]]</f>
        <v>2.8493847874720357</v>
      </c>
      <c r="R1987" s="7">
        <f xml:space="preserve"> Campaign_Data[[#This Row],[Revenue_Generated]]/Campaign_Data[[#This Row],[Total_Spend]]</f>
        <v>2.7258680589632367</v>
      </c>
      <c r="S1987" t="str">
        <f xml:space="preserve"> TEXT(Campaign_Data[[#This Row],[Start_Date]], "mmm-yyyy")</f>
        <v>Aug-2023</v>
      </c>
    </row>
    <row r="1988" spans="1:19" x14ac:dyDescent="0.2">
      <c r="A1988" t="s">
        <v>2026</v>
      </c>
      <c r="B1988" t="s">
        <v>33</v>
      </c>
      <c r="C1988" t="s">
        <v>28</v>
      </c>
      <c r="D1988" s="1">
        <v>44881</v>
      </c>
      <c r="E1988" s="1">
        <v>45330</v>
      </c>
      <c r="F1988">
        <v>72787.099999999991</v>
      </c>
      <c r="G1988">
        <v>40034.5</v>
      </c>
      <c r="H1988">
        <v>16619.899999999998</v>
      </c>
      <c r="I1988" s="6">
        <v>8426.7620000000006</v>
      </c>
      <c r="J1988" s="7">
        <v>29740.66</v>
      </c>
      <c r="K1988" t="s">
        <v>29</v>
      </c>
      <c r="L1988" t="s">
        <v>43</v>
      </c>
      <c r="M1988" t="s">
        <v>31</v>
      </c>
      <c r="N1988" s="5">
        <f xml:space="preserve"> Campaign_Data[[#This Row],[Clicks]]/Campaign_Data[[#This Row],[Impressions]]</f>
        <v>0.55002191322363447</v>
      </c>
      <c r="O1988" s="5">
        <f xml:space="preserve"> Campaign_Data[[#This Row],[Conversions]]/Campaign_Data[[#This Row],[Clicks]]</f>
        <v>0.41513944223107563</v>
      </c>
      <c r="P1988" s="7">
        <f>Campaign_Data[[#This Row],[Total_Spend]]/Campaign_Data[[#This Row],[Clicks]]</f>
        <v>0.21048750452734519</v>
      </c>
      <c r="Q1988" s="6">
        <f>Campaign_Data[[#This Row],[Total_Spend]]/Campaign_Data[[#This Row],[Conversions]]</f>
        <v>0.50702844180771256</v>
      </c>
      <c r="R1988" s="7">
        <f xml:space="preserve"> Campaign_Data[[#This Row],[Revenue_Generated]]/Campaign_Data[[#This Row],[Total_Spend]]</f>
        <v>3.5293105465658101</v>
      </c>
      <c r="S1988" t="str">
        <f xml:space="preserve"> TEXT(Campaign_Data[[#This Row],[Start_Date]], "mmm-yyyy")</f>
        <v>Nov-2022</v>
      </c>
    </row>
    <row r="1989" spans="1:19" x14ac:dyDescent="0.2">
      <c r="A1989" t="s">
        <v>2027</v>
      </c>
      <c r="B1989" t="s">
        <v>27</v>
      </c>
      <c r="C1989" t="s">
        <v>20</v>
      </c>
      <c r="D1989" s="1">
        <v>44998</v>
      </c>
      <c r="E1989" s="1">
        <v>45457</v>
      </c>
      <c r="F1989">
        <v>114819.7</v>
      </c>
      <c r="G1989">
        <v>96239.4</v>
      </c>
      <c r="H1989">
        <v>153.69999999999999</v>
      </c>
      <c r="I1989" s="6">
        <v>2274.7600000000002</v>
      </c>
      <c r="J1989" s="7">
        <v>6171.5770000000002</v>
      </c>
      <c r="K1989" t="s">
        <v>21</v>
      </c>
      <c r="L1989" t="s">
        <v>34</v>
      </c>
      <c r="M1989" t="s">
        <v>31</v>
      </c>
      <c r="N1989" s="5">
        <f xml:space="preserve"> Campaign_Data[[#This Row],[Clicks]]/Campaign_Data[[#This Row],[Impressions]]</f>
        <v>0.8381784658904351</v>
      </c>
      <c r="O1989" s="5">
        <f xml:space="preserve"> Campaign_Data[[#This Row],[Conversions]]/Campaign_Data[[#This Row],[Clicks]]</f>
        <v>1.597059000783463E-3</v>
      </c>
      <c r="P1989" s="7">
        <f>Campaign_Data[[#This Row],[Total_Spend]]/Campaign_Data[[#This Row],[Clicks]]</f>
        <v>2.3636473211595253E-2</v>
      </c>
      <c r="Q1989" s="6">
        <f>Campaign_Data[[#This Row],[Total_Spend]]/Campaign_Data[[#This Row],[Conversions]]</f>
        <v>14.800000000000002</v>
      </c>
      <c r="R1989" s="7">
        <f xml:space="preserve"> Campaign_Data[[#This Row],[Revenue_Generated]]/Campaign_Data[[#This Row],[Total_Spend]]</f>
        <v>2.7130673125956144</v>
      </c>
      <c r="S1989" t="str">
        <f xml:space="preserve"> TEXT(Campaign_Data[[#This Row],[Start_Date]], "mmm-yyyy")</f>
        <v>Mar-2023</v>
      </c>
    </row>
    <row r="1990" spans="1:19" x14ac:dyDescent="0.2">
      <c r="A1990" t="s">
        <v>2028</v>
      </c>
      <c r="B1990" t="s">
        <v>46</v>
      </c>
      <c r="C1990" t="s">
        <v>28</v>
      </c>
      <c r="D1990" s="1">
        <v>44925</v>
      </c>
      <c r="E1990" s="1">
        <v>45373</v>
      </c>
      <c r="F1990">
        <v>5144.5999999999995</v>
      </c>
      <c r="G1990">
        <v>4686.3999999999996</v>
      </c>
      <c r="H1990">
        <v>3085.6</v>
      </c>
      <c r="I1990" s="6">
        <v>13119.687</v>
      </c>
      <c r="J1990" s="7">
        <v>36955.106</v>
      </c>
      <c r="K1990" t="s">
        <v>21</v>
      </c>
      <c r="L1990" t="s">
        <v>49</v>
      </c>
      <c r="M1990" t="s">
        <v>31</v>
      </c>
      <c r="N1990" s="5">
        <f xml:space="preserve"> Campaign_Data[[#This Row],[Clicks]]/Campaign_Data[[#This Row],[Impressions]]</f>
        <v>0.91093573844419395</v>
      </c>
      <c r="O1990" s="5">
        <f xml:space="preserve"> Campaign_Data[[#This Row],[Conversions]]/Campaign_Data[[#This Row],[Clicks]]</f>
        <v>0.65841584158415845</v>
      </c>
      <c r="P1990" s="7">
        <f>Campaign_Data[[#This Row],[Total_Spend]]/Campaign_Data[[#This Row],[Clicks]]</f>
        <v>2.7995235148514852</v>
      </c>
      <c r="Q1990" s="6">
        <f>Campaign_Data[[#This Row],[Total_Spend]]/Campaign_Data[[#This Row],[Conversions]]</f>
        <v>4.2519078947368421</v>
      </c>
      <c r="R1990" s="7">
        <f xml:space="preserve"> Campaign_Data[[#This Row],[Revenue_Generated]]/Campaign_Data[[#This Row],[Total_Spend]]</f>
        <v>2.8167673512333029</v>
      </c>
      <c r="S1990" t="str">
        <f xml:space="preserve"> TEXT(Campaign_Data[[#This Row],[Start_Date]], "mmm-yyyy")</f>
        <v>Dec-2022</v>
      </c>
    </row>
    <row r="1991" spans="1:19" x14ac:dyDescent="0.2">
      <c r="A1991" t="s">
        <v>2029</v>
      </c>
      <c r="B1991" t="s">
        <v>33</v>
      </c>
      <c r="C1991" t="s">
        <v>40</v>
      </c>
      <c r="D1991" s="1">
        <v>44990</v>
      </c>
      <c r="E1991" s="1">
        <v>45428</v>
      </c>
      <c r="F1991">
        <v>65554.5</v>
      </c>
      <c r="G1991">
        <v>20302.899999999998</v>
      </c>
      <c r="H1991">
        <v>17313</v>
      </c>
      <c r="I1991" s="6">
        <v>12227.386</v>
      </c>
      <c r="J1991" s="7">
        <v>40807.669000000002</v>
      </c>
      <c r="K1991" t="s">
        <v>64</v>
      </c>
      <c r="L1991" t="s">
        <v>30</v>
      </c>
      <c r="M1991" t="s">
        <v>23</v>
      </c>
      <c r="N1991" s="5">
        <f xml:space="preserve"> Campaign_Data[[#This Row],[Clicks]]/Campaign_Data[[#This Row],[Impressions]]</f>
        <v>0.30971024109710238</v>
      </c>
      <c r="O1991" s="5">
        <f xml:space="preserve"> Campaign_Data[[#This Row],[Conversions]]/Campaign_Data[[#This Row],[Clicks]]</f>
        <v>0.85273532352521075</v>
      </c>
      <c r="P1991" s="7">
        <f>Campaign_Data[[#This Row],[Total_Spend]]/Campaign_Data[[#This Row],[Clicks]]</f>
        <v>0.60224825024996442</v>
      </c>
      <c r="Q1991" s="6">
        <f>Campaign_Data[[#This Row],[Total_Spend]]/Campaign_Data[[#This Row],[Conversions]]</f>
        <v>0.70625460636515913</v>
      </c>
      <c r="R1991" s="7">
        <f xml:space="preserve"> Campaign_Data[[#This Row],[Revenue_Generated]]/Campaign_Data[[#This Row],[Total_Spend]]</f>
        <v>3.3373992609704151</v>
      </c>
      <c r="S1991" t="str">
        <f xml:space="preserve"> TEXT(Campaign_Data[[#This Row],[Start_Date]], "mmm-yyyy")</f>
        <v>Mar-2023</v>
      </c>
    </row>
    <row r="1992" spans="1:19" x14ac:dyDescent="0.2">
      <c r="A1992" t="s">
        <v>2030</v>
      </c>
      <c r="B1992" t="s">
        <v>46</v>
      </c>
      <c r="C1992" t="s">
        <v>28</v>
      </c>
      <c r="D1992" s="1">
        <v>44865</v>
      </c>
      <c r="E1992" s="1">
        <v>45306</v>
      </c>
      <c r="F1992">
        <v>57863.7</v>
      </c>
      <c r="G1992">
        <v>8517.2999999999993</v>
      </c>
      <c r="H1992">
        <v>5829</v>
      </c>
      <c r="I1992" s="6">
        <v>13728.397000000001</v>
      </c>
      <c r="J1992" s="7">
        <v>22752.616999999998</v>
      </c>
      <c r="K1992" t="s">
        <v>21</v>
      </c>
      <c r="L1992" t="s">
        <v>34</v>
      </c>
      <c r="M1992" t="s">
        <v>31</v>
      </c>
      <c r="N1992" s="5">
        <f xml:space="preserve"> Campaign_Data[[#This Row],[Clicks]]/Campaign_Data[[#This Row],[Impressions]]</f>
        <v>0.14719591038941512</v>
      </c>
      <c r="O1992" s="5">
        <f xml:space="preserve"> Campaign_Data[[#This Row],[Conversions]]/Campaign_Data[[#This Row],[Clicks]]</f>
        <v>0.68437180796731367</v>
      </c>
      <c r="P1992" s="7">
        <f>Campaign_Data[[#This Row],[Total_Spend]]/Campaign_Data[[#This Row],[Clicks]]</f>
        <v>1.611824991487913</v>
      </c>
      <c r="Q1992" s="6">
        <f>Campaign_Data[[#This Row],[Total_Spend]]/Campaign_Data[[#This Row],[Conversions]]</f>
        <v>2.3551890547263685</v>
      </c>
      <c r="R1992" s="7">
        <f xml:space="preserve"> Campaign_Data[[#This Row],[Revenue_Generated]]/Campaign_Data[[#This Row],[Total_Spend]]</f>
        <v>1.6573396733792005</v>
      </c>
      <c r="S1992" t="str">
        <f xml:space="preserve"> TEXT(Campaign_Data[[#This Row],[Start_Date]], "mmm-yyyy")</f>
        <v>Oct-2022</v>
      </c>
    </row>
    <row r="1993" spans="1:19" x14ac:dyDescent="0.2">
      <c r="A1993" t="s">
        <v>2031</v>
      </c>
      <c r="B1993" t="s">
        <v>46</v>
      </c>
      <c r="C1993" t="s">
        <v>28</v>
      </c>
      <c r="D1993" s="1">
        <v>45101</v>
      </c>
      <c r="E1993" s="1">
        <v>45535</v>
      </c>
      <c r="F1993">
        <v>89470.8</v>
      </c>
      <c r="G1993">
        <v>60981.2</v>
      </c>
      <c r="H1993">
        <v>20697.3</v>
      </c>
      <c r="I1993" s="6">
        <v>6700.6530000000002</v>
      </c>
      <c r="J1993" s="7">
        <v>18789.419000000002</v>
      </c>
      <c r="K1993" t="s">
        <v>42</v>
      </c>
      <c r="L1993" t="s">
        <v>30</v>
      </c>
      <c r="M1993" t="s">
        <v>23</v>
      </c>
      <c r="N1993" s="5">
        <f xml:space="preserve"> Campaign_Data[[#This Row],[Clicks]]/Campaign_Data[[#This Row],[Impressions]]</f>
        <v>0.6815765590561389</v>
      </c>
      <c r="O1993" s="5">
        <f xml:space="preserve"> Campaign_Data[[#This Row],[Conversions]]/Campaign_Data[[#This Row],[Clicks]]</f>
        <v>0.33940460338596157</v>
      </c>
      <c r="P1993" s="7">
        <f>Campaign_Data[[#This Row],[Total_Spend]]/Campaign_Data[[#This Row],[Clicks]]</f>
        <v>0.10988063534335173</v>
      </c>
      <c r="Q1993" s="6">
        <f>Campaign_Data[[#This Row],[Total_Spend]]/Campaign_Data[[#This Row],[Conversions]]</f>
        <v>0.32374527112232032</v>
      </c>
      <c r="R1993" s="7">
        <f xml:space="preserve"> Campaign_Data[[#This Row],[Revenue_Generated]]/Campaign_Data[[#This Row],[Total_Spend]]</f>
        <v>2.8041175986877698</v>
      </c>
      <c r="S1993" t="str">
        <f xml:space="preserve"> TEXT(Campaign_Data[[#This Row],[Start_Date]], "mmm-yyyy")</f>
        <v>Jun-2023</v>
      </c>
    </row>
    <row r="1994" spans="1:19" x14ac:dyDescent="0.2">
      <c r="A1994" t="s">
        <v>2032</v>
      </c>
      <c r="B1994" t="s">
        <v>46</v>
      </c>
      <c r="C1994" t="s">
        <v>20</v>
      </c>
      <c r="D1994" s="1">
        <v>44906</v>
      </c>
      <c r="E1994" s="1">
        <v>45352</v>
      </c>
      <c r="F1994">
        <v>107439.2</v>
      </c>
      <c r="G1994">
        <v>48940.4</v>
      </c>
      <c r="H1994">
        <v>13777.9</v>
      </c>
      <c r="I1994" s="6">
        <v>8203.4040000000005</v>
      </c>
      <c r="J1994" s="7">
        <v>28375.717000000001</v>
      </c>
      <c r="K1994" t="s">
        <v>37</v>
      </c>
      <c r="L1994" t="s">
        <v>30</v>
      </c>
      <c r="M1994" t="s">
        <v>31</v>
      </c>
      <c r="N1994" s="5">
        <f xml:space="preserve"> Campaign_Data[[#This Row],[Clicks]]/Campaign_Data[[#This Row],[Impressions]]</f>
        <v>0.45551716691859212</v>
      </c>
      <c r="O1994" s="5">
        <f xml:space="preserve"> Campaign_Data[[#This Row],[Conversions]]/Campaign_Data[[#This Row],[Clicks]]</f>
        <v>0.28152405783360984</v>
      </c>
      <c r="P1994" s="7">
        <f>Campaign_Data[[#This Row],[Total_Spend]]/Campaign_Data[[#This Row],[Clicks]]</f>
        <v>0.1676202891680493</v>
      </c>
      <c r="Q1994" s="6">
        <f>Campaign_Data[[#This Row],[Total_Spend]]/Campaign_Data[[#This Row],[Conversions]]</f>
        <v>0.59540307303725537</v>
      </c>
      <c r="R1994" s="7">
        <f xml:space="preserve"> Campaign_Data[[#This Row],[Revenue_Generated]]/Campaign_Data[[#This Row],[Total_Spend]]</f>
        <v>3.4590173786394036</v>
      </c>
      <c r="S1994" t="str">
        <f xml:space="preserve"> TEXT(Campaign_Data[[#This Row],[Start_Date]], "mmm-yyyy")</f>
        <v>Dec-2022</v>
      </c>
    </row>
    <row r="1995" spans="1:19" x14ac:dyDescent="0.2">
      <c r="A1995" t="s">
        <v>2033</v>
      </c>
      <c r="B1995" t="s">
        <v>25</v>
      </c>
      <c r="C1995" t="s">
        <v>28</v>
      </c>
      <c r="D1995" s="1">
        <v>45134</v>
      </c>
      <c r="E1995" s="1">
        <v>45594</v>
      </c>
      <c r="F1995">
        <v>24368.7</v>
      </c>
      <c r="G1995">
        <v>2282.2999999999997</v>
      </c>
      <c r="H1995">
        <v>704.69999999999993</v>
      </c>
      <c r="I1995" s="6">
        <v>9550.3960000000006</v>
      </c>
      <c r="J1995" s="7">
        <v>22118.039000000001</v>
      </c>
      <c r="K1995" t="s">
        <v>21</v>
      </c>
      <c r="L1995" t="s">
        <v>30</v>
      </c>
      <c r="M1995" t="s">
        <v>23</v>
      </c>
      <c r="N1995" s="5">
        <f xml:space="preserve"> Campaign_Data[[#This Row],[Clicks]]/Campaign_Data[[#This Row],[Impressions]]</f>
        <v>9.3657027252171829E-2</v>
      </c>
      <c r="O1995" s="5">
        <f xml:space="preserve"> Campaign_Data[[#This Row],[Conversions]]/Campaign_Data[[#This Row],[Clicks]]</f>
        <v>0.30876747141041933</v>
      </c>
      <c r="P1995" s="7">
        <f>Campaign_Data[[#This Row],[Total_Spend]]/Campaign_Data[[#This Row],[Clicks]]</f>
        <v>4.184548919949175</v>
      </c>
      <c r="Q1995" s="6">
        <f>Campaign_Data[[#This Row],[Total_Spend]]/Campaign_Data[[#This Row],[Conversions]]</f>
        <v>13.552427983539097</v>
      </c>
      <c r="R1995" s="7">
        <f xml:space="preserve"> Campaign_Data[[#This Row],[Revenue_Generated]]/Campaign_Data[[#This Row],[Total_Spend]]</f>
        <v>2.3159289939390995</v>
      </c>
      <c r="S1995" t="str">
        <f xml:space="preserve"> TEXT(Campaign_Data[[#This Row],[Start_Date]], "mmm-yyyy")</f>
        <v>Jul-2023</v>
      </c>
    </row>
    <row r="1996" spans="1:19" x14ac:dyDescent="0.2">
      <c r="A1996" t="s">
        <v>2034</v>
      </c>
      <c r="B1996" t="s">
        <v>27</v>
      </c>
      <c r="C1996" t="s">
        <v>28</v>
      </c>
      <c r="D1996" s="1">
        <v>45055</v>
      </c>
      <c r="E1996" s="1">
        <v>45506</v>
      </c>
      <c r="F1996">
        <v>130581.2</v>
      </c>
      <c r="G1996">
        <v>96938.3</v>
      </c>
      <c r="H1996">
        <v>33350</v>
      </c>
      <c r="I1996" s="6">
        <v>9563.0400000000009</v>
      </c>
      <c r="J1996" s="7">
        <v>35867.78</v>
      </c>
      <c r="K1996" t="s">
        <v>37</v>
      </c>
      <c r="L1996" t="s">
        <v>34</v>
      </c>
      <c r="M1996" t="s">
        <v>31</v>
      </c>
      <c r="N1996" s="5">
        <f xml:space="preserve"> Campaign_Data[[#This Row],[Clicks]]/Campaign_Data[[#This Row],[Impressions]]</f>
        <v>0.74236030914097895</v>
      </c>
      <c r="O1996" s="5">
        <f xml:space="preserve"> Campaign_Data[[#This Row],[Conversions]]/Campaign_Data[[#This Row],[Clicks]]</f>
        <v>0.34403326652107574</v>
      </c>
      <c r="P1996" s="7">
        <f>Campaign_Data[[#This Row],[Total_Spend]]/Campaign_Data[[#This Row],[Clicks]]</f>
        <v>9.8650791276513008E-2</v>
      </c>
      <c r="Q1996" s="6">
        <f>Campaign_Data[[#This Row],[Total_Spend]]/Campaign_Data[[#This Row],[Conversions]]</f>
        <v>0.28674782608695654</v>
      </c>
      <c r="R1996" s="7">
        <f xml:space="preserve"> Campaign_Data[[#This Row],[Revenue_Generated]]/Campaign_Data[[#This Row],[Total_Spend]]</f>
        <v>3.7506671518680248</v>
      </c>
      <c r="S1996" t="str">
        <f xml:space="preserve"> TEXT(Campaign_Data[[#This Row],[Start_Date]], "mmm-yyyy")</f>
        <v>May-2023</v>
      </c>
    </row>
    <row r="1997" spans="1:19" x14ac:dyDescent="0.2">
      <c r="A1997" t="s">
        <v>2035</v>
      </c>
      <c r="B1997" t="s">
        <v>33</v>
      </c>
      <c r="C1997" t="s">
        <v>47</v>
      </c>
      <c r="D1997" s="1">
        <v>44868</v>
      </c>
      <c r="E1997" s="1">
        <v>45325</v>
      </c>
      <c r="F1997">
        <v>80599.7</v>
      </c>
      <c r="G1997">
        <v>73222.099999999991</v>
      </c>
      <c r="H1997">
        <v>22005.200000000001</v>
      </c>
      <c r="I1997" s="6">
        <v>2581.4929999999999</v>
      </c>
      <c r="J1997" s="7">
        <v>10101.512000000001</v>
      </c>
      <c r="K1997" t="s">
        <v>64</v>
      </c>
      <c r="L1997" t="s">
        <v>22</v>
      </c>
      <c r="M1997" t="s">
        <v>23</v>
      </c>
      <c r="N1997" s="5">
        <f xml:space="preserve"> Campaign_Data[[#This Row],[Clicks]]/Campaign_Data[[#This Row],[Impressions]]</f>
        <v>0.90846616054402185</v>
      </c>
      <c r="O1997" s="5">
        <f xml:space="preserve"> Campaign_Data[[#This Row],[Conversions]]/Campaign_Data[[#This Row],[Clicks]]</f>
        <v>0.30052675353479352</v>
      </c>
      <c r="P1997" s="7">
        <f>Campaign_Data[[#This Row],[Total_Spend]]/Campaign_Data[[#This Row],[Clicks]]</f>
        <v>3.5255653689255026E-2</v>
      </c>
      <c r="Q1997" s="6">
        <f>Campaign_Data[[#This Row],[Total_Spend]]/Campaign_Data[[#This Row],[Conversions]]</f>
        <v>0.11731286241433843</v>
      </c>
      <c r="R1997" s="7">
        <f xml:space="preserve"> Campaign_Data[[#This Row],[Revenue_Generated]]/Campaign_Data[[#This Row],[Total_Spend]]</f>
        <v>3.9130503162317312</v>
      </c>
      <c r="S1997" t="str">
        <f xml:space="preserve"> TEXT(Campaign_Data[[#This Row],[Start_Date]], "mmm-yyyy")</f>
        <v>Nov-2022</v>
      </c>
    </row>
    <row r="1998" spans="1:19" x14ac:dyDescent="0.2">
      <c r="A1998" t="s">
        <v>2036</v>
      </c>
      <c r="B1998" t="s">
        <v>25</v>
      </c>
      <c r="C1998" t="s">
        <v>20</v>
      </c>
      <c r="D1998" s="1">
        <v>45077</v>
      </c>
      <c r="E1998" s="1">
        <v>45520</v>
      </c>
      <c r="F1998">
        <v>90248</v>
      </c>
      <c r="G1998">
        <v>34130.1</v>
      </c>
      <c r="H1998">
        <v>14079.5</v>
      </c>
      <c r="I1998" s="6">
        <v>9752.5550000000003</v>
      </c>
      <c r="J1998" s="7">
        <v>26621.187999999998</v>
      </c>
      <c r="K1998" t="s">
        <v>21</v>
      </c>
      <c r="L1998" t="s">
        <v>43</v>
      </c>
      <c r="M1998" t="s">
        <v>31</v>
      </c>
      <c r="N1998" s="5">
        <f xml:space="preserve"> Campaign_Data[[#This Row],[Clicks]]/Campaign_Data[[#This Row],[Impressions]]</f>
        <v>0.37818123393316194</v>
      </c>
      <c r="O1998" s="5">
        <f xml:space="preserve"> Campaign_Data[[#This Row],[Conversions]]/Campaign_Data[[#This Row],[Clicks]]</f>
        <v>0.41252442858356703</v>
      </c>
      <c r="P1998" s="7">
        <f>Campaign_Data[[#This Row],[Total_Spend]]/Campaign_Data[[#This Row],[Clicks]]</f>
        <v>0.28574645254482117</v>
      </c>
      <c r="Q1998" s="6">
        <f>Campaign_Data[[#This Row],[Total_Spend]]/Campaign_Data[[#This Row],[Conversions]]</f>
        <v>0.69267765190525232</v>
      </c>
      <c r="R1998" s="7">
        <f xml:space="preserve"> Campaign_Data[[#This Row],[Revenue_Generated]]/Campaign_Data[[#This Row],[Total_Spend]]</f>
        <v>2.7296629447360203</v>
      </c>
      <c r="S1998" t="str">
        <f xml:space="preserve"> TEXT(Campaign_Data[[#This Row],[Start_Date]], "mmm-yyyy")</f>
        <v>May-2023</v>
      </c>
    </row>
    <row r="1999" spans="1:19" x14ac:dyDescent="0.2">
      <c r="A1999" t="s">
        <v>2037</v>
      </c>
      <c r="B1999" t="s">
        <v>46</v>
      </c>
      <c r="C1999" t="s">
        <v>28</v>
      </c>
      <c r="D1999" s="1">
        <v>45028</v>
      </c>
      <c r="E1999" s="1">
        <v>45480</v>
      </c>
      <c r="F1999">
        <v>23640.799999999999</v>
      </c>
      <c r="G1999">
        <v>21552.799999999999</v>
      </c>
      <c r="H1999">
        <v>5660.8</v>
      </c>
      <c r="I1999" s="6">
        <v>12087.78</v>
      </c>
      <c r="J1999" s="7">
        <v>18024.746999999999</v>
      </c>
      <c r="K1999" t="s">
        <v>64</v>
      </c>
      <c r="L1999" t="s">
        <v>34</v>
      </c>
      <c r="M1999" t="s">
        <v>31</v>
      </c>
      <c r="N1999" s="5">
        <f xml:space="preserve"> Campaign_Data[[#This Row],[Clicks]]/Campaign_Data[[#This Row],[Impressions]]</f>
        <v>0.91167811579980373</v>
      </c>
      <c r="O1999" s="5">
        <f xml:space="preserve"> Campaign_Data[[#This Row],[Conversions]]/Campaign_Data[[#This Row],[Clicks]]</f>
        <v>0.26264800861141013</v>
      </c>
      <c r="P1999" s="7">
        <f>Campaign_Data[[#This Row],[Total_Spend]]/Campaign_Data[[#This Row],[Clicks]]</f>
        <v>0.56084499461786874</v>
      </c>
      <c r="Q1999" s="6">
        <f>Campaign_Data[[#This Row],[Total_Spend]]/Campaign_Data[[#This Row],[Conversions]]</f>
        <v>2.1353483606557377</v>
      </c>
      <c r="R1999" s="7">
        <f xml:space="preserve"> Campaign_Data[[#This Row],[Revenue_Generated]]/Campaign_Data[[#This Row],[Total_Spend]]</f>
        <v>1.4911544551605007</v>
      </c>
      <c r="S1999" t="str">
        <f xml:space="preserve"> TEXT(Campaign_Data[[#This Row],[Start_Date]], "mmm-yyyy")</f>
        <v>Apr-2023</v>
      </c>
    </row>
    <row r="2000" spans="1:19" x14ac:dyDescent="0.2">
      <c r="A2000" t="s">
        <v>2038</v>
      </c>
      <c r="B2000" t="s">
        <v>27</v>
      </c>
      <c r="C2000" t="s">
        <v>20</v>
      </c>
      <c r="D2000" s="1">
        <v>44952</v>
      </c>
      <c r="E2000" s="1">
        <v>45408</v>
      </c>
      <c r="F2000">
        <v>110719.09999999999</v>
      </c>
      <c r="G2000">
        <v>82696.399999999994</v>
      </c>
      <c r="H2000">
        <v>76212</v>
      </c>
      <c r="I2000" s="6">
        <v>12376.388000000001</v>
      </c>
      <c r="J2000" s="7">
        <v>33455.067000000003</v>
      </c>
      <c r="K2000" t="s">
        <v>42</v>
      </c>
      <c r="L2000" t="s">
        <v>43</v>
      </c>
      <c r="M2000" t="s">
        <v>31</v>
      </c>
      <c r="N2000" s="5">
        <f xml:space="preserve"> Campaign_Data[[#This Row],[Clicks]]/Campaign_Data[[#This Row],[Impressions]]</f>
        <v>0.74690274758375019</v>
      </c>
      <c r="O2000" s="5">
        <f xml:space="preserve"> Campaign_Data[[#This Row],[Conversions]]/Campaign_Data[[#This Row],[Clicks]]</f>
        <v>0.9215878804881471</v>
      </c>
      <c r="P2000" s="7">
        <f>Campaign_Data[[#This Row],[Total_Spend]]/Campaign_Data[[#This Row],[Clicks]]</f>
        <v>0.14966054145041383</v>
      </c>
      <c r="Q2000" s="6">
        <f>Campaign_Data[[#This Row],[Total_Spend]]/Campaign_Data[[#This Row],[Conversions]]</f>
        <v>0.16239421613394217</v>
      </c>
      <c r="R2000" s="7">
        <f xml:space="preserve"> Campaign_Data[[#This Row],[Revenue_Generated]]/Campaign_Data[[#This Row],[Total_Spend]]</f>
        <v>2.7031365694094269</v>
      </c>
      <c r="S2000" t="str">
        <f xml:space="preserve"> TEXT(Campaign_Data[[#This Row],[Start_Date]], "mmm-yyyy")</f>
        <v>Jan-2023</v>
      </c>
    </row>
    <row r="2001" spans="1:19" x14ac:dyDescent="0.2">
      <c r="A2001" t="s">
        <v>2039</v>
      </c>
      <c r="B2001" t="s">
        <v>25</v>
      </c>
      <c r="C2001" t="s">
        <v>20</v>
      </c>
      <c r="D2001" s="1">
        <v>44888</v>
      </c>
      <c r="E2001" s="1">
        <v>45340</v>
      </c>
      <c r="F2001">
        <v>6904.9</v>
      </c>
      <c r="G2001">
        <v>2117</v>
      </c>
      <c r="H2001">
        <v>730.8</v>
      </c>
      <c r="I2001" s="6">
        <v>11520.656000000001</v>
      </c>
      <c r="J2001" s="7">
        <v>34884.012999999999</v>
      </c>
      <c r="K2001" t="s">
        <v>29</v>
      </c>
      <c r="L2001" t="s">
        <v>34</v>
      </c>
      <c r="M2001" t="s">
        <v>23</v>
      </c>
      <c r="N2001" s="5">
        <f xml:space="preserve"> Campaign_Data[[#This Row],[Clicks]]/Campaign_Data[[#This Row],[Impressions]]</f>
        <v>0.30659386812263756</v>
      </c>
      <c r="O2001" s="5">
        <f xml:space="preserve"> Campaign_Data[[#This Row],[Conversions]]/Campaign_Data[[#This Row],[Clicks]]</f>
        <v>0.34520547945205476</v>
      </c>
      <c r="P2001" s="7">
        <f>Campaign_Data[[#This Row],[Total_Spend]]/Campaign_Data[[#This Row],[Clicks]]</f>
        <v>5.4419726027397264</v>
      </c>
      <c r="Q2001" s="6">
        <f>Campaign_Data[[#This Row],[Total_Spend]]/Campaign_Data[[#This Row],[Conversions]]</f>
        <v>15.764444444444447</v>
      </c>
      <c r="R2001" s="7">
        <f xml:space="preserve"> Campaign_Data[[#This Row],[Revenue_Generated]]/Campaign_Data[[#This Row],[Total_Spend]]</f>
        <v>3.0279537033307822</v>
      </c>
      <c r="S2001" t="str">
        <f xml:space="preserve"> TEXT(Campaign_Data[[#This Row],[Start_Date]], "mmm-yyyy")</f>
        <v>Nov-2022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7384-0410-4AC5-B823-2B8A9AB7E601}">
  <sheetPr codeName="Sheet3">
    <tabColor theme="2" tint="-9.9978637043366805E-2"/>
  </sheetPr>
  <dimension ref="A1:J763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10.1640625" bestFit="1" customWidth="1"/>
    <col min="2" max="2" width="13.1640625" bestFit="1" customWidth="1"/>
    <col min="3" max="3" width="10.1640625" bestFit="1" customWidth="1"/>
    <col min="4" max="4" width="13.1640625" bestFit="1" customWidth="1"/>
    <col min="5" max="5" width="20" bestFit="1" customWidth="1"/>
    <col min="6" max="6" width="10.33203125" bestFit="1" customWidth="1"/>
    <col min="7" max="7" width="15.6640625" bestFit="1" customWidth="1"/>
    <col min="9" max="9" width="11.6640625" bestFit="1" customWidth="1"/>
    <col min="10" max="10" width="10.1640625" bestFit="1" customWidth="1"/>
  </cols>
  <sheetData>
    <row r="1" spans="1:10" ht="17" x14ac:dyDescent="0.2">
      <c r="A1" s="1" t="s">
        <v>2040</v>
      </c>
      <c r="B1" s="1" t="s">
        <v>2070</v>
      </c>
      <c r="C1" t="s">
        <v>2041</v>
      </c>
      <c r="D1" t="s">
        <v>2042</v>
      </c>
      <c r="E1" t="s">
        <v>2043</v>
      </c>
      <c r="F1" s="15" t="s">
        <v>2044</v>
      </c>
      <c r="G1" t="s">
        <v>2045</v>
      </c>
      <c r="H1" t="s">
        <v>2046</v>
      </c>
      <c r="I1" t="s">
        <v>2071</v>
      </c>
      <c r="J1" t="s">
        <v>2072</v>
      </c>
    </row>
    <row r="2" spans="1:10" x14ac:dyDescent="0.2">
      <c r="A2" s="1">
        <v>44859</v>
      </c>
      <c r="B2" s="1" t="str">
        <f xml:space="preserve"> TEXT(Table2[[#This Row],[Date]], "mmm-yyyy")</f>
        <v>Oct-2022</v>
      </c>
      <c r="C2">
        <f t="shared" ref="C2:C65" si="0" xml:space="preserve"> YEAR(A2)</f>
        <v>2022</v>
      </c>
      <c r="D2">
        <f t="shared" ref="D2:D65" si="1" xml:space="preserve"> MONTH(A2)</f>
        <v>10</v>
      </c>
      <c r="E2" t="str">
        <f t="shared" ref="E2:E65" si="2" xml:space="preserve"> TEXT(A2,"mmmm")</f>
        <v>October</v>
      </c>
      <c r="F2" t="str">
        <f xml:space="preserve"> "Q" &amp; INT((D2-1)/3)+1</f>
        <v>Q4</v>
      </c>
      <c r="G2">
        <f t="shared" ref="G2:G65" si="3" xml:space="preserve"> WEEKDAY(A2)</f>
        <v>3</v>
      </c>
      <c r="H2" t="str">
        <f t="shared" ref="H2:H65" si="4" xml:space="preserve"> TEXT(A2,"dddd")</f>
        <v>Tuesday</v>
      </c>
      <c r="I2" s="1">
        <f t="shared" ref="I2:I65" si="5">A2 - WEEKDAY(A2, 1) + 1</f>
        <v>44857</v>
      </c>
      <c r="J2" s="1">
        <f t="shared" ref="J2:J65" si="6">A2 - WEEKDAY(A2, 1) + 7</f>
        <v>44863</v>
      </c>
    </row>
    <row r="3" spans="1:10" x14ac:dyDescent="0.2">
      <c r="A3" s="1">
        <v>44860</v>
      </c>
      <c r="B3" s="1" t="str">
        <f xml:space="preserve"> TEXT(Table2[[#This Row],[Date]], "mmm-yyyy")</f>
        <v>Oct-2022</v>
      </c>
      <c r="C3">
        <f t="shared" si="0"/>
        <v>2022</v>
      </c>
      <c r="D3">
        <f t="shared" si="1"/>
        <v>10</v>
      </c>
      <c r="E3" t="str">
        <f t="shared" si="2"/>
        <v>October</v>
      </c>
      <c r="F3" t="str">
        <f t="shared" ref="F3:F66" si="7" xml:space="preserve"> "Q" &amp; INT((D3-1)/3)+1</f>
        <v>Q4</v>
      </c>
      <c r="G3">
        <f t="shared" si="3"/>
        <v>4</v>
      </c>
      <c r="H3" t="str">
        <f t="shared" si="4"/>
        <v>Wednesday</v>
      </c>
      <c r="I3" s="1">
        <f t="shared" si="5"/>
        <v>44857</v>
      </c>
      <c r="J3" s="1">
        <f t="shared" si="6"/>
        <v>44863</v>
      </c>
    </row>
    <row r="4" spans="1:10" x14ac:dyDescent="0.2">
      <c r="A4" s="1">
        <v>44861</v>
      </c>
      <c r="B4" s="1" t="str">
        <f xml:space="preserve"> TEXT(Table2[[#This Row],[Date]], "mmm-yyyy")</f>
        <v>Oct-2022</v>
      </c>
      <c r="C4">
        <f t="shared" si="0"/>
        <v>2022</v>
      </c>
      <c r="D4">
        <f t="shared" si="1"/>
        <v>10</v>
      </c>
      <c r="E4" t="str">
        <f t="shared" si="2"/>
        <v>October</v>
      </c>
      <c r="F4" t="str">
        <f t="shared" si="7"/>
        <v>Q4</v>
      </c>
      <c r="G4">
        <f t="shared" si="3"/>
        <v>5</v>
      </c>
      <c r="H4" t="str">
        <f t="shared" si="4"/>
        <v>Thursday</v>
      </c>
      <c r="I4" s="1">
        <f t="shared" si="5"/>
        <v>44857</v>
      </c>
      <c r="J4" s="1">
        <f t="shared" si="6"/>
        <v>44863</v>
      </c>
    </row>
    <row r="5" spans="1:10" x14ac:dyDescent="0.2">
      <c r="A5" s="1">
        <v>44862</v>
      </c>
      <c r="B5" s="1" t="str">
        <f xml:space="preserve"> TEXT(Table2[[#This Row],[Date]], "mmm-yyyy")</f>
        <v>Oct-2022</v>
      </c>
      <c r="C5">
        <f t="shared" si="0"/>
        <v>2022</v>
      </c>
      <c r="D5">
        <f t="shared" si="1"/>
        <v>10</v>
      </c>
      <c r="E5" t="str">
        <f t="shared" si="2"/>
        <v>October</v>
      </c>
      <c r="F5" t="str">
        <f t="shared" si="7"/>
        <v>Q4</v>
      </c>
      <c r="G5">
        <f t="shared" si="3"/>
        <v>6</v>
      </c>
      <c r="H5" t="str">
        <f t="shared" si="4"/>
        <v>Friday</v>
      </c>
      <c r="I5" s="1">
        <f t="shared" si="5"/>
        <v>44857</v>
      </c>
      <c r="J5" s="1">
        <f t="shared" si="6"/>
        <v>44863</v>
      </c>
    </row>
    <row r="6" spans="1:10" x14ac:dyDescent="0.2">
      <c r="A6" s="1">
        <v>44863</v>
      </c>
      <c r="B6" s="1" t="str">
        <f xml:space="preserve"> TEXT(Table2[[#This Row],[Date]], "mmm-yyyy")</f>
        <v>Oct-2022</v>
      </c>
      <c r="C6">
        <f t="shared" si="0"/>
        <v>2022</v>
      </c>
      <c r="D6">
        <f t="shared" si="1"/>
        <v>10</v>
      </c>
      <c r="E6" t="str">
        <f t="shared" si="2"/>
        <v>October</v>
      </c>
      <c r="F6" t="str">
        <f t="shared" si="7"/>
        <v>Q4</v>
      </c>
      <c r="G6">
        <f t="shared" si="3"/>
        <v>7</v>
      </c>
      <c r="H6" t="str">
        <f t="shared" si="4"/>
        <v>Saturday</v>
      </c>
      <c r="I6" s="1">
        <f t="shared" si="5"/>
        <v>44857</v>
      </c>
      <c r="J6" s="1">
        <f t="shared" si="6"/>
        <v>44863</v>
      </c>
    </row>
    <row r="7" spans="1:10" x14ac:dyDescent="0.2">
      <c r="A7" s="1">
        <v>44864</v>
      </c>
      <c r="B7" s="1" t="str">
        <f xml:space="preserve"> TEXT(Table2[[#This Row],[Date]], "mmm-yyyy")</f>
        <v>Oct-2022</v>
      </c>
      <c r="C7">
        <f t="shared" si="0"/>
        <v>2022</v>
      </c>
      <c r="D7">
        <f t="shared" si="1"/>
        <v>10</v>
      </c>
      <c r="E7" t="str">
        <f t="shared" si="2"/>
        <v>October</v>
      </c>
      <c r="F7" t="str">
        <f t="shared" si="7"/>
        <v>Q4</v>
      </c>
      <c r="G7">
        <f t="shared" si="3"/>
        <v>1</v>
      </c>
      <c r="H7" t="str">
        <f t="shared" si="4"/>
        <v>Sunday</v>
      </c>
      <c r="I7" s="1">
        <f t="shared" si="5"/>
        <v>44864</v>
      </c>
      <c r="J7" s="1">
        <f t="shared" si="6"/>
        <v>44870</v>
      </c>
    </row>
    <row r="8" spans="1:10" x14ac:dyDescent="0.2">
      <c r="A8" s="1">
        <v>44865</v>
      </c>
      <c r="B8" s="1" t="str">
        <f xml:space="preserve"> TEXT(Table2[[#This Row],[Date]], "mmm-yyyy")</f>
        <v>Oct-2022</v>
      </c>
      <c r="C8">
        <f t="shared" si="0"/>
        <v>2022</v>
      </c>
      <c r="D8">
        <f t="shared" si="1"/>
        <v>10</v>
      </c>
      <c r="E8" t="str">
        <f t="shared" si="2"/>
        <v>October</v>
      </c>
      <c r="F8" t="str">
        <f t="shared" si="7"/>
        <v>Q4</v>
      </c>
      <c r="G8">
        <f t="shared" si="3"/>
        <v>2</v>
      </c>
      <c r="H8" t="str">
        <f t="shared" si="4"/>
        <v>Monday</v>
      </c>
      <c r="I8" s="1">
        <f t="shared" si="5"/>
        <v>44864</v>
      </c>
      <c r="J8" s="1">
        <f t="shared" si="6"/>
        <v>44870</v>
      </c>
    </row>
    <row r="9" spans="1:10" x14ac:dyDescent="0.2">
      <c r="A9" s="1">
        <v>44866</v>
      </c>
      <c r="B9" s="1" t="str">
        <f xml:space="preserve"> TEXT(Table2[[#This Row],[Date]], "mmm-yyyy")</f>
        <v>Nov-2022</v>
      </c>
      <c r="C9">
        <f t="shared" si="0"/>
        <v>2022</v>
      </c>
      <c r="D9">
        <f t="shared" si="1"/>
        <v>11</v>
      </c>
      <c r="E9" t="str">
        <f t="shared" si="2"/>
        <v>November</v>
      </c>
      <c r="F9" t="str">
        <f t="shared" si="7"/>
        <v>Q4</v>
      </c>
      <c r="G9">
        <f t="shared" si="3"/>
        <v>3</v>
      </c>
      <c r="H9" t="str">
        <f t="shared" si="4"/>
        <v>Tuesday</v>
      </c>
      <c r="I9" s="1">
        <f t="shared" si="5"/>
        <v>44864</v>
      </c>
      <c r="J9" s="1">
        <f t="shared" si="6"/>
        <v>44870</v>
      </c>
    </row>
    <row r="10" spans="1:10" x14ac:dyDescent="0.2">
      <c r="A10" s="1">
        <v>44867</v>
      </c>
      <c r="B10" s="1" t="str">
        <f xml:space="preserve"> TEXT(Table2[[#This Row],[Date]], "mmm-yyyy")</f>
        <v>Nov-2022</v>
      </c>
      <c r="C10">
        <f t="shared" si="0"/>
        <v>2022</v>
      </c>
      <c r="D10">
        <f t="shared" si="1"/>
        <v>11</v>
      </c>
      <c r="E10" t="str">
        <f t="shared" si="2"/>
        <v>November</v>
      </c>
      <c r="F10" t="str">
        <f t="shared" si="7"/>
        <v>Q4</v>
      </c>
      <c r="G10">
        <f t="shared" si="3"/>
        <v>4</v>
      </c>
      <c r="H10" t="str">
        <f t="shared" si="4"/>
        <v>Wednesday</v>
      </c>
      <c r="I10" s="1">
        <f t="shared" si="5"/>
        <v>44864</v>
      </c>
      <c r="J10" s="1">
        <f t="shared" si="6"/>
        <v>44870</v>
      </c>
    </row>
    <row r="11" spans="1:10" x14ac:dyDescent="0.2">
      <c r="A11" s="1">
        <v>44868</v>
      </c>
      <c r="B11" s="1" t="str">
        <f xml:space="preserve"> TEXT(Table2[[#This Row],[Date]], "mmm-yyyy")</f>
        <v>Nov-2022</v>
      </c>
      <c r="C11">
        <f t="shared" si="0"/>
        <v>2022</v>
      </c>
      <c r="D11">
        <f t="shared" si="1"/>
        <v>11</v>
      </c>
      <c r="E11" t="str">
        <f t="shared" si="2"/>
        <v>November</v>
      </c>
      <c r="F11" t="str">
        <f t="shared" si="7"/>
        <v>Q4</v>
      </c>
      <c r="G11">
        <f t="shared" si="3"/>
        <v>5</v>
      </c>
      <c r="H11" t="str">
        <f t="shared" si="4"/>
        <v>Thursday</v>
      </c>
      <c r="I11" s="1">
        <f t="shared" si="5"/>
        <v>44864</v>
      </c>
      <c r="J11" s="1">
        <f t="shared" si="6"/>
        <v>44870</v>
      </c>
    </row>
    <row r="12" spans="1:10" x14ac:dyDescent="0.2">
      <c r="A12" s="1">
        <v>44869</v>
      </c>
      <c r="B12" s="1" t="str">
        <f xml:space="preserve"> TEXT(Table2[[#This Row],[Date]], "mmm-yyyy")</f>
        <v>Nov-2022</v>
      </c>
      <c r="C12">
        <f t="shared" si="0"/>
        <v>2022</v>
      </c>
      <c r="D12">
        <f t="shared" si="1"/>
        <v>11</v>
      </c>
      <c r="E12" t="str">
        <f t="shared" si="2"/>
        <v>November</v>
      </c>
      <c r="F12" t="str">
        <f t="shared" si="7"/>
        <v>Q4</v>
      </c>
      <c r="G12">
        <f t="shared" si="3"/>
        <v>6</v>
      </c>
      <c r="H12" t="str">
        <f t="shared" si="4"/>
        <v>Friday</v>
      </c>
      <c r="I12" s="1">
        <f t="shared" si="5"/>
        <v>44864</v>
      </c>
      <c r="J12" s="1">
        <f t="shared" si="6"/>
        <v>44870</v>
      </c>
    </row>
    <row r="13" spans="1:10" x14ac:dyDescent="0.2">
      <c r="A13" s="1">
        <v>44870</v>
      </c>
      <c r="B13" s="1" t="str">
        <f xml:space="preserve"> TEXT(Table2[[#This Row],[Date]], "mmm-yyyy")</f>
        <v>Nov-2022</v>
      </c>
      <c r="C13">
        <f t="shared" si="0"/>
        <v>2022</v>
      </c>
      <c r="D13">
        <f t="shared" si="1"/>
        <v>11</v>
      </c>
      <c r="E13" t="str">
        <f t="shared" si="2"/>
        <v>November</v>
      </c>
      <c r="F13" t="str">
        <f t="shared" si="7"/>
        <v>Q4</v>
      </c>
      <c r="G13">
        <f t="shared" si="3"/>
        <v>7</v>
      </c>
      <c r="H13" t="str">
        <f t="shared" si="4"/>
        <v>Saturday</v>
      </c>
      <c r="I13" s="1">
        <f t="shared" si="5"/>
        <v>44864</v>
      </c>
      <c r="J13" s="1">
        <f t="shared" si="6"/>
        <v>44870</v>
      </c>
    </row>
    <row r="14" spans="1:10" x14ac:dyDescent="0.2">
      <c r="A14" s="1">
        <v>44871</v>
      </c>
      <c r="B14" s="1" t="str">
        <f xml:space="preserve"> TEXT(Table2[[#This Row],[Date]], "mmm-yyyy")</f>
        <v>Nov-2022</v>
      </c>
      <c r="C14">
        <f t="shared" si="0"/>
        <v>2022</v>
      </c>
      <c r="D14">
        <f t="shared" si="1"/>
        <v>11</v>
      </c>
      <c r="E14" t="str">
        <f t="shared" si="2"/>
        <v>November</v>
      </c>
      <c r="F14" t="str">
        <f t="shared" si="7"/>
        <v>Q4</v>
      </c>
      <c r="G14">
        <f t="shared" si="3"/>
        <v>1</v>
      </c>
      <c r="H14" t="str">
        <f t="shared" si="4"/>
        <v>Sunday</v>
      </c>
      <c r="I14" s="1">
        <f t="shared" si="5"/>
        <v>44871</v>
      </c>
      <c r="J14" s="1">
        <f t="shared" si="6"/>
        <v>44877</v>
      </c>
    </row>
    <row r="15" spans="1:10" x14ac:dyDescent="0.2">
      <c r="A15" s="1">
        <v>44872</v>
      </c>
      <c r="B15" s="1" t="str">
        <f xml:space="preserve"> TEXT(Table2[[#This Row],[Date]], "mmm-yyyy")</f>
        <v>Nov-2022</v>
      </c>
      <c r="C15">
        <f t="shared" si="0"/>
        <v>2022</v>
      </c>
      <c r="D15">
        <f t="shared" si="1"/>
        <v>11</v>
      </c>
      <c r="E15" t="str">
        <f t="shared" si="2"/>
        <v>November</v>
      </c>
      <c r="F15" t="str">
        <f t="shared" si="7"/>
        <v>Q4</v>
      </c>
      <c r="G15">
        <f t="shared" si="3"/>
        <v>2</v>
      </c>
      <c r="H15" t="str">
        <f t="shared" si="4"/>
        <v>Monday</v>
      </c>
      <c r="I15" s="1">
        <f t="shared" si="5"/>
        <v>44871</v>
      </c>
      <c r="J15" s="1">
        <f t="shared" si="6"/>
        <v>44877</v>
      </c>
    </row>
    <row r="16" spans="1:10" x14ac:dyDescent="0.2">
      <c r="A16" s="1">
        <v>44873</v>
      </c>
      <c r="B16" s="1" t="str">
        <f xml:space="preserve"> TEXT(Table2[[#This Row],[Date]], "mmm-yyyy")</f>
        <v>Nov-2022</v>
      </c>
      <c r="C16">
        <f t="shared" si="0"/>
        <v>2022</v>
      </c>
      <c r="D16">
        <f t="shared" si="1"/>
        <v>11</v>
      </c>
      <c r="E16" t="str">
        <f t="shared" si="2"/>
        <v>November</v>
      </c>
      <c r="F16" t="str">
        <f t="shared" si="7"/>
        <v>Q4</v>
      </c>
      <c r="G16">
        <f t="shared" si="3"/>
        <v>3</v>
      </c>
      <c r="H16" t="str">
        <f t="shared" si="4"/>
        <v>Tuesday</v>
      </c>
      <c r="I16" s="1">
        <f t="shared" si="5"/>
        <v>44871</v>
      </c>
      <c r="J16" s="1">
        <f t="shared" si="6"/>
        <v>44877</v>
      </c>
    </row>
    <row r="17" spans="1:10" x14ac:dyDescent="0.2">
      <c r="A17" s="1">
        <v>44874</v>
      </c>
      <c r="B17" s="1" t="str">
        <f xml:space="preserve"> TEXT(Table2[[#This Row],[Date]], "mmm-yyyy")</f>
        <v>Nov-2022</v>
      </c>
      <c r="C17">
        <f t="shared" si="0"/>
        <v>2022</v>
      </c>
      <c r="D17">
        <f t="shared" si="1"/>
        <v>11</v>
      </c>
      <c r="E17" t="str">
        <f t="shared" si="2"/>
        <v>November</v>
      </c>
      <c r="F17" t="str">
        <f t="shared" si="7"/>
        <v>Q4</v>
      </c>
      <c r="G17">
        <f t="shared" si="3"/>
        <v>4</v>
      </c>
      <c r="H17" t="str">
        <f t="shared" si="4"/>
        <v>Wednesday</v>
      </c>
      <c r="I17" s="1">
        <f t="shared" si="5"/>
        <v>44871</v>
      </c>
      <c r="J17" s="1">
        <f t="shared" si="6"/>
        <v>44877</v>
      </c>
    </row>
    <row r="18" spans="1:10" x14ac:dyDescent="0.2">
      <c r="A18" s="1">
        <v>44875</v>
      </c>
      <c r="B18" s="1" t="str">
        <f xml:space="preserve"> TEXT(Table2[[#This Row],[Date]], "mmm-yyyy")</f>
        <v>Nov-2022</v>
      </c>
      <c r="C18">
        <f t="shared" si="0"/>
        <v>2022</v>
      </c>
      <c r="D18">
        <f t="shared" si="1"/>
        <v>11</v>
      </c>
      <c r="E18" t="str">
        <f t="shared" si="2"/>
        <v>November</v>
      </c>
      <c r="F18" t="str">
        <f t="shared" si="7"/>
        <v>Q4</v>
      </c>
      <c r="G18">
        <f t="shared" si="3"/>
        <v>5</v>
      </c>
      <c r="H18" t="str">
        <f t="shared" si="4"/>
        <v>Thursday</v>
      </c>
      <c r="I18" s="1">
        <f t="shared" si="5"/>
        <v>44871</v>
      </c>
      <c r="J18" s="1">
        <f t="shared" si="6"/>
        <v>44877</v>
      </c>
    </row>
    <row r="19" spans="1:10" x14ac:dyDescent="0.2">
      <c r="A19" s="1">
        <v>44876</v>
      </c>
      <c r="B19" s="1" t="str">
        <f xml:space="preserve"> TEXT(Table2[[#This Row],[Date]], "mmm-yyyy")</f>
        <v>Nov-2022</v>
      </c>
      <c r="C19">
        <f t="shared" si="0"/>
        <v>2022</v>
      </c>
      <c r="D19">
        <f t="shared" si="1"/>
        <v>11</v>
      </c>
      <c r="E19" t="str">
        <f t="shared" si="2"/>
        <v>November</v>
      </c>
      <c r="F19" t="str">
        <f t="shared" si="7"/>
        <v>Q4</v>
      </c>
      <c r="G19">
        <f t="shared" si="3"/>
        <v>6</v>
      </c>
      <c r="H19" t="str">
        <f t="shared" si="4"/>
        <v>Friday</v>
      </c>
      <c r="I19" s="1">
        <f t="shared" si="5"/>
        <v>44871</v>
      </c>
      <c r="J19" s="1">
        <f t="shared" si="6"/>
        <v>44877</v>
      </c>
    </row>
    <row r="20" spans="1:10" x14ac:dyDescent="0.2">
      <c r="A20" s="1">
        <v>44877</v>
      </c>
      <c r="B20" s="1" t="str">
        <f xml:space="preserve"> TEXT(Table2[[#This Row],[Date]], "mmm-yyyy")</f>
        <v>Nov-2022</v>
      </c>
      <c r="C20">
        <f t="shared" si="0"/>
        <v>2022</v>
      </c>
      <c r="D20">
        <f t="shared" si="1"/>
        <v>11</v>
      </c>
      <c r="E20" t="str">
        <f t="shared" si="2"/>
        <v>November</v>
      </c>
      <c r="F20" t="str">
        <f t="shared" si="7"/>
        <v>Q4</v>
      </c>
      <c r="G20">
        <f t="shared" si="3"/>
        <v>7</v>
      </c>
      <c r="H20" t="str">
        <f t="shared" si="4"/>
        <v>Saturday</v>
      </c>
      <c r="I20" s="1">
        <f t="shared" si="5"/>
        <v>44871</v>
      </c>
      <c r="J20" s="1">
        <f t="shared" si="6"/>
        <v>44877</v>
      </c>
    </row>
    <row r="21" spans="1:10" x14ac:dyDescent="0.2">
      <c r="A21" s="1">
        <v>44878</v>
      </c>
      <c r="B21" s="1" t="str">
        <f xml:space="preserve"> TEXT(Table2[[#This Row],[Date]], "mmm-yyyy")</f>
        <v>Nov-2022</v>
      </c>
      <c r="C21">
        <f t="shared" si="0"/>
        <v>2022</v>
      </c>
      <c r="D21">
        <f t="shared" si="1"/>
        <v>11</v>
      </c>
      <c r="E21" t="str">
        <f t="shared" si="2"/>
        <v>November</v>
      </c>
      <c r="F21" t="str">
        <f t="shared" si="7"/>
        <v>Q4</v>
      </c>
      <c r="G21">
        <f t="shared" si="3"/>
        <v>1</v>
      </c>
      <c r="H21" t="str">
        <f t="shared" si="4"/>
        <v>Sunday</v>
      </c>
      <c r="I21" s="1">
        <f t="shared" si="5"/>
        <v>44878</v>
      </c>
      <c r="J21" s="1">
        <f t="shared" si="6"/>
        <v>44884</v>
      </c>
    </row>
    <row r="22" spans="1:10" x14ac:dyDescent="0.2">
      <c r="A22" s="1">
        <v>44879</v>
      </c>
      <c r="B22" s="1" t="str">
        <f xml:space="preserve"> TEXT(Table2[[#This Row],[Date]], "mmm-yyyy")</f>
        <v>Nov-2022</v>
      </c>
      <c r="C22">
        <f t="shared" si="0"/>
        <v>2022</v>
      </c>
      <c r="D22">
        <f t="shared" si="1"/>
        <v>11</v>
      </c>
      <c r="E22" t="str">
        <f t="shared" si="2"/>
        <v>November</v>
      </c>
      <c r="F22" t="str">
        <f t="shared" si="7"/>
        <v>Q4</v>
      </c>
      <c r="G22">
        <f t="shared" si="3"/>
        <v>2</v>
      </c>
      <c r="H22" t="str">
        <f t="shared" si="4"/>
        <v>Monday</v>
      </c>
      <c r="I22" s="1">
        <f t="shared" si="5"/>
        <v>44878</v>
      </c>
      <c r="J22" s="1">
        <f t="shared" si="6"/>
        <v>44884</v>
      </c>
    </row>
    <row r="23" spans="1:10" x14ac:dyDescent="0.2">
      <c r="A23" s="1">
        <v>44880</v>
      </c>
      <c r="B23" s="1" t="str">
        <f xml:space="preserve"> TEXT(Table2[[#This Row],[Date]], "mmm-yyyy")</f>
        <v>Nov-2022</v>
      </c>
      <c r="C23">
        <f t="shared" si="0"/>
        <v>2022</v>
      </c>
      <c r="D23">
        <f t="shared" si="1"/>
        <v>11</v>
      </c>
      <c r="E23" t="str">
        <f t="shared" si="2"/>
        <v>November</v>
      </c>
      <c r="F23" t="str">
        <f t="shared" si="7"/>
        <v>Q4</v>
      </c>
      <c r="G23">
        <f t="shared" si="3"/>
        <v>3</v>
      </c>
      <c r="H23" t="str">
        <f t="shared" si="4"/>
        <v>Tuesday</v>
      </c>
      <c r="I23" s="1">
        <f t="shared" si="5"/>
        <v>44878</v>
      </c>
      <c r="J23" s="1">
        <f t="shared" si="6"/>
        <v>44884</v>
      </c>
    </row>
    <row r="24" spans="1:10" x14ac:dyDescent="0.2">
      <c r="A24" s="1">
        <v>44881</v>
      </c>
      <c r="B24" s="1" t="str">
        <f xml:space="preserve"> TEXT(Table2[[#This Row],[Date]], "mmm-yyyy")</f>
        <v>Nov-2022</v>
      </c>
      <c r="C24">
        <f t="shared" si="0"/>
        <v>2022</v>
      </c>
      <c r="D24">
        <f t="shared" si="1"/>
        <v>11</v>
      </c>
      <c r="E24" t="str">
        <f t="shared" si="2"/>
        <v>November</v>
      </c>
      <c r="F24" t="str">
        <f t="shared" si="7"/>
        <v>Q4</v>
      </c>
      <c r="G24">
        <f t="shared" si="3"/>
        <v>4</v>
      </c>
      <c r="H24" t="str">
        <f t="shared" si="4"/>
        <v>Wednesday</v>
      </c>
      <c r="I24" s="1">
        <f t="shared" si="5"/>
        <v>44878</v>
      </c>
      <c r="J24" s="1">
        <f t="shared" si="6"/>
        <v>44884</v>
      </c>
    </row>
    <row r="25" spans="1:10" x14ac:dyDescent="0.2">
      <c r="A25" s="1">
        <v>44882</v>
      </c>
      <c r="B25" s="1" t="str">
        <f xml:space="preserve"> TEXT(Table2[[#This Row],[Date]], "mmm-yyyy")</f>
        <v>Nov-2022</v>
      </c>
      <c r="C25">
        <f t="shared" si="0"/>
        <v>2022</v>
      </c>
      <c r="D25">
        <f t="shared" si="1"/>
        <v>11</v>
      </c>
      <c r="E25" t="str">
        <f t="shared" si="2"/>
        <v>November</v>
      </c>
      <c r="F25" t="str">
        <f t="shared" si="7"/>
        <v>Q4</v>
      </c>
      <c r="G25">
        <f t="shared" si="3"/>
        <v>5</v>
      </c>
      <c r="H25" t="str">
        <f t="shared" si="4"/>
        <v>Thursday</v>
      </c>
      <c r="I25" s="1">
        <f t="shared" si="5"/>
        <v>44878</v>
      </c>
      <c r="J25" s="1">
        <f t="shared" si="6"/>
        <v>44884</v>
      </c>
    </row>
    <row r="26" spans="1:10" x14ac:dyDescent="0.2">
      <c r="A26" s="1">
        <v>44883</v>
      </c>
      <c r="B26" s="1" t="str">
        <f xml:space="preserve"> TEXT(Table2[[#This Row],[Date]], "mmm-yyyy")</f>
        <v>Nov-2022</v>
      </c>
      <c r="C26">
        <f t="shared" si="0"/>
        <v>2022</v>
      </c>
      <c r="D26">
        <f t="shared" si="1"/>
        <v>11</v>
      </c>
      <c r="E26" t="str">
        <f t="shared" si="2"/>
        <v>November</v>
      </c>
      <c r="F26" t="str">
        <f t="shared" si="7"/>
        <v>Q4</v>
      </c>
      <c r="G26">
        <f t="shared" si="3"/>
        <v>6</v>
      </c>
      <c r="H26" t="str">
        <f t="shared" si="4"/>
        <v>Friday</v>
      </c>
      <c r="I26" s="1">
        <f t="shared" si="5"/>
        <v>44878</v>
      </c>
      <c r="J26" s="1">
        <f t="shared" si="6"/>
        <v>44884</v>
      </c>
    </row>
    <row r="27" spans="1:10" x14ac:dyDescent="0.2">
      <c r="A27" s="1">
        <v>44884</v>
      </c>
      <c r="B27" s="1" t="str">
        <f xml:space="preserve"> TEXT(Table2[[#This Row],[Date]], "mmm-yyyy")</f>
        <v>Nov-2022</v>
      </c>
      <c r="C27">
        <f t="shared" si="0"/>
        <v>2022</v>
      </c>
      <c r="D27">
        <f t="shared" si="1"/>
        <v>11</v>
      </c>
      <c r="E27" t="str">
        <f t="shared" si="2"/>
        <v>November</v>
      </c>
      <c r="F27" t="str">
        <f t="shared" si="7"/>
        <v>Q4</v>
      </c>
      <c r="G27">
        <f t="shared" si="3"/>
        <v>7</v>
      </c>
      <c r="H27" t="str">
        <f t="shared" si="4"/>
        <v>Saturday</v>
      </c>
      <c r="I27" s="1">
        <f t="shared" si="5"/>
        <v>44878</v>
      </c>
      <c r="J27" s="1">
        <f t="shared" si="6"/>
        <v>44884</v>
      </c>
    </row>
    <row r="28" spans="1:10" x14ac:dyDescent="0.2">
      <c r="A28" s="1">
        <v>44885</v>
      </c>
      <c r="B28" s="1" t="str">
        <f xml:space="preserve"> TEXT(Table2[[#This Row],[Date]], "mmm-yyyy")</f>
        <v>Nov-2022</v>
      </c>
      <c r="C28">
        <f t="shared" si="0"/>
        <v>2022</v>
      </c>
      <c r="D28">
        <f t="shared" si="1"/>
        <v>11</v>
      </c>
      <c r="E28" t="str">
        <f t="shared" si="2"/>
        <v>November</v>
      </c>
      <c r="F28" t="str">
        <f t="shared" si="7"/>
        <v>Q4</v>
      </c>
      <c r="G28">
        <f t="shared" si="3"/>
        <v>1</v>
      </c>
      <c r="H28" t="str">
        <f t="shared" si="4"/>
        <v>Sunday</v>
      </c>
      <c r="I28" s="1">
        <f t="shared" si="5"/>
        <v>44885</v>
      </c>
      <c r="J28" s="1">
        <f t="shared" si="6"/>
        <v>44891</v>
      </c>
    </row>
    <row r="29" spans="1:10" x14ac:dyDescent="0.2">
      <c r="A29" s="1">
        <v>44886</v>
      </c>
      <c r="B29" s="1" t="str">
        <f xml:space="preserve"> TEXT(Table2[[#This Row],[Date]], "mmm-yyyy")</f>
        <v>Nov-2022</v>
      </c>
      <c r="C29">
        <f t="shared" si="0"/>
        <v>2022</v>
      </c>
      <c r="D29">
        <f t="shared" si="1"/>
        <v>11</v>
      </c>
      <c r="E29" t="str">
        <f t="shared" si="2"/>
        <v>November</v>
      </c>
      <c r="F29" t="str">
        <f t="shared" si="7"/>
        <v>Q4</v>
      </c>
      <c r="G29">
        <f t="shared" si="3"/>
        <v>2</v>
      </c>
      <c r="H29" t="str">
        <f t="shared" si="4"/>
        <v>Monday</v>
      </c>
      <c r="I29" s="1">
        <f t="shared" si="5"/>
        <v>44885</v>
      </c>
      <c r="J29" s="1">
        <f t="shared" si="6"/>
        <v>44891</v>
      </c>
    </row>
    <row r="30" spans="1:10" x14ac:dyDescent="0.2">
      <c r="A30" s="1">
        <v>44887</v>
      </c>
      <c r="B30" s="1" t="str">
        <f xml:space="preserve"> TEXT(Table2[[#This Row],[Date]], "mmm-yyyy")</f>
        <v>Nov-2022</v>
      </c>
      <c r="C30">
        <f t="shared" si="0"/>
        <v>2022</v>
      </c>
      <c r="D30">
        <f t="shared" si="1"/>
        <v>11</v>
      </c>
      <c r="E30" t="str">
        <f t="shared" si="2"/>
        <v>November</v>
      </c>
      <c r="F30" t="str">
        <f t="shared" si="7"/>
        <v>Q4</v>
      </c>
      <c r="G30">
        <f t="shared" si="3"/>
        <v>3</v>
      </c>
      <c r="H30" t="str">
        <f t="shared" si="4"/>
        <v>Tuesday</v>
      </c>
      <c r="I30" s="1">
        <f t="shared" si="5"/>
        <v>44885</v>
      </c>
      <c r="J30" s="1">
        <f t="shared" si="6"/>
        <v>44891</v>
      </c>
    </row>
    <row r="31" spans="1:10" x14ac:dyDescent="0.2">
      <c r="A31" s="1">
        <v>44888</v>
      </c>
      <c r="B31" s="1" t="str">
        <f xml:space="preserve"> TEXT(Table2[[#This Row],[Date]], "mmm-yyyy")</f>
        <v>Nov-2022</v>
      </c>
      <c r="C31">
        <f t="shared" si="0"/>
        <v>2022</v>
      </c>
      <c r="D31">
        <f t="shared" si="1"/>
        <v>11</v>
      </c>
      <c r="E31" t="str">
        <f t="shared" si="2"/>
        <v>November</v>
      </c>
      <c r="F31" t="str">
        <f t="shared" si="7"/>
        <v>Q4</v>
      </c>
      <c r="G31">
        <f t="shared" si="3"/>
        <v>4</v>
      </c>
      <c r="H31" t="str">
        <f t="shared" si="4"/>
        <v>Wednesday</v>
      </c>
      <c r="I31" s="1">
        <f t="shared" si="5"/>
        <v>44885</v>
      </c>
      <c r="J31" s="1">
        <f t="shared" si="6"/>
        <v>44891</v>
      </c>
    </row>
    <row r="32" spans="1:10" x14ac:dyDescent="0.2">
      <c r="A32" s="1">
        <v>44889</v>
      </c>
      <c r="B32" s="1" t="str">
        <f xml:space="preserve"> TEXT(Table2[[#This Row],[Date]], "mmm-yyyy")</f>
        <v>Nov-2022</v>
      </c>
      <c r="C32">
        <f t="shared" si="0"/>
        <v>2022</v>
      </c>
      <c r="D32">
        <f t="shared" si="1"/>
        <v>11</v>
      </c>
      <c r="E32" t="str">
        <f t="shared" si="2"/>
        <v>November</v>
      </c>
      <c r="F32" t="str">
        <f t="shared" si="7"/>
        <v>Q4</v>
      </c>
      <c r="G32">
        <f t="shared" si="3"/>
        <v>5</v>
      </c>
      <c r="H32" t="str">
        <f t="shared" si="4"/>
        <v>Thursday</v>
      </c>
      <c r="I32" s="1">
        <f t="shared" si="5"/>
        <v>44885</v>
      </c>
      <c r="J32" s="1">
        <f t="shared" si="6"/>
        <v>44891</v>
      </c>
    </row>
    <row r="33" spans="1:10" x14ac:dyDescent="0.2">
      <c r="A33" s="1">
        <v>44890</v>
      </c>
      <c r="B33" s="1" t="str">
        <f xml:space="preserve"> TEXT(Table2[[#This Row],[Date]], "mmm-yyyy")</f>
        <v>Nov-2022</v>
      </c>
      <c r="C33">
        <f t="shared" si="0"/>
        <v>2022</v>
      </c>
      <c r="D33">
        <f t="shared" si="1"/>
        <v>11</v>
      </c>
      <c r="E33" t="str">
        <f t="shared" si="2"/>
        <v>November</v>
      </c>
      <c r="F33" t="str">
        <f t="shared" si="7"/>
        <v>Q4</v>
      </c>
      <c r="G33">
        <f t="shared" si="3"/>
        <v>6</v>
      </c>
      <c r="H33" t="str">
        <f t="shared" si="4"/>
        <v>Friday</v>
      </c>
      <c r="I33" s="1">
        <f t="shared" si="5"/>
        <v>44885</v>
      </c>
      <c r="J33" s="1">
        <f t="shared" si="6"/>
        <v>44891</v>
      </c>
    </row>
    <row r="34" spans="1:10" x14ac:dyDescent="0.2">
      <c r="A34" s="1">
        <v>44891</v>
      </c>
      <c r="B34" s="1" t="str">
        <f xml:space="preserve"> TEXT(Table2[[#This Row],[Date]], "mmm-yyyy")</f>
        <v>Nov-2022</v>
      </c>
      <c r="C34">
        <f t="shared" si="0"/>
        <v>2022</v>
      </c>
      <c r="D34">
        <f t="shared" si="1"/>
        <v>11</v>
      </c>
      <c r="E34" t="str">
        <f t="shared" si="2"/>
        <v>November</v>
      </c>
      <c r="F34" t="str">
        <f t="shared" si="7"/>
        <v>Q4</v>
      </c>
      <c r="G34">
        <f t="shared" si="3"/>
        <v>7</v>
      </c>
      <c r="H34" t="str">
        <f t="shared" si="4"/>
        <v>Saturday</v>
      </c>
      <c r="I34" s="1">
        <f t="shared" si="5"/>
        <v>44885</v>
      </c>
      <c r="J34" s="1">
        <f t="shared" si="6"/>
        <v>44891</v>
      </c>
    </row>
    <row r="35" spans="1:10" x14ac:dyDescent="0.2">
      <c r="A35" s="1">
        <v>44892</v>
      </c>
      <c r="B35" s="1" t="str">
        <f xml:space="preserve"> TEXT(Table2[[#This Row],[Date]], "mmm-yyyy")</f>
        <v>Nov-2022</v>
      </c>
      <c r="C35">
        <f t="shared" si="0"/>
        <v>2022</v>
      </c>
      <c r="D35">
        <f t="shared" si="1"/>
        <v>11</v>
      </c>
      <c r="E35" t="str">
        <f t="shared" si="2"/>
        <v>November</v>
      </c>
      <c r="F35" t="str">
        <f t="shared" si="7"/>
        <v>Q4</v>
      </c>
      <c r="G35">
        <f t="shared" si="3"/>
        <v>1</v>
      </c>
      <c r="H35" t="str">
        <f t="shared" si="4"/>
        <v>Sunday</v>
      </c>
      <c r="I35" s="1">
        <f t="shared" si="5"/>
        <v>44892</v>
      </c>
      <c r="J35" s="1">
        <f t="shared" si="6"/>
        <v>44898</v>
      </c>
    </row>
    <row r="36" spans="1:10" x14ac:dyDescent="0.2">
      <c r="A36" s="1">
        <v>44893</v>
      </c>
      <c r="B36" s="1" t="str">
        <f xml:space="preserve"> TEXT(Table2[[#This Row],[Date]], "mmm-yyyy")</f>
        <v>Nov-2022</v>
      </c>
      <c r="C36">
        <f t="shared" si="0"/>
        <v>2022</v>
      </c>
      <c r="D36">
        <f t="shared" si="1"/>
        <v>11</v>
      </c>
      <c r="E36" t="str">
        <f t="shared" si="2"/>
        <v>November</v>
      </c>
      <c r="F36" t="str">
        <f t="shared" si="7"/>
        <v>Q4</v>
      </c>
      <c r="G36">
        <f t="shared" si="3"/>
        <v>2</v>
      </c>
      <c r="H36" t="str">
        <f t="shared" si="4"/>
        <v>Monday</v>
      </c>
      <c r="I36" s="1">
        <f t="shared" si="5"/>
        <v>44892</v>
      </c>
      <c r="J36" s="1">
        <f t="shared" si="6"/>
        <v>44898</v>
      </c>
    </row>
    <row r="37" spans="1:10" x14ac:dyDescent="0.2">
      <c r="A37" s="1">
        <v>44894</v>
      </c>
      <c r="B37" s="1" t="str">
        <f xml:space="preserve"> TEXT(Table2[[#This Row],[Date]], "mmm-yyyy")</f>
        <v>Nov-2022</v>
      </c>
      <c r="C37">
        <f t="shared" si="0"/>
        <v>2022</v>
      </c>
      <c r="D37">
        <f t="shared" si="1"/>
        <v>11</v>
      </c>
      <c r="E37" t="str">
        <f t="shared" si="2"/>
        <v>November</v>
      </c>
      <c r="F37" t="str">
        <f t="shared" si="7"/>
        <v>Q4</v>
      </c>
      <c r="G37">
        <f t="shared" si="3"/>
        <v>3</v>
      </c>
      <c r="H37" t="str">
        <f t="shared" si="4"/>
        <v>Tuesday</v>
      </c>
      <c r="I37" s="1">
        <f t="shared" si="5"/>
        <v>44892</v>
      </c>
      <c r="J37" s="1">
        <f t="shared" si="6"/>
        <v>44898</v>
      </c>
    </row>
    <row r="38" spans="1:10" x14ac:dyDescent="0.2">
      <c r="A38" s="1">
        <v>44895</v>
      </c>
      <c r="B38" s="1" t="str">
        <f xml:space="preserve"> TEXT(Table2[[#This Row],[Date]], "mmm-yyyy")</f>
        <v>Nov-2022</v>
      </c>
      <c r="C38">
        <f t="shared" si="0"/>
        <v>2022</v>
      </c>
      <c r="D38">
        <f t="shared" si="1"/>
        <v>11</v>
      </c>
      <c r="E38" t="str">
        <f t="shared" si="2"/>
        <v>November</v>
      </c>
      <c r="F38" t="str">
        <f t="shared" si="7"/>
        <v>Q4</v>
      </c>
      <c r="G38">
        <f t="shared" si="3"/>
        <v>4</v>
      </c>
      <c r="H38" t="str">
        <f t="shared" si="4"/>
        <v>Wednesday</v>
      </c>
      <c r="I38" s="1">
        <f t="shared" si="5"/>
        <v>44892</v>
      </c>
      <c r="J38" s="1">
        <f t="shared" si="6"/>
        <v>44898</v>
      </c>
    </row>
    <row r="39" spans="1:10" x14ac:dyDescent="0.2">
      <c r="A39" s="1">
        <v>44896</v>
      </c>
      <c r="B39" s="1" t="str">
        <f xml:space="preserve"> TEXT(Table2[[#This Row],[Date]], "mmm-yyyy")</f>
        <v>Dec-2022</v>
      </c>
      <c r="C39">
        <f t="shared" si="0"/>
        <v>2022</v>
      </c>
      <c r="D39">
        <f t="shared" si="1"/>
        <v>12</v>
      </c>
      <c r="E39" t="str">
        <f t="shared" si="2"/>
        <v>December</v>
      </c>
      <c r="F39" t="str">
        <f t="shared" si="7"/>
        <v>Q4</v>
      </c>
      <c r="G39">
        <f t="shared" si="3"/>
        <v>5</v>
      </c>
      <c r="H39" t="str">
        <f t="shared" si="4"/>
        <v>Thursday</v>
      </c>
      <c r="I39" s="1">
        <f t="shared" si="5"/>
        <v>44892</v>
      </c>
      <c r="J39" s="1">
        <f t="shared" si="6"/>
        <v>44898</v>
      </c>
    </row>
    <row r="40" spans="1:10" x14ac:dyDescent="0.2">
      <c r="A40" s="1">
        <v>44897</v>
      </c>
      <c r="B40" s="1" t="str">
        <f xml:space="preserve"> TEXT(Table2[[#This Row],[Date]], "mmm-yyyy")</f>
        <v>Dec-2022</v>
      </c>
      <c r="C40">
        <f t="shared" si="0"/>
        <v>2022</v>
      </c>
      <c r="D40">
        <f t="shared" si="1"/>
        <v>12</v>
      </c>
      <c r="E40" t="str">
        <f t="shared" si="2"/>
        <v>December</v>
      </c>
      <c r="F40" t="str">
        <f t="shared" si="7"/>
        <v>Q4</v>
      </c>
      <c r="G40">
        <f t="shared" si="3"/>
        <v>6</v>
      </c>
      <c r="H40" t="str">
        <f t="shared" si="4"/>
        <v>Friday</v>
      </c>
      <c r="I40" s="1">
        <f t="shared" si="5"/>
        <v>44892</v>
      </c>
      <c r="J40" s="1">
        <f t="shared" si="6"/>
        <v>44898</v>
      </c>
    </row>
    <row r="41" spans="1:10" x14ac:dyDescent="0.2">
      <c r="A41" s="1">
        <v>44898</v>
      </c>
      <c r="B41" s="1" t="str">
        <f xml:space="preserve"> TEXT(Table2[[#This Row],[Date]], "mmm-yyyy")</f>
        <v>Dec-2022</v>
      </c>
      <c r="C41">
        <f t="shared" si="0"/>
        <v>2022</v>
      </c>
      <c r="D41">
        <f t="shared" si="1"/>
        <v>12</v>
      </c>
      <c r="E41" t="str">
        <f t="shared" si="2"/>
        <v>December</v>
      </c>
      <c r="F41" t="str">
        <f t="shared" si="7"/>
        <v>Q4</v>
      </c>
      <c r="G41">
        <f t="shared" si="3"/>
        <v>7</v>
      </c>
      <c r="H41" t="str">
        <f t="shared" si="4"/>
        <v>Saturday</v>
      </c>
      <c r="I41" s="1">
        <f t="shared" si="5"/>
        <v>44892</v>
      </c>
      <c r="J41" s="1">
        <f t="shared" si="6"/>
        <v>44898</v>
      </c>
    </row>
    <row r="42" spans="1:10" x14ac:dyDescent="0.2">
      <c r="A42" s="1">
        <v>44899</v>
      </c>
      <c r="B42" s="1" t="str">
        <f xml:space="preserve"> TEXT(Table2[[#This Row],[Date]], "mmm-yyyy")</f>
        <v>Dec-2022</v>
      </c>
      <c r="C42">
        <f t="shared" si="0"/>
        <v>2022</v>
      </c>
      <c r="D42">
        <f t="shared" si="1"/>
        <v>12</v>
      </c>
      <c r="E42" t="str">
        <f t="shared" si="2"/>
        <v>December</v>
      </c>
      <c r="F42" t="str">
        <f t="shared" si="7"/>
        <v>Q4</v>
      </c>
      <c r="G42">
        <f t="shared" si="3"/>
        <v>1</v>
      </c>
      <c r="H42" t="str">
        <f t="shared" si="4"/>
        <v>Sunday</v>
      </c>
      <c r="I42" s="1">
        <f t="shared" si="5"/>
        <v>44899</v>
      </c>
      <c r="J42" s="1">
        <f t="shared" si="6"/>
        <v>44905</v>
      </c>
    </row>
    <row r="43" spans="1:10" x14ac:dyDescent="0.2">
      <c r="A43" s="1">
        <v>44900</v>
      </c>
      <c r="B43" s="1" t="str">
        <f xml:space="preserve"> TEXT(Table2[[#This Row],[Date]], "mmm-yyyy")</f>
        <v>Dec-2022</v>
      </c>
      <c r="C43">
        <f t="shared" si="0"/>
        <v>2022</v>
      </c>
      <c r="D43">
        <f t="shared" si="1"/>
        <v>12</v>
      </c>
      <c r="E43" t="str">
        <f t="shared" si="2"/>
        <v>December</v>
      </c>
      <c r="F43" t="str">
        <f t="shared" si="7"/>
        <v>Q4</v>
      </c>
      <c r="G43">
        <f t="shared" si="3"/>
        <v>2</v>
      </c>
      <c r="H43" t="str">
        <f t="shared" si="4"/>
        <v>Monday</v>
      </c>
      <c r="I43" s="1">
        <f t="shared" si="5"/>
        <v>44899</v>
      </c>
      <c r="J43" s="1">
        <f t="shared" si="6"/>
        <v>44905</v>
      </c>
    </row>
    <row r="44" spans="1:10" x14ac:dyDescent="0.2">
      <c r="A44" s="1">
        <v>44901</v>
      </c>
      <c r="B44" s="1" t="str">
        <f xml:space="preserve"> TEXT(Table2[[#This Row],[Date]], "mmm-yyyy")</f>
        <v>Dec-2022</v>
      </c>
      <c r="C44">
        <f t="shared" si="0"/>
        <v>2022</v>
      </c>
      <c r="D44">
        <f t="shared" si="1"/>
        <v>12</v>
      </c>
      <c r="E44" t="str">
        <f t="shared" si="2"/>
        <v>December</v>
      </c>
      <c r="F44" t="str">
        <f t="shared" si="7"/>
        <v>Q4</v>
      </c>
      <c r="G44">
        <f t="shared" si="3"/>
        <v>3</v>
      </c>
      <c r="H44" t="str">
        <f t="shared" si="4"/>
        <v>Tuesday</v>
      </c>
      <c r="I44" s="1">
        <f t="shared" si="5"/>
        <v>44899</v>
      </c>
      <c r="J44" s="1">
        <f t="shared" si="6"/>
        <v>44905</v>
      </c>
    </row>
    <row r="45" spans="1:10" x14ac:dyDescent="0.2">
      <c r="A45" s="1">
        <v>44902</v>
      </c>
      <c r="B45" s="1" t="str">
        <f xml:space="preserve"> TEXT(Table2[[#This Row],[Date]], "mmm-yyyy")</f>
        <v>Dec-2022</v>
      </c>
      <c r="C45">
        <f t="shared" si="0"/>
        <v>2022</v>
      </c>
      <c r="D45">
        <f t="shared" si="1"/>
        <v>12</v>
      </c>
      <c r="E45" t="str">
        <f t="shared" si="2"/>
        <v>December</v>
      </c>
      <c r="F45" t="str">
        <f t="shared" si="7"/>
        <v>Q4</v>
      </c>
      <c r="G45">
        <f t="shared" si="3"/>
        <v>4</v>
      </c>
      <c r="H45" t="str">
        <f t="shared" si="4"/>
        <v>Wednesday</v>
      </c>
      <c r="I45" s="1">
        <f t="shared" si="5"/>
        <v>44899</v>
      </c>
      <c r="J45" s="1">
        <f t="shared" si="6"/>
        <v>44905</v>
      </c>
    </row>
    <row r="46" spans="1:10" x14ac:dyDescent="0.2">
      <c r="A46" s="1">
        <v>44903</v>
      </c>
      <c r="B46" s="1" t="str">
        <f xml:space="preserve"> TEXT(Table2[[#This Row],[Date]], "mmm-yyyy")</f>
        <v>Dec-2022</v>
      </c>
      <c r="C46">
        <f t="shared" si="0"/>
        <v>2022</v>
      </c>
      <c r="D46">
        <f t="shared" si="1"/>
        <v>12</v>
      </c>
      <c r="E46" t="str">
        <f t="shared" si="2"/>
        <v>December</v>
      </c>
      <c r="F46" t="str">
        <f t="shared" si="7"/>
        <v>Q4</v>
      </c>
      <c r="G46">
        <f t="shared" si="3"/>
        <v>5</v>
      </c>
      <c r="H46" t="str">
        <f t="shared" si="4"/>
        <v>Thursday</v>
      </c>
      <c r="I46" s="1">
        <f t="shared" si="5"/>
        <v>44899</v>
      </c>
      <c r="J46" s="1">
        <f t="shared" si="6"/>
        <v>44905</v>
      </c>
    </row>
    <row r="47" spans="1:10" x14ac:dyDescent="0.2">
      <c r="A47" s="1">
        <v>44904</v>
      </c>
      <c r="B47" s="1" t="str">
        <f xml:space="preserve"> TEXT(Table2[[#This Row],[Date]], "mmm-yyyy")</f>
        <v>Dec-2022</v>
      </c>
      <c r="C47">
        <f t="shared" si="0"/>
        <v>2022</v>
      </c>
      <c r="D47">
        <f t="shared" si="1"/>
        <v>12</v>
      </c>
      <c r="E47" t="str">
        <f t="shared" si="2"/>
        <v>December</v>
      </c>
      <c r="F47" t="str">
        <f t="shared" si="7"/>
        <v>Q4</v>
      </c>
      <c r="G47">
        <f t="shared" si="3"/>
        <v>6</v>
      </c>
      <c r="H47" t="str">
        <f t="shared" si="4"/>
        <v>Friday</v>
      </c>
      <c r="I47" s="1">
        <f t="shared" si="5"/>
        <v>44899</v>
      </c>
      <c r="J47" s="1">
        <f t="shared" si="6"/>
        <v>44905</v>
      </c>
    </row>
    <row r="48" spans="1:10" x14ac:dyDescent="0.2">
      <c r="A48" s="1">
        <v>44905</v>
      </c>
      <c r="B48" s="1" t="str">
        <f xml:space="preserve"> TEXT(Table2[[#This Row],[Date]], "mmm-yyyy")</f>
        <v>Dec-2022</v>
      </c>
      <c r="C48">
        <f t="shared" si="0"/>
        <v>2022</v>
      </c>
      <c r="D48">
        <f t="shared" si="1"/>
        <v>12</v>
      </c>
      <c r="E48" t="str">
        <f t="shared" si="2"/>
        <v>December</v>
      </c>
      <c r="F48" t="str">
        <f t="shared" si="7"/>
        <v>Q4</v>
      </c>
      <c r="G48">
        <f t="shared" si="3"/>
        <v>7</v>
      </c>
      <c r="H48" t="str">
        <f t="shared" si="4"/>
        <v>Saturday</v>
      </c>
      <c r="I48" s="1">
        <f t="shared" si="5"/>
        <v>44899</v>
      </c>
      <c r="J48" s="1">
        <f t="shared" si="6"/>
        <v>44905</v>
      </c>
    </row>
    <row r="49" spans="1:10" x14ac:dyDescent="0.2">
      <c r="A49" s="1">
        <v>44906</v>
      </c>
      <c r="B49" s="1" t="str">
        <f xml:space="preserve"> TEXT(Table2[[#This Row],[Date]], "mmm-yyyy")</f>
        <v>Dec-2022</v>
      </c>
      <c r="C49">
        <f t="shared" si="0"/>
        <v>2022</v>
      </c>
      <c r="D49">
        <f t="shared" si="1"/>
        <v>12</v>
      </c>
      <c r="E49" t="str">
        <f t="shared" si="2"/>
        <v>December</v>
      </c>
      <c r="F49" t="str">
        <f t="shared" si="7"/>
        <v>Q4</v>
      </c>
      <c r="G49">
        <f t="shared" si="3"/>
        <v>1</v>
      </c>
      <c r="H49" t="str">
        <f t="shared" si="4"/>
        <v>Sunday</v>
      </c>
      <c r="I49" s="1">
        <f t="shared" si="5"/>
        <v>44906</v>
      </c>
      <c r="J49" s="1">
        <f t="shared" si="6"/>
        <v>44912</v>
      </c>
    </row>
    <row r="50" spans="1:10" x14ac:dyDescent="0.2">
      <c r="A50" s="1">
        <v>44907</v>
      </c>
      <c r="B50" s="1" t="str">
        <f xml:space="preserve"> TEXT(Table2[[#This Row],[Date]], "mmm-yyyy")</f>
        <v>Dec-2022</v>
      </c>
      <c r="C50">
        <f t="shared" si="0"/>
        <v>2022</v>
      </c>
      <c r="D50">
        <f t="shared" si="1"/>
        <v>12</v>
      </c>
      <c r="E50" t="str">
        <f t="shared" si="2"/>
        <v>December</v>
      </c>
      <c r="F50" t="str">
        <f t="shared" si="7"/>
        <v>Q4</v>
      </c>
      <c r="G50">
        <f t="shared" si="3"/>
        <v>2</v>
      </c>
      <c r="H50" t="str">
        <f t="shared" si="4"/>
        <v>Monday</v>
      </c>
      <c r="I50" s="1">
        <f t="shared" si="5"/>
        <v>44906</v>
      </c>
      <c r="J50" s="1">
        <f t="shared" si="6"/>
        <v>44912</v>
      </c>
    </row>
    <row r="51" spans="1:10" x14ac:dyDescent="0.2">
      <c r="A51" s="1">
        <v>44908</v>
      </c>
      <c r="B51" s="1" t="str">
        <f xml:space="preserve"> TEXT(Table2[[#This Row],[Date]], "mmm-yyyy")</f>
        <v>Dec-2022</v>
      </c>
      <c r="C51">
        <f t="shared" si="0"/>
        <v>2022</v>
      </c>
      <c r="D51">
        <f t="shared" si="1"/>
        <v>12</v>
      </c>
      <c r="E51" t="str">
        <f t="shared" si="2"/>
        <v>December</v>
      </c>
      <c r="F51" t="str">
        <f t="shared" si="7"/>
        <v>Q4</v>
      </c>
      <c r="G51">
        <f t="shared" si="3"/>
        <v>3</v>
      </c>
      <c r="H51" t="str">
        <f t="shared" si="4"/>
        <v>Tuesday</v>
      </c>
      <c r="I51" s="1">
        <f t="shared" si="5"/>
        <v>44906</v>
      </c>
      <c r="J51" s="1">
        <f t="shared" si="6"/>
        <v>44912</v>
      </c>
    </row>
    <row r="52" spans="1:10" x14ac:dyDescent="0.2">
      <c r="A52" s="1">
        <v>44909</v>
      </c>
      <c r="B52" s="1" t="str">
        <f xml:space="preserve"> TEXT(Table2[[#This Row],[Date]], "mmm-yyyy")</f>
        <v>Dec-2022</v>
      </c>
      <c r="C52">
        <f t="shared" si="0"/>
        <v>2022</v>
      </c>
      <c r="D52">
        <f t="shared" si="1"/>
        <v>12</v>
      </c>
      <c r="E52" t="str">
        <f t="shared" si="2"/>
        <v>December</v>
      </c>
      <c r="F52" t="str">
        <f t="shared" si="7"/>
        <v>Q4</v>
      </c>
      <c r="G52">
        <f t="shared" si="3"/>
        <v>4</v>
      </c>
      <c r="H52" t="str">
        <f t="shared" si="4"/>
        <v>Wednesday</v>
      </c>
      <c r="I52" s="1">
        <f t="shared" si="5"/>
        <v>44906</v>
      </c>
      <c r="J52" s="1">
        <f t="shared" si="6"/>
        <v>44912</v>
      </c>
    </row>
    <row r="53" spans="1:10" x14ac:dyDescent="0.2">
      <c r="A53" s="1">
        <v>44910</v>
      </c>
      <c r="B53" s="1" t="str">
        <f xml:space="preserve"> TEXT(Table2[[#This Row],[Date]], "mmm-yyyy")</f>
        <v>Dec-2022</v>
      </c>
      <c r="C53">
        <f t="shared" si="0"/>
        <v>2022</v>
      </c>
      <c r="D53">
        <f t="shared" si="1"/>
        <v>12</v>
      </c>
      <c r="E53" t="str">
        <f t="shared" si="2"/>
        <v>December</v>
      </c>
      <c r="F53" t="str">
        <f t="shared" si="7"/>
        <v>Q4</v>
      </c>
      <c r="G53">
        <f t="shared" si="3"/>
        <v>5</v>
      </c>
      <c r="H53" t="str">
        <f t="shared" si="4"/>
        <v>Thursday</v>
      </c>
      <c r="I53" s="1">
        <f t="shared" si="5"/>
        <v>44906</v>
      </c>
      <c r="J53" s="1">
        <f t="shared" si="6"/>
        <v>44912</v>
      </c>
    </row>
    <row r="54" spans="1:10" x14ac:dyDescent="0.2">
      <c r="A54" s="1">
        <v>44911</v>
      </c>
      <c r="B54" s="1" t="str">
        <f xml:space="preserve"> TEXT(Table2[[#This Row],[Date]], "mmm-yyyy")</f>
        <v>Dec-2022</v>
      </c>
      <c r="C54">
        <f t="shared" si="0"/>
        <v>2022</v>
      </c>
      <c r="D54">
        <f t="shared" si="1"/>
        <v>12</v>
      </c>
      <c r="E54" t="str">
        <f t="shared" si="2"/>
        <v>December</v>
      </c>
      <c r="F54" t="str">
        <f t="shared" si="7"/>
        <v>Q4</v>
      </c>
      <c r="G54">
        <f t="shared" si="3"/>
        <v>6</v>
      </c>
      <c r="H54" t="str">
        <f t="shared" si="4"/>
        <v>Friday</v>
      </c>
      <c r="I54" s="1">
        <f t="shared" si="5"/>
        <v>44906</v>
      </c>
      <c r="J54" s="1">
        <f t="shared" si="6"/>
        <v>44912</v>
      </c>
    </row>
    <row r="55" spans="1:10" x14ac:dyDescent="0.2">
      <c r="A55" s="1">
        <v>44912</v>
      </c>
      <c r="B55" s="1" t="str">
        <f xml:space="preserve"> TEXT(Table2[[#This Row],[Date]], "mmm-yyyy")</f>
        <v>Dec-2022</v>
      </c>
      <c r="C55">
        <f t="shared" si="0"/>
        <v>2022</v>
      </c>
      <c r="D55">
        <f t="shared" si="1"/>
        <v>12</v>
      </c>
      <c r="E55" t="str">
        <f t="shared" si="2"/>
        <v>December</v>
      </c>
      <c r="F55" t="str">
        <f t="shared" si="7"/>
        <v>Q4</v>
      </c>
      <c r="G55">
        <f t="shared" si="3"/>
        <v>7</v>
      </c>
      <c r="H55" t="str">
        <f t="shared" si="4"/>
        <v>Saturday</v>
      </c>
      <c r="I55" s="1">
        <f t="shared" si="5"/>
        <v>44906</v>
      </c>
      <c r="J55" s="1">
        <f t="shared" si="6"/>
        <v>44912</v>
      </c>
    </row>
    <row r="56" spans="1:10" x14ac:dyDescent="0.2">
      <c r="A56" s="1">
        <v>44913</v>
      </c>
      <c r="B56" s="1" t="str">
        <f xml:space="preserve"> TEXT(Table2[[#This Row],[Date]], "mmm-yyyy")</f>
        <v>Dec-2022</v>
      </c>
      <c r="C56">
        <f t="shared" si="0"/>
        <v>2022</v>
      </c>
      <c r="D56">
        <f t="shared" si="1"/>
        <v>12</v>
      </c>
      <c r="E56" t="str">
        <f t="shared" si="2"/>
        <v>December</v>
      </c>
      <c r="F56" t="str">
        <f t="shared" si="7"/>
        <v>Q4</v>
      </c>
      <c r="G56">
        <f t="shared" si="3"/>
        <v>1</v>
      </c>
      <c r="H56" t="str">
        <f t="shared" si="4"/>
        <v>Sunday</v>
      </c>
      <c r="I56" s="1">
        <f t="shared" si="5"/>
        <v>44913</v>
      </c>
      <c r="J56" s="1">
        <f t="shared" si="6"/>
        <v>44919</v>
      </c>
    </row>
    <row r="57" spans="1:10" x14ac:dyDescent="0.2">
      <c r="A57" s="1">
        <v>44914</v>
      </c>
      <c r="B57" s="1" t="str">
        <f xml:space="preserve"> TEXT(Table2[[#This Row],[Date]], "mmm-yyyy")</f>
        <v>Dec-2022</v>
      </c>
      <c r="C57">
        <f t="shared" si="0"/>
        <v>2022</v>
      </c>
      <c r="D57">
        <f t="shared" si="1"/>
        <v>12</v>
      </c>
      <c r="E57" t="str">
        <f t="shared" si="2"/>
        <v>December</v>
      </c>
      <c r="F57" t="str">
        <f t="shared" si="7"/>
        <v>Q4</v>
      </c>
      <c r="G57">
        <f t="shared" si="3"/>
        <v>2</v>
      </c>
      <c r="H57" t="str">
        <f t="shared" si="4"/>
        <v>Monday</v>
      </c>
      <c r="I57" s="1">
        <f t="shared" si="5"/>
        <v>44913</v>
      </c>
      <c r="J57" s="1">
        <f t="shared" si="6"/>
        <v>44919</v>
      </c>
    </row>
    <row r="58" spans="1:10" x14ac:dyDescent="0.2">
      <c r="A58" s="1">
        <v>44915</v>
      </c>
      <c r="B58" s="1" t="str">
        <f xml:space="preserve"> TEXT(Table2[[#This Row],[Date]], "mmm-yyyy")</f>
        <v>Dec-2022</v>
      </c>
      <c r="C58">
        <f t="shared" si="0"/>
        <v>2022</v>
      </c>
      <c r="D58">
        <f t="shared" si="1"/>
        <v>12</v>
      </c>
      <c r="E58" t="str">
        <f t="shared" si="2"/>
        <v>December</v>
      </c>
      <c r="F58" t="str">
        <f t="shared" si="7"/>
        <v>Q4</v>
      </c>
      <c r="G58">
        <f t="shared" si="3"/>
        <v>3</v>
      </c>
      <c r="H58" t="str">
        <f t="shared" si="4"/>
        <v>Tuesday</v>
      </c>
      <c r="I58" s="1">
        <f t="shared" si="5"/>
        <v>44913</v>
      </c>
      <c r="J58" s="1">
        <f t="shared" si="6"/>
        <v>44919</v>
      </c>
    </row>
    <row r="59" spans="1:10" x14ac:dyDescent="0.2">
      <c r="A59" s="1">
        <v>44916</v>
      </c>
      <c r="B59" s="1" t="str">
        <f xml:space="preserve"> TEXT(Table2[[#This Row],[Date]], "mmm-yyyy")</f>
        <v>Dec-2022</v>
      </c>
      <c r="C59">
        <f t="shared" si="0"/>
        <v>2022</v>
      </c>
      <c r="D59">
        <f t="shared" si="1"/>
        <v>12</v>
      </c>
      <c r="E59" t="str">
        <f t="shared" si="2"/>
        <v>December</v>
      </c>
      <c r="F59" t="str">
        <f t="shared" si="7"/>
        <v>Q4</v>
      </c>
      <c r="G59">
        <f t="shared" si="3"/>
        <v>4</v>
      </c>
      <c r="H59" t="str">
        <f t="shared" si="4"/>
        <v>Wednesday</v>
      </c>
      <c r="I59" s="1">
        <f t="shared" si="5"/>
        <v>44913</v>
      </c>
      <c r="J59" s="1">
        <f t="shared" si="6"/>
        <v>44919</v>
      </c>
    </row>
    <row r="60" spans="1:10" x14ac:dyDescent="0.2">
      <c r="A60" s="1">
        <v>44917</v>
      </c>
      <c r="B60" s="1" t="str">
        <f xml:space="preserve"> TEXT(Table2[[#This Row],[Date]], "mmm-yyyy")</f>
        <v>Dec-2022</v>
      </c>
      <c r="C60">
        <f t="shared" si="0"/>
        <v>2022</v>
      </c>
      <c r="D60">
        <f t="shared" si="1"/>
        <v>12</v>
      </c>
      <c r="E60" t="str">
        <f t="shared" si="2"/>
        <v>December</v>
      </c>
      <c r="F60" t="str">
        <f t="shared" si="7"/>
        <v>Q4</v>
      </c>
      <c r="G60">
        <f t="shared" si="3"/>
        <v>5</v>
      </c>
      <c r="H60" t="str">
        <f t="shared" si="4"/>
        <v>Thursday</v>
      </c>
      <c r="I60" s="1">
        <f t="shared" si="5"/>
        <v>44913</v>
      </c>
      <c r="J60" s="1">
        <f t="shared" si="6"/>
        <v>44919</v>
      </c>
    </row>
    <row r="61" spans="1:10" x14ac:dyDescent="0.2">
      <c r="A61" s="1">
        <v>44918</v>
      </c>
      <c r="B61" s="1" t="str">
        <f xml:space="preserve"> TEXT(Table2[[#This Row],[Date]], "mmm-yyyy")</f>
        <v>Dec-2022</v>
      </c>
      <c r="C61">
        <f t="shared" si="0"/>
        <v>2022</v>
      </c>
      <c r="D61">
        <f t="shared" si="1"/>
        <v>12</v>
      </c>
      <c r="E61" t="str">
        <f t="shared" si="2"/>
        <v>December</v>
      </c>
      <c r="F61" t="str">
        <f t="shared" si="7"/>
        <v>Q4</v>
      </c>
      <c r="G61">
        <f t="shared" si="3"/>
        <v>6</v>
      </c>
      <c r="H61" t="str">
        <f t="shared" si="4"/>
        <v>Friday</v>
      </c>
      <c r="I61" s="1">
        <f t="shared" si="5"/>
        <v>44913</v>
      </c>
      <c r="J61" s="1">
        <f t="shared" si="6"/>
        <v>44919</v>
      </c>
    </row>
    <row r="62" spans="1:10" x14ac:dyDescent="0.2">
      <c r="A62" s="1">
        <v>44919</v>
      </c>
      <c r="B62" s="1" t="str">
        <f xml:space="preserve"> TEXT(Table2[[#This Row],[Date]], "mmm-yyyy")</f>
        <v>Dec-2022</v>
      </c>
      <c r="C62">
        <f t="shared" si="0"/>
        <v>2022</v>
      </c>
      <c r="D62">
        <f t="shared" si="1"/>
        <v>12</v>
      </c>
      <c r="E62" t="str">
        <f t="shared" si="2"/>
        <v>December</v>
      </c>
      <c r="F62" t="str">
        <f t="shared" si="7"/>
        <v>Q4</v>
      </c>
      <c r="G62">
        <f t="shared" si="3"/>
        <v>7</v>
      </c>
      <c r="H62" t="str">
        <f t="shared" si="4"/>
        <v>Saturday</v>
      </c>
      <c r="I62" s="1">
        <f t="shared" si="5"/>
        <v>44913</v>
      </c>
      <c r="J62" s="1">
        <f t="shared" si="6"/>
        <v>44919</v>
      </c>
    </row>
    <row r="63" spans="1:10" x14ac:dyDescent="0.2">
      <c r="A63" s="1">
        <v>44920</v>
      </c>
      <c r="B63" s="1" t="str">
        <f xml:space="preserve"> TEXT(Table2[[#This Row],[Date]], "mmm-yyyy")</f>
        <v>Dec-2022</v>
      </c>
      <c r="C63">
        <f t="shared" si="0"/>
        <v>2022</v>
      </c>
      <c r="D63">
        <f t="shared" si="1"/>
        <v>12</v>
      </c>
      <c r="E63" t="str">
        <f t="shared" si="2"/>
        <v>December</v>
      </c>
      <c r="F63" t="str">
        <f t="shared" si="7"/>
        <v>Q4</v>
      </c>
      <c r="G63">
        <f t="shared" si="3"/>
        <v>1</v>
      </c>
      <c r="H63" t="str">
        <f t="shared" si="4"/>
        <v>Sunday</v>
      </c>
      <c r="I63" s="1">
        <f t="shared" si="5"/>
        <v>44920</v>
      </c>
      <c r="J63" s="1">
        <f t="shared" si="6"/>
        <v>44926</v>
      </c>
    </row>
    <row r="64" spans="1:10" x14ac:dyDescent="0.2">
      <c r="A64" s="1">
        <v>44921</v>
      </c>
      <c r="B64" s="1" t="str">
        <f xml:space="preserve"> TEXT(Table2[[#This Row],[Date]], "mmm-yyyy")</f>
        <v>Dec-2022</v>
      </c>
      <c r="C64">
        <f t="shared" si="0"/>
        <v>2022</v>
      </c>
      <c r="D64">
        <f t="shared" si="1"/>
        <v>12</v>
      </c>
      <c r="E64" t="str">
        <f t="shared" si="2"/>
        <v>December</v>
      </c>
      <c r="F64" t="str">
        <f t="shared" si="7"/>
        <v>Q4</v>
      </c>
      <c r="G64">
        <f t="shared" si="3"/>
        <v>2</v>
      </c>
      <c r="H64" t="str">
        <f t="shared" si="4"/>
        <v>Monday</v>
      </c>
      <c r="I64" s="1">
        <f t="shared" si="5"/>
        <v>44920</v>
      </c>
      <c r="J64" s="1">
        <f t="shared" si="6"/>
        <v>44926</v>
      </c>
    </row>
    <row r="65" spans="1:10" x14ac:dyDescent="0.2">
      <c r="A65" s="1">
        <v>44922</v>
      </c>
      <c r="B65" s="1" t="str">
        <f xml:space="preserve"> TEXT(Table2[[#This Row],[Date]], "mmm-yyyy")</f>
        <v>Dec-2022</v>
      </c>
      <c r="C65">
        <f t="shared" si="0"/>
        <v>2022</v>
      </c>
      <c r="D65">
        <f t="shared" si="1"/>
        <v>12</v>
      </c>
      <c r="E65" t="str">
        <f t="shared" si="2"/>
        <v>December</v>
      </c>
      <c r="F65" t="str">
        <f t="shared" si="7"/>
        <v>Q4</v>
      </c>
      <c r="G65">
        <f t="shared" si="3"/>
        <v>3</v>
      </c>
      <c r="H65" t="str">
        <f t="shared" si="4"/>
        <v>Tuesday</v>
      </c>
      <c r="I65" s="1">
        <f t="shared" si="5"/>
        <v>44920</v>
      </c>
      <c r="J65" s="1">
        <f t="shared" si="6"/>
        <v>44926</v>
      </c>
    </row>
    <row r="66" spans="1:10" x14ac:dyDescent="0.2">
      <c r="A66" s="1">
        <v>44923</v>
      </c>
      <c r="B66" s="1" t="str">
        <f xml:space="preserve"> TEXT(Table2[[#This Row],[Date]], "mmm-yyyy")</f>
        <v>Dec-2022</v>
      </c>
      <c r="C66">
        <f t="shared" ref="C66:C129" si="8" xml:space="preserve"> YEAR(A66)</f>
        <v>2022</v>
      </c>
      <c r="D66">
        <f t="shared" ref="D66:D129" si="9" xml:space="preserve"> MONTH(A66)</f>
        <v>12</v>
      </c>
      <c r="E66" t="str">
        <f t="shared" ref="E66:E129" si="10" xml:space="preserve"> TEXT(A66,"mmmm")</f>
        <v>December</v>
      </c>
      <c r="F66" t="str">
        <f t="shared" si="7"/>
        <v>Q4</v>
      </c>
      <c r="G66">
        <f t="shared" ref="G66:G129" si="11" xml:space="preserve"> WEEKDAY(A66)</f>
        <v>4</v>
      </c>
      <c r="H66" t="str">
        <f t="shared" ref="H66:H129" si="12" xml:space="preserve"> TEXT(A66,"dddd")</f>
        <v>Wednesday</v>
      </c>
      <c r="I66" s="1">
        <f t="shared" ref="I66:I129" si="13">A66 - WEEKDAY(A66, 1) + 1</f>
        <v>44920</v>
      </c>
      <c r="J66" s="1">
        <f t="shared" ref="J66:J129" si="14">A66 - WEEKDAY(A66, 1) + 7</f>
        <v>44926</v>
      </c>
    </row>
    <row r="67" spans="1:10" x14ac:dyDescent="0.2">
      <c r="A67" s="1">
        <v>44924</v>
      </c>
      <c r="B67" s="1" t="str">
        <f xml:space="preserve"> TEXT(Table2[[#This Row],[Date]], "mmm-yyyy")</f>
        <v>Dec-2022</v>
      </c>
      <c r="C67">
        <f t="shared" si="8"/>
        <v>2022</v>
      </c>
      <c r="D67">
        <f t="shared" si="9"/>
        <v>12</v>
      </c>
      <c r="E67" t="str">
        <f t="shared" si="10"/>
        <v>December</v>
      </c>
      <c r="F67" t="str">
        <f t="shared" ref="F67:F130" si="15" xml:space="preserve"> "Q" &amp; INT((D67-1)/3)+1</f>
        <v>Q4</v>
      </c>
      <c r="G67">
        <f t="shared" si="11"/>
        <v>5</v>
      </c>
      <c r="H67" t="str">
        <f t="shared" si="12"/>
        <v>Thursday</v>
      </c>
      <c r="I67" s="1">
        <f t="shared" si="13"/>
        <v>44920</v>
      </c>
      <c r="J67" s="1">
        <f t="shared" si="14"/>
        <v>44926</v>
      </c>
    </row>
    <row r="68" spans="1:10" x14ac:dyDescent="0.2">
      <c r="A68" s="1">
        <v>44925</v>
      </c>
      <c r="B68" s="1" t="str">
        <f xml:space="preserve"> TEXT(Table2[[#This Row],[Date]], "mmm-yyyy")</f>
        <v>Dec-2022</v>
      </c>
      <c r="C68">
        <f t="shared" si="8"/>
        <v>2022</v>
      </c>
      <c r="D68">
        <f t="shared" si="9"/>
        <v>12</v>
      </c>
      <c r="E68" t="str">
        <f t="shared" si="10"/>
        <v>December</v>
      </c>
      <c r="F68" t="str">
        <f t="shared" si="15"/>
        <v>Q4</v>
      </c>
      <c r="G68">
        <f t="shared" si="11"/>
        <v>6</v>
      </c>
      <c r="H68" t="str">
        <f t="shared" si="12"/>
        <v>Friday</v>
      </c>
      <c r="I68" s="1">
        <f t="shared" si="13"/>
        <v>44920</v>
      </c>
      <c r="J68" s="1">
        <f t="shared" si="14"/>
        <v>44926</v>
      </c>
    </row>
    <row r="69" spans="1:10" x14ac:dyDescent="0.2">
      <c r="A69" s="1">
        <v>44926</v>
      </c>
      <c r="B69" s="1" t="str">
        <f xml:space="preserve"> TEXT(Table2[[#This Row],[Date]], "mmm-yyyy")</f>
        <v>Dec-2022</v>
      </c>
      <c r="C69">
        <f t="shared" si="8"/>
        <v>2022</v>
      </c>
      <c r="D69">
        <f t="shared" si="9"/>
        <v>12</v>
      </c>
      <c r="E69" t="str">
        <f t="shared" si="10"/>
        <v>December</v>
      </c>
      <c r="F69" t="str">
        <f t="shared" si="15"/>
        <v>Q4</v>
      </c>
      <c r="G69">
        <f t="shared" si="11"/>
        <v>7</v>
      </c>
      <c r="H69" t="str">
        <f t="shared" si="12"/>
        <v>Saturday</v>
      </c>
      <c r="I69" s="1">
        <f t="shared" si="13"/>
        <v>44920</v>
      </c>
      <c r="J69" s="1">
        <f t="shared" si="14"/>
        <v>44926</v>
      </c>
    </row>
    <row r="70" spans="1:10" x14ac:dyDescent="0.2">
      <c r="A70" s="1">
        <v>44927</v>
      </c>
      <c r="B70" s="1" t="str">
        <f xml:space="preserve"> TEXT(Table2[[#This Row],[Date]], "mmm-yyyy")</f>
        <v>Jan-2023</v>
      </c>
      <c r="C70">
        <f t="shared" si="8"/>
        <v>2023</v>
      </c>
      <c r="D70">
        <f t="shared" si="9"/>
        <v>1</v>
      </c>
      <c r="E70" t="str">
        <f t="shared" si="10"/>
        <v>January</v>
      </c>
      <c r="F70" t="str">
        <f t="shared" si="15"/>
        <v>Q1</v>
      </c>
      <c r="G70">
        <f t="shared" si="11"/>
        <v>1</v>
      </c>
      <c r="H70" t="str">
        <f t="shared" si="12"/>
        <v>Sunday</v>
      </c>
      <c r="I70" s="1">
        <f t="shared" si="13"/>
        <v>44927</v>
      </c>
      <c r="J70" s="1">
        <f t="shared" si="14"/>
        <v>44933</v>
      </c>
    </row>
    <row r="71" spans="1:10" x14ac:dyDescent="0.2">
      <c r="A71" s="1">
        <v>44928</v>
      </c>
      <c r="B71" s="1" t="str">
        <f xml:space="preserve"> TEXT(Table2[[#This Row],[Date]], "mmm-yyyy")</f>
        <v>Jan-2023</v>
      </c>
      <c r="C71">
        <f t="shared" si="8"/>
        <v>2023</v>
      </c>
      <c r="D71">
        <f t="shared" si="9"/>
        <v>1</v>
      </c>
      <c r="E71" t="str">
        <f t="shared" si="10"/>
        <v>January</v>
      </c>
      <c r="F71" t="str">
        <f t="shared" si="15"/>
        <v>Q1</v>
      </c>
      <c r="G71">
        <f t="shared" si="11"/>
        <v>2</v>
      </c>
      <c r="H71" t="str">
        <f t="shared" si="12"/>
        <v>Monday</v>
      </c>
      <c r="I71" s="1">
        <f t="shared" si="13"/>
        <v>44927</v>
      </c>
      <c r="J71" s="1">
        <f t="shared" si="14"/>
        <v>44933</v>
      </c>
    </row>
    <row r="72" spans="1:10" x14ac:dyDescent="0.2">
      <c r="A72" s="1">
        <v>44929</v>
      </c>
      <c r="B72" s="1" t="str">
        <f xml:space="preserve"> TEXT(Table2[[#This Row],[Date]], "mmm-yyyy")</f>
        <v>Jan-2023</v>
      </c>
      <c r="C72">
        <f t="shared" si="8"/>
        <v>2023</v>
      </c>
      <c r="D72">
        <f t="shared" si="9"/>
        <v>1</v>
      </c>
      <c r="E72" t="str">
        <f t="shared" si="10"/>
        <v>January</v>
      </c>
      <c r="F72" t="str">
        <f t="shared" si="15"/>
        <v>Q1</v>
      </c>
      <c r="G72">
        <f t="shared" si="11"/>
        <v>3</v>
      </c>
      <c r="H72" t="str">
        <f t="shared" si="12"/>
        <v>Tuesday</v>
      </c>
      <c r="I72" s="1">
        <f t="shared" si="13"/>
        <v>44927</v>
      </c>
      <c r="J72" s="1">
        <f t="shared" si="14"/>
        <v>44933</v>
      </c>
    </row>
    <row r="73" spans="1:10" x14ac:dyDescent="0.2">
      <c r="A73" s="1">
        <v>44930</v>
      </c>
      <c r="B73" s="1" t="str">
        <f xml:space="preserve"> TEXT(Table2[[#This Row],[Date]], "mmm-yyyy")</f>
        <v>Jan-2023</v>
      </c>
      <c r="C73">
        <f t="shared" si="8"/>
        <v>2023</v>
      </c>
      <c r="D73">
        <f t="shared" si="9"/>
        <v>1</v>
      </c>
      <c r="E73" t="str">
        <f t="shared" si="10"/>
        <v>January</v>
      </c>
      <c r="F73" t="str">
        <f t="shared" si="15"/>
        <v>Q1</v>
      </c>
      <c r="G73">
        <f t="shared" si="11"/>
        <v>4</v>
      </c>
      <c r="H73" t="str">
        <f t="shared" si="12"/>
        <v>Wednesday</v>
      </c>
      <c r="I73" s="1">
        <f t="shared" si="13"/>
        <v>44927</v>
      </c>
      <c r="J73" s="1">
        <f t="shared" si="14"/>
        <v>44933</v>
      </c>
    </row>
    <row r="74" spans="1:10" x14ac:dyDescent="0.2">
      <c r="A74" s="1">
        <v>44931</v>
      </c>
      <c r="B74" s="1" t="str">
        <f xml:space="preserve"> TEXT(Table2[[#This Row],[Date]], "mmm-yyyy")</f>
        <v>Jan-2023</v>
      </c>
      <c r="C74">
        <f t="shared" si="8"/>
        <v>2023</v>
      </c>
      <c r="D74">
        <f t="shared" si="9"/>
        <v>1</v>
      </c>
      <c r="E74" t="str">
        <f t="shared" si="10"/>
        <v>January</v>
      </c>
      <c r="F74" t="str">
        <f t="shared" si="15"/>
        <v>Q1</v>
      </c>
      <c r="G74">
        <f t="shared" si="11"/>
        <v>5</v>
      </c>
      <c r="H74" t="str">
        <f t="shared" si="12"/>
        <v>Thursday</v>
      </c>
      <c r="I74" s="1">
        <f t="shared" si="13"/>
        <v>44927</v>
      </c>
      <c r="J74" s="1">
        <f t="shared" si="14"/>
        <v>44933</v>
      </c>
    </row>
    <row r="75" spans="1:10" x14ac:dyDescent="0.2">
      <c r="A75" s="1">
        <v>44932</v>
      </c>
      <c r="B75" s="1" t="str">
        <f xml:space="preserve"> TEXT(Table2[[#This Row],[Date]], "mmm-yyyy")</f>
        <v>Jan-2023</v>
      </c>
      <c r="C75">
        <f t="shared" si="8"/>
        <v>2023</v>
      </c>
      <c r="D75">
        <f t="shared" si="9"/>
        <v>1</v>
      </c>
      <c r="E75" t="str">
        <f t="shared" si="10"/>
        <v>January</v>
      </c>
      <c r="F75" t="str">
        <f t="shared" si="15"/>
        <v>Q1</v>
      </c>
      <c r="G75">
        <f t="shared" si="11"/>
        <v>6</v>
      </c>
      <c r="H75" t="str">
        <f t="shared" si="12"/>
        <v>Friday</v>
      </c>
      <c r="I75" s="1">
        <f t="shared" si="13"/>
        <v>44927</v>
      </c>
      <c r="J75" s="1">
        <f t="shared" si="14"/>
        <v>44933</v>
      </c>
    </row>
    <row r="76" spans="1:10" x14ac:dyDescent="0.2">
      <c r="A76" s="1">
        <v>44933</v>
      </c>
      <c r="B76" s="1" t="str">
        <f xml:space="preserve"> TEXT(Table2[[#This Row],[Date]], "mmm-yyyy")</f>
        <v>Jan-2023</v>
      </c>
      <c r="C76">
        <f t="shared" si="8"/>
        <v>2023</v>
      </c>
      <c r="D76">
        <f t="shared" si="9"/>
        <v>1</v>
      </c>
      <c r="E76" t="str">
        <f t="shared" si="10"/>
        <v>January</v>
      </c>
      <c r="F76" t="str">
        <f t="shared" si="15"/>
        <v>Q1</v>
      </c>
      <c r="G76">
        <f t="shared" si="11"/>
        <v>7</v>
      </c>
      <c r="H76" t="str">
        <f t="shared" si="12"/>
        <v>Saturday</v>
      </c>
      <c r="I76" s="1">
        <f t="shared" si="13"/>
        <v>44927</v>
      </c>
      <c r="J76" s="1">
        <f t="shared" si="14"/>
        <v>44933</v>
      </c>
    </row>
    <row r="77" spans="1:10" x14ac:dyDescent="0.2">
      <c r="A77" s="1">
        <v>44934</v>
      </c>
      <c r="B77" s="1" t="str">
        <f xml:space="preserve"> TEXT(Table2[[#This Row],[Date]], "mmm-yyyy")</f>
        <v>Jan-2023</v>
      </c>
      <c r="C77">
        <f t="shared" si="8"/>
        <v>2023</v>
      </c>
      <c r="D77">
        <f t="shared" si="9"/>
        <v>1</v>
      </c>
      <c r="E77" t="str">
        <f t="shared" si="10"/>
        <v>January</v>
      </c>
      <c r="F77" t="str">
        <f t="shared" si="15"/>
        <v>Q1</v>
      </c>
      <c r="G77">
        <f t="shared" si="11"/>
        <v>1</v>
      </c>
      <c r="H77" t="str">
        <f t="shared" si="12"/>
        <v>Sunday</v>
      </c>
      <c r="I77" s="1">
        <f t="shared" si="13"/>
        <v>44934</v>
      </c>
      <c r="J77" s="1">
        <f t="shared" si="14"/>
        <v>44940</v>
      </c>
    </row>
    <row r="78" spans="1:10" x14ac:dyDescent="0.2">
      <c r="A78" s="1">
        <v>44935</v>
      </c>
      <c r="B78" s="1" t="str">
        <f xml:space="preserve"> TEXT(Table2[[#This Row],[Date]], "mmm-yyyy")</f>
        <v>Jan-2023</v>
      </c>
      <c r="C78">
        <f t="shared" si="8"/>
        <v>2023</v>
      </c>
      <c r="D78">
        <f t="shared" si="9"/>
        <v>1</v>
      </c>
      <c r="E78" t="str">
        <f t="shared" si="10"/>
        <v>January</v>
      </c>
      <c r="F78" t="str">
        <f t="shared" si="15"/>
        <v>Q1</v>
      </c>
      <c r="G78">
        <f t="shared" si="11"/>
        <v>2</v>
      </c>
      <c r="H78" t="str">
        <f t="shared" si="12"/>
        <v>Monday</v>
      </c>
      <c r="I78" s="1">
        <f t="shared" si="13"/>
        <v>44934</v>
      </c>
      <c r="J78" s="1">
        <f t="shared" si="14"/>
        <v>44940</v>
      </c>
    </row>
    <row r="79" spans="1:10" x14ac:dyDescent="0.2">
      <c r="A79" s="1">
        <v>44936</v>
      </c>
      <c r="B79" s="1" t="str">
        <f xml:space="preserve"> TEXT(Table2[[#This Row],[Date]], "mmm-yyyy")</f>
        <v>Jan-2023</v>
      </c>
      <c r="C79">
        <f t="shared" si="8"/>
        <v>2023</v>
      </c>
      <c r="D79">
        <f t="shared" si="9"/>
        <v>1</v>
      </c>
      <c r="E79" t="str">
        <f t="shared" si="10"/>
        <v>January</v>
      </c>
      <c r="F79" t="str">
        <f t="shared" si="15"/>
        <v>Q1</v>
      </c>
      <c r="G79">
        <f t="shared" si="11"/>
        <v>3</v>
      </c>
      <c r="H79" t="str">
        <f t="shared" si="12"/>
        <v>Tuesday</v>
      </c>
      <c r="I79" s="1">
        <f t="shared" si="13"/>
        <v>44934</v>
      </c>
      <c r="J79" s="1">
        <f t="shared" si="14"/>
        <v>44940</v>
      </c>
    </row>
    <row r="80" spans="1:10" x14ac:dyDescent="0.2">
      <c r="A80" s="1">
        <v>44937</v>
      </c>
      <c r="B80" s="1" t="str">
        <f xml:space="preserve"> TEXT(Table2[[#This Row],[Date]], "mmm-yyyy")</f>
        <v>Jan-2023</v>
      </c>
      <c r="C80">
        <f t="shared" si="8"/>
        <v>2023</v>
      </c>
      <c r="D80">
        <f t="shared" si="9"/>
        <v>1</v>
      </c>
      <c r="E80" t="str">
        <f t="shared" si="10"/>
        <v>January</v>
      </c>
      <c r="F80" t="str">
        <f t="shared" si="15"/>
        <v>Q1</v>
      </c>
      <c r="G80">
        <f t="shared" si="11"/>
        <v>4</v>
      </c>
      <c r="H80" t="str">
        <f t="shared" si="12"/>
        <v>Wednesday</v>
      </c>
      <c r="I80" s="1">
        <f t="shared" si="13"/>
        <v>44934</v>
      </c>
      <c r="J80" s="1">
        <f t="shared" si="14"/>
        <v>44940</v>
      </c>
    </row>
    <row r="81" spans="1:10" x14ac:dyDescent="0.2">
      <c r="A81" s="1">
        <v>44938</v>
      </c>
      <c r="B81" s="1" t="str">
        <f xml:space="preserve"> TEXT(Table2[[#This Row],[Date]], "mmm-yyyy")</f>
        <v>Jan-2023</v>
      </c>
      <c r="C81">
        <f t="shared" si="8"/>
        <v>2023</v>
      </c>
      <c r="D81">
        <f t="shared" si="9"/>
        <v>1</v>
      </c>
      <c r="E81" t="str">
        <f t="shared" si="10"/>
        <v>January</v>
      </c>
      <c r="F81" t="str">
        <f t="shared" si="15"/>
        <v>Q1</v>
      </c>
      <c r="G81">
        <f t="shared" si="11"/>
        <v>5</v>
      </c>
      <c r="H81" t="str">
        <f t="shared" si="12"/>
        <v>Thursday</v>
      </c>
      <c r="I81" s="1">
        <f t="shared" si="13"/>
        <v>44934</v>
      </c>
      <c r="J81" s="1">
        <f t="shared" si="14"/>
        <v>44940</v>
      </c>
    </row>
    <row r="82" spans="1:10" x14ac:dyDescent="0.2">
      <c r="A82" s="1">
        <v>44939</v>
      </c>
      <c r="B82" s="1" t="str">
        <f xml:space="preserve"> TEXT(Table2[[#This Row],[Date]], "mmm-yyyy")</f>
        <v>Jan-2023</v>
      </c>
      <c r="C82">
        <f t="shared" si="8"/>
        <v>2023</v>
      </c>
      <c r="D82">
        <f t="shared" si="9"/>
        <v>1</v>
      </c>
      <c r="E82" t="str">
        <f t="shared" si="10"/>
        <v>January</v>
      </c>
      <c r="F82" t="str">
        <f t="shared" si="15"/>
        <v>Q1</v>
      </c>
      <c r="G82">
        <f t="shared" si="11"/>
        <v>6</v>
      </c>
      <c r="H82" t="str">
        <f t="shared" si="12"/>
        <v>Friday</v>
      </c>
      <c r="I82" s="1">
        <f t="shared" si="13"/>
        <v>44934</v>
      </c>
      <c r="J82" s="1">
        <f t="shared" si="14"/>
        <v>44940</v>
      </c>
    </row>
    <row r="83" spans="1:10" x14ac:dyDescent="0.2">
      <c r="A83" s="1">
        <v>44940</v>
      </c>
      <c r="B83" s="1" t="str">
        <f xml:space="preserve"> TEXT(Table2[[#This Row],[Date]], "mmm-yyyy")</f>
        <v>Jan-2023</v>
      </c>
      <c r="C83">
        <f t="shared" si="8"/>
        <v>2023</v>
      </c>
      <c r="D83">
        <f t="shared" si="9"/>
        <v>1</v>
      </c>
      <c r="E83" t="str">
        <f t="shared" si="10"/>
        <v>January</v>
      </c>
      <c r="F83" t="str">
        <f t="shared" si="15"/>
        <v>Q1</v>
      </c>
      <c r="G83">
        <f t="shared" si="11"/>
        <v>7</v>
      </c>
      <c r="H83" t="str">
        <f t="shared" si="12"/>
        <v>Saturday</v>
      </c>
      <c r="I83" s="1">
        <f t="shared" si="13"/>
        <v>44934</v>
      </c>
      <c r="J83" s="1">
        <f t="shared" si="14"/>
        <v>44940</v>
      </c>
    </row>
    <row r="84" spans="1:10" x14ac:dyDescent="0.2">
      <c r="A84" s="1">
        <v>44941</v>
      </c>
      <c r="B84" s="1" t="str">
        <f xml:space="preserve"> TEXT(Table2[[#This Row],[Date]], "mmm-yyyy")</f>
        <v>Jan-2023</v>
      </c>
      <c r="C84">
        <f t="shared" si="8"/>
        <v>2023</v>
      </c>
      <c r="D84">
        <f t="shared" si="9"/>
        <v>1</v>
      </c>
      <c r="E84" t="str">
        <f t="shared" si="10"/>
        <v>January</v>
      </c>
      <c r="F84" t="str">
        <f t="shared" si="15"/>
        <v>Q1</v>
      </c>
      <c r="G84">
        <f t="shared" si="11"/>
        <v>1</v>
      </c>
      <c r="H84" t="str">
        <f t="shared" si="12"/>
        <v>Sunday</v>
      </c>
      <c r="I84" s="1">
        <f t="shared" si="13"/>
        <v>44941</v>
      </c>
      <c r="J84" s="1">
        <f t="shared" si="14"/>
        <v>44947</v>
      </c>
    </row>
    <row r="85" spans="1:10" x14ac:dyDescent="0.2">
      <c r="A85" s="1">
        <v>44942</v>
      </c>
      <c r="B85" s="1" t="str">
        <f xml:space="preserve"> TEXT(Table2[[#This Row],[Date]], "mmm-yyyy")</f>
        <v>Jan-2023</v>
      </c>
      <c r="C85">
        <f t="shared" si="8"/>
        <v>2023</v>
      </c>
      <c r="D85">
        <f t="shared" si="9"/>
        <v>1</v>
      </c>
      <c r="E85" t="str">
        <f t="shared" si="10"/>
        <v>January</v>
      </c>
      <c r="F85" t="str">
        <f t="shared" si="15"/>
        <v>Q1</v>
      </c>
      <c r="G85">
        <f t="shared" si="11"/>
        <v>2</v>
      </c>
      <c r="H85" t="str">
        <f t="shared" si="12"/>
        <v>Monday</v>
      </c>
      <c r="I85" s="1">
        <f t="shared" si="13"/>
        <v>44941</v>
      </c>
      <c r="J85" s="1">
        <f t="shared" si="14"/>
        <v>44947</v>
      </c>
    </row>
    <row r="86" spans="1:10" x14ac:dyDescent="0.2">
      <c r="A86" s="1">
        <v>44943</v>
      </c>
      <c r="B86" s="1" t="str">
        <f xml:space="preserve"> TEXT(Table2[[#This Row],[Date]], "mmm-yyyy")</f>
        <v>Jan-2023</v>
      </c>
      <c r="C86">
        <f t="shared" si="8"/>
        <v>2023</v>
      </c>
      <c r="D86">
        <f t="shared" si="9"/>
        <v>1</v>
      </c>
      <c r="E86" t="str">
        <f t="shared" si="10"/>
        <v>January</v>
      </c>
      <c r="F86" t="str">
        <f t="shared" si="15"/>
        <v>Q1</v>
      </c>
      <c r="G86">
        <f t="shared" si="11"/>
        <v>3</v>
      </c>
      <c r="H86" t="str">
        <f t="shared" si="12"/>
        <v>Tuesday</v>
      </c>
      <c r="I86" s="1">
        <f t="shared" si="13"/>
        <v>44941</v>
      </c>
      <c r="J86" s="1">
        <f t="shared" si="14"/>
        <v>44947</v>
      </c>
    </row>
    <row r="87" spans="1:10" x14ac:dyDescent="0.2">
      <c r="A87" s="1">
        <v>44944</v>
      </c>
      <c r="B87" s="1" t="str">
        <f xml:space="preserve"> TEXT(Table2[[#This Row],[Date]], "mmm-yyyy")</f>
        <v>Jan-2023</v>
      </c>
      <c r="C87">
        <f t="shared" si="8"/>
        <v>2023</v>
      </c>
      <c r="D87">
        <f t="shared" si="9"/>
        <v>1</v>
      </c>
      <c r="E87" t="str">
        <f t="shared" si="10"/>
        <v>January</v>
      </c>
      <c r="F87" t="str">
        <f t="shared" si="15"/>
        <v>Q1</v>
      </c>
      <c r="G87">
        <f t="shared" si="11"/>
        <v>4</v>
      </c>
      <c r="H87" t="str">
        <f t="shared" si="12"/>
        <v>Wednesday</v>
      </c>
      <c r="I87" s="1">
        <f t="shared" si="13"/>
        <v>44941</v>
      </c>
      <c r="J87" s="1">
        <f t="shared" si="14"/>
        <v>44947</v>
      </c>
    </row>
    <row r="88" spans="1:10" x14ac:dyDescent="0.2">
      <c r="A88" s="1">
        <v>44945</v>
      </c>
      <c r="B88" s="1" t="str">
        <f xml:space="preserve"> TEXT(Table2[[#This Row],[Date]], "mmm-yyyy")</f>
        <v>Jan-2023</v>
      </c>
      <c r="C88">
        <f t="shared" si="8"/>
        <v>2023</v>
      </c>
      <c r="D88">
        <f t="shared" si="9"/>
        <v>1</v>
      </c>
      <c r="E88" t="str">
        <f t="shared" si="10"/>
        <v>January</v>
      </c>
      <c r="F88" t="str">
        <f t="shared" si="15"/>
        <v>Q1</v>
      </c>
      <c r="G88">
        <f t="shared" si="11"/>
        <v>5</v>
      </c>
      <c r="H88" t="str">
        <f t="shared" si="12"/>
        <v>Thursday</v>
      </c>
      <c r="I88" s="1">
        <f t="shared" si="13"/>
        <v>44941</v>
      </c>
      <c r="J88" s="1">
        <f t="shared" si="14"/>
        <v>44947</v>
      </c>
    </row>
    <row r="89" spans="1:10" x14ac:dyDescent="0.2">
      <c r="A89" s="1">
        <v>44946</v>
      </c>
      <c r="B89" s="1" t="str">
        <f xml:space="preserve"> TEXT(Table2[[#This Row],[Date]], "mmm-yyyy")</f>
        <v>Jan-2023</v>
      </c>
      <c r="C89">
        <f t="shared" si="8"/>
        <v>2023</v>
      </c>
      <c r="D89">
        <f t="shared" si="9"/>
        <v>1</v>
      </c>
      <c r="E89" t="str">
        <f t="shared" si="10"/>
        <v>January</v>
      </c>
      <c r="F89" t="str">
        <f t="shared" si="15"/>
        <v>Q1</v>
      </c>
      <c r="G89">
        <f t="shared" si="11"/>
        <v>6</v>
      </c>
      <c r="H89" t="str">
        <f t="shared" si="12"/>
        <v>Friday</v>
      </c>
      <c r="I89" s="1">
        <f t="shared" si="13"/>
        <v>44941</v>
      </c>
      <c r="J89" s="1">
        <f t="shared" si="14"/>
        <v>44947</v>
      </c>
    </row>
    <row r="90" spans="1:10" x14ac:dyDescent="0.2">
      <c r="A90" s="1">
        <v>44947</v>
      </c>
      <c r="B90" s="1" t="str">
        <f xml:space="preserve"> TEXT(Table2[[#This Row],[Date]], "mmm-yyyy")</f>
        <v>Jan-2023</v>
      </c>
      <c r="C90">
        <f t="shared" si="8"/>
        <v>2023</v>
      </c>
      <c r="D90">
        <f t="shared" si="9"/>
        <v>1</v>
      </c>
      <c r="E90" t="str">
        <f t="shared" si="10"/>
        <v>January</v>
      </c>
      <c r="F90" t="str">
        <f t="shared" si="15"/>
        <v>Q1</v>
      </c>
      <c r="G90">
        <f t="shared" si="11"/>
        <v>7</v>
      </c>
      <c r="H90" t="str">
        <f t="shared" si="12"/>
        <v>Saturday</v>
      </c>
      <c r="I90" s="1">
        <f t="shared" si="13"/>
        <v>44941</v>
      </c>
      <c r="J90" s="1">
        <f t="shared" si="14"/>
        <v>44947</v>
      </c>
    </row>
    <row r="91" spans="1:10" x14ac:dyDescent="0.2">
      <c r="A91" s="1">
        <v>44948</v>
      </c>
      <c r="B91" s="1" t="str">
        <f xml:space="preserve"> TEXT(Table2[[#This Row],[Date]], "mmm-yyyy")</f>
        <v>Jan-2023</v>
      </c>
      <c r="C91">
        <f t="shared" si="8"/>
        <v>2023</v>
      </c>
      <c r="D91">
        <f t="shared" si="9"/>
        <v>1</v>
      </c>
      <c r="E91" t="str">
        <f t="shared" si="10"/>
        <v>January</v>
      </c>
      <c r="F91" t="str">
        <f t="shared" si="15"/>
        <v>Q1</v>
      </c>
      <c r="G91">
        <f t="shared" si="11"/>
        <v>1</v>
      </c>
      <c r="H91" t="str">
        <f t="shared" si="12"/>
        <v>Sunday</v>
      </c>
      <c r="I91" s="1">
        <f t="shared" si="13"/>
        <v>44948</v>
      </c>
      <c r="J91" s="1">
        <f t="shared" si="14"/>
        <v>44954</v>
      </c>
    </row>
    <row r="92" spans="1:10" x14ac:dyDescent="0.2">
      <c r="A92" s="1">
        <v>44949</v>
      </c>
      <c r="B92" s="1" t="str">
        <f xml:space="preserve"> TEXT(Table2[[#This Row],[Date]], "mmm-yyyy")</f>
        <v>Jan-2023</v>
      </c>
      <c r="C92">
        <f t="shared" si="8"/>
        <v>2023</v>
      </c>
      <c r="D92">
        <f t="shared" si="9"/>
        <v>1</v>
      </c>
      <c r="E92" t="str">
        <f t="shared" si="10"/>
        <v>January</v>
      </c>
      <c r="F92" t="str">
        <f t="shared" si="15"/>
        <v>Q1</v>
      </c>
      <c r="G92">
        <f t="shared" si="11"/>
        <v>2</v>
      </c>
      <c r="H92" t="str">
        <f t="shared" si="12"/>
        <v>Monday</v>
      </c>
      <c r="I92" s="1">
        <f t="shared" si="13"/>
        <v>44948</v>
      </c>
      <c r="J92" s="1">
        <f t="shared" si="14"/>
        <v>44954</v>
      </c>
    </row>
    <row r="93" spans="1:10" x14ac:dyDescent="0.2">
      <c r="A93" s="1">
        <v>44950</v>
      </c>
      <c r="B93" s="1" t="str">
        <f xml:space="preserve"> TEXT(Table2[[#This Row],[Date]], "mmm-yyyy")</f>
        <v>Jan-2023</v>
      </c>
      <c r="C93">
        <f t="shared" si="8"/>
        <v>2023</v>
      </c>
      <c r="D93">
        <f t="shared" si="9"/>
        <v>1</v>
      </c>
      <c r="E93" t="str">
        <f t="shared" si="10"/>
        <v>January</v>
      </c>
      <c r="F93" t="str">
        <f t="shared" si="15"/>
        <v>Q1</v>
      </c>
      <c r="G93">
        <f t="shared" si="11"/>
        <v>3</v>
      </c>
      <c r="H93" t="str">
        <f t="shared" si="12"/>
        <v>Tuesday</v>
      </c>
      <c r="I93" s="1">
        <f t="shared" si="13"/>
        <v>44948</v>
      </c>
      <c r="J93" s="1">
        <f t="shared" si="14"/>
        <v>44954</v>
      </c>
    </row>
    <row r="94" spans="1:10" x14ac:dyDescent="0.2">
      <c r="A94" s="1">
        <v>44951</v>
      </c>
      <c r="B94" s="1" t="str">
        <f xml:space="preserve"> TEXT(Table2[[#This Row],[Date]], "mmm-yyyy")</f>
        <v>Jan-2023</v>
      </c>
      <c r="C94">
        <f t="shared" si="8"/>
        <v>2023</v>
      </c>
      <c r="D94">
        <f t="shared" si="9"/>
        <v>1</v>
      </c>
      <c r="E94" t="str">
        <f t="shared" si="10"/>
        <v>January</v>
      </c>
      <c r="F94" t="str">
        <f t="shared" si="15"/>
        <v>Q1</v>
      </c>
      <c r="G94">
        <f t="shared" si="11"/>
        <v>4</v>
      </c>
      <c r="H94" t="str">
        <f t="shared" si="12"/>
        <v>Wednesday</v>
      </c>
      <c r="I94" s="1">
        <f t="shared" si="13"/>
        <v>44948</v>
      </c>
      <c r="J94" s="1">
        <f t="shared" si="14"/>
        <v>44954</v>
      </c>
    </row>
    <row r="95" spans="1:10" x14ac:dyDescent="0.2">
      <c r="A95" s="1">
        <v>44952</v>
      </c>
      <c r="B95" s="1" t="str">
        <f xml:space="preserve"> TEXT(Table2[[#This Row],[Date]], "mmm-yyyy")</f>
        <v>Jan-2023</v>
      </c>
      <c r="C95">
        <f t="shared" si="8"/>
        <v>2023</v>
      </c>
      <c r="D95">
        <f t="shared" si="9"/>
        <v>1</v>
      </c>
      <c r="E95" t="str">
        <f t="shared" si="10"/>
        <v>January</v>
      </c>
      <c r="F95" t="str">
        <f t="shared" si="15"/>
        <v>Q1</v>
      </c>
      <c r="G95">
        <f t="shared" si="11"/>
        <v>5</v>
      </c>
      <c r="H95" t="str">
        <f t="shared" si="12"/>
        <v>Thursday</v>
      </c>
      <c r="I95" s="1">
        <f t="shared" si="13"/>
        <v>44948</v>
      </c>
      <c r="J95" s="1">
        <f t="shared" si="14"/>
        <v>44954</v>
      </c>
    </row>
    <row r="96" spans="1:10" x14ac:dyDescent="0.2">
      <c r="A96" s="1">
        <v>44953</v>
      </c>
      <c r="B96" s="1" t="str">
        <f xml:space="preserve"> TEXT(Table2[[#This Row],[Date]], "mmm-yyyy")</f>
        <v>Jan-2023</v>
      </c>
      <c r="C96">
        <f t="shared" si="8"/>
        <v>2023</v>
      </c>
      <c r="D96">
        <f t="shared" si="9"/>
        <v>1</v>
      </c>
      <c r="E96" t="str">
        <f t="shared" si="10"/>
        <v>January</v>
      </c>
      <c r="F96" t="str">
        <f t="shared" si="15"/>
        <v>Q1</v>
      </c>
      <c r="G96">
        <f t="shared" si="11"/>
        <v>6</v>
      </c>
      <c r="H96" t="str">
        <f t="shared" si="12"/>
        <v>Friday</v>
      </c>
      <c r="I96" s="1">
        <f t="shared" si="13"/>
        <v>44948</v>
      </c>
      <c r="J96" s="1">
        <f t="shared" si="14"/>
        <v>44954</v>
      </c>
    </row>
    <row r="97" spans="1:10" x14ac:dyDescent="0.2">
      <c r="A97" s="1">
        <v>44954</v>
      </c>
      <c r="B97" s="1" t="str">
        <f xml:space="preserve"> TEXT(Table2[[#This Row],[Date]], "mmm-yyyy")</f>
        <v>Jan-2023</v>
      </c>
      <c r="C97">
        <f t="shared" si="8"/>
        <v>2023</v>
      </c>
      <c r="D97">
        <f t="shared" si="9"/>
        <v>1</v>
      </c>
      <c r="E97" t="str">
        <f t="shared" si="10"/>
        <v>January</v>
      </c>
      <c r="F97" t="str">
        <f t="shared" si="15"/>
        <v>Q1</v>
      </c>
      <c r="G97">
        <f t="shared" si="11"/>
        <v>7</v>
      </c>
      <c r="H97" t="str">
        <f t="shared" si="12"/>
        <v>Saturday</v>
      </c>
      <c r="I97" s="1">
        <f t="shared" si="13"/>
        <v>44948</v>
      </c>
      <c r="J97" s="1">
        <f t="shared" si="14"/>
        <v>44954</v>
      </c>
    </row>
    <row r="98" spans="1:10" x14ac:dyDescent="0.2">
      <c r="A98" s="1">
        <v>44955</v>
      </c>
      <c r="B98" s="1" t="str">
        <f xml:space="preserve"> TEXT(Table2[[#This Row],[Date]], "mmm-yyyy")</f>
        <v>Jan-2023</v>
      </c>
      <c r="C98">
        <f t="shared" si="8"/>
        <v>2023</v>
      </c>
      <c r="D98">
        <f t="shared" si="9"/>
        <v>1</v>
      </c>
      <c r="E98" t="str">
        <f t="shared" si="10"/>
        <v>January</v>
      </c>
      <c r="F98" t="str">
        <f t="shared" si="15"/>
        <v>Q1</v>
      </c>
      <c r="G98">
        <f t="shared" si="11"/>
        <v>1</v>
      </c>
      <c r="H98" t="str">
        <f t="shared" si="12"/>
        <v>Sunday</v>
      </c>
      <c r="I98" s="1">
        <f t="shared" si="13"/>
        <v>44955</v>
      </c>
      <c r="J98" s="1">
        <f t="shared" si="14"/>
        <v>44961</v>
      </c>
    </row>
    <row r="99" spans="1:10" x14ac:dyDescent="0.2">
      <c r="A99" s="1">
        <v>44956</v>
      </c>
      <c r="B99" s="1" t="str">
        <f xml:space="preserve"> TEXT(Table2[[#This Row],[Date]], "mmm-yyyy")</f>
        <v>Jan-2023</v>
      </c>
      <c r="C99">
        <f t="shared" si="8"/>
        <v>2023</v>
      </c>
      <c r="D99">
        <f t="shared" si="9"/>
        <v>1</v>
      </c>
      <c r="E99" t="str">
        <f t="shared" si="10"/>
        <v>January</v>
      </c>
      <c r="F99" t="str">
        <f t="shared" si="15"/>
        <v>Q1</v>
      </c>
      <c r="G99">
        <f t="shared" si="11"/>
        <v>2</v>
      </c>
      <c r="H99" t="str">
        <f t="shared" si="12"/>
        <v>Monday</v>
      </c>
      <c r="I99" s="1">
        <f t="shared" si="13"/>
        <v>44955</v>
      </c>
      <c r="J99" s="1">
        <f t="shared" si="14"/>
        <v>44961</v>
      </c>
    </row>
    <row r="100" spans="1:10" x14ac:dyDescent="0.2">
      <c r="A100" s="1">
        <v>44957</v>
      </c>
      <c r="B100" s="1" t="str">
        <f xml:space="preserve"> TEXT(Table2[[#This Row],[Date]], "mmm-yyyy")</f>
        <v>Jan-2023</v>
      </c>
      <c r="C100">
        <f t="shared" si="8"/>
        <v>2023</v>
      </c>
      <c r="D100">
        <f t="shared" si="9"/>
        <v>1</v>
      </c>
      <c r="E100" t="str">
        <f t="shared" si="10"/>
        <v>January</v>
      </c>
      <c r="F100" t="str">
        <f t="shared" si="15"/>
        <v>Q1</v>
      </c>
      <c r="G100">
        <f t="shared" si="11"/>
        <v>3</v>
      </c>
      <c r="H100" t="str">
        <f t="shared" si="12"/>
        <v>Tuesday</v>
      </c>
      <c r="I100" s="1">
        <f t="shared" si="13"/>
        <v>44955</v>
      </c>
      <c r="J100" s="1">
        <f t="shared" si="14"/>
        <v>44961</v>
      </c>
    </row>
    <row r="101" spans="1:10" x14ac:dyDescent="0.2">
      <c r="A101" s="1">
        <v>44958</v>
      </c>
      <c r="B101" s="1" t="str">
        <f xml:space="preserve"> TEXT(Table2[[#This Row],[Date]], "mmm-yyyy")</f>
        <v>Feb-2023</v>
      </c>
      <c r="C101">
        <f t="shared" si="8"/>
        <v>2023</v>
      </c>
      <c r="D101">
        <f t="shared" si="9"/>
        <v>2</v>
      </c>
      <c r="E101" t="str">
        <f t="shared" si="10"/>
        <v>February</v>
      </c>
      <c r="F101" t="str">
        <f t="shared" si="15"/>
        <v>Q1</v>
      </c>
      <c r="G101">
        <f t="shared" si="11"/>
        <v>4</v>
      </c>
      <c r="H101" t="str">
        <f t="shared" si="12"/>
        <v>Wednesday</v>
      </c>
      <c r="I101" s="1">
        <f t="shared" si="13"/>
        <v>44955</v>
      </c>
      <c r="J101" s="1">
        <f t="shared" si="14"/>
        <v>44961</v>
      </c>
    </row>
    <row r="102" spans="1:10" x14ac:dyDescent="0.2">
      <c r="A102" s="1">
        <v>44959</v>
      </c>
      <c r="B102" s="1" t="str">
        <f xml:space="preserve"> TEXT(Table2[[#This Row],[Date]], "mmm-yyyy")</f>
        <v>Feb-2023</v>
      </c>
      <c r="C102">
        <f t="shared" si="8"/>
        <v>2023</v>
      </c>
      <c r="D102">
        <f t="shared" si="9"/>
        <v>2</v>
      </c>
      <c r="E102" t="str">
        <f t="shared" si="10"/>
        <v>February</v>
      </c>
      <c r="F102" t="str">
        <f t="shared" si="15"/>
        <v>Q1</v>
      </c>
      <c r="G102">
        <f t="shared" si="11"/>
        <v>5</v>
      </c>
      <c r="H102" t="str">
        <f t="shared" si="12"/>
        <v>Thursday</v>
      </c>
      <c r="I102" s="1">
        <f t="shared" si="13"/>
        <v>44955</v>
      </c>
      <c r="J102" s="1">
        <f t="shared" si="14"/>
        <v>44961</v>
      </c>
    </row>
    <row r="103" spans="1:10" x14ac:dyDescent="0.2">
      <c r="A103" s="1">
        <v>44960</v>
      </c>
      <c r="B103" s="1" t="str">
        <f xml:space="preserve"> TEXT(Table2[[#This Row],[Date]], "mmm-yyyy")</f>
        <v>Feb-2023</v>
      </c>
      <c r="C103">
        <f t="shared" si="8"/>
        <v>2023</v>
      </c>
      <c r="D103">
        <f t="shared" si="9"/>
        <v>2</v>
      </c>
      <c r="E103" t="str">
        <f t="shared" si="10"/>
        <v>February</v>
      </c>
      <c r="F103" t="str">
        <f t="shared" si="15"/>
        <v>Q1</v>
      </c>
      <c r="G103">
        <f t="shared" si="11"/>
        <v>6</v>
      </c>
      <c r="H103" t="str">
        <f t="shared" si="12"/>
        <v>Friday</v>
      </c>
      <c r="I103" s="1">
        <f t="shared" si="13"/>
        <v>44955</v>
      </c>
      <c r="J103" s="1">
        <f t="shared" si="14"/>
        <v>44961</v>
      </c>
    </row>
    <row r="104" spans="1:10" x14ac:dyDescent="0.2">
      <c r="A104" s="1">
        <v>44961</v>
      </c>
      <c r="B104" s="1" t="str">
        <f xml:space="preserve"> TEXT(Table2[[#This Row],[Date]], "mmm-yyyy")</f>
        <v>Feb-2023</v>
      </c>
      <c r="C104">
        <f t="shared" si="8"/>
        <v>2023</v>
      </c>
      <c r="D104">
        <f t="shared" si="9"/>
        <v>2</v>
      </c>
      <c r="E104" t="str">
        <f t="shared" si="10"/>
        <v>February</v>
      </c>
      <c r="F104" t="str">
        <f t="shared" si="15"/>
        <v>Q1</v>
      </c>
      <c r="G104">
        <f t="shared" si="11"/>
        <v>7</v>
      </c>
      <c r="H104" t="str">
        <f t="shared" si="12"/>
        <v>Saturday</v>
      </c>
      <c r="I104" s="1">
        <f t="shared" si="13"/>
        <v>44955</v>
      </c>
      <c r="J104" s="1">
        <f t="shared" si="14"/>
        <v>44961</v>
      </c>
    </row>
    <row r="105" spans="1:10" x14ac:dyDescent="0.2">
      <c r="A105" s="1">
        <v>44962</v>
      </c>
      <c r="B105" s="1" t="str">
        <f xml:space="preserve"> TEXT(Table2[[#This Row],[Date]], "mmm-yyyy")</f>
        <v>Feb-2023</v>
      </c>
      <c r="C105">
        <f t="shared" si="8"/>
        <v>2023</v>
      </c>
      <c r="D105">
        <f t="shared" si="9"/>
        <v>2</v>
      </c>
      <c r="E105" t="str">
        <f t="shared" si="10"/>
        <v>February</v>
      </c>
      <c r="F105" t="str">
        <f t="shared" si="15"/>
        <v>Q1</v>
      </c>
      <c r="G105">
        <f t="shared" si="11"/>
        <v>1</v>
      </c>
      <c r="H105" t="str">
        <f t="shared" si="12"/>
        <v>Sunday</v>
      </c>
      <c r="I105" s="1">
        <f t="shared" si="13"/>
        <v>44962</v>
      </c>
      <c r="J105" s="1">
        <f t="shared" si="14"/>
        <v>44968</v>
      </c>
    </row>
    <row r="106" spans="1:10" x14ac:dyDescent="0.2">
      <c r="A106" s="1">
        <v>44963</v>
      </c>
      <c r="B106" s="1" t="str">
        <f xml:space="preserve"> TEXT(Table2[[#This Row],[Date]], "mmm-yyyy")</f>
        <v>Feb-2023</v>
      </c>
      <c r="C106">
        <f t="shared" si="8"/>
        <v>2023</v>
      </c>
      <c r="D106">
        <f t="shared" si="9"/>
        <v>2</v>
      </c>
      <c r="E106" t="str">
        <f t="shared" si="10"/>
        <v>February</v>
      </c>
      <c r="F106" t="str">
        <f t="shared" si="15"/>
        <v>Q1</v>
      </c>
      <c r="G106">
        <f t="shared" si="11"/>
        <v>2</v>
      </c>
      <c r="H106" t="str">
        <f t="shared" si="12"/>
        <v>Monday</v>
      </c>
      <c r="I106" s="1">
        <f t="shared" si="13"/>
        <v>44962</v>
      </c>
      <c r="J106" s="1">
        <f t="shared" si="14"/>
        <v>44968</v>
      </c>
    </row>
    <row r="107" spans="1:10" x14ac:dyDescent="0.2">
      <c r="A107" s="1">
        <v>44964</v>
      </c>
      <c r="B107" s="1" t="str">
        <f xml:space="preserve"> TEXT(Table2[[#This Row],[Date]], "mmm-yyyy")</f>
        <v>Feb-2023</v>
      </c>
      <c r="C107">
        <f t="shared" si="8"/>
        <v>2023</v>
      </c>
      <c r="D107">
        <f t="shared" si="9"/>
        <v>2</v>
      </c>
      <c r="E107" t="str">
        <f t="shared" si="10"/>
        <v>February</v>
      </c>
      <c r="F107" t="str">
        <f t="shared" si="15"/>
        <v>Q1</v>
      </c>
      <c r="G107">
        <f t="shared" si="11"/>
        <v>3</v>
      </c>
      <c r="H107" t="str">
        <f t="shared" si="12"/>
        <v>Tuesday</v>
      </c>
      <c r="I107" s="1">
        <f t="shared" si="13"/>
        <v>44962</v>
      </c>
      <c r="J107" s="1">
        <f t="shared" si="14"/>
        <v>44968</v>
      </c>
    </row>
    <row r="108" spans="1:10" x14ac:dyDescent="0.2">
      <c r="A108" s="1">
        <v>44965</v>
      </c>
      <c r="B108" s="1" t="str">
        <f xml:space="preserve"> TEXT(Table2[[#This Row],[Date]], "mmm-yyyy")</f>
        <v>Feb-2023</v>
      </c>
      <c r="C108">
        <f t="shared" si="8"/>
        <v>2023</v>
      </c>
      <c r="D108">
        <f t="shared" si="9"/>
        <v>2</v>
      </c>
      <c r="E108" t="str">
        <f t="shared" si="10"/>
        <v>February</v>
      </c>
      <c r="F108" t="str">
        <f t="shared" si="15"/>
        <v>Q1</v>
      </c>
      <c r="G108">
        <f t="shared" si="11"/>
        <v>4</v>
      </c>
      <c r="H108" t="str">
        <f t="shared" si="12"/>
        <v>Wednesday</v>
      </c>
      <c r="I108" s="1">
        <f t="shared" si="13"/>
        <v>44962</v>
      </c>
      <c r="J108" s="1">
        <f t="shared" si="14"/>
        <v>44968</v>
      </c>
    </row>
    <row r="109" spans="1:10" x14ac:dyDescent="0.2">
      <c r="A109" s="1">
        <v>44966</v>
      </c>
      <c r="B109" s="1" t="str">
        <f xml:space="preserve"> TEXT(Table2[[#This Row],[Date]], "mmm-yyyy")</f>
        <v>Feb-2023</v>
      </c>
      <c r="C109">
        <f t="shared" si="8"/>
        <v>2023</v>
      </c>
      <c r="D109">
        <f t="shared" si="9"/>
        <v>2</v>
      </c>
      <c r="E109" t="str">
        <f t="shared" si="10"/>
        <v>February</v>
      </c>
      <c r="F109" t="str">
        <f t="shared" si="15"/>
        <v>Q1</v>
      </c>
      <c r="G109">
        <f t="shared" si="11"/>
        <v>5</v>
      </c>
      <c r="H109" t="str">
        <f t="shared" si="12"/>
        <v>Thursday</v>
      </c>
      <c r="I109" s="1">
        <f t="shared" si="13"/>
        <v>44962</v>
      </c>
      <c r="J109" s="1">
        <f t="shared" si="14"/>
        <v>44968</v>
      </c>
    </row>
    <row r="110" spans="1:10" x14ac:dyDescent="0.2">
      <c r="A110" s="1">
        <v>44967</v>
      </c>
      <c r="B110" s="1" t="str">
        <f xml:space="preserve"> TEXT(Table2[[#This Row],[Date]], "mmm-yyyy")</f>
        <v>Feb-2023</v>
      </c>
      <c r="C110">
        <f t="shared" si="8"/>
        <v>2023</v>
      </c>
      <c r="D110">
        <f t="shared" si="9"/>
        <v>2</v>
      </c>
      <c r="E110" t="str">
        <f t="shared" si="10"/>
        <v>February</v>
      </c>
      <c r="F110" t="str">
        <f t="shared" si="15"/>
        <v>Q1</v>
      </c>
      <c r="G110">
        <f t="shared" si="11"/>
        <v>6</v>
      </c>
      <c r="H110" t="str">
        <f t="shared" si="12"/>
        <v>Friday</v>
      </c>
      <c r="I110" s="1">
        <f t="shared" si="13"/>
        <v>44962</v>
      </c>
      <c r="J110" s="1">
        <f t="shared" si="14"/>
        <v>44968</v>
      </c>
    </row>
    <row r="111" spans="1:10" x14ac:dyDescent="0.2">
      <c r="A111" s="1">
        <v>44968</v>
      </c>
      <c r="B111" s="1" t="str">
        <f xml:space="preserve"> TEXT(Table2[[#This Row],[Date]], "mmm-yyyy")</f>
        <v>Feb-2023</v>
      </c>
      <c r="C111">
        <f t="shared" si="8"/>
        <v>2023</v>
      </c>
      <c r="D111">
        <f t="shared" si="9"/>
        <v>2</v>
      </c>
      <c r="E111" t="str">
        <f t="shared" si="10"/>
        <v>February</v>
      </c>
      <c r="F111" t="str">
        <f t="shared" si="15"/>
        <v>Q1</v>
      </c>
      <c r="G111">
        <f t="shared" si="11"/>
        <v>7</v>
      </c>
      <c r="H111" t="str">
        <f t="shared" si="12"/>
        <v>Saturday</v>
      </c>
      <c r="I111" s="1">
        <f t="shared" si="13"/>
        <v>44962</v>
      </c>
      <c r="J111" s="1">
        <f t="shared" si="14"/>
        <v>44968</v>
      </c>
    </row>
    <row r="112" spans="1:10" x14ac:dyDescent="0.2">
      <c r="A112" s="1">
        <v>44969</v>
      </c>
      <c r="B112" s="1" t="str">
        <f xml:space="preserve"> TEXT(Table2[[#This Row],[Date]], "mmm-yyyy")</f>
        <v>Feb-2023</v>
      </c>
      <c r="C112">
        <f t="shared" si="8"/>
        <v>2023</v>
      </c>
      <c r="D112">
        <f t="shared" si="9"/>
        <v>2</v>
      </c>
      <c r="E112" t="str">
        <f t="shared" si="10"/>
        <v>February</v>
      </c>
      <c r="F112" t="str">
        <f t="shared" si="15"/>
        <v>Q1</v>
      </c>
      <c r="G112">
        <f t="shared" si="11"/>
        <v>1</v>
      </c>
      <c r="H112" t="str">
        <f t="shared" si="12"/>
        <v>Sunday</v>
      </c>
      <c r="I112" s="1">
        <f t="shared" si="13"/>
        <v>44969</v>
      </c>
      <c r="J112" s="1">
        <f t="shared" si="14"/>
        <v>44975</v>
      </c>
    </row>
    <row r="113" spans="1:10" x14ac:dyDescent="0.2">
      <c r="A113" s="1">
        <v>44970</v>
      </c>
      <c r="B113" s="1" t="str">
        <f xml:space="preserve"> TEXT(Table2[[#This Row],[Date]], "mmm-yyyy")</f>
        <v>Feb-2023</v>
      </c>
      <c r="C113">
        <f t="shared" si="8"/>
        <v>2023</v>
      </c>
      <c r="D113">
        <f t="shared" si="9"/>
        <v>2</v>
      </c>
      <c r="E113" t="str">
        <f t="shared" si="10"/>
        <v>February</v>
      </c>
      <c r="F113" t="str">
        <f t="shared" si="15"/>
        <v>Q1</v>
      </c>
      <c r="G113">
        <f t="shared" si="11"/>
        <v>2</v>
      </c>
      <c r="H113" t="str">
        <f t="shared" si="12"/>
        <v>Monday</v>
      </c>
      <c r="I113" s="1">
        <f t="shared" si="13"/>
        <v>44969</v>
      </c>
      <c r="J113" s="1">
        <f t="shared" si="14"/>
        <v>44975</v>
      </c>
    </row>
    <row r="114" spans="1:10" x14ac:dyDescent="0.2">
      <c r="A114" s="1">
        <v>44971</v>
      </c>
      <c r="B114" s="1" t="str">
        <f xml:space="preserve"> TEXT(Table2[[#This Row],[Date]], "mmm-yyyy")</f>
        <v>Feb-2023</v>
      </c>
      <c r="C114">
        <f t="shared" si="8"/>
        <v>2023</v>
      </c>
      <c r="D114">
        <f t="shared" si="9"/>
        <v>2</v>
      </c>
      <c r="E114" t="str">
        <f t="shared" si="10"/>
        <v>February</v>
      </c>
      <c r="F114" t="str">
        <f t="shared" si="15"/>
        <v>Q1</v>
      </c>
      <c r="G114">
        <f t="shared" si="11"/>
        <v>3</v>
      </c>
      <c r="H114" t="str">
        <f t="shared" si="12"/>
        <v>Tuesday</v>
      </c>
      <c r="I114" s="1">
        <f t="shared" si="13"/>
        <v>44969</v>
      </c>
      <c r="J114" s="1">
        <f t="shared" si="14"/>
        <v>44975</v>
      </c>
    </row>
    <row r="115" spans="1:10" x14ac:dyDescent="0.2">
      <c r="A115" s="1">
        <v>44972</v>
      </c>
      <c r="B115" s="1" t="str">
        <f xml:space="preserve"> TEXT(Table2[[#This Row],[Date]], "mmm-yyyy")</f>
        <v>Feb-2023</v>
      </c>
      <c r="C115">
        <f t="shared" si="8"/>
        <v>2023</v>
      </c>
      <c r="D115">
        <f t="shared" si="9"/>
        <v>2</v>
      </c>
      <c r="E115" t="str">
        <f t="shared" si="10"/>
        <v>February</v>
      </c>
      <c r="F115" t="str">
        <f t="shared" si="15"/>
        <v>Q1</v>
      </c>
      <c r="G115">
        <f t="shared" si="11"/>
        <v>4</v>
      </c>
      <c r="H115" t="str">
        <f t="shared" si="12"/>
        <v>Wednesday</v>
      </c>
      <c r="I115" s="1">
        <f t="shared" si="13"/>
        <v>44969</v>
      </c>
      <c r="J115" s="1">
        <f t="shared" si="14"/>
        <v>44975</v>
      </c>
    </row>
    <row r="116" spans="1:10" x14ac:dyDescent="0.2">
      <c r="A116" s="1">
        <v>44973</v>
      </c>
      <c r="B116" s="1" t="str">
        <f xml:space="preserve"> TEXT(Table2[[#This Row],[Date]], "mmm-yyyy")</f>
        <v>Feb-2023</v>
      </c>
      <c r="C116">
        <f t="shared" si="8"/>
        <v>2023</v>
      </c>
      <c r="D116">
        <f t="shared" si="9"/>
        <v>2</v>
      </c>
      <c r="E116" t="str">
        <f t="shared" si="10"/>
        <v>February</v>
      </c>
      <c r="F116" t="str">
        <f t="shared" si="15"/>
        <v>Q1</v>
      </c>
      <c r="G116">
        <f t="shared" si="11"/>
        <v>5</v>
      </c>
      <c r="H116" t="str">
        <f t="shared" si="12"/>
        <v>Thursday</v>
      </c>
      <c r="I116" s="1">
        <f t="shared" si="13"/>
        <v>44969</v>
      </c>
      <c r="J116" s="1">
        <f t="shared" si="14"/>
        <v>44975</v>
      </c>
    </row>
    <row r="117" spans="1:10" x14ac:dyDescent="0.2">
      <c r="A117" s="1">
        <v>44974</v>
      </c>
      <c r="B117" s="1" t="str">
        <f xml:space="preserve"> TEXT(Table2[[#This Row],[Date]], "mmm-yyyy")</f>
        <v>Feb-2023</v>
      </c>
      <c r="C117">
        <f t="shared" si="8"/>
        <v>2023</v>
      </c>
      <c r="D117">
        <f t="shared" si="9"/>
        <v>2</v>
      </c>
      <c r="E117" t="str">
        <f t="shared" si="10"/>
        <v>February</v>
      </c>
      <c r="F117" t="str">
        <f t="shared" si="15"/>
        <v>Q1</v>
      </c>
      <c r="G117">
        <f t="shared" si="11"/>
        <v>6</v>
      </c>
      <c r="H117" t="str">
        <f t="shared" si="12"/>
        <v>Friday</v>
      </c>
      <c r="I117" s="1">
        <f t="shared" si="13"/>
        <v>44969</v>
      </c>
      <c r="J117" s="1">
        <f t="shared" si="14"/>
        <v>44975</v>
      </c>
    </row>
    <row r="118" spans="1:10" x14ac:dyDescent="0.2">
      <c r="A118" s="1">
        <v>44975</v>
      </c>
      <c r="B118" s="1" t="str">
        <f xml:space="preserve"> TEXT(Table2[[#This Row],[Date]], "mmm-yyyy")</f>
        <v>Feb-2023</v>
      </c>
      <c r="C118">
        <f t="shared" si="8"/>
        <v>2023</v>
      </c>
      <c r="D118">
        <f t="shared" si="9"/>
        <v>2</v>
      </c>
      <c r="E118" t="str">
        <f t="shared" si="10"/>
        <v>February</v>
      </c>
      <c r="F118" t="str">
        <f t="shared" si="15"/>
        <v>Q1</v>
      </c>
      <c r="G118">
        <f t="shared" si="11"/>
        <v>7</v>
      </c>
      <c r="H118" t="str">
        <f t="shared" si="12"/>
        <v>Saturday</v>
      </c>
      <c r="I118" s="1">
        <f t="shared" si="13"/>
        <v>44969</v>
      </c>
      <c r="J118" s="1">
        <f t="shared" si="14"/>
        <v>44975</v>
      </c>
    </row>
    <row r="119" spans="1:10" x14ac:dyDescent="0.2">
      <c r="A119" s="1">
        <v>44976</v>
      </c>
      <c r="B119" s="1" t="str">
        <f xml:space="preserve"> TEXT(Table2[[#This Row],[Date]], "mmm-yyyy")</f>
        <v>Feb-2023</v>
      </c>
      <c r="C119">
        <f t="shared" si="8"/>
        <v>2023</v>
      </c>
      <c r="D119">
        <f t="shared" si="9"/>
        <v>2</v>
      </c>
      <c r="E119" t="str">
        <f t="shared" si="10"/>
        <v>February</v>
      </c>
      <c r="F119" t="str">
        <f t="shared" si="15"/>
        <v>Q1</v>
      </c>
      <c r="G119">
        <f t="shared" si="11"/>
        <v>1</v>
      </c>
      <c r="H119" t="str">
        <f t="shared" si="12"/>
        <v>Sunday</v>
      </c>
      <c r="I119" s="1">
        <f t="shared" si="13"/>
        <v>44976</v>
      </c>
      <c r="J119" s="1">
        <f t="shared" si="14"/>
        <v>44982</v>
      </c>
    </row>
    <row r="120" spans="1:10" x14ac:dyDescent="0.2">
      <c r="A120" s="1">
        <v>44977</v>
      </c>
      <c r="B120" s="1" t="str">
        <f xml:space="preserve"> TEXT(Table2[[#This Row],[Date]], "mmm-yyyy")</f>
        <v>Feb-2023</v>
      </c>
      <c r="C120">
        <f t="shared" si="8"/>
        <v>2023</v>
      </c>
      <c r="D120">
        <f t="shared" si="9"/>
        <v>2</v>
      </c>
      <c r="E120" t="str">
        <f t="shared" si="10"/>
        <v>February</v>
      </c>
      <c r="F120" t="str">
        <f t="shared" si="15"/>
        <v>Q1</v>
      </c>
      <c r="G120">
        <f t="shared" si="11"/>
        <v>2</v>
      </c>
      <c r="H120" t="str">
        <f t="shared" si="12"/>
        <v>Monday</v>
      </c>
      <c r="I120" s="1">
        <f t="shared" si="13"/>
        <v>44976</v>
      </c>
      <c r="J120" s="1">
        <f t="shared" si="14"/>
        <v>44982</v>
      </c>
    </row>
    <row r="121" spans="1:10" x14ac:dyDescent="0.2">
      <c r="A121" s="1">
        <v>44978</v>
      </c>
      <c r="B121" s="1" t="str">
        <f xml:space="preserve"> TEXT(Table2[[#This Row],[Date]], "mmm-yyyy")</f>
        <v>Feb-2023</v>
      </c>
      <c r="C121">
        <f t="shared" si="8"/>
        <v>2023</v>
      </c>
      <c r="D121">
        <f t="shared" si="9"/>
        <v>2</v>
      </c>
      <c r="E121" t="str">
        <f t="shared" si="10"/>
        <v>February</v>
      </c>
      <c r="F121" t="str">
        <f t="shared" si="15"/>
        <v>Q1</v>
      </c>
      <c r="G121">
        <f t="shared" si="11"/>
        <v>3</v>
      </c>
      <c r="H121" t="str">
        <f t="shared" si="12"/>
        <v>Tuesday</v>
      </c>
      <c r="I121" s="1">
        <f t="shared" si="13"/>
        <v>44976</v>
      </c>
      <c r="J121" s="1">
        <f t="shared" si="14"/>
        <v>44982</v>
      </c>
    </row>
    <row r="122" spans="1:10" x14ac:dyDescent="0.2">
      <c r="A122" s="1">
        <v>44979</v>
      </c>
      <c r="B122" s="1" t="str">
        <f xml:space="preserve"> TEXT(Table2[[#This Row],[Date]], "mmm-yyyy")</f>
        <v>Feb-2023</v>
      </c>
      <c r="C122">
        <f t="shared" si="8"/>
        <v>2023</v>
      </c>
      <c r="D122">
        <f t="shared" si="9"/>
        <v>2</v>
      </c>
      <c r="E122" t="str">
        <f t="shared" si="10"/>
        <v>February</v>
      </c>
      <c r="F122" t="str">
        <f t="shared" si="15"/>
        <v>Q1</v>
      </c>
      <c r="G122">
        <f t="shared" si="11"/>
        <v>4</v>
      </c>
      <c r="H122" t="str">
        <f t="shared" si="12"/>
        <v>Wednesday</v>
      </c>
      <c r="I122" s="1">
        <f t="shared" si="13"/>
        <v>44976</v>
      </c>
      <c r="J122" s="1">
        <f t="shared" si="14"/>
        <v>44982</v>
      </c>
    </row>
    <row r="123" spans="1:10" x14ac:dyDescent="0.2">
      <c r="A123" s="1">
        <v>44980</v>
      </c>
      <c r="B123" s="1" t="str">
        <f xml:space="preserve"> TEXT(Table2[[#This Row],[Date]], "mmm-yyyy")</f>
        <v>Feb-2023</v>
      </c>
      <c r="C123">
        <f t="shared" si="8"/>
        <v>2023</v>
      </c>
      <c r="D123">
        <f t="shared" si="9"/>
        <v>2</v>
      </c>
      <c r="E123" t="str">
        <f t="shared" si="10"/>
        <v>February</v>
      </c>
      <c r="F123" t="str">
        <f t="shared" si="15"/>
        <v>Q1</v>
      </c>
      <c r="G123">
        <f t="shared" si="11"/>
        <v>5</v>
      </c>
      <c r="H123" t="str">
        <f t="shared" si="12"/>
        <v>Thursday</v>
      </c>
      <c r="I123" s="1">
        <f t="shared" si="13"/>
        <v>44976</v>
      </c>
      <c r="J123" s="1">
        <f t="shared" si="14"/>
        <v>44982</v>
      </c>
    </row>
    <row r="124" spans="1:10" x14ac:dyDescent="0.2">
      <c r="A124" s="1">
        <v>44981</v>
      </c>
      <c r="B124" s="1" t="str">
        <f xml:space="preserve"> TEXT(Table2[[#This Row],[Date]], "mmm-yyyy")</f>
        <v>Feb-2023</v>
      </c>
      <c r="C124">
        <f t="shared" si="8"/>
        <v>2023</v>
      </c>
      <c r="D124">
        <f t="shared" si="9"/>
        <v>2</v>
      </c>
      <c r="E124" t="str">
        <f t="shared" si="10"/>
        <v>February</v>
      </c>
      <c r="F124" t="str">
        <f t="shared" si="15"/>
        <v>Q1</v>
      </c>
      <c r="G124">
        <f t="shared" si="11"/>
        <v>6</v>
      </c>
      <c r="H124" t="str">
        <f t="shared" si="12"/>
        <v>Friday</v>
      </c>
      <c r="I124" s="1">
        <f t="shared" si="13"/>
        <v>44976</v>
      </c>
      <c r="J124" s="1">
        <f t="shared" si="14"/>
        <v>44982</v>
      </c>
    </row>
    <row r="125" spans="1:10" x14ac:dyDescent="0.2">
      <c r="A125" s="1">
        <v>44982</v>
      </c>
      <c r="B125" s="1" t="str">
        <f xml:space="preserve"> TEXT(Table2[[#This Row],[Date]], "mmm-yyyy")</f>
        <v>Feb-2023</v>
      </c>
      <c r="C125">
        <f t="shared" si="8"/>
        <v>2023</v>
      </c>
      <c r="D125">
        <f t="shared" si="9"/>
        <v>2</v>
      </c>
      <c r="E125" t="str">
        <f t="shared" si="10"/>
        <v>February</v>
      </c>
      <c r="F125" t="str">
        <f t="shared" si="15"/>
        <v>Q1</v>
      </c>
      <c r="G125">
        <f t="shared" si="11"/>
        <v>7</v>
      </c>
      <c r="H125" t="str">
        <f t="shared" si="12"/>
        <v>Saturday</v>
      </c>
      <c r="I125" s="1">
        <f t="shared" si="13"/>
        <v>44976</v>
      </c>
      <c r="J125" s="1">
        <f t="shared" si="14"/>
        <v>44982</v>
      </c>
    </row>
    <row r="126" spans="1:10" x14ac:dyDescent="0.2">
      <c r="A126" s="1">
        <v>44983</v>
      </c>
      <c r="B126" s="1" t="str">
        <f xml:space="preserve"> TEXT(Table2[[#This Row],[Date]], "mmm-yyyy")</f>
        <v>Feb-2023</v>
      </c>
      <c r="C126">
        <f t="shared" si="8"/>
        <v>2023</v>
      </c>
      <c r="D126">
        <f t="shared" si="9"/>
        <v>2</v>
      </c>
      <c r="E126" t="str">
        <f t="shared" si="10"/>
        <v>February</v>
      </c>
      <c r="F126" t="str">
        <f t="shared" si="15"/>
        <v>Q1</v>
      </c>
      <c r="G126">
        <f t="shared" si="11"/>
        <v>1</v>
      </c>
      <c r="H126" t="str">
        <f t="shared" si="12"/>
        <v>Sunday</v>
      </c>
      <c r="I126" s="1">
        <f t="shared" si="13"/>
        <v>44983</v>
      </c>
      <c r="J126" s="1">
        <f t="shared" si="14"/>
        <v>44989</v>
      </c>
    </row>
    <row r="127" spans="1:10" x14ac:dyDescent="0.2">
      <c r="A127" s="1">
        <v>44984</v>
      </c>
      <c r="B127" s="1" t="str">
        <f xml:space="preserve"> TEXT(Table2[[#This Row],[Date]], "mmm-yyyy")</f>
        <v>Feb-2023</v>
      </c>
      <c r="C127">
        <f t="shared" si="8"/>
        <v>2023</v>
      </c>
      <c r="D127">
        <f t="shared" si="9"/>
        <v>2</v>
      </c>
      <c r="E127" t="str">
        <f t="shared" si="10"/>
        <v>February</v>
      </c>
      <c r="F127" t="str">
        <f t="shared" si="15"/>
        <v>Q1</v>
      </c>
      <c r="G127">
        <f t="shared" si="11"/>
        <v>2</v>
      </c>
      <c r="H127" t="str">
        <f t="shared" si="12"/>
        <v>Monday</v>
      </c>
      <c r="I127" s="1">
        <f t="shared" si="13"/>
        <v>44983</v>
      </c>
      <c r="J127" s="1">
        <f t="shared" si="14"/>
        <v>44989</v>
      </c>
    </row>
    <row r="128" spans="1:10" x14ac:dyDescent="0.2">
      <c r="A128" s="1">
        <v>44985</v>
      </c>
      <c r="B128" s="1" t="str">
        <f xml:space="preserve"> TEXT(Table2[[#This Row],[Date]], "mmm-yyyy")</f>
        <v>Feb-2023</v>
      </c>
      <c r="C128">
        <f t="shared" si="8"/>
        <v>2023</v>
      </c>
      <c r="D128">
        <f t="shared" si="9"/>
        <v>2</v>
      </c>
      <c r="E128" t="str">
        <f t="shared" si="10"/>
        <v>February</v>
      </c>
      <c r="F128" t="str">
        <f t="shared" si="15"/>
        <v>Q1</v>
      </c>
      <c r="G128">
        <f t="shared" si="11"/>
        <v>3</v>
      </c>
      <c r="H128" t="str">
        <f t="shared" si="12"/>
        <v>Tuesday</v>
      </c>
      <c r="I128" s="1">
        <f t="shared" si="13"/>
        <v>44983</v>
      </c>
      <c r="J128" s="1">
        <f t="shared" si="14"/>
        <v>44989</v>
      </c>
    </row>
    <row r="129" spans="1:10" x14ac:dyDescent="0.2">
      <c r="A129" s="1">
        <v>44986</v>
      </c>
      <c r="B129" s="1" t="str">
        <f xml:space="preserve"> TEXT(Table2[[#This Row],[Date]], "mmm-yyyy")</f>
        <v>Mar-2023</v>
      </c>
      <c r="C129">
        <f t="shared" si="8"/>
        <v>2023</v>
      </c>
      <c r="D129">
        <f t="shared" si="9"/>
        <v>3</v>
      </c>
      <c r="E129" t="str">
        <f t="shared" si="10"/>
        <v>March</v>
      </c>
      <c r="F129" t="str">
        <f t="shared" si="15"/>
        <v>Q1</v>
      </c>
      <c r="G129">
        <f t="shared" si="11"/>
        <v>4</v>
      </c>
      <c r="H129" t="str">
        <f t="shared" si="12"/>
        <v>Wednesday</v>
      </c>
      <c r="I129" s="1">
        <f t="shared" si="13"/>
        <v>44983</v>
      </c>
      <c r="J129" s="1">
        <f t="shared" si="14"/>
        <v>44989</v>
      </c>
    </row>
    <row r="130" spans="1:10" x14ac:dyDescent="0.2">
      <c r="A130" s="1">
        <v>44987</v>
      </c>
      <c r="B130" s="1" t="str">
        <f xml:space="preserve"> TEXT(Table2[[#This Row],[Date]], "mmm-yyyy")</f>
        <v>Mar-2023</v>
      </c>
      <c r="C130">
        <f t="shared" ref="C130:C193" si="16" xml:space="preserve"> YEAR(A130)</f>
        <v>2023</v>
      </c>
      <c r="D130">
        <f t="shared" ref="D130:D193" si="17" xml:space="preserve"> MONTH(A130)</f>
        <v>3</v>
      </c>
      <c r="E130" t="str">
        <f t="shared" ref="E130:E193" si="18" xml:space="preserve"> TEXT(A130,"mmmm")</f>
        <v>March</v>
      </c>
      <c r="F130" t="str">
        <f t="shared" si="15"/>
        <v>Q1</v>
      </c>
      <c r="G130">
        <f t="shared" ref="G130:G193" si="19" xml:space="preserve"> WEEKDAY(A130)</f>
        <v>5</v>
      </c>
      <c r="H130" t="str">
        <f t="shared" ref="H130:H193" si="20" xml:space="preserve"> TEXT(A130,"dddd")</f>
        <v>Thursday</v>
      </c>
      <c r="I130" s="1">
        <f t="shared" ref="I130:I193" si="21">A130 - WEEKDAY(A130, 1) + 1</f>
        <v>44983</v>
      </c>
      <c r="J130" s="1">
        <f t="shared" ref="J130:J193" si="22">A130 - WEEKDAY(A130, 1) + 7</f>
        <v>44989</v>
      </c>
    </row>
    <row r="131" spans="1:10" x14ac:dyDescent="0.2">
      <c r="A131" s="1">
        <v>44988</v>
      </c>
      <c r="B131" s="1" t="str">
        <f xml:space="preserve"> TEXT(Table2[[#This Row],[Date]], "mmm-yyyy")</f>
        <v>Mar-2023</v>
      </c>
      <c r="C131">
        <f t="shared" si="16"/>
        <v>2023</v>
      </c>
      <c r="D131">
        <f t="shared" si="17"/>
        <v>3</v>
      </c>
      <c r="E131" t="str">
        <f t="shared" si="18"/>
        <v>March</v>
      </c>
      <c r="F131" t="str">
        <f t="shared" ref="F131:F194" si="23" xml:space="preserve"> "Q" &amp; INT((D131-1)/3)+1</f>
        <v>Q1</v>
      </c>
      <c r="G131">
        <f t="shared" si="19"/>
        <v>6</v>
      </c>
      <c r="H131" t="str">
        <f t="shared" si="20"/>
        <v>Friday</v>
      </c>
      <c r="I131" s="1">
        <f t="shared" si="21"/>
        <v>44983</v>
      </c>
      <c r="J131" s="1">
        <f t="shared" si="22"/>
        <v>44989</v>
      </c>
    </row>
    <row r="132" spans="1:10" x14ac:dyDescent="0.2">
      <c r="A132" s="1">
        <v>44989</v>
      </c>
      <c r="B132" s="1" t="str">
        <f xml:space="preserve"> TEXT(Table2[[#This Row],[Date]], "mmm-yyyy")</f>
        <v>Mar-2023</v>
      </c>
      <c r="C132">
        <f t="shared" si="16"/>
        <v>2023</v>
      </c>
      <c r="D132">
        <f t="shared" si="17"/>
        <v>3</v>
      </c>
      <c r="E132" t="str">
        <f t="shared" si="18"/>
        <v>March</v>
      </c>
      <c r="F132" t="str">
        <f t="shared" si="23"/>
        <v>Q1</v>
      </c>
      <c r="G132">
        <f t="shared" si="19"/>
        <v>7</v>
      </c>
      <c r="H132" t="str">
        <f t="shared" si="20"/>
        <v>Saturday</v>
      </c>
      <c r="I132" s="1">
        <f t="shared" si="21"/>
        <v>44983</v>
      </c>
      <c r="J132" s="1">
        <f t="shared" si="22"/>
        <v>44989</v>
      </c>
    </row>
    <row r="133" spans="1:10" x14ac:dyDescent="0.2">
      <c r="A133" s="1">
        <v>44990</v>
      </c>
      <c r="B133" s="1" t="str">
        <f xml:space="preserve"> TEXT(Table2[[#This Row],[Date]], "mmm-yyyy")</f>
        <v>Mar-2023</v>
      </c>
      <c r="C133">
        <f t="shared" si="16"/>
        <v>2023</v>
      </c>
      <c r="D133">
        <f t="shared" si="17"/>
        <v>3</v>
      </c>
      <c r="E133" t="str">
        <f t="shared" si="18"/>
        <v>March</v>
      </c>
      <c r="F133" t="str">
        <f t="shared" si="23"/>
        <v>Q1</v>
      </c>
      <c r="G133">
        <f t="shared" si="19"/>
        <v>1</v>
      </c>
      <c r="H133" t="str">
        <f t="shared" si="20"/>
        <v>Sunday</v>
      </c>
      <c r="I133" s="1">
        <f t="shared" si="21"/>
        <v>44990</v>
      </c>
      <c r="J133" s="1">
        <f t="shared" si="22"/>
        <v>44996</v>
      </c>
    </row>
    <row r="134" spans="1:10" x14ac:dyDescent="0.2">
      <c r="A134" s="1">
        <v>44991</v>
      </c>
      <c r="B134" s="1" t="str">
        <f xml:space="preserve"> TEXT(Table2[[#This Row],[Date]], "mmm-yyyy")</f>
        <v>Mar-2023</v>
      </c>
      <c r="C134">
        <f t="shared" si="16"/>
        <v>2023</v>
      </c>
      <c r="D134">
        <f t="shared" si="17"/>
        <v>3</v>
      </c>
      <c r="E134" t="str">
        <f t="shared" si="18"/>
        <v>March</v>
      </c>
      <c r="F134" t="str">
        <f t="shared" si="23"/>
        <v>Q1</v>
      </c>
      <c r="G134">
        <f t="shared" si="19"/>
        <v>2</v>
      </c>
      <c r="H134" t="str">
        <f t="shared" si="20"/>
        <v>Monday</v>
      </c>
      <c r="I134" s="1">
        <f t="shared" si="21"/>
        <v>44990</v>
      </c>
      <c r="J134" s="1">
        <f t="shared" si="22"/>
        <v>44996</v>
      </c>
    </row>
    <row r="135" spans="1:10" x14ac:dyDescent="0.2">
      <c r="A135" s="1">
        <v>44992</v>
      </c>
      <c r="B135" s="1" t="str">
        <f xml:space="preserve"> TEXT(Table2[[#This Row],[Date]], "mmm-yyyy")</f>
        <v>Mar-2023</v>
      </c>
      <c r="C135">
        <f t="shared" si="16"/>
        <v>2023</v>
      </c>
      <c r="D135">
        <f t="shared" si="17"/>
        <v>3</v>
      </c>
      <c r="E135" t="str">
        <f t="shared" si="18"/>
        <v>March</v>
      </c>
      <c r="F135" t="str">
        <f t="shared" si="23"/>
        <v>Q1</v>
      </c>
      <c r="G135">
        <f t="shared" si="19"/>
        <v>3</v>
      </c>
      <c r="H135" t="str">
        <f t="shared" si="20"/>
        <v>Tuesday</v>
      </c>
      <c r="I135" s="1">
        <f t="shared" si="21"/>
        <v>44990</v>
      </c>
      <c r="J135" s="1">
        <f t="shared" si="22"/>
        <v>44996</v>
      </c>
    </row>
    <row r="136" spans="1:10" x14ac:dyDescent="0.2">
      <c r="A136" s="1">
        <v>44993</v>
      </c>
      <c r="B136" s="1" t="str">
        <f xml:space="preserve"> TEXT(Table2[[#This Row],[Date]], "mmm-yyyy")</f>
        <v>Mar-2023</v>
      </c>
      <c r="C136">
        <f t="shared" si="16"/>
        <v>2023</v>
      </c>
      <c r="D136">
        <f t="shared" si="17"/>
        <v>3</v>
      </c>
      <c r="E136" t="str">
        <f t="shared" si="18"/>
        <v>March</v>
      </c>
      <c r="F136" t="str">
        <f t="shared" si="23"/>
        <v>Q1</v>
      </c>
      <c r="G136">
        <f t="shared" si="19"/>
        <v>4</v>
      </c>
      <c r="H136" t="str">
        <f t="shared" si="20"/>
        <v>Wednesday</v>
      </c>
      <c r="I136" s="1">
        <f t="shared" si="21"/>
        <v>44990</v>
      </c>
      <c r="J136" s="1">
        <f t="shared" si="22"/>
        <v>44996</v>
      </c>
    </row>
    <row r="137" spans="1:10" x14ac:dyDescent="0.2">
      <c r="A137" s="1">
        <v>44994</v>
      </c>
      <c r="B137" s="1" t="str">
        <f xml:space="preserve"> TEXT(Table2[[#This Row],[Date]], "mmm-yyyy")</f>
        <v>Mar-2023</v>
      </c>
      <c r="C137">
        <f t="shared" si="16"/>
        <v>2023</v>
      </c>
      <c r="D137">
        <f t="shared" si="17"/>
        <v>3</v>
      </c>
      <c r="E137" t="str">
        <f t="shared" si="18"/>
        <v>March</v>
      </c>
      <c r="F137" t="str">
        <f t="shared" si="23"/>
        <v>Q1</v>
      </c>
      <c r="G137">
        <f t="shared" si="19"/>
        <v>5</v>
      </c>
      <c r="H137" t="str">
        <f t="shared" si="20"/>
        <v>Thursday</v>
      </c>
      <c r="I137" s="1">
        <f t="shared" si="21"/>
        <v>44990</v>
      </c>
      <c r="J137" s="1">
        <f t="shared" si="22"/>
        <v>44996</v>
      </c>
    </row>
    <row r="138" spans="1:10" x14ac:dyDescent="0.2">
      <c r="A138" s="1">
        <v>44995</v>
      </c>
      <c r="B138" s="1" t="str">
        <f xml:space="preserve"> TEXT(Table2[[#This Row],[Date]], "mmm-yyyy")</f>
        <v>Mar-2023</v>
      </c>
      <c r="C138">
        <f t="shared" si="16"/>
        <v>2023</v>
      </c>
      <c r="D138">
        <f t="shared" si="17"/>
        <v>3</v>
      </c>
      <c r="E138" t="str">
        <f t="shared" si="18"/>
        <v>March</v>
      </c>
      <c r="F138" t="str">
        <f t="shared" si="23"/>
        <v>Q1</v>
      </c>
      <c r="G138">
        <f t="shared" si="19"/>
        <v>6</v>
      </c>
      <c r="H138" t="str">
        <f t="shared" si="20"/>
        <v>Friday</v>
      </c>
      <c r="I138" s="1">
        <f t="shared" si="21"/>
        <v>44990</v>
      </c>
      <c r="J138" s="1">
        <f t="shared" si="22"/>
        <v>44996</v>
      </c>
    </row>
    <row r="139" spans="1:10" x14ac:dyDescent="0.2">
      <c r="A139" s="1">
        <v>44996</v>
      </c>
      <c r="B139" s="1" t="str">
        <f xml:space="preserve"> TEXT(Table2[[#This Row],[Date]], "mmm-yyyy")</f>
        <v>Mar-2023</v>
      </c>
      <c r="C139">
        <f t="shared" si="16"/>
        <v>2023</v>
      </c>
      <c r="D139">
        <f t="shared" si="17"/>
        <v>3</v>
      </c>
      <c r="E139" t="str">
        <f t="shared" si="18"/>
        <v>March</v>
      </c>
      <c r="F139" t="str">
        <f t="shared" si="23"/>
        <v>Q1</v>
      </c>
      <c r="G139">
        <f t="shared" si="19"/>
        <v>7</v>
      </c>
      <c r="H139" t="str">
        <f t="shared" si="20"/>
        <v>Saturday</v>
      </c>
      <c r="I139" s="1">
        <f t="shared" si="21"/>
        <v>44990</v>
      </c>
      <c r="J139" s="1">
        <f t="shared" si="22"/>
        <v>44996</v>
      </c>
    </row>
    <row r="140" spans="1:10" x14ac:dyDescent="0.2">
      <c r="A140" s="1">
        <v>44997</v>
      </c>
      <c r="B140" s="1" t="str">
        <f xml:space="preserve"> TEXT(Table2[[#This Row],[Date]], "mmm-yyyy")</f>
        <v>Mar-2023</v>
      </c>
      <c r="C140">
        <f t="shared" si="16"/>
        <v>2023</v>
      </c>
      <c r="D140">
        <f t="shared" si="17"/>
        <v>3</v>
      </c>
      <c r="E140" t="str">
        <f t="shared" si="18"/>
        <v>March</v>
      </c>
      <c r="F140" t="str">
        <f t="shared" si="23"/>
        <v>Q1</v>
      </c>
      <c r="G140">
        <f t="shared" si="19"/>
        <v>1</v>
      </c>
      <c r="H140" t="str">
        <f t="shared" si="20"/>
        <v>Sunday</v>
      </c>
      <c r="I140" s="1">
        <f t="shared" si="21"/>
        <v>44997</v>
      </c>
      <c r="J140" s="1">
        <f t="shared" si="22"/>
        <v>45003</v>
      </c>
    </row>
    <row r="141" spans="1:10" x14ac:dyDescent="0.2">
      <c r="A141" s="1">
        <v>44998</v>
      </c>
      <c r="B141" s="1" t="str">
        <f xml:space="preserve"> TEXT(Table2[[#This Row],[Date]], "mmm-yyyy")</f>
        <v>Mar-2023</v>
      </c>
      <c r="C141">
        <f t="shared" si="16"/>
        <v>2023</v>
      </c>
      <c r="D141">
        <f t="shared" si="17"/>
        <v>3</v>
      </c>
      <c r="E141" t="str">
        <f t="shared" si="18"/>
        <v>March</v>
      </c>
      <c r="F141" t="str">
        <f t="shared" si="23"/>
        <v>Q1</v>
      </c>
      <c r="G141">
        <f t="shared" si="19"/>
        <v>2</v>
      </c>
      <c r="H141" t="str">
        <f t="shared" si="20"/>
        <v>Monday</v>
      </c>
      <c r="I141" s="1">
        <f t="shared" si="21"/>
        <v>44997</v>
      </c>
      <c r="J141" s="1">
        <f t="shared" si="22"/>
        <v>45003</v>
      </c>
    </row>
    <row r="142" spans="1:10" x14ac:dyDescent="0.2">
      <c r="A142" s="1">
        <v>44999</v>
      </c>
      <c r="B142" s="1" t="str">
        <f xml:space="preserve"> TEXT(Table2[[#This Row],[Date]], "mmm-yyyy")</f>
        <v>Mar-2023</v>
      </c>
      <c r="C142">
        <f t="shared" si="16"/>
        <v>2023</v>
      </c>
      <c r="D142">
        <f t="shared" si="17"/>
        <v>3</v>
      </c>
      <c r="E142" t="str">
        <f t="shared" si="18"/>
        <v>March</v>
      </c>
      <c r="F142" t="str">
        <f t="shared" si="23"/>
        <v>Q1</v>
      </c>
      <c r="G142">
        <f t="shared" si="19"/>
        <v>3</v>
      </c>
      <c r="H142" t="str">
        <f t="shared" si="20"/>
        <v>Tuesday</v>
      </c>
      <c r="I142" s="1">
        <f t="shared" si="21"/>
        <v>44997</v>
      </c>
      <c r="J142" s="1">
        <f t="shared" si="22"/>
        <v>45003</v>
      </c>
    </row>
    <row r="143" spans="1:10" x14ac:dyDescent="0.2">
      <c r="A143" s="1">
        <v>45000</v>
      </c>
      <c r="B143" s="1" t="str">
        <f xml:space="preserve"> TEXT(Table2[[#This Row],[Date]], "mmm-yyyy")</f>
        <v>Mar-2023</v>
      </c>
      <c r="C143">
        <f t="shared" si="16"/>
        <v>2023</v>
      </c>
      <c r="D143">
        <f t="shared" si="17"/>
        <v>3</v>
      </c>
      <c r="E143" t="str">
        <f t="shared" si="18"/>
        <v>March</v>
      </c>
      <c r="F143" t="str">
        <f t="shared" si="23"/>
        <v>Q1</v>
      </c>
      <c r="G143">
        <f t="shared" si="19"/>
        <v>4</v>
      </c>
      <c r="H143" t="str">
        <f t="shared" si="20"/>
        <v>Wednesday</v>
      </c>
      <c r="I143" s="1">
        <f t="shared" si="21"/>
        <v>44997</v>
      </c>
      <c r="J143" s="1">
        <f t="shared" si="22"/>
        <v>45003</v>
      </c>
    </row>
    <row r="144" spans="1:10" x14ac:dyDescent="0.2">
      <c r="A144" s="1">
        <v>45001</v>
      </c>
      <c r="B144" s="1" t="str">
        <f xml:space="preserve"> TEXT(Table2[[#This Row],[Date]], "mmm-yyyy")</f>
        <v>Mar-2023</v>
      </c>
      <c r="C144">
        <f t="shared" si="16"/>
        <v>2023</v>
      </c>
      <c r="D144">
        <f t="shared" si="17"/>
        <v>3</v>
      </c>
      <c r="E144" t="str">
        <f t="shared" si="18"/>
        <v>March</v>
      </c>
      <c r="F144" t="str">
        <f t="shared" si="23"/>
        <v>Q1</v>
      </c>
      <c r="G144">
        <f t="shared" si="19"/>
        <v>5</v>
      </c>
      <c r="H144" t="str">
        <f t="shared" si="20"/>
        <v>Thursday</v>
      </c>
      <c r="I144" s="1">
        <f t="shared" si="21"/>
        <v>44997</v>
      </c>
      <c r="J144" s="1">
        <f t="shared" si="22"/>
        <v>45003</v>
      </c>
    </row>
    <row r="145" spans="1:10" x14ac:dyDescent="0.2">
      <c r="A145" s="1">
        <v>45002</v>
      </c>
      <c r="B145" s="1" t="str">
        <f xml:space="preserve"> TEXT(Table2[[#This Row],[Date]], "mmm-yyyy")</f>
        <v>Mar-2023</v>
      </c>
      <c r="C145">
        <f t="shared" si="16"/>
        <v>2023</v>
      </c>
      <c r="D145">
        <f t="shared" si="17"/>
        <v>3</v>
      </c>
      <c r="E145" t="str">
        <f t="shared" si="18"/>
        <v>March</v>
      </c>
      <c r="F145" t="str">
        <f t="shared" si="23"/>
        <v>Q1</v>
      </c>
      <c r="G145">
        <f t="shared" si="19"/>
        <v>6</v>
      </c>
      <c r="H145" t="str">
        <f t="shared" si="20"/>
        <v>Friday</v>
      </c>
      <c r="I145" s="1">
        <f t="shared" si="21"/>
        <v>44997</v>
      </c>
      <c r="J145" s="1">
        <f t="shared" si="22"/>
        <v>45003</v>
      </c>
    </row>
    <row r="146" spans="1:10" x14ac:dyDescent="0.2">
      <c r="A146" s="1">
        <v>45003</v>
      </c>
      <c r="B146" s="1" t="str">
        <f xml:space="preserve"> TEXT(Table2[[#This Row],[Date]], "mmm-yyyy")</f>
        <v>Mar-2023</v>
      </c>
      <c r="C146">
        <f t="shared" si="16"/>
        <v>2023</v>
      </c>
      <c r="D146">
        <f t="shared" si="17"/>
        <v>3</v>
      </c>
      <c r="E146" t="str">
        <f t="shared" si="18"/>
        <v>March</v>
      </c>
      <c r="F146" t="str">
        <f t="shared" si="23"/>
        <v>Q1</v>
      </c>
      <c r="G146">
        <f t="shared" si="19"/>
        <v>7</v>
      </c>
      <c r="H146" t="str">
        <f t="shared" si="20"/>
        <v>Saturday</v>
      </c>
      <c r="I146" s="1">
        <f t="shared" si="21"/>
        <v>44997</v>
      </c>
      <c r="J146" s="1">
        <f t="shared" si="22"/>
        <v>45003</v>
      </c>
    </row>
    <row r="147" spans="1:10" x14ac:dyDescent="0.2">
      <c r="A147" s="1">
        <v>45004</v>
      </c>
      <c r="B147" s="1" t="str">
        <f xml:space="preserve"> TEXT(Table2[[#This Row],[Date]], "mmm-yyyy")</f>
        <v>Mar-2023</v>
      </c>
      <c r="C147">
        <f t="shared" si="16"/>
        <v>2023</v>
      </c>
      <c r="D147">
        <f t="shared" si="17"/>
        <v>3</v>
      </c>
      <c r="E147" t="str">
        <f t="shared" si="18"/>
        <v>March</v>
      </c>
      <c r="F147" t="str">
        <f t="shared" si="23"/>
        <v>Q1</v>
      </c>
      <c r="G147">
        <f t="shared" si="19"/>
        <v>1</v>
      </c>
      <c r="H147" t="str">
        <f t="shared" si="20"/>
        <v>Sunday</v>
      </c>
      <c r="I147" s="1">
        <f t="shared" si="21"/>
        <v>45004</v>
      </c>
      <c r="J147" s="1">
        <f t="shared" si="22"/>
        <v>45010</v>
      </c>
    </row>
    <row r="148" spans="1:10" x14ac:dyDescent="0.2">
      <c r="A148" s="1">
        <v>45005</v>
      </c>
      <c r="B148" s="1" t="str">
        <f xml:space="preserve"> TEXT(Table2[[#This Row],[Date]], "mmm-yyyy")</f>
        <v>Mar-2023</v>
      </c>
      <c r="C148">
        <f t="shared" si="16"/>
        <v>2023</v>
      </c>
      <c r="D148">
        <f t="shared" si="17"/>
        <v>3</v>
      </c>
      <c r="E148" t="str">
        <f t="shared" si="18"/>
        <v>March</v>
      </c>
      <c r="F148" t="str">
        <f t="shared" si="23"/>
        <v>Q1</v>
      </c>
      <c r="G148">
        <f t="shared" si="19"/>
        <v>2</v>
      </c>
      <c r="H148" t="str">
        <f t="shared" si="20"/>
        <v>Monday</v>
      </c>
      <c r="I148" s="1">
        <f t="shared" si="21"/>
        <v>45004</v>
      </c>
      <c r="J148" s="1">
        <f t="shared" si="22"/>
        <v>45010</v>
      </c>
    </row>
    <row r="149" spans="1:10" x14ac:dyDescent="0.2">
      <c r="A149" s="1">
        <v>45006</v>
      </c>
      <c r="B149" s="1" t="str">
        <f xml:space="preserve"> TEXT(Table2[[#This Row],[Date]], "mmm-yyyy")</f>
        <v>Mar-2023</v>
      </c>
      <c r="C149">
        <f t="shared" si="16"/>
        <v>2023</v>
      </c>
      <c r="D149">
        <f t="shared" si="17"/>
        <v>3</v>
      </c>
      <c r="E149" t="str">
        <f t="shared" si="18"/>
        <v>March</v>
      </c>
      <c r="F149" t="str">
        <f t="shared" si="23"/>
        <v>Q1</v>
      </c>
      <c r="G149">
        <f t="shared" si="19"/>
        <v>3</v>
      </c>
      <c r="H149" t="str">
        <f t="shared" si="20"/>
        <v>Tuesday</v>
      </c>
      <c r="I149" s="1">
        <f t="shared" si="21"/>
        <v>45004</v>
      </c>
      <c r="J149" s="1">
        <f t="shared" si="22"/>
        <v>45010</v>
      </c>
    </row>
    <row r="150" spans="1:10" x14ac:dyDescent="0.2">
      <c r="A150" s="1">
        <v>45007</v>
      </c>
      <c r="B150" s="1" t="str">
        <f xml:space="preserve"> TEXT(Table2[[#This Row],[Date]], "mmm-yyyy")</f>
        <v>Mar-2023</v>
      </c>
      <c r="C150">
        <f t="shared" si="16"/>
        <v>2023</v>
      </c>
      <c r="D150">
        <f t="shared" si="17"/>
        <v>3</v>
      </c>
      <c r="E150" t="str">
        <f t="shared" si="18"/>
        <v>March</v>
      </c>
      <c r="F150" t="str">
        <f t="shared" si="23"/>
        <v>Q1</v>
      </c>
      <c r="G150">
        <f t="shared" si="19"/>
        <v>4</v>
      </c>
      <c r="H150" t="str">
        <f t="shared" si="20"/>
        <v>Wednesday</v>
      </c>
      <c r="I150" s="1">
        <f t="shared" si="21"/>
        <v>45004</v>
      </c>
      <c r="J150" s="1">
        <f t="shared" si="22"/>
        <v>45010</v>
      </c>
    </row>
    <row r="151" spans="1:10" x14ac:dyDescent="0.2">
      <c r="A151" s="1">
        <v>45008</v>
      </c>
      <c r="B151" s="1" t="str">
        <f xml:space="preserve"> TEXT(Table2[[#This Row],[Date]], "mmm-yyyy")</f>
        <v>Mar-2023</v>
      </c>
      <c r="C151">
        <f t="shared" si="16"/>
        <v>2023</v>
      </c>
      <c r="D151">
        <f t="shared" si="17"/>
        <v>3</v>
      </c>
      <c r="E151" t="str">
        <f t="shared" si="18"/>
        <v>March</v>
      </c>
      <c r="F151" t="str">
        <f t="shared" si="23"/>
        <v>Q1</v>
      </c>
      <c r="G151">
        <f t="shared" si="19"/>
        <v>5</v>
      </c>
      <c r="H151" t="str">
        <f t="shared" si="20"/>
        <v>Thursday</v>
      </c>
      <c r="I151" s="1">
        <f t="shared" si="21"/>
        <v>45004</v>
      </c>
      <c r="J151" s="1">
        <f t="shared" si="22"/>
        <v>45010</v>
      </c>
    </row>
    <row r="152" spans="1:10" x14ac:dyDescent="0.2">
      <c r="A152" s="1">
        <v>45009</v>
      </c>
      <c r="B152" s="1" t="str">
        <f xml:space="preserve"> TEXT(Table2[[#This Row],[Date]], "mmm-yyyy")</f>
        <v>Mar-2023</v>
      </c>
      <c r="C152">
        <f t="shared" si="16"/>
        <v>2023</v>
      </c>
      <c r="D152">
        <f t="shared" si="17"/>
        <v>3</v>
      </c>
      <c r="E152" t="str">
        <f t="shared" si="18"/>
        <v>March</v>
      </c>
      <c r="F152" t="str">
        <f t="shared" si="23"/>
        <v>Q1</v>
      </c>
      <c r="G152">
        <f t="shared" si="19"/>
        <v>6</v>
      </c>
      <c r="H152" t="str">
        <f t="shared" si="20"/>
        <v>Friday</v>
      </c>
      <c r="I152" s="1">
        <f t="shared" si="21"/>
        <v>45004</v>
      </c>
      <c r="J152" s="1">
        <f t="shared" si="22"/>
        <v>45010</v>
      </c>
    </row>
    <row r="153" spans="1:10" x14ac:dyDescent="0.2">
      <c r="A153" s="1">
        <v>45010</v>
      </c>
      <c r="B153" s="1" t="str">
        <f xml:space="preserve"> TEXT(Table2[[#This Row],[Date]], "mmm-yyyy")</f>
        <v>Mar-2023</v>
      </c>
      <c r="C153">
        <f t="shared" si="16"/>
        <v>2023</v>
      </c>
      <c r="D153">
        <f t="shared" si="17"/>
        <v>3</v>
      </c>
      <c r="E153" t="str">
        <f t="shared" si="18"/>
        <v>March</v>
      </c>
      <c r="F153" t="str">
        <f t="shared" si="23"/>
        <v>Q1</v>
      </c>
      <c r="G153">
        <f t="shared" si="19"/>
        <v>7</v>
      </c>
      <c r="H153" t="str">
        <f t="shared" si="20"/>
        <v>Saturday</v>
      </c>
      <c r="I153" s="1">
        <f t="shared" si="21"/>
        <v>45004</v>
      </c>
      <c r="J153" s="1">
        <f t="shared" si="22"/>
        <v>45010</v>
      </c>
    </row>
    <row r="154" spans="1:10" x14ac:dyDescent="0.2">
      <c r="A154" s="1">
        <v>45011</v>
      </c>
      <c r="B154" s="1" t="str">
        <f xml:space="preserve"> TEXT(Table2[[#This Row],[Date]], "mmm-yyyy")</f>
        <v>Mar-2023</v>
      </c>
      <c r="C154">
        <f t="shared" si="16"/>
        <v>2023</v>
      </c>
      <c r="D154">
        <f t="shared" si="17"/>
        <v>3</v>
      </c>
      <c r="E154" t="str">
        <f t="shared" si="18"/>
        <v>March</v>
      </c>
      <c r="F154" t="str">
        <f t="shared" si="23"/>
        <v>Q1</v>
      </c>
      <c r="G154">
        <f t="shared" si="19"/>
        <v>1</v>
      </c>
      <c r="H154" t="str">
        <f t="shared" si="20"/>
        <v>Sunday</v>
      </c>
      <c r="I154" s="1">
        <f t="shared" si="21"/>
        <v>45011</v>
      </c>
      <c r="J154" s="1">
        <f t="shared" si="22"/>
        <v>45017</v>
      </c>
    </row>
    <row r="155" spans="1:10" x14ac:dyDescent="0.2">
      <c r="A155" s="1">
        <v>45012</v>
      </c>
      <c r="B155" s="1" t="str">
        <f xml:space="preserve"> TEXT(Table2[[#This Row],[Date]], "mmm-yyyy")</f>
        <v>Mar-2023</v>
      </c>
      <c r="C155">
        <f t="shared" si="16"/>
        <v>2023</v>
      </c>
      <c r="D155">
        <f t="shared" si="17"/>
        <v>3</v>
      </c>
      <c r="E155" t="str">
        <f t="shared" si="18"/>
        <v>March</v>
      </c>
      <c r="F155" t="str">
        <f t="shared" si="23"/>
        <v>Q1</v>
      </c>
      <c r="G155">
        <f t="shared" si="19"/>
        <v>2</v>
      </c>
      <c r="H155" t="str">
        <f t="shared" si="20"/>
        <v>Monday</v>
      </c>
      <c r="I155" s="1">
        <f t="shared" si="21"/>
        <v>45011</v>
      </c>
      <c r="J155" s="1">
        <f t="shared" si="22"/>
        <v>45017</v>
      </c>
    </row>
    <row r="156" spans="1:10" x14ac:dyDescent="0.2">
      <c r="A156" s="1">
        <v>45013</v>
      </c>
      <c r="B156" s="1" t="str">
        <f xml:space="preserve"> TEXT(Table2[[#This Row],[Date]], "mmm-yyyy")</f>
        <v>Mar-2023</v>
      </c>
      <c r="C156">
        <f t="shared" si="16"/>
        <v>2023</v>
      </c>
      <c r="D156">
        <f t="shared" si="17"/>
        <v>3</v>
      </c>
      <c r="E156" t="str">
        <f t="shared" si="18"/>
        <v>March</v>
      </c>
      <c r="F156" t="str">
        <f t="shared" si="23"/>
        <v>Q1</v>
      </c>
      <c r="G156">
        <f t="shared" si="19"/>
        <v>3</v>
      </c>
      <c r="H156" t="str">
        <f t="shared" si="20"/>
        <v>Tuesday</v>
      </c>
      <c r="I156" s="1">
        <f t="shared" si="21"/>
        <v>45011</v>
      </c>
      <c r="J156" s="1">
        <f t="shared" si="22"/>
        <v>45017</v>
      </c>
    </row>
    <row r="157" spans="1:10" x14ac:dyDescent="0.2">
      <c r="A157" s="1">
        <v>45014</v>
      </c>
      <c r="B157" s="1" t="str">
        <f xml:space="preserve"> TEXT(Table2[[#This Row],[Date]], "mmm-yyyy")</f>
        <v>Mar-2023</v>
      </c>
      <c r="C157">
        <f t="shared" si="16"/>
        <v>2023</v>
      </c>
      <c r="D157">
        <f t="shared" si="17"/>
        <v>3</v>
      </c>
      <c r="E157" t="str">
        <f t="shared" si="18"/>
        <v>March</v>
      </c>
      <c r="F157" t="str">
        <f t="shared" si="23"/>
        <v>Q1</v>
      </c>
      <c r="G157">
        <f t="shared" si="19"/>
        <v>4</v>
      </c>
      <c r="H157" t="str">
        <f t="shared" si="20"/>
        <v>Wednesday</v>
      </c>
      <c r="I157" s="1">
        <f t="shared" si="21"/>
        <v>45011</v>
      </c>
      <c r="J157" s="1">
        <f t="shared" si="22"/>
        <v>45017</v>
      </c>
    </row>
    <row r="158" spans="1:10" x14ac:dyDescent="0.2">
      <c r="A158" s="1">
        <v>45015</v>
      </c>
      <c r="B158" s="1" t="str">
        <f xml:space="preserve"> TEXT(Table2[[#This Row],[Date]], "mmm-yyyy")</f>
        <v>Mar-2023</v>
      </c>
      <c r="C158">
        <f t="shared" si="16"/>
        <v>2023</v>
      </c>
      <c r="D158">
        <f t="shared" si="17"/>
        <v>3</v>
      </c>
      <c r="E158" t="str">
        <f t="shared" si="18"/>
        <v>March</v>
      </c>
      <c r="F158" t="str">
        <f t="shared" si="23"/>
        <v>Q1</v>
      </c>
      <c r="G158">
        <f t="shared" si="19"/>
        <v>5</v>
      </c>
      <c r="H158" t="str">
        <f t="shared" si="20"/>
        <v>Thursday</v>
      </c>
      <c r="I158" s="1">
        <f t="shared" si="21"/>
        <v>45011</v>
      </c>
      <c r="J158" s="1">
        <f t="shared" si="22"/>
        <v>45017</v>
      </c>
    </row>
    <row r="159" spans="1:10" x14ac:dyDescent="0.2">
      <c r="A159" s="1">
        <v>45016</v>
      </c>
      <c r="B159" s="1" t="str">
        <f xml:space="preserve"> TEXT(Table2[[#This Row],[Date]], "mmm-yyyy")</f>
        <v>Mar-2023</v>
      </c>
      <c r="C159">
        <f t="shared" si="16"/>
        <v>2023</v>
      </c>
      <c r="D159">
        <f t="shared" si="17"/>
        <v>3</v>
      </c>
      <c r="E159" t="str">
        <f t="shared" si="18"/>
        <v>March</v>
      </c>
      <c r="F159" t="str">
        <f t="shared" si="23"/>
        <v>Q1</v>
      </c>
      <c r="G159">
        <f t="shared" si="19"/>
        <v>6</v>
      </c>
      <c r="H159" t="str">
        <f t="shared" si="20"/>
        <v>Friday</v>
      </c>
      <c r="I159" s="1">
        <f t="shared" si="21"/>
        <v>45011</v>
      </c>
      <c r="J159" s="1">
        <f t="shared" si="22"/>
        <v>45017</v>
      </c>
    </row>
    <row r="160" spans="1:10" x14ac:dyDescent="0.2">
      <c r="A160" s="1">
        <v>45017</v>
      </c>
      <c r="B160" s="1" t="str">
        <f xml:space="preserve"> TEXT(Table2[[#This Row],[Date]], "mmm-yyyy")</f>
        <v>Apr-2023</v>
      </c>
      <c r="C160">
        <f t="shared" si="16"/>
        <v>2023</v>
      </c>
      <c r="D160">
        <f t="shared" si="17"/>
        <v>4</v>
      </c>
      <c r="E160" t="str">
        <f t="shared" si="18"/>
        <v>April</v>
      </c>
      <c r="F160" t="str">
        <f t="shared" si="23"/>
        <v>Q2</v>
      </c>
      <c r="G160">
        <f t="shared" si="19"/>
        <v>7</v>
      </c>
      <c r="H160" t="str">
        <f t="shared" si="20"/>
        <v>Saturday</v>
      </c>
      <c r="I160" s="1">
        <f t="shared" si="21"/>
        <v>45011</v>
      </c>
      <c r="J160" s="1">
        <f t="shared" si="22"/>
        <v>45017</v>
      </c>
    </row>
    <row r="161" spans="1:10" x14ac:dyDescent="0.2">
      <c r="A161" s="1">
        <v>45018</v>
      </c>
      <c r="B161" s="1" t="str">
        <f xml:space="preserve"> TEXT(Table2[[#This Row],[Date]], "mmm-yyyy")</f>
        <v>Apr-2023</v>
      </c>
      <c r="C161">
        <f t="shared" si="16"/>
        <v>2023</v>
      </c>
      <c r="D161">
        <f t="shared" si="17"/>
        <v>4</v>
      </c>
      <c r="E161" t="str">
        <f t="shared" si="18"/>
        <v>April</v>
      </c>
      <c r="F161" t="str">
        <f t="shared" si="23"/>
        <v>Q2</v>
      </c>
      <c r="G161">
        <f t="shared" si="19"/>
        <v>1</v>
      </c>
      <c r="H161" t="str">
        <f t="shared" si="20"/>
        <v>Sunday</v>
      </c>
      <c r="I161" s="1">
        <f t="shared" si="21"/>
        <v>45018</v>
      </c>
      <c r="J161" s="1">
        <f t="shared" si="22"/>
        <v>45024</v>
      </c>
    </row>
    <row r="162" spans="1:10" x14ac:dyDescent="0.2">
      <c r="A162" s="1">
        <v>45019</v>
      </c>
      <c r="B162" s="1" t="str">
        <f xml:space="preserve"> TEXT(Table2[[#This Row],[Date]], "mmm-yyyy")</f>
        <v>Apr-2023</v>
      </c>
      <c r="C162">
        <f t="shared" si="16"/>
        <v>2023</v>
      </c>
      <c r="D162">
        <f t="shared" si="17"/>
        <v>4</v>
      </c>
      <c r="E162" t="str">
        <f t="shared" si="18"/>
        <v>April</v>
      </c>
      <c r="F162" t="str">
        <f t="shared" si="23"/>
        <v>Q2</v>
      </c>
      <c r="G162">
        <f t="shared" si="19"/>
        <v>2</v>
      </c>
      <c r="H162" t="str">
        <f t="shared" si="20"/>
        <v>Monday</v>
      </c>
      <c r="I162" s="1">
        <f t="shared" si="21"/>
        <v>45018</v>
      </c>
      <c r="J162" s="1">
        <f t="shared" si="22"/>
        <v>45024</v>
      </c>
    </row>
    <row r="163" spans="1:10" x14ac:dyDescent="0.2">
      <c r="A163" s="1">
        <v>45020</v>
      </c>
      <c r="B163" s="1" t="str">
        <f xml:space="preserve"> TEXT(Table2[[#This Row],[Date]], "mmm-yyyy")</f>
        <v>Apr-2023</v>
      </c>
      <c r="C163">
        <f t="shared" si="16"/>
        <v>2023</v>
      </c>
      <c r="D163">
        <f t="shared" si="17"/>
        <v>4</v>
      </c>
      <c r="E163" t="str">
        <f t="shared" si="18"/>
        <v>April</v>
      </c>
      <c r="F163" t="str">
        <f t="shared" si="23"/>
        <v>Q2</v>
      </c>
      <c r="G163">
        <f t="shared" si="19"/>
        <v>3</v>
      </c>
      <c r="H163" t="str">
        <f t="shared" si="20"/>
        <v>Tuesday</v>
      </c>
      <c r="I163" s="1">
        <f t="shared" si="21"/>
        <v>45018</v>
      </c>
      <c r="J163" s="1">
        <f t="shared" si="22"/>
        <v>45024</v>
      </c>
    </row>
    <row r="164" spans="1:10" x14ac:dyDescent="0.2">
      <c r="A164" s="1">
        <v>45021</v>
      </c>
      <c r="B164" s="1" t="str">
        <f xml:space="preserve"> TEXT(Table2[[#This Row],[Date]], "mmm-yyyy")</f>
        <v>Apr-2023</v>
      </c>
      <c r="C164">
        <f t="shared" si="16"/>
        <v>2023</v>
      </c>
      <c r="D164">
        <f t="shared" si="17"/>
        <v>4</v>
      </c>
      <c r="E164" t="str">
        <f t="shared" si="18"/>
        <v>April</v>
      </c>
      <c r="F164" t="str">
        <f t="shared" si="23"/>
        <v>Q2</v>
      </c>
      <c r="G164">
        <f t="shared" si="19"/>
        <v>4</v>
      </c>
      <c r="H164" t="str">
        <f t="shared" si="20"/>
        <v>Wednesday</v>
      </c>
      <c r="I164" s="1">
        <f t="shared" si="21"/>
        <v>45018</v>
      </c>
      <c r="J164" s="1">
        <f t="shared" si="22"/>
        <v>45024</v>
      </c>
    </row>
    <row r="165" spans="1:10" x14ac:dyDescent="0.2">
      <c r="A165" s="1">
        <v>45022</v>
      </c>
      <c r="B165" s="1" t="str">
        <f xml:space="preserve"> TEXT(Table2[[#This Row],[Date]], "mmm-yyyy")</f>
        <v>Apr-2023</v>
      </c>
      <c r="C165">
        <f t="shared" si="16"/>
        <v>2023</v>
      </c>
      <c r="D165">
        <f t="shared" si="17"/>
        <v>4</v>
      </c>
      <c r="E165" t="str">
        <f t="shared" si="18"/>
        <v>April</v>
      </c>
      <c r="F165" t="str">
        <f t="shared" si="23"/>
        <v>Q2</v>
      </c>
      <c r="G165">
        <f t="shared" si="19"/>
        <v>5</v>
      </c>
      <c r="H165" t="str">
        <f t="shared" si="20"/>
        <v>Thursday</v>
      </c>
      <c r="I165" s="1">
        <f t="shared" si="21"/>
        <v>45018</v>
      </c>
      <c r="J165" s="1">
        <f t="shared" si="22"/>
        <v>45024</v>
      </c>
    </row>
    <row r="166" spans="1:10" x14ac:dyDescent="0.2">
      <c r="A166" s="1">
        <v>45023</v>
      </c>
      <c r="B166" s="1" t="str">
        <f xml:space="preserve"> TEXT(Table2[[#This Row],[Date]], "mmm-yyyy")</f>
        <v>Apr-2023</v>
      </c>
      <c r="C166">
        <f t="shared" si="16"/>
        <v>2023</v>
      </c>
      <c r="D166">
        <f t="shared" si="17"/>
        <v>4</v>
      </c>
      <c r="E166" t="str">
        <f t="shared" si="18"/>
        <v>April</v>
      </c>
      <c r="F166" t="str">
        <f t="shared" si="23"/>
        <v>Q2</v>
      </c>
      <c r="G166">
        <f t="shared" si="19"/>
        <v>6</v>
      </c>
      <c r="H166" t="str">
        <f t="shared" si="20"/>
        <v>Friday</v>
      </c>
      <c r="I166" s="1">
        <f t="shared" si="21"/>
        <v>45018</v>
      </c>
      <c r="J166" s="1">
        <f t="shared" si="22"/>
        <v>45024</v>
      </c>
    </row>
    <row r="167" spans="1:10" x14ac:dyDescent="0.2">
      <c r="A167" s="1">
        <v>45024</v>
      </c>
      <c r="B167" s="1" t="str">
        <f xml:space="preserve"> TEXT(Table2[[#This Row],[Date]], "mmm-yyyy")</f>
        <v>Apr-2023</v>
      </c>
      <c r="C167">
        <f t="shared" si="16"/>
        <v>2023</v>
      </c>
      <c r="D167">
        <f t="shared" si="17"/>
        <v>4</v>
      </c>
      <c r="E167" t="str">
        <f t="shared" si="18"/>
        <v>April</v>
      </c>
      <c r="F167" t="str">
        <f t="shared" si="23"/>
        <v>Q2</v>
      </c>
      <c r="G167">
        <f t="shared" si="19"/>
        <v>7</v>
      </c>
      <c r="H167" t="str">
        <f t="shared" si="20"/>
        <v>Saturday</v>
      </c>
      <c r="I167" s="1">
        <f t="shared" si="21"/>
        <v>45018</v>
      </c>
      <c r="J167" s="1">
        <f t="shared" si="22"/>
        <v>45024</v>
      </c>
    </row>
    <row r="168" spans="1:10" x14ac:dyDescent="0.2">
      <c r="A168" s="1">
        <v>45025</v>
      </c>
      <c r="B168" s="1" t="str">
        <f xml:space="preserve"> TEXT(Table2[[#This Row],[Date]], "mmm-yyyy")</f>
        <v>Apr-2023</v>
      </c>
      <c r="C168">
        <f t="shared" si="16"/>
        <v>2023</v>
      </c>
      <c r="D168">
        <f t="shared" si="17"/>
        <v>4</v>
      </c>
      <c r="E168" t="str">
        <f t="shared" si="18"/>
        <v>April</v>
      </c>
      <c r="F168" t="str">
        <f t="shared" si="23"/>
        <v>Q2</v>
      </c>
      <c r="G168">
        <f t="shared" si="19"/>
        <v>1</v>
      </c>
      <c r="H168" t="str">
        <f t="shared" si="20"/>
        <v>Sunday</v>
      </c>
      <c r="I168" s="1">
        <f t="shared" si="21"/>
        <v>45025</v>
      </c>
      <c r="J168" s="1">
        <f t="shared" si="22"/>
        <v>45031</v>
      </c>
    </row>
    <row r="169" spans="1:10" x14ac:dyDescent="0.2">
      <c r="A169" s="1">
        <v>45026</v>
      </c>
      <c r="B169" s="1" t="str">
        <f xml:space="preserve"> TEXT(Table2[[#This Row],[Date]], "mmm-yyyy")</f>
        <v>Apr-2023</v>
      </c>
      <c r="C169">
        <f t="shared" si="16"/>
        <v>2023</v>
      </c>
      <c r="D169">
        <f t="shared" si="17"/>
        <v>4</v>
      </c>
      <c r="E169" t="str">
        <f t="shared" si="18"/>
        <v>April</v>
      </c>
      <c r="F169" t="str">
        <f t="shared" si="23"/>
        <v>Q2</v>
      </c>
      <c r="G169">
        <f t="shared" si="19"/>
        <v>2</v>
      </c>
      <c r="H169" t="str">
        <f t="shared" si="20"/>
        <v>Monday</v>
      </c>
      <c r="I169" s="1">
        <f t="shared" si="21"/>
        <v>45025</v>
      </c>
      <c r="J169" s="1">
        <f t="shared" si="22"/>
        <v>45031</v>
      </c>
    </row>
    <row r="170" spans="1:10" x14ac:dyDescent="0.2">
      <c r="A170" s="1">
        <v>45027</v>
      </c>
      <c r="B170" s="1" t="str">
        <f xml:space="preserve"> TEXT(Table2[[#This Row],[Date]], "mmm-yyyy")</f>
        <v>Apr-2023</v>
      </c>
      <c r="C170">
        <f t="shared" si="16"/>
        <v>2023</v>
      </c>
      <c r="D170">
        <f t="shared" si="17"/>
        <v>4</v>
      </c>
      <c r="E170" t="str">
        <f t="shared" si="18"/>
        <v>April</v>
      </c>
      <c r="F170" t="str">
        <f t="shared" si="23"/>
        <v>Q2</v>
      </c>
      <c r="G170">
        <f t="shared" si="19"/>
        <v>3</v>
      </c>
      <c r="H170" t="str">
        <f t="shared" si="20"/>
        <v>Tuesday</v>
      </c>
      <c r="I170" s="1">
        <f t="shared" si="21"/>
        <v>45025</v>
      </c>
      <c r="J170" s="1">
        <f t="shared" si="22"/>
        <v>45031</v>
      </c>
    </row>
    <row r="171" spans="1:10" x14ac:dyDescent="0.2">
      <c r="A171" s="1">
        <v>45028</v>
      </c>
      <c r="B171" s="1" t="str">
        <f xml:space="preserve"> TEXT(Table2[[#This Row],[Date]], "mmm-yyyy")</f>
        <v>Apr-2023</v>
      </c>
      <c r="C171">
        <f t="shared" si="16"/>
        <v>2023</v>
      </c>
      <c r="D171">
        <f t="shared" si="17"/>
        <v>4</v>
      </c>
      <c r="E171" t="str">
        <f t="shared" si="18"/>
        <v>April</v>
      </c>
      <c r="F171" t="str">
        <f t="shared" si="23"/>
        <v>Q2</v>
      </c>
      <c r="G171">
        <f t="shared" si="19"/>
        <v>4</v>
      </c>
      <c r="H171" t="str">
        <f t="shared" si="20"/>
        <v>Wednesday</v>
      </c>
      <c r="I171" s="1">
        <f t="shared" si="21"/>
        <v>45025</v>
      </c>
      <c r="J171" s="1">
        <f t="shared" si="22"/>
        <v>45031</v>
      </c>
    </row>
    <row r="172" spans="1:10" x14ac:dyDescent="0.2">
      <c r="A172" s="1">
        <v>45029</v>
      </c>
      <c r="B172" s="1" t="str">
        <f xml:space="preserve"> TEXT(Table2[[#This Row],[Date]], "mmm-yyyy")</f>
        <v>Apr-2023</v>
      </c>
      <c r="C172">
        <f t="shared" si="16"/>
        <v>2023</v>
      </c>
      <c r="D172">
        <f t="shared" si="17"/>
        <v>4</v>
      </c>
      <c r="E172" t="str">
        <f t="shared" si="18"/>
        <v>April</v>
      </c>
      <c r="F172" t="str">
        <f t="shared" si="23"/>
        <v>Q2</v>
      </c>
      <c r="G172">
        <f t="shared" si="19"/>
        <v>5</v>
      </c>
      <c r="H172" t="str">
        <f t="shared" si="20"/>
        <v>Thursday</v>
      </c>
      <c r="I172" s="1">
        <f t="shared" si="21"/>
        <v>45025</v>
      </c>
      <c r="J172" s="1">
        <f t="shared" si="22"/>
        <v>45031</v>
      </c>
    </row>
    <row r="173" spans="1:10" x14ac:dyDescent="0.2">
      <c r="A173" s="1">
        <v>45030</v>
      </c>
      <c r="B173" s="1" t="str">
        <f xml:space="preserve"> TEXT(Table2[[#This Row],[Date]], "mmm-yyyy")</f>
        <v>Apr-2023</v>
      </c>
      <c r="C173">
        <f t="shared" si="16"/>
        <v>2023</v>
      </c>
      <c r="D173">
        <f t="shared" si="17"/>
        <v>4</v>
      </c>
      <c r="E173" t="str">
        <f t="shared" si="18"/>
        <v>April</v>
      </c>
      <c r="F173" t="str">
        <f t="shared" si="23"/>
        <v>Q2</v>
      </c>
      <c r="G173">
        <f t="shared" si="19"/>
        <v>6</v>
      </c>
      <c r="H173" t="str">
        <f t="shared" si="20"/>
        <v>Friday</v>
      </c>
      <c r="I173" s="1">
        <f t="shared" si="21"/>
        <v>45025</v>
      </c>
      <c r="J173" s="1">
        <f t="shared" si="22"/>
        <v>45031</v>
      </c>
    </row>
    <row r="174" spans="1:10" x14ac:dyDescent="0.2">
      <c r="A174" s="1">
        <v>45031</v>
      </c>
      <c r="B174" s="1" t="str">
        <f xml:space="preserve"> TEXT(Table2[[#This Row],[Date]], "mmm-yyyy")</f>
        <v>Apr-2023</v>
      </c>
      <c r="C174">
        <f t="shared" si="16"/>
        <v>2023</v>
      </c>
      <c r="D174">
        <f t="shared" si="17"/>
        <v>4</v>
      </c>
      <c r="E174" t="str">
        <f t="shared" si="18"/>
        <v>April</v>
      </c>
      <c r="F174" t="str">
        <f t="shared" si="23"/>
        <v>Q2</v>
      </c>
      <c r="G174">
        <f t="shared" si="19"/>
        <v>7</v>
      </c>
      <c r="H174" t="str">
        <f t="shared" si="20"/>
        <v>Saturday</v>
      </c>
      <c r="I174" s="1">
        <f t="shared" si="21"/>
        <v>45025</v>
      </c>
      <c r="J174" s="1">
        <f t="shared" si="22"/>
        <v>45031</v>
      </c>
    </row>
    <row r="175" spans="1:10" x14ac:dyDescent="0.2">
      <c r="A175" s="1">
        <v>45032</v>
      </c>
      <c r="B175" s="1" t="str">
        <f xml:space="preserve"> TEXT(Table2[[#This Row],[Date]], "mmm-yyyy")</f>
        <v>Apr-2023</v>
      </c>
      <c r="C175">
        <f t="shared" si="16"/>
        <v>2023</v>
      </c>
      <c r="D175">
        <f t="shared" si="17"/>
        <v>4</v>
      </c>
      <c r="E175" t="str">
        <f t="shared" si="18"/>
        <v>April</v>
      </c>
      <c r="F175" t="str">
        <f t="shared" si="23"/>
        <v>Q2</v>
      </c>
      <c r="G175">
        <f t="shared" si="19"/>
        <v>1</v>
      </c>
      <c r="H175" t="str">
        <f t="shared" si="20"/>
        <v>Sunday</v>
      </c>
      <c r="I175" s="1">
        <f t="shared" si="21"/>
        <v>45032</v>
      </c>
      <c r="J175" s="1">
        <f t="shared" si="22"/>
        <v>45038</v>
      </c>
    </row>
    <row r="176" spans="1:10" x14ac:dyDescent="0.2">
      <c r="A176" s="1">
        <v>45033</v>
      </c>
      <c r="B176" s="1" t="str">
        <f xml:space="preserve"> TEXT(Table2[[#This Row],[Date]], "mmm-yyyy")</f>
        <v>Apr-2023</v>
      </c>
      <c r="C176">
        <f t="shared" si="16"/>
        <v>2023</v>
      </c>
      <c r="D176">
        <f t="shared" si="17"/>
        <v>4</v>
      </c>
      <c r="E176" t="str">
        <f t="shared" si="18"/>
        <v>April</v>
      </c>
      <c r="F176" t="str">
        <f t="shared" si="23"/>
        <v>Q2</v>
      </c>
      <c r="G176">
        <f t="shared" si="19"/>
        <v>2</v>
      </c>
      <c r="H176" t="str">
        <f t="shared" si="20"/>
        <v>Monday</v>
      </c>
      <c r="I176" s="1">
        <f t="shared" si="21"/>
        <v>45032</v>
      </c>
      <c r="J176" s="1">
        <f t="shared" si="22"/>
        <v>45038</v>
      </c>
    </row>
    <row r="177" spans="1:10" x14ac:dyDescent="0.2">
      <c r="A177" s="1">
        <v>45034</v>
      </c>
      <c r="B177" s="1" t="str">
        <f xml:space="preserve"> TEXT(Table2[[#This Row],[Date]], "mmm-yyyy")</f>
        <v>Apr-2023</v>
      </c>
      <c r="C177">
        <f t="shared" si="16"/>
        <v>2023</v>
      </c>
      <c r="D177">
        <f t="shared" si="17"/>
        <v>4</v>
      </c>
      <c r="E177" t="str">
        <f t="shared" si="18"/>
        <v>April</v>
      </c>
      <c r="F177" t="str">
        <f t="shared" si="23"/>
        <v>Q2</v>
      </c>
      <c r="G177">
        <f t="shared" si="19"/>
        <v>3</v>
      </c>
      <c r="H177" t="str">
        <f t="shared" si="20"/>
        <v>Tuesday</v>
      </c>
      <c r="I177" s="1">
        <f t="shared" si="21"/>
        <v>45032</v>
      </c>
      <c r="J177" s="1">
        <f t="shared" si="22"/>
        <v>45038</v>
      </c>
    </row>
    <row r="178" spans="1:10" x14ac:dyDescent="0.2">
      <c r="A178" s="1">
        <v>45035</v>
      </c>
      <c r="B178" s="1" t="str">
        <f xml:space="preserve"> TEXT(Table2[[#This Row],[Date]], "mmm-yyyy")</f>
        <v>Apr-2023</v>
      </c>
      <c r="C178">
        <f t="shared" si="16"/>
        <v>2023</v>
      </c>
      <c r="D178">
        <f t="shared" si="17"/>
        <v>4</v>
      </c>
      <c r="E178" t="str">
        <f t="shared" si="18"/>
        <v>April</v>
      </c>
      <c r="F178" t="str">
        <f t="shared" si="23"/>
        <v>Q2</v>
      </c>
      <c r="G178">
        <f t="shared" si="19"/>
        <v>4</v>
      </c>
      <c r="H178" t="str">
        <f t="shared" si="20"/>
        <v>Wednesday</v>
      </c>
      <c r="I178" s="1">
        <f t="shared" si="21"/>
        <v>45032</v>
      </c>
      <c r="J178" s="1">
        <f t="shared" si="22"/>
        <v>45038</v>
      </c>
    </row>
    <row r="179" spans="1:10" x14ac:dyDescent="0.2">
      <c r="A179" s="1">
        <v>45036</v>
      </c>
      <c r="B179" s="1" t="str">
        <f xml:space="preserve"> TEXT(Table2[[#This Row],[Date]], "mmm-yyyy")</f>
        <v>Apr-2023</v>
      </c>
      <c r="C179">
        <f t="shared" si="16"/>
        <v>2023</v>
      </c>
      <c r="D179">
        <f t="shared" si="17"/>
        <v>4</v>
      </c>
      <c r="E179" t="str">
        <f t="shared" si="18"/>
        <v>April</v>
      </c>
      <c r="F179" t="str">
        <f t="shared" si="23"/>
        <v>Q2</v>
      </c>
      <c r="G179">
        <f t="shared" si="19"/>
        <v>5</v>
      </c>
      <c r="H179" t="str">
        <f t="shared" si="20"/>
        <v>Thursday</v>
      </c>
      <c r="I179" s="1">
        <f t="shared" si="21"/>
        <v>45032</v>
      </c>
      <c r="J179" s="1">
        <f t="shared" si="22"/>
        <v>45038</v>
      </c>
    </row>
    <row r="180" spans="1:10" x14ac:dyDescent="0.2">
      <c r="A180" s="1">
        <v>45037</v>
      </c>
      <c r="B180" s="1" t="str">
        <f xml:space="preserve"> TEXT(Table2[[#This Row],[Date]], "mmm-yyyy")</f>
        <v>Apr-2023</v>
      </c>
      <c r="C180">
        <f t="shared" si="16"/>
        <v>2023</v>
      </c>
      <c r="D180">
        <f t="shared" si="17"/>
        <v>4</v>
      </c>
      <c r="E180" t="str">
        <f t="shared" si="18"/>
        <v>April</v>
      </c>
      <c r="F180" t="str">
        <f t="shared" si="23"/>
        <v>Q2</v>
      </c>
      <c r="G180">
        <f t="shared" si="19"/>
        <v>6</v>
      </c>
      <c r="H180" t="str">
        <f t="shared" si="20"/>
        <v>Friday</v>
      </c>
      <c r="I180" s="1">
        <f t="shared" si="21"/>
        <v>45032</v>
      </c>
      <c r="J180" s="1">
        <f t="shared" si="22"/>
        <v>45038</v>
      </c>
    </row>
    <row r="181" spans="1:10" x14ac:dyDescent="0.2">
      <c r="A181" s="1">
        <v>45038</v>
      </c>
      <c r="B181" s="1" t="str">
        <f xml:space="preserve"> TEXT(Table2[[#This Row],[Date]], "mmm-yyyy")</f>
        <v>Apr-2023</v>
      </c>
      <c r="C181">
        <f t="shared" si="16"/>
        <v>2023</v>
      </c>
      <c r="D181">
        <f t="shared" si="17"/>
        <v>4</v>
      </c>
      <c r="E181" t="str">
        <f t="shared" si="18"/>
        <v>April</v>
      </c>
      <c r="F181" t="str">
        <f t="shared" si="23"/>
        <v>Q2</v>
      </c>
      <c r="G181">
        <f t="shared" si="19"/>
        <v>7</v>
      </c>
      <c r="H181" t="str">
        <f t="shared" si="20"/>
        <v>Saturday</v>
      </c>
      <c r="I181" s="1">
        <f t="shared" si="21"/>
        <v>45032</v>
      </c>
      <c r="J181" s="1">
        <f t="shared" si="22"/>
        <v>45038</v>
      </c>
    </row>
    <row r="182" spans="1:10" x14ac:dyDescent="0.2">
      <c r="A182" s="1">
        <v>45039</v>
      </c>
      <c r="B182" s="1" t="str">
        <f xml:space="preserve"> TEXT(Table2[[#This Row],[Date]], "mmm-yyyy")</f>
        <v>Apr-2023</v>
      </c>
      <c r="C182">
        <f t="shared" si="16"/>
        <v>2023</v>
      </c>
      <c r="D182">
        <f t="shared" si="17"/>
        <v>4</v>
      </c>
      <c r="E182" t="str">
        <f t="shared" si="18"/>
        <v>April</v>
      </c>
      <c r="F182" t="str">
        <f t="shared" si="23"/>
        <v>Q2</v>
      </c>
      <c r="G182">
        <f t="shared" si="19"/>
        <v>1</v>
      </c>
      <c r="H182" t="str">
        <f t="shared" si="20"/>
        <v>Sunday</v>
      </c>
      <c r="I182" s="1">
        <f t="shared" si="21"/>
        <v>45039</v>
      </c>
      <c r="J182" s="1">
        <f t="shared" si="22"/>
        <v>45045</v>
      </c>
    </row>
    <row r="183" spans="1:10" x14ac:dyDescent="0.2">
      <c r="A183" s="1">
        <v>45040</v>
      </c>
      <c r="B183" s="1" t="str">
        <f xml:space="preserve"> TEXT(Table2[[#This Row],[Date]], "mmm-yyyy")</f>
        <v>Apr-2023</v>
      </c>
      <c r="C183">
        <f t="shared" si="16"/>
        <v>2023</v>
      </c>
      <c r="D183">
        <f t="shared" si="17"/>
        <v>4</v>
      </c>
      <c r="E183" t="str">
        <f t="shared" si="18"/>
        <v>April</v>
      </c>
      <c r="F183" t="str">
        <f t="shared" si="23"/>
        <v>Q2</v>
      </c>
      <c r="G183">
        <f t="shared" si="19"/>
        <v>2</v>
      </c>
      <c r="H183" t="str">
        <f t="shared" si="20"/>
        <v>Monday</v>
      </c>
      <c r="I183" s="1">
        <f t="shared" si="21"/>
        <v>45039</v>
      </c>
      <c r="J183" s="1">
        <f t="shared" si="22"/>
        <v>45045</v>
      </c>
    </row>
    <row r="184" spans="1:10" x14ac:dyDescent="0.2">
      <c r="A184" s="1">
        <v>45041</v>
      </c>
      <c r="B184" s="1" t="str">
        <f xml:space="preserve"> TEXT(Table2[[#This Row],[Date]], "mmm-yyyy")</f>
        <v>Apr-2023</v>
      </c>
      <c r="C184">
        <f t="shared" si="16"/>
        <v>2023</v>
      </c>
      <c r="D184">
        <f t="shared" si="17"/>
        <v>4</v>
      </c>
      <c r="E184" t="str">
        <f t="shared" si="18"/>
        <v>April</v>
      </c>
      <c r="F184" t="str">
        <f t="shared" si="23"/>
        <v>Q2</v>
      </c>
      <c r="G184">
        <f t="shared" si="19"/>
        <v>3</v>
      </c>
      <c r="H184" t="str">
        <f t="shared" si="20"/>
        <v>Tuesday</v>
      </c>
      <c r="I184" s="1">
        <f t="shared" si="21"/>
        <v>45039</v>
      </c>
      <c r="J184" s="1">
        <f t="shared" si="22"/>
        <v>45045</v>
      </c>
    </row>
    <row r="185" spans="1:10" x14ac:dyDescent="0.2">
      <c r="A185" s="1">
        <v>45042</v>
      </c>
      <c r="B185" s="1" t="str">
        <f xml:space="preserve"> TEXT(Table2[[#This Row],[Date]], "mmm-yyyy")</f>
        <v>Apr-2023</v>
      </c>
      <c r="C185">
        <f t="shared" si="16"/>
        <v>2023</v>
      </c>
      <c r="D185">
        <f t="shared" si="17"/>
        <v>4</v>
      </c>
      <c r="E185" t="str">
        <f t="shared" si="18"/>
        <v>April</v>
      </c>
      <c r="F185" t="str">
        <f t="shared" si="23"/>
        <v>Q2</v>
      </c>
      <c r="G185">
        <f t="shared" si="19"/>
        <v>4</v>
      </c>
      <c r="H185" t="str">
        <f t="shared" si="20"/>
        <v>Wednesday</v>
      </c>
      <c r="I185" s="1">
        <f t="shared" si="21"/>
        <v>45039</v>
      </c>
      <c r="J185" s="1">
        <f t="shared" si="22"/>
        <v>45045</v>
      </c>
    </row>
    <row r="186" spans="1:10" x14ac:dyDescent="0.2">
      <c r="A186" s="1">
        <v>45043</v>
      </c>
      <c r="B186" s="1" t="str">
        <f xml:space="preserve"> TEXT(Table2[[#This Row],[Date]], "mmm-yyyy")</f>
        <v>Apr-2023</v>
      </c>
      <c r="C186">
        <f t="shared" si="16"/>
        <v>2023</v>
      </c>
      <c r="D186">
        <f t="shared" si="17"/>
        <v>4</v>
      </c>
      <c r="E186" t="str">
        <f t="shared" si="18"/>
        <v>April</v>
      </c>
      <c r="F186" t="str">
        <f t="shared" si="23"/>
        <v>Q2</v>
      </c>
      <c r="G186">
        <f t="shared" si="19"/>
        <v>5</v>
      </c>
      <c r="H186" t="str">
        <f t="shared" si="20"/>
        <v>Thursday</v>
      </c>
      <c r="I186" s="1">
        <f t="shared" si="21"/>
        <v>45039</v>
      </c>
      <c r="J186" s="1">
        <f t="shared" si="22"/>
        <v>45045</v>
      </c>
    </row>
    <row r="187" spans="1:10" x14ac:dyDescent="0.2">
      <c r="A187" s="1">
        <v>45044</v>
      </c>
      <c r="B187" s="1" t="str">
        <f xml:space="preserve"> TEXT(Table2[[#This Row],[Date]], "mmm-yyyy")</f>
        <v>Apr-2023</v>
      </c>
      <c r="C187">
        <f t="shared" si="16"/>
        <v>2023</v>
      </c>
      <c r="D187">
        <f t="shared" si="17"/>
        <v>4</v>
      </c>
      <c r="E187" t="str">
        <f t="shared" si="18"/>
        <v>April</v>
      </c>
      <c r="F187" t="str">
        <f t="shared" si="23"/>
        <v>Q2</v>
      </c>
      <c r="G187">
        <f t="shared" si="19"/>
        <v>6</v>
      </c>
      <c r="H187" t="str">
        <f t="shared" si="20"/>
        <v>Friday</v>
      </c>
      <c r="I187" s="1">
        <f t="shared" si="21"/>
        <v>45039</v>
      </c>
      <c r="J187" s="1">
        <f t="shared" si="22"/>
        <v>45045</v>
      </c>
    </row>
    <row r="188" spans="1:10" x14ac:dyDescent="0.2">
      <c r="A188" s="1">
        <v>45045</v>
      </c>
      <c r="B188" s="1" t="str">
        <f xml:space="preserve"> TEXT(Table2[[#This Row],[Date]], "mmm-yyyy")</f>
        <v>Apr-2023</v>
      </c>
      <c r="C188">
        <f t="shared" si="16"/>
        <v>2023</v>
      </c>
      <c r="D188">
        <f t="shared" si="17"/>
        <v>4</v>
      </c>
      <c r="E188" t="str">
        <f t="shared" si="18"/>
        <v>April</v>
      </c>
      <c r="F188" t="str">
        <f t="shared" si="23"/>
        <v>Q2</v>
      </c>
      <c r="G188">
        <f t="shared" si="19"/>
        <v>7</v>
      </c>
      <c r="H188" t="str">
        <f t="shared" si="20"/>
        <v>Saturday</v>
      </c>
      <c r="I188" s="1">
        <f t="shared" si="21"/>
        <v>45039</v>
      </c>
      <c r="J188" s="1">
        <f t="shared" si="22"/>
        <v>45045</v>
      </c>
    </row>
    <row r="189" spans="1:10" x14ac:dyDescent="0.2">
      <c r="A189" s="1">
        <v>45046</v>
      </c>
      <c r="B189" s="1" t="str">
        <f xml:space="preserve"> TEXT(Table2[[#This Row],[Date]], "mmm-yyyy")</f>
        <v>Apr-2023</v>
      </c>
      <c r="C189">
        <f t="shared" si="16"/>
        <v>2023</v>
      </c>
      <c r="D189">
        <f t="shared" si="17"/>
        <v>4</v>
      </c>
      <c r="E189" t="str">
        <f t="shared" si="18"/>
        <v>April</v>
      </c>
      <c r="F189" t="str">
        <f t="shared" si="23"/>
        <v>Q2</v>
      </c>
      <c r="G189">
        <f t="shared" si="19"/>
        <v>1</v>
      </c>
      <c r="H189" t="str">
        <f t="shared" si="20"/>
        <v>Sunday</v>
      </c>
      <c r="I189" s="1">
        <f t="shared" si="21"/>
        <v>45046</v>
      </c>
      <c r="J189" s="1">
        <f t="shared" si="22"/>
        <v>45052</v>
      </c>
    </row>
    <row r="190" spans="1:10" x14ac:dyDescent="0.2">
      <c r="A190" s="1">
        <v>45047</v>
      </c>
      <c r="B190" s="1" t="str">
        <f xml:space="preserve"> TEXT(Table2[[#This Row],[Date]], "mmm-yyyy")</f>
        <v>May-2023</v>
      </c>
      <c r="C190">
        <f t="shared" si="16"/>
        <v>2023</v>
      </c>
      <c r="D190">
        <f t="shared" si="17"/>
        <v>5</v>
      </c>
      <c r="E190" t="str">
        <f t="shared" si="18"/>
        <v>May</v>
      </c>
      <c r="F190" t="str">
        <f t="shared" si="23"/>
        <v>Q2</v>
      </c>
      <c r="G190">
        <f t="shared" si="19"/>
        <v>2</v>
      </c>
      <c r="H190" t="str">
        <f t="shared" si="20"/>
        <v>Monday</v>
      </c>
      <c r="I190" s="1">
        <f t="shared" si="21"/>
        <v>45046</v>
      </c>
      <c r="J190" s="1">
        <f t="shared" si="22"/>
        <v>45052</v>
      </c>
    </row>
    <row r="191" spans="1:10" x14ac:dyDescent="0.2">
      <c r="A191" s="1">
        <v>45048</v>
      </c>
      <c r="B191" s="1" t="str">
        <f xml:space="preserve"> TEXT(Table2[[#This Row],[Date]], "mmm-yyyy")</f>
        <v>May-2023</v>
      </c>
      <c r="C191">
        <f t="shared" si="16"/>
        <v>2023</v>
      </c>
      <c r="D191">
        <f t="shared" si="17"/>
        <v>5</v>
      </c>
      <c r="E191" t="str">
        <f t="shared" si="18"/>
        <v>May</v>
      </c>
      <c r="F191" t="str">
        <f t="shared" si="23"/>
        <v>Q2</v>
      </c>
      <c r="G191">
        <f t="shared" si="19"/>
        <v>3</v>
      </c>
      <c r="H191" t="str">
        <f t="shared" si="20"/>
        <v>Tuesday</v>
      </c>
      <c r="I191" s="1">
        <f t="shared" si="21"/>
        <v>45046</v>
      </c>
      <c r="J191" s="1">
        <f t="shared" si="22"/>
        <v>45052</v>
      </c>
    </row>
    <row r="192" spans="1:10" x14ac:dyDescent="0.2">
      <c r="A192" s="1">
        <v>45049</v>
      </c>
      <c r="B192" s="1" t="str">
        <f xml:space="preserve"> TEXT(Table2[[#This Row],[Date]], "mmm-yyyy")</f>
        <v>May-2023</v>
      </c>
      <c r="C192">
        <f t="shared" si="16"/>
        <v>2023</v>
      </c>
      <c r="D192">
        <f t="shared" si="17"/>
        <v>5</v>
      </c>
      <c r="E192" t="str">
        <f t="shared" si="18"/>
        <v>May</v>
      </c>
      <c r="F192" t="str">
        <f t="shared" si="23"/>
        <v>Q2</v>
      </c>
      <c r="G192">
        <f t="shared" si="19"/>
        <v>4</v>
      </c>
      <c r="H192" t="str">
        <f t="shared" si="20"/>
        <v>Wednesday</v>
      </c>
      <c r="I192" s="1">
        <f t="shared" si="21"/>
        <v>45046</v>
      </c>
      <c r="J192" s="1">
        <f t="shared" si="22"/>
        <v>45052</v>
      </c>
    </row>
    <row r="193" spans="1:10" x14ac:dyDescent="0.2">
      <c r="A193" s="1">
        <v>45050</v>
      </c>
      <c r="B193" s="1" t="str">
        <f xml:space="preserve"> TEXT(Table2[[#This Row],[Date]], "mmm-yyyy")</f>
        <v>May-2023</v>
      </c>
      <c r="C193">
        <f t="shared" si="16"/>
        <v>2023</v>
      </c>
      <c r="D193">
        <f t="shared" si="17"/>
        <v>5</v>
      </c>
      <c r="E193" t="str">
        <f t="shared" si="18"/>
        <v>May</v>
      </c>
      <c r="F193" t="str">
        <f t="shared" si="23"/>
        <v>Q2</v>
      </c>
      <c r="G193">
        <f t="shared" si="19"/>
        <v>5</v>
      </c>
      <c r="H193" t="str">
        <f t="shared" si="20"/>
        <v>Thursday</v>
      </c>
      <c r="I193" s="1">
        <f t="shared" si="21"/>
        <v>45046</v>
      </c>
      <c r="J193" s="1">
        <f t="shared" si="22"/>
        <v>45052</v>
      </c>
    </row>
    <row r="194" spans="1:10" x14ac:dyDescent="0.2">
      <c r="A194" s="1">
        <v>45051</v>
      </c>
      <c r="B194" s="1" t="str">
        <f xml:space="preserve"> TEXT(Table2[[#This Row],[Date]], "mmm-yyyy")</f>
        <v>May-2023</v>
      </c>
      <c r="C194">
        <f t="shared" ref="C194:C257" si="24" xml:space="preserve"> YEAR(A194)</f>
        <v>2023</v>
      </c>
      <c r="D194">
        <f t="shared" ref="D194:D257" si="25" xml:space="preserve"> MONTH(A194)</f>
        <v>5</v>
      </c>
      <c r="E194" t="str">
        <f t="shared" ref="E194:E257" si="26" xml:space="preserve"> TEXT(A194,"mmmm")</f>
        <v>May</v>
      </c>
      <c r="F194" t="str">
        <f t="shared" si="23"/>
        <v>Q2</v>
      </c>
      <c r="G194">
        <f t="shared" ref="G194:G257" si="27" xml:space="preserve"> WEEKDAY(A194)</f>
        <v>6</v>
      </c>
      <c r="H194" t="str">
        <f t="shared" ref="H194:H257" si="28" xml:space="preserve"> TEXT(A194,"dddd")</f>
        <v>Friday</v>
      </c>
      <c r="I194" s="1">
        <f t="shared" ref="I194:I257" si="29">A194 - WEEKDAY(A194, 1) + 1</f>
        <v>45046</v>
      </c>
      <c r="J194" s="1">
        <f t="shared" ref="J194:J257" si="30">A194 - WEEKDAY(A194, 1) + 7</f>
        <v>45052</v>
      </c>
    </row>
    <row r="195" spans="1:10" x14ac:dyDescent="0.2">
      <c r="A195" s="1">
        <v>45052</v>
      </c>
      <c r="B195" s="1" t="str">
        <f xml:space="preserve"> TEXT(Table2[[#This Row],[Date]], "mmm-yyyy")</f>
        <v>May-2023</v>
      </c>
      <c r="C195">
        <f t="shared" si="24"/>
        <v>2023</v>
      </c>
      <c r="D195">
        <f t="shared" si="25"/>
        <v>5</v>
      </c>
      <c r="E195" t="str">
        <f t="shared" si="26"/>
        <v>May</v>
      </c>
      <c r="F195" t="str">
        <f t="shared" ref="F195:F258" si="31" xml:space="preserve"> "Q" &amp; INT((D195-1)/3)+1</f>
        <v>Q2</v>
      </c>
      <c r="G195">
        <f t="shared" si="27"/>
        <v>7</v>
      </c>
      <c r="H195" t="str">
        <f t="shared" si="28"/>
        <v>Saturday</v>
      </c>
      <c r="I195" s="1">
        <f t="shared" si="29"/>
        <v>45046</v>
      </c>
      <c r="J195" s="1">
        <f t="shared" si="30"/>
        <v>45052</v>
      </c>
    </row>
    <row r="196" spans="1:10" x14ac:dyDescent="0.2">
      <c r="A196" s="1">
        <v>45053</v>
      </c>
      <c r="B196" s="1" t="str">
        <f xml:space="preserve"> TEXT(Table2[[#This Row],[Date]], "mmm-yyyy")</f>
        <v>May-2023</v>
      </c>
      <c r="C196">
        <f t="shared" si="24"/>
        <v>2023</v>
      </c>
      <c r="D196">
        <f t="shared" si="25"/>
        <v>5</v>
      </c>
      <c r="E196" t="str">
        <f t="shared" si="26"/>
        <v>May</v>
      </c>
      <c r="F196" t="str">
        <f t="shared" si="31"/>
        <v>Q2</v>
      </c>
      <c r="G196">
        <f t="shared" si="27"/>
        <v>1</v>
      </c>
      <c r="H196" t="str">
        <f t="shared" si="28"/>
        <v>Sunday</v>
      </c>
      <c r="I196" s="1">
        <f t="shared" si="29"/>
        <v>45053</v>
      </c>
      <c r="J196" s="1">
        <f t="shared" si="30"/>
        <v>45059</v>
      </c>
    </row>
    <row r="197" spans="1:10" x14ac:dyDescent="0.2">
      <c r="A197" s="1">
        <v>45054</v>
      </c>
      <c r="B197" s="1" t="str">
        <f xml:space="preserve"> TEXT(Table2[[#This Row],[Date]], "mmm-yyyy")</f>
        <v>May-2023</v>
      </c>
      <c r="C197">
        <f t="shared" si="24"/>
        <v>2023</v>
      </c>
      <c r="D197">
        <f t="shared" si="25"/>
        <v>5</v>
      </c>
      <c r="E197" t="str">
        <f t="shared" si="26"/>
        <v>May</v>
      </c>
      <c r="F197" t="str">
        <f t="shared" si="31"/>
        <v>Q2</v>
      </c>
      <c r="G197">
        <f t="shared" si="27"/>
        <v>2</v>
      </c>
      <c r="H197" t="str">
        <f t="shared" si="28"/>
        <v>Monday</v>
      </c>
      <c r="I197" s="1">
        <f t="shared" si="29"/>
        <v>45053</v>
      </c>
      <c r="J197" s="1">
        <f t="shared" si="30"/>
        <v>45059</v>
      </c>
    </row>
    <row r="198" spans="1:10" x14ac:dyDescent="0.2">
      <c r="A198" s="1">
        <v>45055</v>
      </c>
      <c r="B198" s="1" t="str">
        <f xml:space="preserve"> TEXT(Table2[[#This Row],[Date]], "mmm-yyyy")</f>
        <v>May-2023</v>
      </c>
      <c r="C198">
        <f t="shared" si="24"/>
        <v>2023</v>
      </c>
      <c r="D198">
        <f t="shared" si="25"/>
        <v>5</v>
      </c>
      <c r="E198" t="str">
        <f t="shared" si="26"/>
        <v>May</v>
      </c>
      <c r="F198" t="str">
        <f t="shared" si="31"/>
        <v>Q2</v>
      </c>
      <c r="G198">
        <f t="shared" si="27"/>
        <v>3</v>
      </c>
      <c r="H198" t="str">
        <f t="shared" si="28"/>
        <v>Tuesday</v>
      </c>
      <c r="I198" s="1">
        <f t="shared" si="29"/>
        <v>45053</v>
      </c>
      <c r="J198" s="1">
        <f t="shared" si="30"/>
        <v>45059</v>
      </c>
    </row>
    <row r="199" spans="1:10" x14ac:dyDescent="0.2">
      <c r="A199" s="1">
        <v>45056</v>
      </c>
      <c r="B199" s="1" t="str">
        <f xml:space="preserve"> TEXT(Table2[[#This Row],[Date]], "mmm-yyyy")</f>
        <v>May-2023</v>
      </c>
      <c r="C199">
        <f t="shared" si="24"/>
        <v>2023</v>
      </c>
      <c r="D199">
        <f t="shared" si="25"/>
        <v>5</v>
      </c>
      <c r="E199" t="str">
        <f t="shared" si="26"/>
        <v>May</v>
      </c>
      <c r="F199" t="str">
        <f t="shared" si="31"/>
        <v>Q2</v>
      </c>
      <c r="G199">
        <f t="shared" si="27"/>
        <v>4</v>
      </c>
      <c r="H199" t="str">
        <f t="shared" si="28"/>
        <v>Wednesday</v>
      </c>
      <c r="I199" s="1">
        <f t="shared" si="29"/>
        <v>45053</v>
      </c>
      <c r="J199" s="1">
        <f t="shared" si="30"/>
        <v>45059</v>
      </c>
    </row>
    <row r="200" spans="1:10" x14ac:dyDescent="0.2">
      <c r="A200" s="1">
        <v>45057</v>
      </c>
      <c r="B200" s="1" t="str">
        <f xml:space="preserve"> TEXT(Table2[[#This Row],[Date]], "mmm-yyyy")</f>
        <v>May-2023</v>
      </c>
      <c r="C200">
        <f t="shared" si="24"/>
        <v>2023</v>
      </c>
      <c r="D200">
        <f t="shared" si="25"/>
        <v>5</v>
      </c>
      <c r="E200" t="str">
        <f t="shared" si="26"/>
        <v>May</v>
      </c>
      <c r="F200" t="str">
        <f t="shared" si="31"/>
        <v>Q2</v>
      </c>
      <c r="G200">
        <f t="shared" si="27"/>
        <v>5</v>
      </c>
      <c r="H200" t="str">
        <f t="shared" si="28"/>
        <v>Thursday</v>
      </c>
      <c r="I200" s="1">
        <f t="shared" si="29"/>
        <v>45053</v>
      </c>
      <c r="J200" s="1">
        <f t="shared" si="30"/>
        <v>45059</v>
      </c>
    </row>
    <row r="201" spans="1:10" x14ac:dyDescent="0.2">
      <c r="A201" s="1">
        <v>45058</v>
      </c>
      <c r="B201" s="1" t="str">
        <f xml:space="preserve"> TEXT(Table2[[#This Row],[Date]], "mmm-yyyy")</f>
        <v>May-2023</v>
      </c>
      <c r="C201">
        <f t="shared" si="24"/>
        <v>2023</v>
      </c>
      <c r="D201">
        <f t="shared" si="25"/>
        <v>5</v>
      </c>
      <c r="E201" t="str">
        <f t="shared" si="26"/>
        <v>May</v>
      </c>
      <c r="F201" t="str">
        <f t="shared" si="31"/>
        <v>Q2</v>
      </c>
      <c r="G201">
        <f t="shared" si="27"/>
        <v>6</v>
      </c>
      <c r="H201" t="str">
        <f t="shared" si="28"/>
        <v>Friday</v>
      </c>
      <c r="I201" s="1">
        <f t="shared" si="29"/>
        <v>45053</v>
      </c>
      <c r="J201" s="1">
        <f t="shared" si="30"/>
        <v>45059</v>
      </c>
    </row>
    <row r="202" spans="1:10" x14ac:dyDescent="0.2">
      <c r="A202" s="1">
        <v>45059</v>
      </c>
      <c r="B202" s="1" t="str">
        <f xml:space="preserve"> TEXT(Table2[[#This Row],[Date]], "mmm-yyyy")</f>
        <v>May-2023</v>
      </c>
      <c r="C202">
        <f t="shared" si="24"/>
        <v>2023</v>
      </c>
      <c r="D202">
        <f t="shared" si="25"/>
        <v>5</v>
      </c>
      <c r="E202" t="str">
        <f t="shared" si="26"/>
        <v>May</v>
      </c>
      <c r="F202" t="str">
        <f t="shared" si="31"/>
        <v>Q2</v>
      </c>
      <c r="G202">
        <f t="shared" si="27"/>
        <v>7</v>
      </c>
      <c r="H202" t="str">
        <f t="shared" si="28"/>
        <v>Saturday</v>
      </c>
      <c r="I202" s="1">
        <f t="shared" si="29"/>
        <v>45053</v>
      </c>
      <c r="J202" s="1">
        <f t="shared" si="30"/>
        <v>45059</v>
      </c>
    </row>
    <row r="203" spans="1:10" x14ac:dyDescent="0.2">
      <c r="A203" s="1">
        <v>45060</v>
      </c>
      <c r="B203" s="1" t="str">
        <f xml:space="preserve"> TEXT(Table2[[#This Row],[Date]], "mmm-yyyy")</f>
        <v>May-2023</v>
      </c>
      <c r="C203">
        <f t="shared" si="24"/>
        <v>2023</v>
      </c>
      <c r="D203">
        <f t="shared" si="25"/>
        <v>5</v>
      </c>
      <c r="E203" t="str">
        <f t="shared" si="26"/>
        <v>May</v>
      </c>
      <c r="F203" t="str">
        <f t="shared" si="31"/>
        <v>Q2</v>
      </c>
      <c r="G203">
        <f t="shared" si="27"/>
        <v>1</v>
      </c>
      <c r="H203" t="str">
        <f t="shared" si="28"/>
        <v>Sunday</v>
      </c>
      <c r="I203" s="1">
        <f t="shared" si="29"/>
        <v>45060</v>
      </c>
      <c r="J203" s="1">
        <f t="shared" si="30"/>
        <v>45066</v>
      </c>
    </row>
    <row r="204" spans="1:10" x14ac:dyDescent="0.2">
      <c r="A204" s="1">
        <v>45061</v>
      </c>
      <c r="B204" s="1" t="str">
        <f xml:space="preserve"> TEXT(Table2[[#This Row],[Date]], "mmm-yyyy")</f>
        <v>May-2023</v>
      </c>
      <c r="C204">
        <f t="shared" si="24"/>
        <v>2023</v>
      </c>
      <c r="D204">
        <f t="shared" si="25"/>
        <v>5</v>
      </c>
      <c r="E204" t="str">
        <f t="shared" si="26"/>
        <v>May</v>
      </c>
      <c r="F204" t="str">
        <f t="shared" si="31"/>
        <v>Q2</v>
      </c>
      <c r="G204">
        <f t="shared" si="27"/>
        <v>2</v>
      </c>
      <c r="H204" t="str">
        <f t="shared" si="28"/>
        <v>Monday</v>
      </c>
      <c r="I204" s="1">
        <f t="shared" si="29"/>
        <v>45060</v>
      </c>
      <c r="J204" s="1">
        <f t="shared" si="30"/>
        <v>45066</v>
      </c>
    </row>
    <row r="205" spans="1:10" x14ac:dyDescent="0.2">
      <c r="A205" s="1">
        <v>45062</v>
      </c>
      <c r="B205" s="1" t="str">
        <f xml:space="preserve"> TEXT(Table2[[#This Row],[Date]], "mmm-yyyy")</f>
        <v>May-2023</v>
      </c>
      <c r="C205">
        <f t="shared" si="24"/>
        <v>2023</v>
      </c>
      <c r="D205">
        <f t="shared" si="25"/>
        <v>5</v>
      </c>
      <c r="E205" t="str">
        <f t="shared" si="26"/>
        <v>May</v>
      </c>
      <c r="F205" t="str">
        <f t="shared" si="31"/>
        <v>Q2</v>
      </c>
      <c r="G205">
        <f t="shared" si="27"/>
        <v>3</v>
      </c>
      <c r="H205" t="str">
        <f t="shared" si="28"/>
        <v>Tuesday</v>
      </c>
      <c r="I205" s="1">
        <f t="shared" si="29"/>
        <v>45060</v>
      </c>
      <c r="J205" s="1">
        <f t="shared" si="30"/>
        <v>45066</v>
      </c>
    </row>
    <row r="206" spans="1:10" x14ac:dyDescent="0.2">
      <c r="A206" s="1">
        <v>45063</v>
      </c>
      <c r="B206" s="1" t="str">
        <f xml:space="preserve"> TEXT(Table2[[#This Row],[Date]], "mmm-yyyy")</f>
        <v>May-2023</v>
      </c>
      <c r="C206">
        <f t="shared" si="24"/>
        <v>2023</v>
      </c>
      <c r="D206">
        <f t="shared" si="25"/>
        <v>5</v>
      </c>
      <c r="E206" t="str">
        <f t="shared" si="26"/>
        <v>May</v>
      </c>
      <c r="F206" t="str">
        <f t="shared" si="31"/>
        <v>Q2</v>
      </c>
      <c r="G206">
        <f t="shared" si="27"/>
        <v>4</v>
      </c>
      <c r="H206" t="str">
        <f t="shared" si="28"/>
        <v>Wednesday</v>
      </c>
      <c r="I206" s="1">
        <f t="shared" si="29"/>
        <v>45060</v>
      </c>
      <c r="J206" s="1">
        <f t="shared" si="30"/>
        <v>45066</v>
      </c>
    </row>
    <row r="207" spans="1:10" x14ac:dyDescent="0.2">
      <c r="A207" s="1">
        <v>45064</v>
      </c>
      <c r="B207" s="1" t="str">
        <f xml:space="preserve"> TEXT(Table2[[#This Row],[Date]], "mmm-yyyy")</f>
        <v>May-2023</v>
      </c>
      <c r="C207">
        <f t="shared" si="24"/>
        <v>2023</v>
      </c>
      <c r="D207">
        <f t="shared" si="25"/>
        <v>5</v>
      </c>
      <c r="E207" t="str">
        <f t="shared" si="26"/>
        <v>May</v>
      </c>
      <c r="F207" t="str">
        <f t="shared" si="31"/>
        <v>Q2</v>
      </c>
      <c r="G207">
        <f t="shared" si="27"/>
        <v>5</v>
      </c>
      <c r="H207" t="str">
        <f t="shared" si="28"/>
        <v>Thursday</v>
      </c>
      <c r="I207" s="1">
        <f t="shared" si="29"/>
        <v>45060</v>
      </c>
      <c r="J207" s="1">
        <f t="shared" si="30"/>
        <v>45066</v>
      </c>
    </row>
    <row r="208" spans="1:10" x14ac:dyDescent="0.2">
      <c r="A208" s="1">
        <v>45065</v>
      </c>
      <c r="B208" s="1" t="str">
        <f xml:space="preserve"> TEXT(Table2[[#This Row],[Date]], "mmm-yyyy")</f>
        <v>May-2023</v>
      </c>
      <c r="C208">
        <f t="shared" si="24"/>
        <v>2023</v>
      </c>
      <c r="D208">
        <f t="shared" si="25"/>
        <v>5</v>
      </c>
      <c r="E208" t="str">
        <f t="shared" si="26"/>
        <v>May</v>
      </c>
      <c r="F208" t="str">
        <f t="shared" si="31"/>
        <v>Q2</v>
      </c>
      <c r="G208">
        <f t="shared" si="27"/>
        <v>6</v>
      </c>
      <c r="H208" t="str">
        <f t="shared" si="28"/>
        <v>Friday</v>
      </c>
      <c r="I208" s="1">
        <f t="shared" si="29"/>
        <v>45060</v>
      </c>
      <c r="J208" s="1">
        <f t="shared" si="30"/>
        <v>45066</v>
      </c>
    </row>
    <row r="209" spans="1:10" x14ac:dyDescent="0.2">
      <c r="A209" s="1">
        <v>45066</v>
      </c>
      <c r="B209" s="1" t="str">
        <f xml:space="preserve"> TEXT(Table2[[#This Row],[Date]], "mmm-yyyy")</f>
        <v>May-2023</v>
      </c>
      <c r="C209">
        <f t="shared" si="24"/>
        <v>2023</v>
      </c>
      <c r="D209">
        <f t="shared" si="25"/>
        <v>5</v>
      </c>
      <c r="E209" t="str">
        <f t="shared" si="26"/>
        <v>May</v>
      </c>
      <c r="F209" t="str">
        <f t="shared" si="31"/>
        <v>Q2</v>
      </c>
      <c r="G209">
        <f t="shared" si="27"/>
        <v>7</v>
      </c>
      <c r="H209" t="str">
        <f t="shared" si="28"/>
        <v>Saturday</v>
      </c>
      <c r="I209" s="1">
        <f t="shared" si="29"/>
        <v>45060</v>
      </c>
      <c r="J209" s="1">
        <f t="shared" si="30"/>
        <v>45066</v>
      </c>
    </row>
    <row r="210" spans="1:10" x14ac:dyDescent="0.2">
      <c r="A210" s="1">
        <v>45067</v>
      </c>
      <c r="B210" s="1" t="str">
        <f xml:space="preserve"> TEXT(Table2[[#This Row],[Date]], "mmm-yyyy")</f>
        <v>May-2023</v>
      </c>
      <c r="C210">
        <f t="shared" si="24"/>
        <v>2023</v>
      </c>
      <c r="D210">
        <f t="shared" si="25"/>
        <v>5</v>
      </c>
      <c r="E210" t="str">
        <f t="shared" si="26"/>
        <v>May</v>
      </c>
      <c r="F210" t="str">
        <f t="shared" si="31"/>
        <v>Q2</v>
      </c>
      <c r="G210">
        <f t="shared" si="27"/>
        <v>1</v>
      </c>
      <c r="H210" t="str">
        <f t="shared" si="28"/>
        <v>Sunday</v>
      </c>
      <c r="I210" s="1">
        <f t="shared" si="29"/>
        <v>45067</v>
      </c>
      <c r="J210" s="1">
        <f t="shared" si="30"/>
        <v>45073</v>
      </c>
    </row>
    <row r="211" spans="1:10" x14ac:dyDescent="0.2">
      <c r="A211" s="1">
        <v>45068</v>
      </c>
      <c r="B211" s="1" t="str">
        <f xml:space="preserve"> TEXT(Table2[[#This Row],[Date]], "mmm-yyyy")</f>
        <v>May-2023</v>
      </c>
      <c r="C211">
        <f t="shared" si="24"/>
        <v>2023</v>
      </c>
      <c r="D211">
        <f t="shared" si="25"/>
        <v>5</v>
      </c>
      <c r="E211" t="str">
        <f t="shared" si="26"/>
        <v>May</v>
      </c>
      <c r="F211" t="str">
        <f t="shared" si="31"/>
        <v>Q2</v>
      </c>
      <c r="G211">
        <f t="shared" si="27"/>
        <v>2</v>
      </c>
      <c r="H211" t="str">
        <f t="shared" si="28"/>
        <v>Monday</v>
      </c>
      <c r="I211" s="1">
        <f t="shared" si="29"/>
        <v>45067</v>
      </c>
      <c r="J211" s="1">
        <f t="shared" si="30"/>
        <v>45073</v>
      </c>
    </row>
    <row r="212" spans="1:10" x14ac:dyDescent="0.2">
      <c r="A212" s="1">
        <v>45069</v>
      </c>
      <c r="B212" s="1" t="str">
        <f xml:space="preserve"> TEXT(Table2[[#This Row],[Date]], "mmm-yyyy")</f>
        <v>May-2023</v>
      </c>
      <c r="C212">
        <f t="shared" si="24"/>
        <v>2023</v>
      </c>
      <c r="D212">
        <f t="shared" si="25"/>
        <v>5</v>
      </c>
      <c r="E212" t="str">
        <f t="shared" si="26"/>
        <v>May</v>
      </c>
      <c r="F212" t="str">
        <f t="shared" si="31"/>
        <v>Q2</v>
      </c>
      <c r="G212">
        <f t="shared" si="27"/>
        <v>3</v>
      </c>
      <c r="H212" t="str">
        <f t="shared" si="28"/>
        <v>Tuesday</v>
      </c>
      <c r="I212" s="1">
        <f t="shared" si="29"/>
        <v>45067</v>
      </c>
      <c r="J212" s="1">
        <f t="shared" si="30"/>
        <v>45073</v>
      </c>
    </row>
    <row r="213" spans="1:10" x14ac:dyDescent="0.2">
      <c r="A213" s="1">
        <v>45070</v>
      </c>
      <c r="B213" s="1" t="str">
        <f xml:space="preserve"> TEXT(Table2[[#This Row],[Date]], "mmm-yyyy")</f>
        <v>May-2023</v>
      </c>
      <c r="C213">
        <f t="shared" si="24"/>
        <v>2023</v>
      </c>
      <c r="D213">
        <f t="shared" si="25"/>
        <v>5</v>
      </c>
      <c r="E213" t="str">
        <f t="shared" si="26"/>
        <v>May</v>
      </c>
      <c r="F213" t="str">
        <f t="shared" si="31"/>
        <v>Q2</v>
      </c>
      <c r="G213">
        <f t="shared" si="27"/>
        <v>4</v>
      </c>
      <c r="H213" t="str">
        <f t="shared" si="28"/>
        <v>Wednesday</v>
      </c>
      <c r="I213" s="1">
        <f t="shared" si="29"/>
        <v>45067</v>
      </c>
      <c r="J213" s="1">
        <f t="shared" si="30"/>
        <v>45073</v>
      </c>
    </row>
    <row r="214" spans="1:10" x14ac:dyDescent="0.2">
      <c r="A214" s="1">
        <v>45071</v>
      </c>
      <c r="B214" s="1" t="str">
        <f xml:space="preserve"> TEXT(Table2[[#This Row],[Date]], "mmm-yyyy")</f>
        <v>May-2023</v>
      </c>
      <c r="C214">
        <f t="shared" si="24"/>
        <v>2023</v>
      </c>
      <c r="D214">
        <f t="shared" si="25"/>
        <v>5</v>
      </c>
      <c r="E214" t="str">
        <f t="shared" si="26"/>
        <v>May</v>
      </c>
      <c r="F214" t="str">
        <f t="shared" si="31"/>
        <v>Q2</v>
      </c>
      <c r="G214">
        <f t="shared" si="27"/>
        <v>5</v>
      </c>
      <c r="H214" t="str">
        <f t="shared" si="28"/>
        <v>Thursday</v>
      </c>
      <c r="I214" s="1">
        <f t="shared" si="29"/>
        <v>45067</v>
      </c>
      <c r="J214" s="1">
        <f t="shared" si="30"/>
        <v>45073</v>
      </c>
    </row>
    <row r="215" spans="1:10" x14ac:dyDescent="0.2">
      <c r="A215" s="1">
        <v>45072</v>
      </c>
      <c r="B215" s="1" t="str">
        <f xml:space="preserve"> TEXT(Table2[[#This Row],[Date]], "mmm-yyyy")</f>
        <v>May-2023</v>
      </c>
      <c r="C215">
        <f t="shared" si="24"/>
        <v>2023</v>
      </c>
      <c r="D215">
        <f t="shared" si="25"/>
        <v>5</v>
      </c>
      <c r="E215" t="str">
        <f t="shared" si="26"/>
        <v>May</v>
      </c>
      <c r="F215" t="str">
        <f t="shared" si="31"/>
        <v>Q2</v>
      </c>
      <c r="G215">
        <f t="shared" si="27"/>
        <v>6</v>
      </c>
      <c r="H215" t="str">
        <f t="shared" si="28"/>
        <v>Friday</v>
      </c>
      <c r="I215" s="1">
        <f t="shared" si="29"/>
        <v>45067</v>
      </c>
      <c r="J215" s="1">
        <f t="shared" si="30"/>
        <v>45073</v>
      </c>
    </row>
    <row r="216" spans="1:10" x14ac:dyDescent="0.2">
      <c r="A216" s="1">
        <v>45073</v>
      </c>
      <c r="B216" s="1" t="str">
        <f xml:space="preserve"> TEXT(Table2[[#This Row],[Date]], "mmm-yyyy")</f>
        <v>May-2023</v>
      </c>
      <c r="C216">
        <f t="shared" si="24"/>
        <v>2023</v>
      </c>
      <c r="D216">
        <f t="shared" si="25"/>
        <v>5</v>
      </c>
      <c r="E216" t="str">
        <f t="shared" si="26"/>
        <v>May</v>
      </c>
      <c r="F216" t="str">
        <f t="shared" si="31"/>
        <v>Q2</v>
      </c>
      <c r="G216">
        <f t="shared" si="27"/>
        <v>7</v>
      </c>
      <c r="H216" t="str">
        <f t="shared" si="28"/>
        <v>Saturday</v>
      </c>
      <c r="I216" s="1">
        <f t="shared" si="29"/>
        <v>45067</v>
      </c>
      <c r="J216" s="1">
        <f t="shared" si="30"/>
        <v>45073</v>
      </c>
    </row>
    <row r="217" spans="1:10" x14ac:dyDescent="0.2">
      <c r="A217" s="1">
        <v>45074</v>
      </c>
      <c r="B217" s="1" t="str">
        <f xml:space="preserve"> TEXT(Table2[[#This Row],[Date]], "mmm-yyyy")</f>
        <v>May-2023</v>
      </c>
      <c r="C217">
        <f t="shared" si="24"/>
        <v>2023</v>
      </c>
      <c r="D217">
        <f t="shared" si="25"/>
        <v>5</v>
      </c>
      <c r="E217" t="str">
        <f t="shared" si="26"/>
        <v>May</v>
      </c>
      <c r="F217" t="str">
        <f t="shared" si="31"/>
        <v>Q2</v>
      </c>
      <c r="G217">
        <f t="shared" si="27"/>
        <v>1</v>
      </c>
      <c r="H217" t="str">
        <f t="shared" si="28"/>
        <v>Sunday</v>
      </c>
      <c r="I217" s="1">
        <f t="shared" si="29"/>
        <v>45074</v>
      </c>
      <c r="J217" s="1">
        <f t="shared" si="30"/>
        <v>45080</v>
      </c>
    </row>
    <row r="218" spans="1:10" x14ac:dyDescent="0.2">
      <c r="A218" s="1">
        <v>45075</v>
      </c>
      <c r="B218" s="1" t="str">
        <f xml:space="preserve"> TEXT(Table2[[#This Row],[Date]], "mmm-yyyy")</f>
        <v>May-2023</v>
      </c>
      <c r="C218">
        <f t="shared" si="24"/>
        <v>2023</v>
      </c>
      <c r="D218">
        <f t="shared" si="25"/>
        <v>5</v>
      </c>
      <c r="E218" t="str">
        <f t="shared" si="26"/>
        <v>May</v>
      </c>
      <c r="F218" t="str">
        <f t="shared" si="31"/>
        <v>Q2</v>
      </c>
      <c r="G218">
        <f t="shared" si="27"/>
        <v>2</v>
      </c>
      <c r="H218" t="str">
        <f t="shared" si="28"/>
        <v>Monday</v>
      </c>
      <c r="I218" s="1">
        <f t="shared" si="29"/>
        <v>45074</v>
      </c>
      <c r="J218" s="1">
        <f t="shared" si="30"/>
        <v>45080</v>
      </c>
    </row>
    <row r="219" spans="1:10" x14ac:dyDescent="0.2">
      <c r="A219" s="1">
        <v>45076</v>
      </c>
      <c r="B219" s="1" t="str">
        <f xml:space="preserve"> TEXT(Table2[[#This Row],[Date]], "mmm-yyyy")</f>
        <v>May-2023</v>
      </c>
      <c r="C219">
        <f t="shared" si="24"/>
        <v>2023</v>
      </c>
      <c r="D219">
        <f t="shared" si="25"/>
        <v>5</v>
      </c>
      <c r="E219" t="str">
        <f t="shared" si="26"/>
        <v>May</v>
      </c>
      <c r="F219" t="str">
        <f t="shared" si="31"/>
        <v>Q2</v>
      </c>
      <c r="G219">
        <f t="shared" si="27"/>
        <v>3</v>
      </c>
      <c r="H219" t="str">
        <f t="shared" si="28"/>
        <v>Tuesday</v>
      </c>
      <c r="I219" s="1">
        <f t="shared" si="29"/>
        <v>45074</v>
      </c>
      <c r="J219" s="1">
        <f t="shared" si="30"/>
        <v>45080</v>
      </c>
    </row>
    <row r="220" spans="1:10" x14ac:dyDescent="0.2">
      <c r="A220" s="1">
        <v>45077</v>
      </c>
      <c r="B220" s="1" t="str">
        <f xml:space="preserve"> TEXT(Table2[[#This Row],[Date]], "mmm-yyyy")</f>
        <v>May-2023</v>
      </c>
      <c r="C220">
        <f t="shared" si="24"/>
        <v>2023</v>
      </c>
      <c r="D220">
        <f t="shared" si="25"/>
        <v>5</v>
      </c>
      <c r="E220" t="str">
        <f t="shared" si="26"/>
        <v>May</v>
      </c>
      <c r="F220" t="str">
        <f t="shared" si="31"/>
        <v>Q2</v>
      </c>
      <c r="G220">
        <f t="shared" si="27"/>
        <v>4</v>
      </c>
      <c r="H220" t="str">
        <f t="shared" si="28"/>
        <v>Wednesday</v>
      </c>
      <c r="I220" s="1">
        <f t="shared" si="29"/>
        <v>45074</v>
      </c>
      <c r="J220" s="1">
        <f t="shared" si="30"/>
        <v>45080</v>
      </c>
    </row>
    <row r="221" spans="1:10" x14ac:dyDescent="0.2">
      <c r="A221" s="1">
        <v>45078</v>
      </c>
      <c r="B221" s="1" t="str">
        <f xml:space="preserve"> TEXT(Table2[[#This Row],[Date]], "mmm-yyyy")</f>
        <v>Jun-2023</v>
      </c>
      <c r="C221">
        <f t="shared" si="24"/>
        <v>2023</v>
      </c>
      <c r="D221">
        <f t="shared" si="25"/>
        <v>6</v>
      </c>
      <c r="E221" t="str">
        <f t="shared" si="26"/>
        <v>June</v>
      </c>
      <c r="F221" t="str">
        <f t="shared" si="31"/>
        <v>Q2</v>
      </c>
      <c r="G221">
        <f t="shared" si="27"/>
        <v>5</v>
      </c>
      <c r="H221" t="str">
        <f t="shared" si="28"/>
        <v>Thursday</v>
      </c>
      <c r="I221" s="1">
        <f t="shared" si="29"/>
        <v>45074</v>
      </c>
      <c r="J221" s="1">
        <f t="shared" si="30"/>
        <v>45080</v>
      </c>
    </row>
    <row r="222" spans="1:10" x14ac:dyDescent="0.2">
      <c r="A222" s="1">
        <v>45079</v>
      </c>
      <c r="B222" s="1" t="str">
        <f xml:space="preserve"> TEXT(Table2[[#This Row],[Date]], "mmm-yyyy")</f>
        <v>Jun-2023</v>
      </c>
      <c r="C222">
        <f t="shared" si="24"/>
        <v>2023</v>
      </c>
      <c r="D222">
        <f t="shared" si="25"/>
        <v>6</v>
      </c>
      <c r="E222" t="str">
        <f t="shared" si="26"/>
        <v>June</v>
      </c>
      <c r="F222" t="str">
        <f t="shared" si="31"/>
        <v>Q2</v>
      </c>
      <c r="G222">
        <f t="shared" si="27"/>
        <v>6</v>
      </c>
      <c r="H222" t="str">
        <f t="shared" si="28"/>
        <v>Friday</v>
      </c>
      <c r="I222" s="1">
        <f t="shared" si="29"/>
        <v>45074</v>
      </c>
      <c r="J222" s="1">
        <f t="shared" si="30"/>
        <v>45080</v>
      </c>
    </row>
    <row r="223" spans="1:10" x14ac:dyDescent="0.2">
      <c r="A223" s="1">
        <v>45080</v>
      </c>
      <c r="B223" s="1" t="str">
        <f xml:space="preserve"> TEXT(Table2[[#This Row],[Date]], "mmm-yyyy")</f>
        <v>Jun-2023</v>
      </c>
      <c r="C223">
        <f t="shared" si="24"/>
        <v>2023</v>
      </c>
      <c r="D223">
        <f t="shared" si="25"/>
        <v>6</v>
      </c>
      <c r="E223" t="str">
        <f t="shared" si="26"/>
        <v>June</v>
      </c>
      <c r="F223" t="str">
        <f t="shared" si="31"/>
        <v>Q2</v>
      </c>
      <c r="G223">
        <f t="shared" si="27"/>
        <v>7</v>
      </c>
      <c r="H223" t="str">
        <f t="shared" si="28"/>
        <v>Saturday</v>
      </c>
      <c r="I223" s="1">
        <f t="shared" si="29"/>
        <v>45074</v>
      </c>
      <c r="J223" s="1">
        <f t="shared" si="30"/>
        <v>45080</v>
      </c>
    </row>
    <row r="224" spans="1:10" x14ac:dyDescent="0.2">
      <c r="A224" s="1">
        <v>45081</v>
      </c>
      <c r="B224" s="1" t="str">
        <f xml:space="preserve"> TEXT(Table2[[#This Row],[Date]], "mmm-yyyy")</f>
        <v>Jun-2023</v>
      </c>
      <c r="C224">
        <f t="shared" si="24"/>
        <v>2023</v>
      </c>
      <c r="D224">
        <f t="shared" si="25"/>
        <v>6</v>
      </c>
      <c r="E224" t="str">
        <f t="shared" si="26"/>
        <v>June</v>
      </c>
      <c r="F224" t="str">
        <f t="shared" si="31"/>
        <v>Q2</v>
      </c>
      <c r="G224">
        <f t="shared" si="27"/>
        <v>1</v>
      </c>
      <c r="H224" t="str">
        <f t="shared" si="28"/>
        <v>Sunday</v>
      </c>
      <c r="I224" s="1">
        <f t="shared" si="29"/>
        <v>45081</v>
      </c>
      <c r="J224" s="1">
        <f t="shared" si="30"/>
        <v>45087</v>
      </c>
    </row>
    <row r="225" spans="1:10" x14ac:dyDescent="0.2">
      <c r="A225" s="1">
        <v>45082</v>
      </c>
      <c r="B225" s="1" t="str">
        <f xml:space="preserve"> TEXT(Table2[[#This Row],[Date]], "mmm-yyyy")</f>
        <v>Jun-2023</v>
      </c>
      <c r="C225">
        <f t="shared" si="24"/>
        <v>2023</v>
      </c>
      <c r="D225">
        <f t="shared" si="25"/>
        <v>6</v>
      </c>
      <c r="E225" t="str">
        <f t="shared" si="26"/>
        <v>June</v>
      </c>
      <c r="F225" t="str">
        <f t="shared" si="31"/>
        <v>Q2</v>
      </c>
      <c r="G225">
        <f t="shared" si="27"/>
        <v>2</v>
      </c>
      <c r="H225" t="str">
        <f t="shared" si="28"/>
        <v>Monday</v>
      </c>
      <c r="I225" s="1">
        <f t="shared" si="29"/>
        <v>45081</v>
      </c>
      <c r="J225" s="1">
        <f t="shared" si="30"/>
        <v>45087</v>
      </c>
    </row>
    <row r="226" spans="1:10" x14ac:dyDescent="0.2">
      <c r="A226" s="1">
        <v>45083</v>
      </c>
      <c r="B226" s="1" t="str">
        <f xml:space="preserve"> TEXT(Table2[[#This Row],[Date]], "mmm-yyyy")</f>
        <v>Jun-2023</v>
      </c>
      <c r="C226">
        <f t="shared" si="24"/>
        <v>2023</v>
      </c>
      <c r="D226">
        <f t="shared" si="25"/>
        <v>6</v>
      </c>
      <c r="E226" t="str">
        <f t="shared" si="26"/>
        <v>June</v>
      </c>
      <c r="F226" t="str">
        <f t="shared" si="31"/>
        <v>Q2</v>
      </c>
      <c r="G226">
        <f t="shared" si="27"/>
        <v>3</v>
      </c>
      <c r="H226" t="str">
        <f t="shared" si="28"/>
        <v>Tuesday</v>
      </c>
      <c r="I226" s="1">
        <f t="shared" si="29"/>
        <v>45081</v>
      </c>
      <c r="J226" s="1">
        <f t="shared" si="30"/>
        <v>45087</v>
      </c>
    </row>
    <row r="227" spans="1:10" x14ac:dyDescent="0.2">
      <c r="A227" s="1">
        <v>45084</v>
      </c>
      <c r="B227" s="1" t="str">
        <f xml:space="preserve"> TEXT(Table2[[#This Row],[Date]], "mmm-yyyy")</f>
        <v>Jun-2023</v>
      </c>
      <c r="C227">
        <f t="shared" si="24"/>
        <v>2023</v>
      </c>
      <c r="D227">
        <f t="shared" si="25"/>
        <v>6</v>
      </c>
      <c r="E227" t="str">
        <f t="shared" si="26"/>
        <v>June</v>
      </c>
      <c r="F227" t="str">
        <f t="shared" si="31"/>
        <v>Q2</v>
      </c>
      <c r="G227">
        <f t="shared" si="27"/>
        <v>4</v>
      </c>
      <c r="H227" t="str">
        <f t="shared" si="28"/>
        <v>Wednesday</v>
      </c>
      <c r="I227" s="1">
        <f t="shared" si="29"/>
        <v>45081</v>
      </c>
      <c r="J227" s="1">
        <f t="shared" si="30"/>
        <v>45087</v>
      </c>
    </row>
    <row r="228" spans="1:10" x14ac:dyDescent="0.2">
      <c r="A228" s="1">
        <v>45085</v>
      </c>
      <c r="B228" s="1" t="str">
        <f xml:space="preserve"> TEXT(Table2[[#This Row],[Date]], "mmm-yyyy")</f>
        <v>Jun-2023</v>
      </c>
      <c r="C228">
        <f t="shared" si="24"/>
        <v>2023</v>
      </c>
      <c r="D228">
        <f t="shared" si="25"/>
        <v>6</v>
      </c>
      <c r="E228" t="str">
        <f t="shared" si="26"/>
        <v>June</v>
      </c>
      <c r="F228" t="str">
        <f t="shared" si="31"/>
        <v>Q2</v>
      </c>
      <c r="G228">
        <f t="shared" si="27"/>
        <v>5</v>
      </c>
      <c r="H228" t="str">
        <f t="shared" si="28"/>
        <v>Thursday</v>
      </c>
      <c r="I228" s="1">
        <f t="shared" si="29"/>
        <v>45081</v>
      </c>
      <c r="J228" s="1">
        <f t="shared" si="30"/>
        <v>45087</v>
      </c>
    </row>
    <row r="229" spans="1:10" x14ac:dyDescent="0.2">
      <c r="A229" s="1">
        <v>45086</v>
      </c>
      <c r="B229" s="1" t="str">
        <f xml:space="preserve"> TEXT(Table2[[#This Row],[Date]], "mmm-yyyy")</f>
        <v>Jun-2023</v>
      </c>
      <c r="C229">
        <f t="shared" si="24"/>
        <v>2023</v>
      </c>
      <c r="D229">
        <f t="shared" si="25"/>
        <v>6</v>
      </c>
      <c r="E229" t="str">
        <f t="shared" si="26"/>
        <v>June</v>
      </c>
      <c r="F229" t="str">
        <f t="shared" si="31"/>
        <v>Q2</v>
      </c>
      <c r="G229">
        <f t="shared" si="27"/>
        <v>6</v>
      </c>
      <c r="H229" t="str">
        <f t="shared" si="28"/>
        <v>Friday</v>
      </c>
      <c r="I229" s="1">
        <f t="shared" si="29"/>
        <v>45081</v>
      </c>
      <c r="J229" s="1">
        <f t="shared" si="30"/>
        <v>45087</v>
      </c>
    </row>
    <row r="230" spans="1:10" x14ac:dyDescent="0.2">
      <c r="A230" s="1">
        <v>45087</v>
      </c>
      <c r="B230" s="1" t="str">
        <f xml:space="preserve"> TEXT(Table2[[#This Row],[Date]], "mmm-yyyy")</f>
        <v>Jun-2023</v>
      </c>
      <c r="C230">
        <f t="shared" si="24"/>
        <v>2023</v>
      </c>
      <c r="D230">
        <f t="shared" si="25"/>
        <v>6</v>
      </c>
      <c r="E230" t="str">
        <f t="shared" si="26"/>
        <v>June</v>
      </c>
      <c r="F230" t="str">
        <f t="shared" si="31"/>
        <v>Q2</v>
      </c>
      <c r="G230">
        <f t="shared" si="27"/>
        <v>7</v>
      </c>
      <c r="H230" t="str">
        <f t="shared" si="28"/>
        <v>Saturday</v>
      </c>
      <c r="I230" s="1">
        <f t="shared" si="29"/>
        <v>45081</v>
      </c>
      <c r="J230" s="1">
        <f t="shared" si="30"/>
        <v>45087</v>
      </c>
    </row>
    <row r="231" spans="1:10" x14ac:dyDescent="0.2">
      <c r="A231" s="1">
        <v>45088</v>
      </c>
      <c r="B231" s="1" t="str">
        <f xml:space="preserve"> TEXT(Table2[[#This Row],[Date]], "mmm-yyyy")</f>
        <v>Jun-2023</v>
      </c>
      <c r="C231">
        <f t="shared" si="24"/>
        <v>2023</v>
      </c>
      <c r="D231">
        <f t="shared" si="25"/>
        <v>6</v>
      </c>
      <c r="E231" t="str">
        <f t="shared" si="26"/>
        <v>June</v>
      </c>
      <c r="F231" t="str">
        <f t="shared" si="31"/>
        <v>Q2</v>
      </c>
      <c r="G231">
        <f t="shared" si="27"/>
        <v>1</v>
      </c>
      <c r="H231" t="str">
        <f t="shared" si="28"/>
        <v>Sunday</v>
      </c>
      <c r="I231" s="1">
        <f t="shared" si="29"/>
        <v>45088</v>
      </c>
      <c r="J231" s="1">
        <f t="shared" si="30"/>
        <v>45094</v>
      </c>
    </row>
    <row r="232" spans="1:10" x14ac:dyDescent="0.2">
      <c r="A232" s="1">
        <v>45089</v>
      </c>
      <c r="B232" s="1" t="str">
        <f xml:space="preserve"> TEXT(Table2[[#This Row],[Date]], "mmm-yyyy")</f>
        <v>Jun-2023</v>
      </c>
      <c r="C232">
        <f t="shared" si="24"/>
        <v>2023</v>
      </c>
      <c r="D232">
        <f t="shared" si="25"/>
        <v>6</v>
      </c>
      <c r="E232" t="str">
        <f t="shared" si="26"/>
        <v>June</v>
      </c>
      <c r="F232" t="str">
        <f t="shared" si="31"/>
        <v>Q2</v>
      </c>
      <c r="G232">
        <f t="shared" si="27"/>
        <v>2</v>
      </c>
      <c r="H232" t="str">
        <f t="shared" si="28"/>
        <v>Monday</v>
      </c>
      <c r="I232" s="1">
        <f t="shared" si="29"/>
        <v>45088</v>
      </c>
      <c r="J232" s="1">
        <f t="shared" si="30"/>
        <v>45094</v>
      </c>
    </row>
    <row r="233" spans="1:10" x14ac:dyDescent="0.2">
      <c r="A233" s="1">
        <v>45090</v>
      </c>
      <c r="B233" s="1" t="str">
        <f xml:space="preserve"> TEXT(Table2[[#This Row],[Date]], "mmm-yyyy")</f>
        <v>Jun-2023</v>
      </c>
      <c r="C233">
        <f t="shared" si="24"/>
        <v>2023</v>
      </c>
      <c r="D233">
        <f t="shared" si="25"/>
        <v>6</v>
      </c>
      <c r="E233" t="str">
        <f t="shared" si="26"/>
        <v>June</v>
      </c>
      <c r="F233" t="str">
        <f t="shared" si="31"/>
        <v>Q2</v>
      </c>
      <c r="G233">
        <f t="shared" si="27"/>
        <v>3</v>
      </c>
      <c r="H233" t="str">
        <f t="shared" si="28"/>
        <v>Tuesday</v>
      </c>
      <c r="I233" s="1">
        <f t="shared" si="29"/>
        <v>45088</v>
      </c>
      <c r="J233" s="1">
        <f t="shared" si="30"/>
        <v>45094</v>
      </c>
    </row>
    <row r="234" spans="1:10" x14ac:dyDescent="0.2">
      <c r="A234" s="1">
        <v>45091</v>
      </c>
      <c r="B234" s="1" t="str">
        <f xml:space="preserve"> TEXT(Table2[[#This Row],[Date]], "mmm-yyyy")</f>
        <v>Jun-2023</v>
      </c>
      <c r="C234">
        <f t="shared" si="24"/>
        <v>2023</v>
      </c>
      <c r="D234">
        <f t="shared" si="25"/>
        <v>6</v>
      </c>
      <c r="E234" t="str">
        <f t="shared" si="26"/>
        <v>June</v>
      </c>
      <c r="F234" t="str">
        <f t="shared" si="31"/>
        <v>Q2</v>
      </c>
      <c r="G234">
        <f t="shared" si="27"/>
        <v>4</v>
      </c>
      <c r="H234" t="str">
        <f t="shared" si="28"/>
        <v>Wednesday</v>
      </c>
      <c r="I234" s="1">
        <f t="shared" si="29"/>
        <v>45088</v>
      </c>
      <c r="J234" s="1">
        <f t="shared" si="30"/>
        <v>45094</v>
      </c>
    </row>
    <row r="235" spans="1:10" x14ac:dyDescent="0.2">
      <c r="A235" s="1">
        <v>45092</v>
      </c>
      <c r="B235" s="1" t="str">
        <f xml:space="preserve"> TEXT(Table2[[#This Row],[Date]], "mmm-yyyy")</f>
        <v>Jun-2023</v>
      </c>
      <c r="C235">
        <f t="shared" si="24"/>
        <v>2023</v>
      </c>
      <c r="D235">
        <f t="shared" si="25"/>
        <v>6</v>
      </c>
      <c r="E235" t="str">
        <f t="shared" si="26"/>
        <v>June</v>
      </c>
      <c r="F235" t="str">
        <f t="shared" si="31"/>
        <v>Q2</v>
      </c>
      <c r="G235">
        <f t="shared" si="27"/>
        <v>5</v>
      </c>
      <c r="H235" t="str">
        <f t="shared" si="28"/>
        <v>Thursday</v>
      </c>
      <c r="I235" s="1">
        <f t="shared" si="29"/>
        <v>45088</v>
      </c>
      <c r="J235" s="1">
        <f t="shared" si="30"/>
        <v>45094</v>
      </c>
    </row>
    <row r="236" spans="1:10" x14ac:dyDescent="0.2">
      <c r="A236" s="1">
        <v>45093</v>
      </c>
      <c r="B236" s="1" t="str">
        <f xml:space="preserve"> TEXT(Table2[[#This Row],[Date]], "mmm-yyyy")</f>
        <v>Jun-2023</v>
      </c>
      <c r="C236">
        <f t="shared" si="24"/>
        <v>2023</v>
      </c>
      <c r="D236">
        <f t="shared" si="25"/>
        <v>6</v>
      </c>
      <c r="E236" t="str">
        <f t="shared" si="26"/>
        <v>June</v>
      </c>
      <c r="F236" t="str">
        <f t="shared" si="31"/>
        <v>Q2</v>
      </c>
      <c r="G236">
        <f t="shared" si="27"/>
        <v>6</v>
      </c>
      <c r="H236" t="str">
        <f t="shared" si="28"/>
        <v>Friday</v>
      </c>
      <c r="I236" s="1">
        <f t="shared" si="29"/>
        <v>45088</v>
      </c>
      <c r="J236" s="1">
        <f t="shared" si="30"/>
        <v>45094</v>
      </c>
    </row>
    <row r="237" spans="1:10" x14ac:dyDescent="0.2">
      <c r="A237" s="1">
        <v>45094</v>
      </c>
      <c r="B237" s="1" t="str">
        <f xml:space="preserve"> TEXT(Table2[[#This Row],[Date]], "mmm-yyyy")</f>
        <v>Jun-2023</v>
      </c>
      <c r="C237">
        <f t="shared" si="24"/>
        <v>2023</v>
      </c>
      <c r="D237">
        <f t="shared" si="25"/>
        <v>6</v>
      </c>
      <c r="E237" t="str">
        <f t="shared" si="26"/>
        <v>June</v>
      </c>
      <c r="F237" t="str">
        <f t="shared" si="31"/>
        <v>Q2</v>
      </c>
      <c r="G237">
        <f t="shared" si="27"/>
        <v>7</v>
      </c>
      <c r="H237" t="str">
        <f t="shared" si="28"/>
        <v>Saturday</v>
      </c>
      <c r="I237" s="1">
        <f t="shared" si="29"/>
        <v>45088</v>
      </c>
      <c r="J237" s="1">
        <f t="shared" si="30"/>
        <v>45094</v>
      </c>
    </row>
    <row r="238" spans="1:10" x14ac:dyDescent="0.2">
      <c r="A238" s="1">
        <v>45095</v>
      </c>
      <c r="B238" s="1" t="str">
        <f xml:space="preserve"> TEXT(Table2[[#This Row],[Date]], "mmm-yyyy")</f>
        <v>Jun-2023</v>
      </c>
      <c r="C238">
        <f t="shared" si="24"/>
        <v>2023</v>
      </c>
      <c r="D238">
        <f t="shared" si="25"/>
        <v>6</v>
      </c>
      <c r="E238" t="str">
        <f t="shared" si="26"/>
        <v>June</v>
      </c>
      <c r="F238" t="str">
        <f t="shared" si="31"/>
        <v>Q2</v>
      </c>
      <c r="G238">
        <f t="shared" si="27"/>
        <v>1</v>
      </c>
      <c r="H238" t="str">
        <f t="shared" si="28"/>
        <v>Sunday</v>
      </c>
      <c r="I238" s="1">
        <f t="shared" si="29"/>
        <v>45095</v>
      </c>
      <c r="J238" s="1">
        <f t="shared" si="30"/>
        <v>45101</v>
      </c>
    </row>
    <row r="239" spans="1:10" x14ac:dyDescent="0.2">
      <c r="A239" s="1">
        <v>45096</v>
      </c>
      <c r="B239" s="1" t="str">
        <f xml:space="preserve"> TEXT(Table2[[#This Row],[Date]], "mmm-yyyy")</f>
        <v>Jun-2023</v>
      </c>
      <c r="C239">
        <f t="shared" si="24"/>
        <v>2023</v>
      </c>
      <c r="D239">
        <f t="shared" si="25"/>
        <v>6</v>
      </c>
      <c r="E239" t="str">
        <f t="shared" si="26"/>
        <v>June</v>
      </c>
      <c r="F239" t="str">
        <f t="shared" si="31"/>
        <v>Q2</v>
      </c>
      <c r="G239">
        <f t="shared" si="27"/>
        <v>2</v>
      </c>
      <c r="H239" t="str">
        <f t="shared" si="28"/>
        <v>Monday</v>
      </c>
      <c r="I239" s="1">
        <f t="shared" si="29"/>
        <v>45095</v>
      </c>
      <c r="J239" s="1">
        <f t="shared" si="30"/>
        <v>45101</v>
      </c>
    </row>
    <row r="240" spans="1:10" x14ac:dyDescent="0.2">
      <c r="A240" s="1">
        <v>45097</v>
      </c>
      <c r="B240" s="1" t="str">
        <f xml:space="preserve"> TEXT(Table2[[#This Row],[Date]], "mmm-yyyy")</f>
        <v>Jun-2023</v>
      </c>
      <c r="C240">
        <f t="shared" si="24"/>
        <v>2023</v>
      </c>
      <c r="D240">
        <f t="shared" si="25"/>
        <v>6</v>
      </c>
      <c r="E240" t="str">
        <f t="shared" si="26"/>
        <v>June</v>
      </c>
      <c r="F240" t="str">
        <f t="shared" si="31"/>
        <v>Q2</v>
      </c>
      <c r="G240">
        <f t="shared" si="27"/>
        <v>3</v>
      </c>
      <c r="H240" t="str">
        <f t="shared" si="28"/>
        <v>Tuesday</v>
      </c>
      <c r="I240" s="1">
        <f t="shared" si="29"/>
        <v>45095</v>
      </c>
      <c r="J240" s="1">
        <f t="shared" si="30"/>
        <v>45101</v>
      </c>
    </row>
    <row r="241" spans="1:10" x14ac:dyDescent="0.2">
      <c r="A241" s="1">
        <v>45098</v>
      </c>
      <c r="B241" s="1" t="str">
        <f xml:space="preserve"> TEXT(Table2[[#This Row],[Date]], "mmm-yyyy")</f>
        <v>Jun-2023</v>
      </c>
      <c r="C241">
        <f t="shared" si="24"/>
        <v>2023</v>
      </c>
      <c r="D241">
        <f t="shared" si="25"/>
        <v>6</v>
      </c>
      <c r="E241" t="str">
        <f t="shared" si="26"/>
        <v>June</v>
      </c>
      <c r="F241" t="str">
        <f t="shared" si="31"/>
        <v>Q2</v>
      </c>
      <c r="G241">
        <f t="shared" si="27"/>
        <v>4</v>
      </c>
      <c r="H241" t="str">
        <f t="shared" si="28"/>
        <v>Wednesday</v>
      </c>
      <c r="I241" s="1">
        <f t="shared" si="29"/>
        <v>45095</v>
      </c>
      <c r="J241" s="1">
        <f t="shared" si="30"/>
        <v>45101</v>
      </c>
    </row>
    <row r="242" spans="1:10" x14ac:dyDescent="0.2">
      <c r="A242" s="1">
        <v>45099</v>
      </c>
      <c r="B242" s="1" t="str">
        <f xml:space="preserve"> TEXT(Table2[[#This Row],[Date]], "mmm-yyyy")</f>
        <v>Jun-2023</v>
      </c>
      <c r="C242">
        <f t="shared" si="24"/>
        <v>2023</v>
      </c>
      <c r="D242">
        <f t="shared" si="25"/>
        <v>6</v>
      </c>
      <c r="E242" t="str">
        <f t="shared" si="26"/>
        <v>June</v>
      </c>
      <c r="F242" t="str">
        <f t="shared" si="31"/>
        <v>Q2</v>
      </c>
      <c r="G242">
        <f t="shared" si="27"/>
        <v>5</v>
      </c>
      <c r="H242" t="str">
        <f t="shared" si="28"/>
        <v>Thursday</v>
      </c>
      <c r="I242" s="1">
        <f t="shared" si="29"/>
        <v>45095</v>
      </c>
      <c r="J242" s="1">
        <f t="shared" si="30"/>
        <v>45101</v>
      </c>
    </row>
    <row r="243" spans="1:10" x14ac:dyDescent="0.2">
      <c r="A243" s="1">
        <v>45100</v>
      </c>
      <c r="B243" s="1" t="str">
        <f xml:space="preserve"> TEXT(Table2[[#This Row],[Date]], "mmm-yyyy")</f>
        <v>Jun-2023</v>
      </c>
      <c r="C243">
        <f t="shared" si="24"/>
        <v>2023</v>
      </c>
      <c r="D243">
        <f t="shared" si="25"/>
        <v>6</v>
      </c>
      <c r="E243" t="str">
        <f t="shared" si="26"/>
        <v>June</v>
      </c>
      <c r="F243" t="str">
        <f t="shared" si="31"/>
        <v>Q2</v>
      </c>
      <c r="G243">
        <f t="shared" si="27"/>
        <v>6</v>
      </c>
      <c r="H243" t="str">
        <f t="shared" si="28"/>
        <v>Friday</v>
      </c>
      <c r="I243" s="1">
        <f t="shared" si="29"/>
        <v>45095</v>
      </c>
      <c r="J243" s="1">
        <f t="shared" si="30"/>
        <v>45101</v>
      </c>
    </row>
    <row r="244" spans="1:10" x14ac:dyDescent="0.2">
      <c r="A244" s="1">
        <v>45101</v>
      </c>
      <c r="B244" s="1" t="str">
        <f xml:space="preserve"> TEXT(Table2[[#This Row],[Date]], "mmm-yyyy")</f>
        <v>Jun-2023</v>
      </c>
      <c r="C244">
        <f t="shared" si="24"/>
        <v>2023</v>
      </c>
      <c r="D244">
        <f t="shared" si="25"/>
        <v>6</v>
      </c>
      <c r="E244" t="str">
        <f t="shared" si="26"/>
        <v>June</v>
      </c>
      <c r="F244" t="str">
        <f t="shared" si="31"/>
        <v>Q2</v>
      </c>
      <c r="G244">
        <f t="shared" si="27"/>
        <v>7</v>
      </c>
      <c r="H244" t="str">
        <f t="shared" si="28"/>
        <v>Saturday</v>
      </c>
      <c r="I244" s="1">
        <f t="shared" si="29"/>
        <v>45095</v>
      </c>
      <c r="J244" s="1">
        <f t="shared" si="30"/>
        <v>45101</v>
      </c>
    </row>
    <row r="245" spans="1:10" x14ac:dyDescent="0.2">
      <c r="A245" s="1">
        <v>45102</v>
      </c>
      <c r="B245" s="1" t="str">
        <f xml:space="preserve"> TEXT(Table2[[#This Row],[Date]], "mmm-yyyy")</f>
        <v>Jun-2023</v>
      </c>
      <c r="C245">
        <f t="shared" si="24"/>
        <v>2023</v>
      </c>
      <c r="D245">
        <f t="shared" si="25"/>
        <v>6</v>
      </c>
      <c r="E245" t="str">
        <f t="shared" si="26"/>
        <v>June</v>
      </c>
      <c r="F245" t="str">
        <f t="shared" si="31"/>
        <v>Q2</v>
      </c>
      <c r="G245">
        <f t="shared" si="27"/>
        <v>1</v>
      </c>
      <c r="H245" t="str">
        <f t="shared" si="28"/>
        <v>Sunday</v>
      </c>
      <c r="I245" s="1">
        <f t="shared" si="29"/>
        <v>45102</v>
      </c>
      <c r="J245" s="1">
        <f t="shared" si="30"/>
        <v>45108</v>
      </c>
    </row>
    <row r="246" spans="1:10" x14ac:dyDescent="0.2">
      <c r="A246" s="1">
        <v>45103</v>
      </c>
      <c r="B246" s="1" t="str">
        <f xml:space="preserve"> TEXT(Table2[[#This Row],[Date]], "mmm-yyyy")</f>
        <v>Jun-2023</v>
      </c>
      <c r="C246">
        <f t="shared" si="24"/>
        <v>2023</v>
      </c>
      <c r="D246">
        <f t="shared" si="25"/>
        <v>6</v>
      </c>
      <c r="E246" t="str">
        <f t="shared" si="26"/>
        <v>June</v>
      </c>
      <c r="F246" t="str">
        <f t="shared" si="31"/>
        <v>Q2</v>
      </c>
      <c r="G246">
        <f t="shared" si="27"/>
        <v>2</v>
      </c>
      <c r="H246" t="str">
        <f t="shared" si="28"/>
        <v>Monday</v>
      </c>
      <c r="I246" s="1">
        <f t="shared" si="29"/>
        <v>45102</v>
      </c>
      <c r="J246" s="1">
        <f t="shared" si="30"/>
        <v>45108</v>
      </c>
    </row>
    <row r="247" spans="1:10" x14ac:dyDescent="0.2">
      <c r="A247" s="1">
        <v>45104</v>
      </c>
      <c r="B247" s="1" t="str">
        <f xml:space="preserve"> TEXT(Table2[[#This Row],[Date]], "mmm-yyyy")</f>
        <v>Jun-2023</v>
      </c>
      <c r="C247">
        <f t="shared" si="24"/>
        <v>2023</v>
      </c>
      <c r="D247">
        <f t="shared" si="25"/>
        <v>6</v>
      </c>
      <c r="E247" t="str">
        <f t="shared" si="26"/>
        <v>June</v>
      </c>
      <c r="F247" t="str">
        <f t="shared" si="31"/>
        <v>Q2</v>
      </c>
      <c r="G247">
        <f t="shared" si="27"/>
        <v>3</v>
      </c>
      <c r="H247" t="str">
        <f t="shared" si="28"/>
        <v>Tuesday</v>
      </c>
      <c r="I247" s="1">
        <f t="shared" si="29"/>
        <v>45102</v>
      </c>
      <c r="J247" s="1">
        <f t="shared" si="30"/>
        <v>45108</v>
      </c>
    </row>
    <row r="248" spans="1:10" x14ac:dyDescent="0.2">
      <c r="A248" s="1">
        <v>45105</v>
      </c>
      <c r="B248" s="1" t="str">
        <f xml:space="preserve"> TEXT(Table2[[#This Row],[Date]], "mmm-yyyy")</f>
        <v>Jun-2023</v>
      </c>
      <c r="C248">
        <f t="shared" si="24"/>
        <v>2023</v>
      </c>
      <c r="D248">
        <f t="shared" si="25"/>
        <v>6</v>
      </c>
      <c r="E248" t="str">
        <f t="shared" si="26"/>
        <v>June</v>
      </c>
      <c r="F248" t="str">
        <f t="shared" si="31"/>
        <v>Q2</v>
      </c>
      <c r="G248">
        <f t="shared" si="27"/>
        <v>4</v>
      </c>
      <c r="H248" t="str">
        <f t="shared" si="28"/>
        <v>Wednesday</v>
      </c>
      <c r="I248" s="1">
        <f t="shared" si="29"/>
        <v>45102</v>
      </c>
      <c r="J248" s="1">
        <f t="shared" si="30"/>
        <v>45108</v>
      </c>
    </row>
    <row r="249" spans="1:10" x14ac:dyDescent="0.2">
      <c r="A249" s="1">
        <v>45106</v>
      </c>
      <c r="B249" s="1" t="str">
        <f xml:space="preserve"> TEXT(Table2[[#This Row],[Date]], "mmm-yyyy")</f>
        <v>Jun-2023</v>
      </c>
      <c r="C249">
        <f t="shared" si="24"/>
        <v>2023</v>
      </c>
      <c r="D249">
        <f t="shared" si="25"/>
        <v>6</v>
      </c>
      <c r="E249" t="str">
        <f t="shared" si="26"/>
        <v>June</v>
      </c>
      <c r="F249" t="str">
        <f t="shared" si="31"/>
        <v>Q2</v>
      </c>
      <c r="G249">
        <f t="shared" si="27"/>
        <v>5</v>
      </c>
      <c r="H249" t="str">
        <f t="shared" si="28"/>
        <v>Thursday</v>
      </c>
      <c r="I249" s="1">
        <f t="shared" si="29"/>
        <v>45102</v>
      </c>
      <c r="J249" s="1">
        <f t="shared" si="30"/>
        <v>45108</v>
      </c>
    </row>
    <row r="250" spans="1:10" x14ac:dyDescent="0.2">
      <c r="A250" s="1">
        <v>45107</v>
      </c>
      <c r="B250" s="1" t="str">
        <f xml:space="preserve"> TEXT(Table2[[#This Row],[Date]], "mmm-yyyy")</f>
        <v>Jun-2023</v>
      </c>
      <c r="C250">
        <f t="shared" si="24"/>
        <v>2023</v>
      </c>
      <c r="D250">
        <f t="shared" si="25"/>
        <v>6</v>
      </c>
      <c r="E250" t="str">
        <f t="shared" si="26"/>
        <v>June</v>
      </c>
      <c r="F250" t="str">
        <f t="shared" si="31"/>
        <v>Q2</v>
      </c>
      <c r="G250">
        <f t="shared" si="27"/>
        <v>6</v>
      </c>
      <c r="H250" t="str">
        <f t="shared" si="28"/>
        <v>Friday</v>
      </c>
      <c r="I250" s="1">
        <f t="shared" si="29"/>
        <v>45102</v>
      </c>
      <c r="J250" s="1">
        <f t="shared" si="30"/>
        <v>45108</v>
      </c>
    </row>
    <row r="251" spans="1:10" x14ac:dyDescent="0.2">
      <c r="A251" s="1">
        <v>45108</v>
      </c>
      <c r="B251" s="1" t="str">
        <f xml:space="preserve"> TEXT(Table2[[#This Row],[Date]], "mmm-yyyy")</f>
        <v>Jul-2023</v>
      </c>
      <c r="C251">
        <f t="shared" si="24"/>
        <v>2023</v>
      </c>
      <c r="D251">
        <f t="shared" si="25"/>
        <v>7</v>
      </c>
      <c r="E251" t="str">
        <f t="shared" si="26"/>
        <v>July</v>
      </c>
      <c r="F251" t="str">
        <f t="shared" si="31"/>
        <v>Q3</v>
      </c>
      <c r="G251">
        <f t="shared" si="27"/>
        <v>7</v>
      </c>
      <c r="H251" t="str">
        <f t="shared" si="28"/>
        <v>Saturday</v>
      </c>
      <c r="I251" s="1">
        <f t="shared" si="29"/>
        <v>45102</v>
      </c>
      <c r="J251" s="1">
        <f t="shared" si="30"/>
        <v>45108</v>
      </c>
    </row>
    <row r="252" spans="1:10" x14ac:dyDescent="0.2">
      <c r="A252" s="1">
        <v>45109</v>
      </c>
      <c r="B252" s="1" t="str">
        <f xml:space="preserve"> TEXT(Table2[[#This Row],[Date]], "mmm-yyyy")</f>
        <v>Jul-2023</v>
      </c>
      <c r="C252">
        <f t="shared" si="24"/>
        <v>2023</v>
      </c>
      <c r="D252">
        <f t="shared" si="25"/>
        <v>7</v>
      </c>
      <c r="E252" t="str">
        <f t="shared" si="26"/>
        <v>July</v>
      </c>
      <c r="F252" t="str">
        <f t="shared" si="31"/>
        <v>Q3</v>
      </c>
      <c r="G252">
        <f t="shared" si="27"/>
        <v>1</v>
      </c>
      <c r="H252" t="str">
        <f t="shared" si="28"/>
        <v>Sunday</v>
      </c>
      <c r="I252" s="1">
        <f t="shared" si="29"/>
        <v>45109</v>
      </c>
      <c r="J252" s="1">
        <f t="shared" si="30"/>
        <v>45115</v>
      </c>
    </row>
    <row r="253" spans="1:10" x14ac:dyDescent="0.2">
      <c r="A253" s="1">
        <v>45110</v>
      </c>
      <c r="B253" s="1" t="str">
        <f xml:space="preserve"> TEXT(Table2[[#This Row],[Date]], "mmm-yyyy")</f>
        <v>Jul-2023</v>
      </c>
      <c r="C253">
        <f t="shared" si="24"/>
        <v>2023</v>
      </c>
      <c r="D253">
        <f t="shared" si="25"/>
        <v>7</v>
      </c>
      <c r="E253" t="str">
        <f t="shared" si="26"/>
        <v>July</v>
      </c>
      <c r="F253" t="str">
        <f t="shared" si="31"/>
        <v>Q3</v>
      </c>
      <c r="G253">
        <f t="shared" si="27"/>
        <v>2</v>
      </c>
      <c r="H253" t="str">
        <f t="shared" si="28"/>
        <v>Monday</v>
      </c>
      <c r="I253" s="1">
        <f t="shared" si="29"/>
        <v>45109</v>
      </c>
      <c r="J253" s="1">
        <f t="shared" si="30"/>
        <v>45115</v>
      </c>
    </row>
    <row r="254" spans="1:10" x14ac:dyDescent="0.2">
      <c r="A254" s="1">
        <v>45111</v>
      </c>
      <c r="B254" s="1" t="str">
        <f xml:space="preserve"> TEXT(Table2[[#This Row],[Date]], "mmm-yyyy")</f>
        <v>Jul-2023</v>
      </c>
      <c r="C254">
        <f t="shared" si="24"/>
        <v>2023</v>
      </c>
      <c r="D254">
        <f t="shared" si="25"/>
        <v>7</v>
      </c>
      <c r="E254" t="str">
        <f t="shared" si="26"/>
        <v>July</v>
      </c>
      <c r="F254" t="str">
        <f t="shared" si="31"/>
        <v>Q3</v>
      </c>
      <c r="G254">
        <f t="shared" si="27"/>
        <v>3</v>
      </c>
      <c r="H254" t="str">
        <f t="shared" si="28"/>
        <v>Tuesday</v>
      </c>
      <c r="I254" s="1">
        <f t="shared" si="29"/>
        <v>45109</v>
      </c>
      <c r="J254" s="1">
        <f t="shared" si="30"/>
        <v>45115</v>
      </c>
    </row>
    <row r="255" spans="1:10" x14ac:dyDescent="0.2">
      <c r="A255" s="1">
        <v>45112</v>
      </c>
      <c r="B255" s="1" t="str">
        <f xml:space="preserve"> TEXT(Table2[[#This Row],[Date]], "mmm-yyyy")</f>
        <v>Jul-2023</v>
      </c>
      <c r="C255">
        <f t="shared" si="24"/>
        <v>2023</v>
      </c>
      <c r="D255">
        <f t="shared" si="25"/>
        <v>7</v>
      </c>
      <c r="E255" t="str">
        <f t="shared" si="26"/>
        <v>July</v>
      </c>
      <c r="F255" t="str">
        <f t="shared" si="31"/>
        <v>Q3</v>
      </c>
      <c r="G255">
        <f t="shared" si="27"/>
        <v>4</v>
      </c>
      <c r="H255" t="str">
        <f t="shared" si="28"/>
        <v>Wednesday</v>
      </c>
      <c r="I255" s="1">
        <f t="shared" si="29"/>
        <v>45109</v>
      </c>
      <c r="J255" s="1">
        <f t="shared" si="30"/>
        <v>45115</v>
      </c>
    </row>
    <row r="256" spans="1:10" x14ac:dyDescent="0.2">
      <c r="A256" s="1">
        <v>45113</v>
      </c>
      <c r="B256" s="1" t="str">
        <f xml:space="preserve"> TEXT(Table2[[#This Row],[Date]], "mmm-yyyy")</f>
        <v>Jul-2023</v>
      </c>
      <c r="C256">
        <f t="shared" si="24"/>
        <v>2023</v>
      </c>
      <c r="D256">
        <f t="shared" si="25"/>
        <v>7</v>
      </c>
      <c r="E256" t="str">
        <f t="shared" si="26"/>
        <v>July</v>
      </c>
      <c r="F256" t="str">
        <f t="shared" si="31"/>
        <v>Q3</v>
      </c>
      <c r="G256">
        <f t="shared" si="27"/>
        <v>5</v>
      </c>
      <c r="H256" t="str">
        <f t="shared" si="28"/>
        <v>Thursday</v>
      </c>
      <c r="I256" s="1">
        <f t="shared" si="29"/>
        <v>45109</v>
      </c>
      <c r="J256" s="1">
        <f t="shared" si="30"/>
        <v>45115</v>
      </c>
    </row>
    <row r="257" spans="1:10" x14ac:dyDescent="0.2">
      <c r="A257" s="1">
        <v>45114</v>
      </c>
      <c r="B257" s="1" t="str">
        <f xml:space="preserve"> TEXT(Table2[[#This Row],[Date]], "mmm-yyyy")</f>
        <v>Jul-2023</v>
      </c>
      <c r="C257">
        <f t="shared" si="24"/>
        <v>2023</v>
      </c>
      <c r="D257">
        <f t="shared" si="25"/>
        <v>7</v>
      </c>
      <c r="E257" t="str">
        <f t="shared" si="26"/>
        <v>July</v>
      </c>
      <c r="F257" t="str">
        <f t="shared" si="31"/>
        <v>Q3</v>
      </c>
      <c r="G257">
        <f t="shared" si="27"/>
        <v>6</v>
      </c>
      <c r="H257" t="str">
        <f t="shared" si="28"/>
        <v>Friday</v>
      </c>
      <c r="I257" s="1">
        <f t="shared" si="29"/>
        <v>45109</v>
      </c>
      <c r="J257" s="1">
        <f t="shared" si="30"/>
        <v>45115</v>
      </c>
    </row>
    <row r="258" spans="1:10" x14ac:dyDescent="0.2">
      <c r="A258" s="1">
        <v>45115</v>
      </c>
      <c r="B258" s="1" t="str">
        <f xml:space="preserve"> TEXT(Table2[[#This Row],[Date]], "mmm-yyyy")</f>
        <v>Jul-2023</v>
      </c>
      <c r="C258">
        <f t="shared" ref="C258:C321" si="32" xml:space="preserve"> YEAR(A258)</f>
        <v>2023</v>
      </c>
      <c r="D258">
        <f t="shared" ref="D258:D321" si="33" xml:space="preserve"> MONTH(A258)</f>
        <v>7</v>
      </c>
      <c r="E258" t="str">
        <f t="shared" ref="E258:E321" si="34" xml:space="preserve"> TEXT(A258,"mmmm")</f>
        <v>July</v>
      </c>
      <c r="F258" t="str">
        <f t="shared" si="31"/>
        <v>Q3</v>
      </c>
      <c r="G258">
        <f t="shared" ref="G258:G321" si="35" xml:space="preserve"> WEEKDAY(A258)</f>
        <v>7</v>
      </c>
      <c r="H258" t="str">
        <f t="shared" ref="H258:H321" si="36" xml:space="preserve"> TEXT(A258,"dddd")</f>
        <v>Saturday</v>
      </c>
      <c r="I258" s="1">
        <f t="shared" ref="I258:I321" si="37">A258 - WEEKDAY(A258, 1) + 1</f>
        <v>45109</v>
      </c>
      <c r="J258" s="1">
        <f t="shared" ref="J258:J321" si="38">A258 - WEEKDAY(A258, 1) + 7</f>
        <v>45115</v>
      </c>
    </row>
    <row r="259" spans="1:10" x14ac:dyDescent="0.2">
      <c r="A259" s="1">
        <v>45116</v>
      </c>
      <c r="B259" s="1" t="str">
        <f xml:space="preserve"> TEXT(Table2[[#This Row],[Date]], "mmm-yyyy")</f>
        <v>Jul-2023</v>
      </c>
      <c r="C259">
        <f t="shared" si="32"/>
        <v>2023</v>
      </c>
      <c r="D259">
        <f t="shared" si="33"/>
        <v>7</v>
      </c>
      <c r="E259" t="str">
        <f t="shared" si="34"/>
        <v>July</v>
      </c>
      <c r="F259" t="str">
        <f t="shared" ref="F259:F322" si="39" xml:space="preserve"> "Q" &amp; INT((D259-1)/3)+1</f>
        <v>Q3</v>
      </c>
      <c r="G259">
        <f t="shared" si="35"/>
        <v>1</v>
      </c>
      <c r="H259" t="str">
        <f t="shared" si="36"/>
        <v>Sunday</v>
      </c>
      <c r="I259" s="1">
        <f t="shared" si="37"/>
        <v>45116</v>
      </c>
      <c r="J259" s="1">
        <f t="shared" si="38"/>
        <v>45122</v>
      </c>
    </row>
    <row r="260" spans="1:10" x14ac:dyDescent="0.2">
      <c r="A260" s="1">
        <v>45117</v>
      </c>
      <c r="B260" s="1" t="str">
        <f xml:space="preserve"> TEXT(Table2[[#This Row],[Date]], "mmm-yyyy")</f>
        <v>Jul-2023</v>
      </c>
      <c r="C260">
        <f t="shared" si="32"/>
        <v>2023</v>
      </c>
      <c r="D260">
        <f t="shared" si="33"/>
        <v>7</v>
      </c>
      <c r="E260" t="str">
        <f t="shared" si="34"/>
        <v>July</v>
      </c>
      <c r="F260" t="str">
        <f t="shared" si="39"/>
        <v>Q3</v>
      </c>
      <c r="G260">
        <f t="shared" si="35"/>
        <v>2</v>
      </c>
      <c r="H260" t="str">
        <f t="shared" si="36"/>
        <v>Monday</v>
      </c>
      <c r="I260" s="1">
        <f t="shared" si="37"/>
        <v>45116</v>
      </c>
      <c r="J260" s="1">
        <f t="shared" si="38"/>
        <v>45122</v>
      </c>
    </row>
    <row r="261" spans="1:10" x14ac:dyDescent="0.2">
      <c r="A261" s="1">
        <v>45118</v>
      </c>
      <c r="B261" s="1" t="str">
        <f xml:space="preserve"> TEXT(Table2[[#This Row],[Date]], "mmm-yyyy")</f>
        <v>Jul-2023</v>
      </c>
      <c r="C261">
        <f t="shared" si="32"/>
        <v>2023</v>
      </c>
      <c r="D261">
        <f t="shared" si="33"/>
        <v>7</v>
      </c>
      <c r="E261" t="str">
        <f t="shared" si="34"/>
        <v>July</v>
      </c>
      <c r="F261" t="str">
        <f t="shared" si="39"/>
        <v>Q3</v>
      </c>
      <c r="G261">
        <f t="shared" si="35"/>
        <v>3</v>
      </c>
      <c r="H261" t="str">
        <f t="shared" si="36"/>
        <v>Tuesday</v>
      </c>
      <c r="I261" s="1">
        <f t="shared" si="37"/>
        <v>45116</v>
      </c>
      <c r="J261" s="1">
        <f t="shared" si="38"/>
        <v>45122</v>
      </c>
    </row>
    <row r="262" spans="1:10" x14ac:dyDescent="0.2">
      <c r="A262" s="1">
        <v>45119</v>
      </c>
      <c r="B262" s="1" t="str">
        <f xml:space="preserve"> TEXT(Table2[[#This Row],[Date]], "mmm-yyyy")</f>
        <v>Jul-2023</v>
      </c>
      <c r="C262">
        <f t="shared" si="32"/>
        <v>2023</v>
      </c>
      <c r="D262">
        <f t="shared" si="33"/>
        <v>7</v>
      </c>
      <c r="E262" t="str">
        <f t="shared" si="34"/>
        <v>July</v>
      </c>
      <c r="F262" t="str">
        <f t="shared" si="39"/>
        <v>Q3</v>
      </c>
      <c r="G262">
        <f t="shared" si="35"/>
        <v>4</v>
      </c>
      <c r="H262" t="str">
        <f t="shared" si="36"/>
        <v>Wednesday</v>
      </c>
      <c r="I262" s="1">
        <f t="shared" si="37"/>
        <v>45116</v>
      </c>
      <c r="J262" s="1">
        <f t="shared" si="38"/>
        <v>45122</v>
      </c>
    </row>
    <row r="263" spans="1:10" x14ac:dyDescent="0.2">
      <c r="A263" s="1">
        <v>45120</v>
      </c>
      <c r="B263" s="1" t="str">
        <f xml:space="preserve"> TEXT(Table2[[#This Row],[Date]], "mmm-yyyy")</f>
        <v>Jul-2023</v>
      </c>
      <c r="C263">
        <f t="shared" si="32"/>
        <v>2023</v>
      </c>
      <c r="D263">
        <f t="shared" si="33"/>
        <v>7</v>
      </c>
      <c r="E263" t="str">
        <f t="shared" si="34"/>
        <v>July</v>
      </c>
      <c r="F263" t="str">
        <f t="shared" si="39"/>
        <v>Q3</v>
      </c>
      <c r="G263">
        <f t="shared" si="35"/>
        <v>5</v>
      </c>
      <c r="H263" t="str">
        <f t="shared" si="36"/>
        <v>Thursday</v>
      </c>
      <c r="I263" s="1">
        <f t="shared" si="37"/>
        <v>45116</v>
      </c>
      <c r="J263" s="1">
        <f t="shared" si="38"/>
        <v>45122</v>
      </c>
    </row>
    <row r="264" spans="1:10" x14ac:dyDescent="0.2">
      <c r="A264" s="1">
        <v>45121</v>
      </c>
      <c r="B264" s="1" t="str">
        <f xml:space="preserve"> TEXT(Table2[[#This Row],[Date]], "mmm-yyyy")</f>
        <v>Jul-2023</v>
      </c>
      <c r="C264">
        <f t="shared" si="32"/>
        <v>2023</v>
      </c>
      <c r="D264">
        <f t="shared" si="33"/>
        <v>7</v>
      </c>
      <c r="E264" t="str">
        <f t="shared" si="34"/>
        <v>July</v>
      </c>
      <c r="F264" t="str">
        <f t="shared" si="39"/>
        <v>Q3</v>
      </c>
      <c r="G264">
        <f t="shared" si="35"/>
        <v>6</v>
      </c>
      <c r="H264" t="str">
        <f t="shared" si="36"/>
        <v>Friday</v>
      </c>
      <c r="I264" s="1">
        <f t="shared" si="37"/>
        <v>45116</v>
      </c>
      <c r="J264" s="1">
        <f t="shared" si="38"/>
        <v>45122</v>
      </c>
    </row>
    <row r="265" spans="1:10" x14ac:dyDescent="0.2">
      <c r="A265" s="1">
        <v>45122</v>
      </c>
      <c r="B265" s="1" t="str">
        <f xml:space="preserve"> TEXT(Table2[[#This Row],[Date]], "mmm-yyyy")</f>
        <v>Jul-2023</v>
      </c>
      <c r="C265">
        <f t="shared" si="32"/>
        <v>2023</v>
      </c>
      <c r="D265">
        <f t="shared" si="33"/>
        <v>7</v>
      </c>
      <c r="E265" t="str">
        <f t="shared" si="34"/>
        <v>July</v>
      </c>
      <c r="F265" t="str">
        <f t="shared" si="39"/>
        <v>Q3</v>
      </c>
      <c r="G265">
        <f t="shared" si="35"/>
        <v>7</v>
      </c>
      <c r="H265" t="str">
        <f t="shared" si="36"/>
        <v>Saturday</v>
      </c>
      <c r="I265" s="1">
        <f t="shared" si="37"/>
        <v>45116</v>
      </c>
      <c r="J265" s="1">
        <f t="shared" si="38"/>
        <v>45122</v>
      </c>
    </row>
    <row r="266" spans="1:10" x14ac:dyDescent="0.2">
      <c r="A266" s="1">
        <v>45123</v>
      </c>
      <c r="B266" s="1" t="str">
        <f xml:space="preserve"> TEXT(Table2[[#This Row],[Date]], "mmm-yyyy")</f>
        <v>Jul-2023</v>
      </c>
      <c r="C266">
        <f t="shared" si="32"/>
        <v>2023</v>
      </c>
      <c r="D266">
        <f t="shared" si="33"/>
        <v>7</v>
      </c>
      <c r="E266" t="str">
        <f t="shared" si="34"/>
        <v>July</v>
      </c>
      <c r="F266" t="str">
        <f t="shared" si="39"/>
        <v>Q3</v>
      </c>
      <c r="G266">
        <f t="shared" si="35"/>
        <v>1</v>
      </c>
      <c r="H266" t="str">
        <f t="shared" si="36"/>
        <v>Sunday</v>
      </c>
      <c r="I266" s="1">
        <f t="shared" si="37"/>
        <v>45123</v>
      </c>
      <c r="J266" s="1">
        <f t="shared" si="38"/>
        <v>45129</v>
      </c>
    </row>
    <row r="267" spans="1:10" x14ac:dyDescent="0.2">
      <c r="A267" s="1">
        <v>45124</v>
      </c>
      <c r="B267" s="1" t="str">
        <f xml:space="preserve"> TEXT(Table2[[#This Row],[Date]], "mmm-yyyy")</f>
        <v>Jul-2023</v>
      </c>
      <c r="C267">
        <f t="shared" si="32"/>
        <v>2023</v>
      </c>
      <c r="D267">
        <f t="shared" si="33"/>
        <v>7</v>
      </c>
      <c r="E267" t="str">
        <f t="shared" si="34"/>
        <v>July</v>
      </c>
      <c r="F267" t="str">
        <f t="shared" si="39"/>
        <v>Q3</v>
      </c>
      <c r="G267">
        <f t="shared" si="35"/>
        <v>2</v>
      </c>
      <c r="H267" t="str">
        <f t="shared" si="36"/>
        <v>Monday</v>
      </c>
      <c r="I267" s="1">
        <f t="shared" si="37"/>
        <v>45123</v>
      </c>
      <c r="J267" s="1">
        <f t="shared" si="38"/>
        <v>45129</v>
      </c>
    </row>
    <row r="268" spans="1:10" x14ac:dyDescent="0.2">
      <c r="A268" s="1">
        <v>45125</v>
      </c>
      <c r="B268" s="1" t="str">
        <f xml:space="preserve"> TEXT(Table2[[#This Row],[Date]], "mmm-yyyy")</f>
        <v>Jul-2023</v>
      </c>
      <c r="C268">
        <f t="shared" si="32"/>
        <v>2023</v>
      </c>
      <c r="D268">
        <f t="shared" si="33"/>
        <v>7</v>
      </c>
      <c r="E268" t="str">
        <f t="shared" si="34"/>
        <v>July</v>
      </c>
      <c r="F268" t="str">
        <f t="shared" si="39"/>
        <v>Q3</v>
      </c>
      <c r="G268">
        <f t="shared" si="35"/>
        <v>3</v>
      </c>
      <c r="H268" t="str">
        <f t="shared" si="36"/>
        <v>Tuesday</v>
      </c>
      <c r="I268" s="1">
        <f t="shared" si="37"/>
        <v>45123</v>
      </c>
      <c r="J268" s="1">
        <f t="shared" si="38"/>
        <v>45129</v>
      </c>
    </row>
    <row r="269" spans="1:10" x14ac:dyDescent="0.2">
      <c r="A269" s="1">
        <v>45126</v>
      </c>
      <c r="B269" s="1" t="str">
        <f xml:space="preserve"> TEXT(Table2[[#This Row],[Date]], "mmm-yyyy")</f>
        <v>Jul-2023</v>
      </c>
      <c r="C269">
        <f t="shared" si="32"/>
        <v>2023</v>
      </c>
      <c r="D269">
        <f t="shared" si="33"/>
        <v>7</v>
      </c>
      <c r="E269" t="str">
        <f t="shared" si="34"/>
        <v>July</v>
      </c>
      <c r="F269" t="str">
        <f t="shared" si="39"/>
        <v>Q3</v>
      </c>
      <c r="G269">
        <f t="shared" si="35"/>
        <v>4</v>
      </c>
      <c r="H269" t="str">
        <f t="shared" si="36"/>
        <v>Wednesday</v>
      </c>
      <c r="I269" s="1">
        <f t="shared" si="37"/>
        <v>45123</v>
      </c>
      <c r="J269" s="1">
        <f t="shared" si="38"/>
        <v>45129</v>
      </c>
    </row>
    <row r="270" spans="1:10" x14ac:dyDescent="0.2">
      <c r="A270" s="1">
        <v>45127</v>
      </c>
      <c r="B270" s="1" t="str">
        <f xml:space="preserve"> TEXT(Table2[[#This Row],[Date]], "mmm-yyyy")</f>
        <v>Jul-2023</v>
      </c>
      <c r="C270">
        <f t="shared" si="32"/>
        <v>2023</v>
      </c>
      <c r="D270">
        <f t="shared" si="33"/>
        <v>7</v>
      </c>
      <c r="E270" t="str">
        <f t="shared" si="34"/>
        <v>July</v>
      </c>
      <c r="F270" t="str">
        <f t="shared" si="39"/>
        <v>Q3</v>
      </c>
      <c r="G270">
        <f t="shared" si="35"/>
        <v>5</v>
      </c>
      <c r="H270" t="str">
        <f t="shared" si="36"/>
        <v>Thursday</v>
      </c>
      <c r="I270" s="1">
        <f t="shared" si="37"/>
        <v>45123</v>
      </c>
      <c r="J270" s="1">
        <f t="shared" si="38"/>
        <v>45129</v>
      </c>
    </row>
    <row r="271" spans="1:10" x14ac:dyDescent="0.2">
      <c r="A271" s="1">
        <v>45128</v>
      </c>
      <c r="B271" s="1" t="str">
        <f xml:space="preserve"> TEXT(Table2[[#This Row],[Date]], "mmm-yyyy")</f>
        <v>Jul-2023</v>
      </c>
      <c r="C271">
        <f t="shared" si="32"/>
        <v>2023</v>
      </c>
      <c r="D271">
        <f t="shared" si="33"/>
        <v>7</v>
      </c>
      <c r="E271" t="str">
        <f t="shared" si="34"/>
        <v>July</v>
      </c>
      <c r="F271" t="str">
        <f t="shared" si="39"/>
        <v>Q3</v>
      </c>
      <c r="G271">
        <f t="shared" si="35"/>
        <v>6</v>
      </c>
      <c r="H271" t="str">
        <f t="shared" si="36"/>
        <v>Friday</v>
      </c>
      <c r="I271" s="1">
        <f t="shared" si="37"/>
        <v>45123</v>
      </c>
      <c r="J271" s="1">
        <f t="shared" si="38"/>
        <v>45129</v>
      </c>
    </row>
    <row r="272" spans="1:10" x14ac:dyDescent="0.2">
      <c r="A272" s="1">
        <v>45129</v>
      </c>
      <c r="B272" s="1" t="str">
        <f xml:space="preserve"> TEXT(Table2[[#This Row],[Date]], "mmm-yyyy")</f>
        <v>Jul-2023</v>
      </c>
      <c r="C272">
        <f t="shared" si="32"/>
        <v>2023</v>
      </c>
      <c r="D272">
        <f t="shared" si="33"/>
        <v>7</v>
      </c>
      <c r="E272" t="str">
        <f t="shared" si="34"/>
        <v>July</v>
      </c>
      <c r="F272" t="str">
        <f t="shared" si="39"/>
        <v>Q3</v>
      </c>
      <c r="G272">
        <f t="shared" si="35"/>
        <v>7</v>
      </c>
      <c r="H272" t="str">
        <f t="shared" si="36"/>
        <v>Saturday</v>
      </c>
      <c r="I272" s="1">
        <f t="shared" si="37"/>
        <v>45123</v>
      </c>
      <c r="J272" s="1">
        <f t="shared" si="38"/>
        <v>45129</v>
      </c>
    </row>
    <row r="273" spans="1:10" x14ac:dyDescent="0.2">
      <c r="A273" s="1">
        <v>45130</v>
      </c>
      <c r="B273" s="1" t="str">
        <f xml:space="preserve"> TEXT(Table2[[#This Row],[Date]], "mmm-yyyy")</f>
        <v>Jul-2023</v>
      </c>
      <c r="C273">
        <f t="shared" si="32"/>
        <v>2023</v>
      </c>
      <c r="D273">
        <f t="shared" si="33"/>
        <v>7</v>
      </c>
      <c r="E273" t="str">
        <f t="shared" si="34"/>
        <v>July</v>
      </c>
      <c r="F273" t="str">
        <f t="shared" si="39"/>
        <v>Q3</v>
      </c>
      <c r="G273">
        <f t="shared" si="35"/>
        <v>1</v>
      </c>
      <c r="H273" t="str">
        <f t="shared" si="36"/>
        <v>Sunday</v>
      </c>
      <c r="I273" s="1">
        <f t="shared" si="37"/>
        <v>45130</v>
      </c>
      <c r="J273" s="1">
        <f t="shared" si="38"/>
        <v>45136</v>
      </c>
    </row>
    <row r="274" spans="1:10" x14ac:dyDescent="0.2">
      <c r="A274" s="1">
        <v>45131</v>
      </c>
      <c r="B274" s="1" t="str">
        <f xml:space="preserve"> TEXT(Table2[[#This Row],[Date]], "mmm-yyyy")</f>
        <v>Jul-2023</v>
      </c>
      <c r="C274">
        <f t="shared" si="32"/>
        <v>2023</v>
      </c>
      <c r="D274">
        <f t="shared" si="33"/>
        <v>7</v>
      </c>
      <c r="E274" t="str">
        <f t="shared" si="34"/>
        <v>July</v>
      </c>
      <c r="F274" t="str">
        <f t="shared" si="39"/>
        <v>Q3</v>
      </c>
      <c r="G274">
        <f t="shared" si="35"/>
        <v>2</v>
      </c>
      <c r="H274" t="str">
        <f t="shared" si="36"/>
        <v>Monday</v>
      </c>
      <c r="I274" s="1">
        <f t="shared" si="37"/>
        <v>45130</v>
      </c>
      <c r="J274" s="1">
        <f t="shared" si="38"/>
        <v>45136</v>
      </c>
    </row>
    <row r="275" spans="1:10" x14ac:dyDescent="0.2">
      <c r="A275" s="1">
        <v>45132</v>
      </c>
      <c r="B275" s="1" t="str">
        <f xml:space="preserve"> TEXT(Table2[[#This Row],[Date]], "mmm-yyyy")</f>
        <v>Jul-2023</v>
      </c>
      <c r="C275">
        <f t="shared" si="32"/>
        <v>2023</v>
      </c>
      <c r="D275">
        <f t="shared" si="33"/>
        <v>7</v>
      </c>
      <c r="E275" t="str">
        <f t="shared" si="34"/>
        <v>July</v>
      </c>
      <c r="F275" t="str">
        <f t="shared" si="39"/>
        <v>Q3</v>
      </c>
      <c r="G275">
        <f t="shared" si="35"/>
        <v>3</v>
      </c>
      <c r="H275" t="str">
        <f t="shared" si="36"/>
        <v>Tuesday</v>
      </c>
      <c r="I275" s="1">
        <f t="shared" si="37"/>
        <v>45130</v>
      </c>
      <c r="J275" s="1">
        <f t="shared" si="38"/>
        <v>45136</v>
      </c>
    </row>
    <row r="276" spans="1:10" x14ac:dyDescent="0.2">
      <c r="A276" s="1">
        <v>45133</v>
      </c>
      <c r="B276" s="1" t="str">
        <f xml:space="preserve"> TEXT(Table2[[#This Row],[Date]], "mmm-yyyy")</f>
        <v>Jul-2023</v>
      </c>
      <c r="C276">
        <f t="shared" si="32"/>
        <v>2023</v>
      </c>
      <c r="D276">
        <f t="shared" si="33"/>
        <v>7</v>
      </c>
      <c r="E276" t="str">
        <f t="shared" si="34"/>
        <v>July</v>
      </c>
      <c r="F276" t="str">
        <f t="shared" si="39"/>
        <v>Q3</v>
      </c>
      <c r="G276">
        <f t="shared" si="35"/>
        <v>4</v>
      </c>
      <c r="H276" t="str">
        <f t="shared" si="36"/>
        <v>Wednesday</v>
      </c>
      <c r="I276" s="1">
        <f t="shared" si="37"/>
        <v>45130</v>
      </c>
      <c r="J276" s="1">
        <f t="shared" si="38"/>
        <v>45136</v>
      </c>
    </row>
    <row r="277" spans="1:10" x14ac:dyDescent="0.2">
      <c r="A277" s="1">
        <v>45134</v>
      </c>
      <c r="B277" s="1" t="str">
        <f xml:space="preserve"> TEXT(Table2[[#This Row],[Date]], "mmm-yyyy")</f>
        <v>Jul-2023</v>
      </c>
      <c r="C277">
        <f t="shared" si="32"/>
        <v>2023</v>
      </c>
      <c r="D277">
        <f t="shared" si="33"/>
        <v>7</v>
      </c>
      <c r="E277" t="str">
        <f t="shared" si="34"/>
        <v>July</v>
      </c>
      <c r="F277" t="str">
        <f t="shared" si="39"/>
        <v>Q3</v>
      </c>
      <c r="G277">
        <f t="shared" si="35"/>
        <v>5</v>
      </c>
      <c r="H277" t="str">
        <f t="shared" si="36"/>
        <v>Thursday</v>
      </c>
      <c r="I277" s="1">
        <f t="shared" si="37"/>
        <v>45130</v>
      </c>
      <c r="J277" s="1">
        <f t="shared" si="38"/>
        <v>45136</v>
      </c>
    </row>
    <row r="278" spans="1:10" x14ac:dyDescent="0.2">
      <c r="A278" s="1">
        <v>45135</v>
      </c>
      <c r="B278" s="1" t="str">
        <f xml:space="preserve"> TEXT(Table2[[#This Row],[Date]], "mmm-yyyy")</f>
        <v>Jul-2023</v>
      </c>
      <c r="C278">
        <f t="shared" si="32"/>
        <v>2023</v>
      </c>
      <c r="D278">
        <f t="shared" si="33"/>
        <v>7</v>
      </c>
      <c r="E278" t="str">
        <f t="shared" si="34"/>
        <v>July</v>
      </c>
      <c r="F278" t="str">
        <f t="shared" si="39"/>
        <v>Q3</v>
      </c>
      <c r="G278">
        <f t="shared" si="35"/>
        <v>6</v>
      </c>
      <c r="H278" t="str">
        <f t="shared" si="36"/>
        <v>Friday</v>
      </c>
      <c r="I278" s="1">
        <f t="shared" si="37"/>
        <v>45130</v>
      </c>
      <c r="J278" s="1">
        <f t="shared" si="38"/>
        <v>45136</v>
      </c>
    </row>
    <row r="279" spans="1:10" x14ac:dyDescent="0.2">
      <c r="A279" s="1">
        <v>45136</v>
      </c>
      <c r="B279" s="1" t="str">
        <f xml:space="preserve"> TEXT(Table2[[#This Row],[Date]], "mmm-yyyy")</f>
        <v>Jul-2023</v>
      </c>
      <c r="C279">
        <f t="shared" si="32"/>
        <v>2023</v>
      </c>
      <c r="D279">
        <f t="shared" si="33"/>
        <v>7</v>
      </c>
      <c r="E279" t="str">
        <f t="shared" si="34"/>
        <v>July</v>
      </c>
      <c r="F279" t="str">
        <f t="shared" si="39"/>
        <v>Q3</v>
      </c>
      <c r="G279">
        <f t="shared" si="35"/>
        <v>7</v>
      </c>
      <c r="H279" t="str">
        <f t="shared" si="36"/>
        <v>Saturday</v>
      </c>
      <c r="I279" s="1">
        <f t="shared" si="37"/>
        <v>45130</v>
      </c>
      <c r="J279" s="1">
        <f t="shared" si="38"/>
        <v>45136</v>
      </c>
    </row>
    <row r="280" spans="1:10" x14ac:dyDescent="0.2">
      <c r="A280" s="1">
        <v>45137</v>
      </c>
      <c r="B280" s="1" t="str">
        <f xml:space="preserve"> TEXT(Table2[[#This Row],[Date]], "mmm-yyyy")</f>
        <v>Jul-2023</v>
      </c>
      <c r="C280">
        <f t="shared" si="32"/>
        <v>2023</v>
      </c>
      <c r="D280">
        <f t="shared" si="33"/>
        <v>7</v>
      </c>
      <c r="E280" t="str">
        <f t="shared" si="34"/>
        <v>July</v>
      </c>
      <c r="F280" t="str">
        <f t="shared" si="39"/>
        <v>Q3</v>
      </c>
      <c r="G280">
        <f t="shared" si="35"/>
        <v>1</v>
      </c>
      <c r="H280" t="str">
        <f t="shared" si="36"/>
        <v>Sunday</v>
      </c>
      <c r="I280" s="1">
        <f t="shared" si="37"/>
        <v>45137</v>
      </c>
      <c r="J280" s="1">
        <f t="shared" si="38"/>
        <v>45143</v>
      </c>
    </row>
    <row r="281" spans="1:10" x14ac:dyDescent="0.2">
      <c r="A281" s="1">
        <v>45138</v>
      </c>
      <c r="B281" s="1" t="str">
        <f xml:space="preserve"> TEXT(Table2[[#This Row],[Date]], "mmm-yyyy")</f>
        <v>Jul-2023</v>
      </c>
      <c r="C281">
        <f t="shared" si="32"/>
        <v>2023</v>
      </c>
      <c r="D281">
        <f t="shared" si="33"/>
        <v>7</v>
      </c>
      <c r="E281" t="str">
        <f t="shared" si="34"/>
        <v>July</v>
      </c>
      <c r="F281" t="str">
        <f t="shared" si="39"/>
        <v>Q3</v>
      </c>
      <c r="G281">
        <f t="shared" si="35"/>
        <v>2</v>
      </c>
      <c r="H281" t="str">
        <f t="shared" si="36"/>
        <v>Monday</v>
      </c>
      <c r="I281" s="1">
        <f t="shared" si="37"/>
        <v>45137</v>
      </c>
      <c r="J281" s="1">
        <f t="shared" si="38"/>
        <v>45143</v>
      </c>
    </row>
    <row r="282" spans="1:10" x14ac:dyDescent="0.2">
      <c r="A282" s="1">
        <v>45139</v>
      </c>
      <c r="B282" s="1" t="str">
        <f xml:space="preserve"> TEXT(Table2[[#This Row],[Date]], "mmm-yyyy")</f>
        <v>Aug-2023</v>
      </c>
      <c r="C282">
        <f t="shared" si="32"/>
        <v>2023</v>
      </c>
      <c r="D282">
        <f t="shared" si="33"/>
        <v>8</v>
      </c>
      <c r="E282" t="str">
        <f t="shared" si="34"/>
        <v>August</v>
      </c>
      <c r="F282" t="str">
        <f t="shared" si="39"/>
        <v>Q3</v>
      </c>
      <c r="G282">
        <f t="shared" si="35"/>
        <v>3</v>
      </c>
      <c r="H282" t="str">
        <f t="shared" si="36"/>
        <v>Tuesday</v>
      </c>
      <c r="I282" s="1">
        <f t="shared" si="37"/>
        <v>45137</v>
      </c>
      <c r="J282" s="1">
        <f t="shared" si="38"/>
        <v>45143</v>
      </c>
    </row>
    <row r="283" spans="1:10" x14ac:dyDescent="0.2">
      <c r="A283" s="1">
        <v>45140</v>
      </c>
      <c r="B283" s="1" t="str">
        <f xml:space="preserve"> TEXT(Table2[[#This Row],[Date]], "mmm-yyyy")</f>
        <v>Aug-2023</v>
      </c>
      <c r="C283">
        <f t="shared" si="32"/>
        <v>2023</v>
      </c>
      <c r="D283">
        <f t="shared" si="33"/>
        <v>8</v>
      </c>
      <c r="E283" t="str">
        <f t="shared" si="34"/>
        <v>August</v>
      </c>
      <c r="F283" t="str">
        <f t="shared" si="39"/>
        <v>Q3</v>
      </c>
      <c r="G283">
        <f t="shared" si="35"/>
        <v>4</v>
      </c>
      <c r="H283" t="str">
        <f t="shared" si="36"/>
        <v>Wednesday</v>
      </c>
      <c r="I283" s="1">
        <f t="shared" si="37"/>
        <v>45137</v>
      </c>
      <c r="J283" s="1">
        <f t="shared" si="38"/>
        <v>45143</v>
      </c>
    </row>
    <row r="284" spans="1:10" x14ac:dyDescent="0.2">
      <c r="A284" s="1">
        <v>45141</v>
      </c>
      <c r="B284" s="1" t="str">
        <f xml:space="preserve"> TEXT(Table2[[#This Row],[Date]], "mmm-yyyy")</f>
        <v>Aug-2023</v>
      </c>
      <c r="C284">
        <f t="shared" si="32"/>
        <v>2023</v>
      </c>
      <c r="D284">
        <f t="shared" si="33"/>
        <v>8</v>
      </c>
      <c r="E284" t="str">
        <f t="shared" si="34"/>
        <v>August</v>
      </c>
      <c r="F284" t="str">
        <f t="shared" si="39"/>
        <v>Q3</v>
      </c>
      <c r="G284">
        <f t="shared" si="35"/>
        <v>5</v>
      </c>
      <c r="H284" t="str">
        <f t="shared" si="36"/>
        <v>Thursday</v>
      </c>
      <c r="I284" s="1">
        <f t="shared" si="37"/>
        <v>45137</v>
      </c>
      <c r="J284" s="1">
        <f t="shared" si="38"/>
        <v>45143</v>
      </c>
    </row>
    <row r="285" spans="1:10" x14ac:dyDescent="0.2">
      <c r="A285" s="1">
        <v>45142</v>
      </c>
      <c r="B285" s="1" t="str">
        <f xml:space="preserve"> TEXT(Table2[[#This Row],[Date]], "mmm-yyyy")</f>
        <v>Aug-2023</v>
      </c>
      <c r="C285">
        <f t="shared" si="32"/>
        <v>2023</v>
      </c>
      <c r="D285">
        <f t="shared" si="33"/>
        <v>8</v>
      </c>
      <c r="E285" t="str">
        <f t="shared" si="34"/>
        <v>August</v>
      </c>
      <c r="F285" t="str">
        <f t="shared" si="39"/>
        <v>Q3</v>
      </c>
      <c r="G285">
        <f t="shared" si="35"/>
        <v>6</v>
      </c>
      <c r="H285" t="str">
        <f t="shared" si="36"/>
        <v>Friday</v>
      </c>
      <c r="I285" s="1">
        <f t="shared" si="37"/>
        <v>45137</v>
      </c>
      <c r="J285" s="1">
        <f t="shared" si="38"/>
        <v>45143</v>
      </c>
    </row>
    <row r="286" spans="1:10" x14ac:dyDescent="0.2">
      <c r="A286" s="1">
        <v>45143</v>
      </c>
      <c r="B286" s="1" t="str">
        <f xml:space="preserve"> TEXT(Table2[[#This Row],[Date]], "mmm-yyyy")</f>
        <v>Aug-2023</v>
      </c>
      <c r="C286">
        <f t="shared" si="32"/>
        <v>2023</v>
      </c>
      <c r="D286">
        <f t="shared" si="33"/>
        <v>8</v>
      </c>
      <c r="E286" t="str">
        <f t="shared" si="34"/>
        <v>August</v>
      </c>
      <c r="F286" t="str">
        <f t="shared" si="39"/>
        <v>Q3</v>
      </c>
      <c r="G286">
        <f t="shared" si="35"/>
        <v>7</v>
      </c>
      <c r="H286" t="str">
        <f t="shared" si="36"/>
        <v>Saturday</v>
      </c>
      <c r="I286" s="1">
        <f t="shared" si="37"/>
        <v>45137</v>
      </c>
      <c r="J286" s="1">
        <f t="shared" si="38"/>
        <v>45143</v>
      </c>
    </row>
    <row r="287" spans="1:10" x14ac:dyDescent="0.2">
      <c r="A287" s="1">
        <v>45144</v>
      </c>
      <c r="B287" s="1" t="str">
        <f xml:space="preserve"> TEXT(Table2[[#This Row],[Date]], "mmm-yyyy")</f>
        <v>Aug-2023</v>
      </c>
      <c r="C287">
        <f t="shared" si="32"/>
        <v>2023</v>
      </c>
      <c r="D287">
        <f t="shared" si="33"/>
        <v>8</v>
      </c>
      <c r="E287" t="str">
        <f t="shared" si="34"/>
        <v>August</v>
      </c>
      <c r="F287" t="str">
        <f t="shared" si="39"/>
        <v>Q3</v>
      </c>
      <c r="G287">
        <f t="shared" si="35"/>
        <v>1</v>
      </c>
      <c r="H287" t="str">
        <f t="shared" si="36"/>
        <v>Sunday</v>
      </c>
      <c r="I287" s="1">
        <f t="shared" si="37"/>
        <v>45144</v>
      </c>
      <c r="J287" s="1">
        <f t="shared" si="38"/>
        <v>45150</v>
      </c>
    </row>
    <row r="288" spans="1:10" x14ac:dyDescent="0.2">
      <c r="A288" s="1">
        <v>45145</v>
      </c>
      <c r="B288" s="1" t="str">
        <f xml:space="preserve"> TEXT(Table2[[#This Row],[Date]], "mmm-yyyy")</f>
        <v>Aug-2023</v>
      </c>
      <c r="C288">
        <f t="shared" si="32"/>
        <v>2023</v>
      </c>
      <c r="D288">
        <f t="shared" si="33"/>
        <v>8</v>
      </c>
      <c r="E288" t="str">
        <f t="shared" si="34"/>
        <v>August</v>
      </c>
      <c r="F288" t="str">
        <f t="shared" si="39"/>
        <v>Q3</v>
      </c>
      <c r="G288">
        <f t="shared" si="35"/>
        <v>2</v>
      </c>
      <c r="H288" t="str">
        <f t="shared" si="36"/>
        <v>Monday</v>
      </c>
      <c r="I288" s="1">
        <f t="shared" si="37"/>
        <v>45144</v>
      </c>
      <c r="J288" s="1">
        <f t="shared" si="38"/>
        <v>45150</v>
      </c>
    </row>
    <row r="289" spans="1:10" x14ac:dyDescent="0.2">
      <c r="A289" s="1">
        <v>45146</v>
      </c>
      <c r="B289" s="1" t="str">
        <f xml:space="preserve"> TEXT(Table2[[#This Row],[Date]], "mmm-yyyy")</f>
        <v>Aug-2023</v>
      </c>
      <c r="C289">
        <f t="shared" si="32"/>
        <v>2023</v>
      </c>
      <c r="D289">
        <f t="shared" si="33"/>
        <v>8</v>
      </c>
      <c r="E289" t="str">
        <f t="shared" si="34"/>
        <v>August</v>
      </c>
      <c r="F289" t="str">
        <f t="shared" si="39"/>
        <v>Q3</v>
      </c>
      <c r="G289">
        <f t="shared" si="35"/>
        <v>3</v>
      </c>
      <c r="H289" t="str">
        <f t="shared" si="36"/>
        <v>Tuesday</v>
      </c>
      <c r="I289" s="1">
        <f t="shared" si="37"/>
        <v>45144</v>
      </c>
      <c r="J289" s="1">
        <f t="shared" si="38"/>
        <v>45150</v>
      </c>
    </row>
    <row r="290" spans="1:10" x14ac:dyDescent="0.2">
      <c r="A290" s="1">
        <v>45147</v>
      </c>
      <c r="B290" s="1" t="str">
        <f xml:space="preserve"> TEXT(Table2[[#This Row],[Date]], "mmm-yyyy")</f>
        <v>Aug-2023</v>
      </c>
      <c r="C290">
        <f t="shared" si="32"/>
        <v>2023</v>
      </c>
      <c r="D290">
        <f t="shared" si="33"/>
        <v>8</v>
      </c>
      <c r="E290" t="str">
        <f t="shared" si="34"/>
        <v>August</v>
      </c>
      <c r="F290" t="str">
        <f t="shared" si="39"/>
        <v>Q3</v>
      </c>
      <c r="G290">
        <f t="shared" si="35"/>
        <v>4</v>
      </c>
      <c r="H290" t="str">
        <f t="shared" si="36"/>
        <v>Wednesday</v>
      </c>
      <c r="I290" s="1">
        <f t="shared" si="37"/>
        <v>45144</v>
      </c>
      <c r="J290" s="1">
        <f t="shared" si="38"/>
        <v>45150</v>
      </c>
    </row>
    <row r="291" spans="1:10" x14ac:dyDescent="0.2">
      <c r="A291" s="1">
        <v>45148</v>
      </c>
      <c r="B291" s="1" t="str">
        <f xml:space="preserve"> TEXT(Table2[[#This Row],[Date]], "mmm-yyyy")</f>
        <v>Aug-2023</v>
      </c>
      <c r="C291">
        <f t="shared" si="32"/>
        <v>2023</v>
      </c>
      <c r="D291">
        <f t="shared" si="33"/>
        <v>8</v>
      </c>
      <c r="E291" t="str">
        <f t="shared" si="34"/>
        <v>August</v>
      </c>
      <c r="F291" t="str">
        <f t="shared" si="39"/>
        <v>Q3</v>
      </c>
      <c r="G291">
        <f t="shared" si="35"/>
        <v>5</v>
      </c>
      <c r="H291" t="str">
        <f t="shared" si="36"/>
        <v>Thursday</v>
      </c>
      <c r="I291" s="1">
        <f t="shared" si="37"/>
        <v>45144</v>
      </c>
      <c r="J291" s="1">
        <f t="shared" si="38"/>
        <v>45150</v>
      </c>
    </row>
    <row r="292" spans="1:10" x14ac:dyDescent="0.2">
      <c r="A292" s="1">
        <v>45149</v>
      </c>
      <c r="B292" s="1" t="str">
        <f xml:space="preserve"> TEXT(Table2[[#This Row],[Date]], "mmm-yyyy")</f>
        <v>Aug-2023</v>
      </c>
      <c r="C292">
        <f t="shared" si="32"/>
        <v>2023</v>
      </c>
      <c r="D292">
        <f t="shared" si="33"/>
        <v>8</v>
      </c>
      <c r="E292" t="str">
        <f t="shared" si="34"/>
        <v>August</v>
      </c>
      <c r="F292" t="str">
        <f t="shared" si="39"/>
        <v>Q3</v>
      </c>
      <c r="G292">
        <f t="shared" si="35"/>
        <v>6</v>
      </c>
      <c r="H292" t="str">
        <f t="shared" si="36"/>
        <v>Friday</v>
      </c>
      <c r="I292" s="1">
        <f t="shared" si="37"/>
        <v>45144</v>
      </c>
      <c r="J292" s="1">
        <f t="shared" si="38"/>
        <v>45150</v>
      </c>
    </row>
    <row r="293" spans="1:10" x14ac:dyDescent="0.2">
      <c r="A293" s="1">
        <v>45150</v>
      </c>
      <c r="B293" s="1" t="str">
        <f xml:space="preserve"> TEXT(Table2[[#This Row],[Date]], "mmm-yyyy")</f>
        <v>Aug-2023</v>
      </c>
      <c r="C293">
        <f t="shared" si="32"/>
        <v>2023</v>
      </c>
      <c r="D293">
        <f t="shared" si="33"/>
        <v>8</v>
      </c>
      <c r="E293" t="str">
        <f t="shared" si="34"/>
        <v>August</v>
      </c>
      <c r="F293" t="str">
        <f t="shared" si="39"/>
        <v>Q3</v>
      </c>
      <c r="G293">
        <f t="shared" si="35"/>
        <v>7</v>
      </c>
      <c r="H293" t="str">
        <f t="shared" si="36"/>
        <v>Saturday</v>
      </c>
      <c r="I293" s="1">
        <f t="shared" si="37"/>
        <v>45144</v>
      </c>
      <c r="J293" s="1">
        <f t="shared" si="38"/>
        <v>45150</v>
      </c>
    </row>
    <row r="294" spans="1:10" x14ac:dyDescent="0.2">
      <c r="A294" s="1">
        <v>45151</v>
      </c>
      <c r="B294" s="1" t="str">
        <f xml:space="preserve"> TEXT(Table2[[#This Row],[Date]], "mmm-yyyy")</f>
        <v>Aug-2023</v>
      </c>
      <c r="C294">
        <f t="shared" si="32"/>
        <v>2023</v>
      </c>
      <c r="D294">
        <f t="shared" si="33"/>
        <v>8</v>
      </c>
      <c r="E294" t="str">
        <f t="shared" si="34"/>
        <v>August</v>
      </c>
      <c r="F294" t="str">
        <f t="shared" si="39"/>
        <v>Q3</v>
      </c>
      <c r="G294">
        <f t="shared" si="35"/>
        <v>1</v>
      </c>
      <c r="H294" t="str">
        <f t="shared" si="36"/>
        <v>Sunday</v>
      </c>
      <c r="I294" s="1">
        <f t="shared" si="37"/>
        <v>45151</v>
      </c>
      <c r="J294" s="1">
        <f t="shared" si="38"/>
        <v>45157</v>
      </c>
    </row>
    <row r="295" spans="1:10" x14ac:dyDescent="0.2">
      <c r="A295" s="1">
        <v>45152</v>
      </c>
      <c r="B295" s="1" t="str">
        <f xml:space="preserve"> TEXT(Table2[[#This Row],[Date]], "mmm-yyyy")</f>
        <v>Aug-2023</v>
      </c>
      <c r="C295">
        <f t="shared" si="32"/>
        <v>2023</v>
      </c>
      <c r="D295">
        <f t="shared" si="33"/>
        <v>8</v>
      </c>
      <c r="E295" t="str">
        <f t="shared" si="34"/>
        <v>August</v>
      </c>
      <c r="F295" t="str">
        <f t="shared" si="39"/>
        <v>Q3</v>
      </c>
      <c r="G295">
        <f t="shared" si="35"/>
        <v>2</v>
      </c>
      <c r="H295" t="str">
        <f t="shared" si="36"/>
        <v>Monday</v>
      </c>
      <c r="I295" s="1">
        <f t="shared" si="37"/>
        <v>45151</v>
      </c>
      <c r="J295" s="1">
        <f t="shared" si="38"/>
        <v>45157</v>
      </c>
    </row>
    <row r="296" spans="1:10" x14ac:dyDescent="0.2">
      <c r="A296" s="1">
        <v>45153</v>
      </c>
      <c r="B296" s="1" t="str">
        <f xml:space="preserve"> TEXT(Table2[[#This Row],[Date]], "mmm-yyyy")</f>
        <v>Aug-2023</v>
      </c>
      <c r="C296">
        <f t="shared" si="32"/>
        <v>2023</v>
      </c>
      <c r="D296">
        <f t="shared" si="33"/>
        <v>8</v>
      </c>
      <c r="E296" t="str">
        <f t="shared" si="34"/>
        <v>August</v>
      </c>
      <c r="F296" t="str">
        <f t="shared" si="39"/>
        <v>Q3</v>
      </c>
      <c r="G296">
        <f t="shared" si="35"/>
        <v>3</v>
      </c>
      <c r="H296" t="str">
        <f t="shared" si="36"/>
        <v>Tuesday</v>
      </c>
      <c r="I296" s="1">
        <f t="shared" si="37"/>
        <v>45151</v>
      </c>
      <c r="J296" s="1">
        <f t="shared" si="38"/>
        <v>45157</v>
      </c>
    </row>
    <row r="297" spans="1:10" x14ac:dyDescent="0.2">
      <c r="A297" s="1">
        <v>45154</v>
      </c>
      <c r="B297" s="1" t="str">
        <f xml:space="preserve"> TEXT(Table2[[#This Row],[Date]], "mmm-yyyy")</f>
        <v>Aug-2023</v>
      </c>
      <c r="C297">
        <f t="shared" si="32"/>
        <v>2023</v>
      </c>
      <c r="D297">
        <f t="shared" si="33"/>
        <v>8</v>
      </c>
      <c r="E297" t="str">
        <f t="shared" si="34"/>
        <v>August</v>
      </c>
      <c r="F297" t="str">
        <f t="shared" si="39"/>
        <v>Q3</v>
      </c>
      <c r="G297">
        <f t="shared" si="35"/>
        <v>4</v>
      </c>
      <c r="H297" t="str">
        <f t="shared" si="36"/>
        <v>Wednesday</v>
      </c>
      <c r="I297" s="1">
        <f t="shared" si="37"/>
        <v>45151</v>
      </c>
      <c r="J297" s="1">
        <f t="shared" si="38"/>
        <v>45157</v>
      </c>
    </row>
    <row r="298" spans="1:10" x14ac:dyDescent="0.2">
      <c r="A298" s="1">
        <v>45155</v>
      </c>
      <c r="B298" s="1" t="str">
        <f xml:space="preserve"> TEXT(Table2[[#This Row],[Date]], "mmm-yyyy")</f>
        <v>Aug-2023</v>
      </c>
      <c r="C298">
        <f t="shared" si="32"/>
        <v>2023</v>
      </c>
      <c r="D298">
        <f t="shared" si="33"/>
        <v>8</v>
      </c>
      <c r="E298" t="str">
        <f t="shared" si="34"/>
        <v>August</v>
      </c>
      <c r="F298" t="str">
        <f t="shared" si="39"/>
        <v>Q3</v>
      </c>
      <c r="G298">
        <f t="shared" si="35"/>
        <v>5</v>
      </c>
      <c r="H298" t="str">
        <f t="shared" si="36"/>
        <v>Thursday</v>
      </c>
      <c r="I298" s="1">
        <f t="shared" si="37"/>
        <v>45151</v>
      </c>
      <c r="J298" s="1">
        <f t="shared" si="38"/>
        <v>45157</v>
      </c>
    </row>
    <row r="299" spans="1:10" x14ac:dyDescent="0.2">
      <c r="A299" s="1">
        <v>45156</v>
      </c>
      <c r="B299" s="1" t="str">
        <f xml:space="preserve"> TEXT(Table2[[#This Row],[Date]], "mmm-yyyy")</f>
        <v>Aug-2023</v>
      </c>
      <c r="C299">
        <f t="shared" si="32"/>
        <v>2023</v>
      </c>
      <c r="D299">
        <f t="shared" si="33"/>
        <v>8</v>
      </c>
      <c r="E299" t="str">
        <f t="shared" si="34"/>
        <v>August</v>
      </c>
      <c r="F299" t="str">
        <f t="shared" si="39"/>
        <v>Q3</v>
      </c>
      <c r="G299">
        <f t="shared" si="35"/>
        <v>6</v>
      </c>
      <c r="H299" t="str">
        <f t="shared" si="36"/>
        <v>Friday</v>
      </c>
      <c r="I299" s="1">
        <f t="shared" si="37"/>
        <v>45151</v>
      </c>
      <c r="J299" s="1">
        <f t="shared" si="38"/>
        <v>45157</v>
      </c>
    </row>
    <row r="300" spans="1:10" x14ac:dyDescent="0.2">
      <c r="A300" s="1">
        <v>45157</v>
      </c>
      <c r="B300" s="1" t="str">
        <f xml:space="preserve"> TEXT(Table2[[#This Row],[Date]], "mmm-yyyy")</f>
        <v>Aug-2023</v>
      </c>
      <c r="C300">
        <f t="shared" si="32"/>
        <v>2023</v>
      </c>
      <c r="D300">
        <f t="shared" si="33"/>
        <v>8</v>
      </c>
      <c r="E300" t="str">
        <f t="shared" si="34"/>
        <v>August</v>
      </c>
      <c r="F300" t="str">
        <f t="shared" si="39"/>
        <v>Q3</v>
      </c>
      <c r="G300">
        <f t="shared" si="35"/>
        <v>7</v>
      </c>
      <c r="H300" t="str">
        <f t="shared" si="36"/>
        <v>Saturday</v>
      </c>
      <c r="I300" s="1">
        <f t="shared" si="37"/>
        <v>45151</v>
      </c>
      <c r="J300" s="1">
        <f t="shared" si="38"/>
        <v>45157</v>
      </c>
    </row>
    <row r="301" spans="1:10" x14ac:dyDescent="0.2">
      <c r="A301" s="1">
        <v>45158</v>
      </c>
      <c r="B301" s="1" t="str">
        <f xml:space="preserve"> TEXT(Table2[[#This Row],[Date]], "mmm-yyyy")</f>
        <v>Aug-2023</v>
      </c>
      <c r="C301">
        <f t="shared" si="32"/>
        <v>2023</v>
      </c>
      <c r="D301">
        <f t="shared" si="33"/>
        <v>8</v>
      </c>
      <c r="E301" t="str">
        <f t="shared" si="34"/>
        <v>August</v>
      </c>
      <c r="F301" t="str">
        <f t="shared" si="39"/>
        <v>Q3</v>
      </c>
      <c r="G301">
        <f t="shared" si="35"/>
        <v>1</v>
      </c>
      <c r="H301" t="str">
        <f t="shared" si="36"/>
        <v>Sunday</v>
      </c>
      <c r="I301" s="1">
        <f t="shared" si="37"/>
        <v>45158</v>
      </c>
      <c r="J301" s="1">
        <f t="shared" si="38"/>
        <v>45164</v>
      </c>
    </row>
    <row r="302" spans="1:10" x14ac:dyDescent="0.2">
      <c r="A302" s="1">
        <v>45159</v>
      </c>
      <c r="B302" s="1" t="str">
        <f xml:space="preserve"> TEXT(Table2[[#This Row],[Date]], "mmm-yyyy")</f>
        <v>Aug-2023</v>
      </c>
      <c r="C302">
        <f t="shared" si="32"/>
        <v>2023</v>
      </c>
      <c r="D302">
        <f t="shared" si="33"/>
        <v>8</v>
      </c>
      <c r="E302" t="str">
        <f t="shared" si="34"/>
        <v>August</v>
      </c>
      <c r="F302" t="str">
        <f t="shared" si="39"/>
        <v>Q3</v>
      </c>
      <c r="G302">
        <f t="shared" si="35"/>
        <v>2</v>
      </c>
      <c r="H302" t="str">
        <f t="shared" si="36"/>
        <v>Monday</v>
      </c>
      <c r="I302" s="1">
        <f t="shared" si="37"/>
        <v>45158</v>
      </c>
      <c r="J302" s="1">
        <f t="shared" si="38"/>
        <v>45164</v>
      </c>
    </row>
    <row r="303" spans="1:10" x14ac:dyDescent="0.2">
      <c r="A303" s="1">
        <v>45160</v>
      </c>
      <c r="B303" s="1" t="str">
        <f xml:space="preserve"> TEXT(Table2[[#This Row],[Date]], "mmm-yyyy")</f>
        <v>Aug-2023</v>
      </c>
      <c r="C303">
        <f t="shared" si="32"/>
        <v>2023</v>
      </c>
      <c r="D303">
        <f t="shared" si="33"/>
        <v>8</v>
      </c>
      <c r="E303" t="str">
        <f t="shared" si="34"/>
        <v>August</v>
      </c>
      <c r="F303" t="str">
        <f t="shared" si="39"/>
        <v>Q3</v>
      </c>
      <c r="G303">
        <f t="shared" si="35"/>
        <v>3</v>
      </c>
      <c r="H303" t="str">
        <f t="shared" si="36"/>
        <v>Tuesday</v>
      </c>
      <c r="I303" s="1">
        <f t="shared" si="37"/>
        <v>45158</v>
      </c>
      <c r="J303" s="1">
        <f t="shared" si="38"/>
        <v>45164</v>
      </c>
    </row>
    <row r="304" spans="1:10" x14ac:dyDescent="0.2">
      <c r="A304" s="1">
        <v>45161</v>
      </c>
      <c r="B304" s="1" t="str">
        <f xml:space="preserve"> TEXT(Table2[[#This Row],[Date]], "mmm-yyyy")</f>
        <v>Aug-2023</v>
      </c>
      <c r="C304">
        <f t="shared" si="32"/>
        <v>2023</v>
      </c>
      <c r="D304">
        <f t="shared" si="33"/>
        <v>8</v>
      </c>
      <c r="E304" t="str">
        <f t="shared" si="34"/>
        <v>August</v>
      </c>
      <c r="F304" t="str">
        <f t="shared" si="39"/>
        <v>Q3</v>
      </c>
      <c r="G304">
        <f t="shared" si="35"/>
        <v>4</v>
      </c>
      <c r="H304" t="str">
        <f t="shared" si="36"/>
        <v>Wednesday</v>
      </c>
      <c r="I304" s="1">
        <f t="shared" si="37"/>
        <v>45158</v>
      </c>
      <c r="J304" s="1">
        <f t="shared" si="38"/>
        <v>45164</v>
      </c>
    </row>
    <row r="305" spans="1:10" x14ac:dyDescent="0.2">
      <c r="A305" s="1">
        <v>45162</v>
      </c>
      <c r="B305" s="1" t="str">
        <f xml:space="preserve"> TEXT(Table2[[#This Row],[Date]], "mmm-yyyy")</f>
        <v>Aug-2023</v>
      </c>
      <c r="C305">
        <f t="shared" si="32"/>
        <v>2023</v>
      </c>
      <c r="D305">
        <f t="shared" si="33"/>
        <v>8</v>
      </c>
      <c r="E305" t="str">
        <f t="shared" si="34"/>
        <v>August</v>
      </c>
      <c r="F305" t="str">
        <f t="shared" si="39"/>
        <v>Q3</v>
      </c>
      <c r="G305">
        <f t="shared" si="35"/>
        <v>5</v>
      </c>
      <c r="H305" t="str">
        <f t="shared" si="36"/>
        <v>Thursday</v>
      </c>
      <c r="I305" s="1">
        <f t="shared" si="37"/>
        <v>45158</v>
      </c>
      <c r="J305" s="1">
        <f t="shared" si="38"/>
        <v>45164</v>
      </c>
    </row>
    <row r="306" spans="1:10" x14ac:dyDescent="0.2">
      <c r="A306" s="1">
        <v>45163</v>
      </c>
      <c r="B306" s="1" t="str">
        <f xml:space="preserve"> TEXT(Table2[[#This Row],[Date]], "mmm-yyyy")</f>
        <v>Aug-2023</v>
      </c>
      <c r="C306">
        <f t="shared" si="32"/>
        <v>2023</v>
      </c>
      <c r="D306">
        <f t="shared" si="33"/>
        <v>8</v>
      </c>
      <c r="E306" t="str">
        <f t="shared" si="34"/>
        <v>August</v>
      </c>
      <c r="F306" t="str">
        <f t="shared" si="39"/>
        <v>Q3</v>
      </c>
      <c r="G306">
        <f t="shared" si="35"/>
        <v>6</v>
      </c>
      <c r="H306" t="str">
        <f t="shared" si="36"/>
        <v>Friday</v>
      </c>
      <c r="I306" s="1">
        <f t="shared" si="37"/>
        <v>45158</v>
      </c>
      <c r="J306" s="1">
        <f t="shared" si="38"/>
        <v>45164</v>
      </c>
    </row>
    <row r="307" spans="1:10" x14ac:dyDescent="0.2">
      <c r="A307" s="1">
        <v>45164</v>
      </c>
      <c r="B307" s="1" t="str">
        <f xml:space="preserve"> TEXT(Table2[[#This Row],[Date]], "mmm-yyyy")</f>
        <v>Aug-2023</v>
      </c>
      <c r="C307">
        <f t="shared" si="32"/>
        <v>2023</v>
      </c>
      <c r="D307">
        <f t="shared" si="33"/>
        <v>8</v>
      </c>
      <c r="E307" t="str">
        <f t="shared" si="34"/>
        <v>August</v>
      </c>
      <c r="F307" t="str">
        <f t="shared" si="39"/>
        <v>Q3</v>
      </c>
      <c r="G307">
        <f t="shared" si="35"/>
        <v>7</v>
      </c>
      <c r="H307" t="str">
        <f t="shared" si="36"/>
        <v>Saturday</v>
      </c>
      <c r="I307" s="1">
        <f t="shared" si="37"/>
        <v>45158</v>
      </c>
      <c r="J307" s="1">
        <f t="shared" si="38"/>
        <v>45164</v>
      </c>
    </row>
    <row r="308" spans="1:10" x14ac:dyDescent="0.2">
      <c r="A308" s="1">
        <v>45165</v>
      </c>
      <c r="B308" s="1" t="str">
        <f xml:space="preserve"> TEXT(Table2[[#This Row],[Date]], "mmm-yyyy")</f>
        <v>Aug-2023</v>
      </c>
      <c r="C308">
        <f t="shared" si="32"/>
        <v>2023</v>
      </c>
      <c r="D308">
        <f t="shared" si="33"/>
        <v>8</v>
      </c>
      <c r="E308" t="str">
        <f t="shared" si="34"/>
        <v>August</v>
      </c>
      <c r="F308" t="str">
        <f t="shared" si="39"/>
        <v>Q3</v>
      </c>
      <c r="G308">
        <f t="shared" si="35"/>
        <v>1</v>
      </c>
      <c r="H308" t="str">
        <f t="shared" si="36"/>
        <v>Sunday</v>
      </c>
      <c r="I308" s="1">
        <f t="shared" si="37"/>
        <v>45165</v>
      </c>
      <c r="J308" s="1">
        <f t="shared" si="38"/>
        <v>45171</v>
      </c>
    </row>
    <row r="309" spans="1:10" x14ac:dyDescent="0.2">
      <c r="A309" s="1">
        <v>45166</v>
      </c>
      <c r="B309" s="1" t="str">
        <f xml:space="preserve"> TEXT(Table2[[#This Row],[Date]], "mmm-yyyy")</f>
        <v>Aug-2023</v>
      </c>
      <c r="C309">
        <f t="shared" si="32"/>
        <v>2023</v>
      </c>
      <c r="D309">
        <f t="shared" si="33"/>
        <v>8</v>
      </c>
      <c r="E309" t="str">
        <f t="shared" si="34"/>
        <v>August</v>
      </c>
      <c r="F309" t="str">
        <f t="shared" si="39"/>
        <v>Q3</v>
      </c>
      <c r="G309">
        <f t="shared" si="35"/>
        <v>2</v>
      </c>
      <c r="H309" t="str">
        <f t="shared" si="36"/>
        <v>Monday</v>
      </c>
      <c r="I309" s="1">
        <f t="shared" si="37"/>
        <v>45165</v>
      </c>
      <c r="J309" s="1">
        <f t="shared" si="38"/>
        <v>45171</v>
      </c>
    </row>
    <row r="310" spans="1:10" x14ac:dyDescent="0.2">
      <c r="A310" s="1">
        <v>45167</v>
      </c>
      <c r="B310" s="1" t="str">
        <f xml:space="preserve"> TEXT(Table2[[#This Row],[Date]], "mmm-yyyy")</f>
        <v>Aug-2023</v>
      </c>
      <c r="C310">
        <f t="shared" si="32"/>
        <v>2023</v>
      </c>
      <c r="D310">
        <f t="shared" si="33"/>
        <v>8</v>
      </c>
      <c r="E310" t="str">
        <f t="shared" si="34"/>
        <v>August</v>
      </c>
      <c r="F310" t="str">
        <f t="shared" si="39"/>
        <v>Q3</v>
      </c>
      <c r="G310">
        <f t="shared" si="35"/>
        <v>3</v>
      </c>
      <c r="H310" t="str">
        <f t="shared" si="36"/>
        <v>Tuesday</v>
      </c>
      <c r="I310" s="1">
        <f t="shared" si="37"/>
        <v>45165</v>
      </c>
      <c r="J310" s="1">
        <f t="shared" si="38"/>
        <v>45171</v>
      </c>
    </row>
    <row r="311" spans="1:10" x14ac:dyDescent="0.2">
      <c r="A311" s="1">
        <v>45168</v>
      </c>
      <c r="B311" s="1" t="str">
        <f xml:space="preserve"> TEXT(Table2[[#This Row],[Date]], "mmm-yyyy")</f>
        <v>Aug-2023</v>
      </c>
      <c r="C311">
        <f t="shared" si="32"/>
        <v>2023</v>
      </c>
      <c r="D311">
        <f t="shared" si="33"/>
        <v>8</v>
      </c>
      <c r="E311" t="str">
        <f t="shared" si="34"/>
        <v>August</v>
      </c>
      <c r="F311" t="str">
        <f t="shared" si="39"/>
        <v>Q3</v>
      </c>
      <c r="G311">
        <f t="shared" si="35"/>
        <v>4</v>
      </c>
      <c r="H311" t="str">
        <f t="shared" si="36"/>
        <v>Wednesday</v>
      </c>
      <c r="I311" s="1">
        <f t="shared" si="37"/>
        <v>45165</v>
      </c>
      <c r="J311" s="1">
        <f t="shared" si="38"/>
        <v>45171</v>
      </c>
    </row>
    <row r="312" spans="1:10" x14ac:dyDescent="0.2">
      <c r="A312" s="1">
        <v>45169</v>
      </c>
      <c r="B312" s="1" t="str">
        <f xml:space="preserve"> TEXT(Table2[[#This Row],[Date]], "mmm-yyyy")</f>
        <v>Aug-2023</v>
      </c>
      <c r="C312">
        <f t="shared" si="32"/>
        <v>2023</v>
      </c>
      <c r="D312">
        <f t="shared" si="33"/>
        <v>8</v>
      </c>
      <c r="E312" t="str">
        <f t="shared" si="34"/>
        <v>August</v>
      </c>
      <c r="F312" t="str">
        <f t="shared" si="39"/>
        <v>Q3</v>
      </c>
      <c r="G312">
        <f t="shared" si="35"/>
        <v>5</v>
      </c>
      <c r="H312" t="str">
        <f t="shared" si="36"/>
        <v>Thursday</v>
      </c>
      <c r="I312" s="1">
        <f t="shared" si="37"/>
        <v>45165</v>
      </c>
      <c r="J312" s="1">
        <f t="shared" si="38"/>
        <v>45171</v>
      </c>
    </row>
    <row r="313" spans="1:10" x14ac:dyDescent="0.2">
      <c r="A313" s="1">
        <v>45170</v>
      </c>
      <c r="B313" s="1" t="str">
        <f xml:space="preserve"> TEXT(Table2[[#This Row],[Date]], "mmm-yyyy")</f>
        <v>Sep-2023</v>
      </c>
      <c r="C313">
        <f t="shared" si="32"/>
        <v>2023</v>
      </c>
      <c r="D313">
        <f t="shared" si="33"/>
        <v>9</v>
      </c>
      <c r="E313" t="str">
        <f t="shared" si="34"/>
        <v>September</v>
      </c>
      <c r="F313" t="str">
        <f t="shared" si="39"/>
        <v>Q3</v>
      </c>
      <c r="G313">
        <f t="shared" si="35"/>
        <v>6</v>
      </c>
      <c r="H313" t="str">
        <f t="shared" si="36"/>
        <v>Friday</v>
      </c>
      <c r="I313" s="1">
        <f t="shared" si="37"/>
        <v>45165</v>
      </c>
      <c r="J313" s="1">
        <f t="shared" si="38"/>
        <v>45171</v>
      </c>
    </row>
    <row r="314" spans="1:10" x14ac:dyDescent="0.2">
      <c r="A314" s="1">
        <v>45171</v>
      </c>
      <c r="B314" s="1" t="str">
        <f xml:space="preserve"> TEXT(Table2[[#This Row],[Date]], "mmm-yyyy")</f>
        <v>Sep-2023</v>
      </c>
      <c r="C314">
        <f t="shared" si="32"/>
        <v>2023</v>
      </c>
      <c r="D314">
        <f t="shared" si="33"/>
        <v>9</v>
      </c>
      <c r="E314" t="str">
        <f t="shared" si="34"/>
        <v>September</v>
      </c>
      <c r="F314" t="str">
        <f t="shared" si="39"/>
        <v>Q3</v>
      </c>
      <c r="G314">
        <f t="shared" si="35"/>
        <v>7</v>
      </c>
      <c r="H314" t="str">
        <f t="shared" si="36"/>
        <v>Saturday</v>
      </c>
      <c r="I314" s="1">
        <f t="shared" si="37"/>
        <v>45165</v>
      </c>
      <c r="J314" s="1">
        <f t="shared" si="38"/>
        <v>45171</v>
      </c>
    </row>
    <row r="315" spans="1:10" x14ac:dyDescent="0.2">
      <c r="A315" s="1">
        <v>45172</v>
      </c>
      <c r="B315" s="1" t="str">
        <f xml:space="preserve"> TEXT(Table2[[#This Row],[Date]], "mmm-yyyy")</f>
        <v>Sep-2023</v>
      </c>
      <c r="C315">
        <f t="shared" si="32"/>
        <v>2023</v>
      </c>
      <c r="D315">
        <f t="shared" si="33"/>
        <v>9</v>
      </c>
      <c r="E315" t="str">
        <f t="shared" si="34"/>
        <v>September</v>
      </c>
      <c r="F315" t="str">
        <f t="shared" si="39"/>
        <v>Q3</v>
      </c>
      <c r="G315">
        <f t="shared" si="35"/>
        <v>1</v>
      </c>
      <c r="H315" t="str">
        <f t="shared" si="36"/>
        <v>Sunday</v>
      </c>
      <c r="I315" s="1">
        <f t="shared" si="37"/>
        <v>45172</v>
      </c>
      <c r="J315" s="1">
        <f t="shared" si="38"/>
        <v>45178</v>
      </c>
    </row>
    <row r="316" spans="1:10" x14ac:dyDescent="0.2">
      <c r="A316" s="1">
        <v>45173</v>
      </c>
      <c r="B316" s="1" t="str">
        <f xml:space="preserve"> TEXT(Table2[[#This Row],[Date]], "mmm-yyyy")</f>
        <v>Sep-2023</v>
      </c>
      <c r="C316">
        <f t="shared" si="32"/>
        <v>2023</v>
      </c>
      <c r="D316">
        <f t="shared" si="33"/>
        <v>9</v>
      </c>
      <c r="E316" t="str">
        <f t="shared" si="34"/>
        <v>September</v>
      </c>
      <c r="F316" t="str">
        <f t="shared" si="39"/>
        <v>Q3</v>
      </c>
      <c r="G316">
        <f t="shared" si="35"/>
        <v>2</v>
      </c>
      <c r="H316" t="str">
        <f t="shared" si="36"/>
        <v>Monday</v>
      </c>
      <c r="I316" s="1">
        <f t="shared" si="37"/>
        <v>45172</v>
      </c>
      <c r="J316" s="1">
        <f t="shared" si="38"/>
        <v>45178</v>
      </c>
    </row>
    <row r="317" spans="1:10" x14ac:dyDescent="0.2">
      <c r="A317" s="1">
        <v>45174</v>
      </c>
      <c r="B317" s="1" t="str">
        <f xml:space="preserve"> TEXT(Table2[[#This Row],[Date]], "mmm-yyyy")</f>
        <v>Sep-2023</v>
      </c>
      <c r="C317">
        <f t="shared" si="32"/>
        <v>2023</v>
      </c>
      <c r="D317">
        <f t="shared" si="33"/>
        <v>9</v>
      </c>
      <c r="E317" t="str">
        <f t="shared" si="34"/>
        <v>September</v>
      </c>
      <c r="F317" t="str">
        <f t="shared" si="39"/>
        <v>Q3</v>
      </c>
      <c r="G317">
        <f t="shared" si="35"/>
        <v>3</v>
      </c>
      <c r="H317" t="str">
        <f t="shared" si="36"/>
        <v>Tuesday</v>
      </c>
      <c r="I317" s="1">
        <f t="shared" si="37"/>
        <v>45172</v>
      </c>
      <c r="J317" s="1">
        <f t="shared" si="38"/>
        <v>45178</v>
      </c>
    </row>
    <row r="318" spans="1:10" x14ac:dyDescent="0.2">
      <c r="A318" s="1">
        <v>45175</v>
      </c>
      <c r="B318" s="1" t="str">
        <f xml:space="preserve"> TEXT(Table2[[#This Row],[Date]], "mmm-yyyy")</f>
        <v>Sep-2023</v>
      </c>
      <c r="C318">
        <f t="shared" si="32"/>
        <v>2023</v>
      </c>
      <c r="D318">
        <f t="shared" si="33"/>
        <v>9</v>
      </c>
      <c r="E318" t="str">
        <f t="shared" si="34"/>
        <v>September</v>
      </c>
      <c r="F318" t="str">
        <f t="shared" si="39"/>
        <v>Q3</v>
      </c>
      <c r="G318">
        <f t="shared" si="35"/>
        <v>4</v>
      </c>
      <c r="H318" t="str">
        <f t="shared" si="36"/>
        <v>Wednesday</v>
      </c>
      <c r="I318" s="1">
        <f t="shared" si="37"/>
        <v>45172</v>
      </c>
      <c r="J318" s="1">
        <f t="shared" si="38"/>
        <v>45178</v>
      </c>
    </row>
    <row r="319" spans="1:10" x14ac:dyDescent="0.2">
      <c r="A319" s="1">
        <v>45176</v>
      </c>
      <c r="B319" s="1" t="str">
        <f xml:space="preserve"> TEXT(Table2[[#This Row],[Date]], "mmm-yyyy")</f>
        <v>Sep-2023</v>
      </c>
      <c r="C319">
        <f t="shared" si="32"/>
        <v>2023</v>
      </c>
      <c r="D319">
        <f t="shared" si="33"/>
        <v>9</v>
      </c>
      <c r="E319" t="str">
        <f t="shared" si="34"/>
        <v>September</v>
      </c>
      <c r="F319" t="str">
        <f t="shared" si="39"/>
        <v>Q3</v>
      </c>
      <c r="G319">
        <f t="shared" si="35"/>
        <v>5</v>
      </c>
      <c r="H319" t="str">
        <f t="shared" si="36"/>
        <v>Thursday</v>
      </c>
      <c r="I319" s="1">
        <f t="shared" si="37"/>
        <v>45172</v>
      </c>
      <c r="J319" s="1">
        <f t="shared" si="38"/>
        <v>45178</v>
      </c>
    </row>
    <row r="320" spans="1:10" x14ac:dyDescent="0.2">
      <c r="A320" s="1">
        <v>45177</v>
      </c>
      <c r="B320" s="1" t="str">
        <f xml:space="preserve"> TEXT(Table2[[#This Row],[Date]], "mmm-yyyy")</f>
        <v>Sep-2023</v>
      </c>
      <c r="C320">
        <f t="shared" si="32"/>
        <v>2023</v>
      </c>
      <c r="D320">
        <f t="shared" si="33"/>
        <v>9</v>
      </c>
      <c r="E320" t="str">
        <f t="shared" si="34"/>
        <v>September</v>
      </c>
      <c r="F320" t="str">
        <f t="shared" si="39"/>
        <v>Q3</v>
      </c>
      <c r="G320">
        <f t="shared" si="35"/>
        <v>6</v>
      </c>
      <c r="H320" t="str">
        <f t="shared" si="36"/>
        <v>Friday</v>
      </c>
      <c r="I320" s="1">
        <f t="shared" si="37"/>
        <v>45172</v>
      </c>
      <c r="J320" s="1">
        <f t="shared" si="38"/>
        <v>45178</v>
      </c>
    </row>
    <row r="321" spans="1:10" x14ac:dyDescent="0.2">
      <c r="A321" s="1">
        <v>45178</v>
      </c>
      <c r="B321" s="1" t="str">
        <f xml:space="preserve"> TEXT(Table2[[#This Row],[Date]], "mmm-yyyy")</f>
        <v>Sep-2023</v>
      </c>
      <c r="C321">
        <f t="shared" si="32"/>
        <v>2023</v>
      </c>
      <c r="D321">
        <f t="shared" si="33"/>
        <v>9</v>
      </c>
      <c r="E321" t="str">
        <f t="shared" si="34"/>
        <v>September</v>
      </c>
      <c r="F321" t="str">
        <f t="shared" si="39"/>
        <v>Q3</v>
      </c>
      <c r="G321">
        <f t="shared" si="35"/>
        <v>7</v>
      </c>
      <c r="H321" t="str">
        <f t="shared" si="36"/>
        <v>Saturday</v>
      </c>
      <c r="I321" s="1">
        <f t="shared" si="37"/>
        <v>45172</v>
      </c>
      <c r="J321" s="1">
        <f t="shared" si="38"/>
        <v>45178</v>
      </c>
    </row>
    <row r="322" spans="1:10" x14ac:dyDescent="0.2">
      <c r="A322" s="1">
        <v>45179</v>
      </c>
      <c r="B322" s="1" t="str">
        <f xml:space="preserve"> TEXT(Table2[[#This Row],[Date]], "mmm-yyyy")</f>
        <v>Sep-2023</v>
      </c>
      <c r="C322">
        <f t="shared" ref="C322:C385" si="40" xml:space="preserve"> YEAR(A322)</f>
        <v>2023</v>
      </c>
      <c r="D322">
        <f t="shared" ref="D322:D385" si="41" xml:space="preserve"> MONTH(A322)</f>
        <v>9</v>
      </c>
      <c r="E322" t="str">
        <f t="shared" ref="E322:E385" si="42" xml:space="preserve"> TEXT(A322,"mmmm")</f>
        <v>September</v>
      </c>
      <c r="F322" t="str">
        <f t="shared" si="39"/>
        <v>Q3</v>
      </c>
      <c r="G322">
        <f t="shared" ref="G322:G385" si="43" xml:space="preserve"> WEEKDAY(A322)</f>
        <v>1</v>
      </c>
      <c r="H322" t="str">
        <f t="shared" ref="H322:H385" si="44" xml:space="preserve"> TEXT(A322,"dddd")</f>
        <v>Sunday</v>
      </c>
      <c r="I322" s="1">
        <f t="shared" ref="I322:I385" si="45">A322 - WEEKDAY(A322, 1) + 1</f>
        <v>45179</v>
      </c>
      <c r="J322" s="1">
        <f t="shared" ref="J322:J385" si="46">A322 - WEEKDAY(A322, 1) + 7</f>
        <v>45185</v>
      </c>
    </row>
    <row r="323" spans="1:10" x14ac:dyDescent="0.2">
      <c r="A323" s="1">
        <v>45180</v>
      </c>
      <c r="B323" s="1" t="str">
        <f xml:space="preserve"> TEXT(Table2[[#This Row],[Date]], "mmm-yyyy")</f>
        <v>Sep-2023</v>
      </c>
      <c r="C323">
        <f t="shared" si="40"/>
        <v>2023</v>
      </c>
      <c r="D323">
        <f t="shared" si="41"/>
        <v>9</v>
      </c>
      <c r="E323" t="str">
        <f t="shared" si="42"/>
        <v>September</v>
      </c>
      <c r="F323" t="str">
        <f t="shared" ref="F323:F386" si="47" xml:space="preserve"> "Q" &amp; INT((D323-1)/3)+1</f>
        <v>Q3</v>
      </c>
      <c r="G323">
        <f t="shared" si="43"/>
        <v>2</v>
      </c>
      <c r="H323" t="str">
        <f t="shared" si="44"/>
        <v>Monday</v>
      </c>
      <c r="I323" s="1">
        <f t="shared" si="45"/>
        <v>45179</v>
      </c>
      <c r="J323" s="1">
        <f t="shared" si="46"/>
        <v>45185</v>
      </c>
    </row>
    <row r="324" spans="1:10" x14ac:dyDescent="0.2">
      <c r="A324" s="1">
        <v>45181</v>
      </c>
      <c r="B324" s="1" t="str">
        <f xml:space="preserve"> TEXT(Table2[[#This Row],[Date]], "mmm-yyyy")</f>
        <v>Sep-2023</v>
      </c>
      <c r="C324">
        <f t="shared" si="40"/>
        <v>2023</v>
      </c>
      <c r="D324">
        <f t="shared" si="41"/>
        <v>9</v>
      </c>
      <c r="E324" t="str">
        <f t="shared" si="42"/>
        <v>September</v>
      </c>
      <c r="F324" t="str">
        <f t="shared" si="47"/>
        <v>Q3</v>
      </c>
      <c r="G324">
        <f t="shared" si="43"/>
        <v>3</v>
      </c>
      <c r="H324" t="str">
        <f t="shared" si="44"/>
        <v>Tuesday</v>
      </c>
      <c r="I324" s="1">
        <f t="shared" si="45"/>
        <v>45179</v>
      </c>
      <c r="J324" s="1">
        <f t="shared" si="46"/>
        <v>45185</v>
      </c>
    </row>
    <row r="325" spans="1:10" x14ac:dyDescent="0.2">
      <c r="A325" s="1">
        <v>45182</v>
      </c>
      <c r="B325" s="1" t="str">
        <f xml:space="preserve"> TEXT(Table2[[#This Row],[Date]], "mmm-yyyy")</f>
        <v>Sep-2023</v>
      </c>
      <c r="C325">
        <f t="shared" si="40"/>
        <v>2023</v>
      </c>
      <c r="D325">
        <f t="shared" si="41"/>
        <v>9</v>
      </c>
      <c r="E325" t="str">
        <f t="shared" si="42"/>
        <v>September</v>
      </c>
      <c r="F325" t="str">
        <f t="shared" si="47"/>
        <v>Q3</v>
      </c>
      <c r="G325">
        <f t="shared" si="43"/>
        <v>4</v>
      </c>
      <c r="H325" t="str">
        <f t="shared" si="44"/>
        <v>Wednesday</v>
      </c>
      <c r="I325" s="1">
        <f t="shared" si="45"/>
        <v>45179</v>
      </c>
      <c r="J325" s="1">
        <f t="shared" si="46"/>
        <v>45185</v>
      </c>
    </row>
    <row r="326" spans="1:10" x14ac:dyDescent="0.2">
      <c r="A326" s="1">
        <v>45183</v>
      </c>
      <c r="B326" s="1" t="str">
        <f xml:space="preserve"> TEXT(Table2[[#This Row],[Date]], "mmm-yyyy")</f>
        <v>Sep-2023</v>
      </c>
      <c r="C326">
        <f t="shared" si="40"/>
        <v>2023</v>
      </c>
      <c r="D326">
        <f t="shared" si="41"/>
        <v>9</v>
      </c>
      <c r="E326" t="str">
        <f t="shared" si="42"/>
        <v>September</v>
      </c>
      <c r="F326" t="str">
        <f t="shared" si="47"/>
        <v>Q3</v>
      </c>
      <c r="G326">
        <f t="shared" si="43"/>
        <v>5</v>
      </c>
      <c r="H326" t="str">
        <f t="shared" si="44"/>
        <v>Thursday</v>
      </c>
      <c r="I326" s="1">
        <f t="shared" si="45"/>
        <v>45179</v>
      </c>
      <c r="J326" s="1">
        <f t="shared" si="46"/>
        <v>45185</v>
      </c>
    </row>
    <row r="327" spans="1:10" x14ac:dyDescent="0.2">
      <c r="A327" s="1">
        <v>45184</v>
      </c>
      <c r="B327" s="1" t="str">
        <f xml:space="preserve"> TEXT(Table2[[#This Row],[Date]], "mmm-yyyy")</f>
        <v>Sep-2023</v>
      </c>
      <c r="C327">
        <f t="shared" si="40"/>
        <v>2023</v>
      </c>
      <c r="D327">
        <f t="shared" si="41"/>
        <v>9</v>
      </c>
      <c r="E327" t="str">
        <f t="shared" si="42"/>
        <v>September</v>
      </c>
      <c r="F327" t="str">
        <f t="shared" si="47"/>
        <v>Q3</v>
      </c>
      <c r="G327">
        <f t="shared" si="43"/>
        <v>6</v>
      </c>
      <c r="H327" t="str">
        <f t="shared" si="44"/>
        <v>Friday</v>
      </c>
      <c r="I327" s="1">
        <f t="shared" si="45"/>
        <v>45179</v>
      </c>
      <c r="J327" s="1">
        <f t="shared" si="46"/>
        <v>45185</v>
      </c>
    </row>
    <row r="328" spans="1:10" x14ac:dyDescent="0.2">
      <c r="A328" s="1">
        <v>45185</v>
      </c>
      <c r="B328" s="1" t="str">
        <f xml:space="preserve"> TEXT(Table2[[#This Row],[Date]], "mmm-yyyy")</f>
        <v>Sep-2023</v>
      </c>
      <c r="C328">
        <f t="shared" si="40"/>
        <v>2023</v>
      </c>
      <c r="D328">
        <f t="shared" si="41"/>
        <v>9</v>
      </c>
      <c r="E328" t="str">
        <f t="shared" si="42"/>
        <v>September</v>
      </c>
      <c r="F328" t="str">
        <f t="shared" si="47"/>
        <v>Q3</v>
      </c>
      <c r="G328">
        <f t="shared" si="43"/>
        <v>7</v>
      </c>
      <c r="H328" t="str">
        <f t="shared" si="44"/>
        <v>Saturday</v>
      </c>
      <c r="I328" s="1">
        <f t="shared" si="45"/>
        <v>45179</v>
      </c>
      <c r="J328" s="1">
        <f t="shared" si="46"/>
        <v>45185</v>
      </c>
    </row>
    <row r="329" spans="1:10" x14ac:dyDescent="0.2">
      <c r="A329" s="1">
        <v>45186</v>
      </c>
      <c r="B329" s="1" t="str">
        <f xml:space="preserve"> TEXT(Table2[[#This Row],[Date]], "mmm-yyyy")</f>
        <v>Sep-2023</v>
      </c>
      <c r="C329">
        <f t="shared" si="40"/>
        <v>2023</v>
      </c>
      <c r="D329">
        <f t="shared" si="41"/>
        <v>9</v>
      </c>
      <c r="E329" t="str">
        <f t="shared" si="42"/>
        <v>September</v>
      </c>
      <c r="F329" t="str">
        <f t="shared" si="47"/>
        <v>Q3</v>
      </c>
      <c r="G329">
        <f t="shared" si="43"/>
        <v>1</v>
      </c>
      <c r="H329" t="str">
        <f t="shared" si="44"/>
        <v>Sunday</v>
      </c>
      <c r="I329" s="1">
        <f t="shared" si="45"/>
        <v>45186</v>
      </c>
      <c r="J329" s="1">
        <f t="shared" si="46"/>
        <v>45192</v>
      </c>
    </row>
    <row r="330" spans="1:10" x14ac:dyDescent="0.2">
      <c r="A330" s="1">
        <v>45187</v>
      </c>
      <c r="B330" s="1" t="str">
        <f xml:space="preserve"> TEXT(Table2[[#This Row],[Date]], "mmm-yyyy")</f>
        <v>Sep-2023</v>
      </c>
      <c r="C330">
        <f t="shared" si="40"/>
        <v>2023</v>
      </c>
      <c r="D330">
        <f t="shared" si="41"/>
        <v>9</v>
      </c>
      <c r="E330" t="str">
        <f t="shared" si="42"/>
        <v>September</v>
      </c>
      <c r="F330" t="str">
        <f t="shared" si="47"/>
        <v>Q3</v>
      </c>
      <c r="G330">
        <f t="shared" si="43"/>
        <v>2</v>
      </c>
      <c r="H330" t="str">
        <f t="shared" si="44"/>
        <v>Monday</v>
      </c>
      <c r="I330" s="1">
        <f t="shared" si="45"/>
        <v>45186</v>
      </c>
      <c r="J330" s="1">
        <f t="shared" si="46"/>
        <v>45192</v>
      </c>
    </row>
    <row r="331" spans="1:10" x14ac:dyDescent="0.2">
      <c r="A331" s="1">
        <v>45188</v>
      </c>
      <c r="B331" s="1" t="str">
        <f xml:space="preserve"> TEXT(Table2[[#This Row],[Date]], "mmm-yyyy")</f>
        <v>Sep-2023</v>
      </c>
      <c r="C331">
        <f t="shared" si="40"/>
        <v>2023</v>
      </c>
      <c r="D331">
        <f t="shared" si="41"/>
        <v>9</v>
      </c>
      <c r="E331" t="str">
        <f t="shared" si="42"/>
        <v>September</v>
      </c>
      <c r="F331" t="str">
        <f t="shared" si="47"/>
        <v>Q3</v>
      </c>
      <c r="G331">
        <f t="shared" si="43"/>
        <v>3</v>
      </c>
      <c r="H331" t="str">
        <f t="shared" si="44"/>
        <v>Tuesday</v>
      </c>
      <c r="I331" s="1">
        <f t="shared" si="45"/>
        <v>45186</v>
      </c>
      <c r="J331" s="1">
        <f t="shared" si="46"/>
        <v>45192</v>
      </c>
    </row>
    <row r="332" spans="1:10" x14ac:dyDescent="0.2">
      <c r="A332" s="1">
        <v>45189</v>
      </c>
      <c r="B332" s="1" t="str">
        <f xml:space="preserve"> TEXT(Table2[[#This Row],[Date]], "mmm-yyyy")</f>
        <v>Sep-2023</v>
      </c>
      <c r="C332">
        <f t="shared" si="40"/>
        <v>2023</v>
      </c>
      <c r="D332">
        <f t="shared" si="41"/>
        <v>9</v>
      </c>
      <c r="E332" t="str">
        <f t="shared" si="42"/>
        <v>September</v>
      </c>
      <c r="F332" t="str">
        <f t="shared" si="47"/>
        <v>Q3</v>
      </c>
      <c r="G332">
        <f t="shared" si="43"/>
        <v>4</v>
      </c>
      <c r="H332" t="str">
        <f t="shared" si="44"/>
        <v>Wednesday</v>
      </c>
      <c r="I332" s="1">
        <f t="shared" si="45"/>
        <v>45186</v>
      </c>
      <c r="J332" s="1">
        <f t="shared" si="46"/>
        <v>45192</v>
      </c>
    </row>
    <row r="333" spans="1:10" x14ac:dyDescent="0.2">
      <c r="A333" s="1">
        <v>45190</v>
      </c>
      <c r="B333" s="1" t="str">
        <f xml:space="preserve"> TEXT(Table2[[#This Row],[Date]], "mmm-yyyy")</f>
        <v>Sep-2023</v>
      </c>
      <c r="C333">
        <f t="shared" si="40"/>
        <v>2023</v>
      </c>
      <c r="D333">
        <f t="shared" si="41"/>
        <v>9</v>
      </c>
      <c r="E333" t="str">
        <f t="shared" si="42"/>
        <v>September</v>
      </c>
      <c r="F333" t="str">
        <f t="shared" si="47"/>
        <v>Q3</v>
      </c>
      <c r="G333">
        <f t="shared" si="43"/>
        <v>5</v>
      </c>
      <c r="H333" t="str">
        <f t="shared" si="44"/>
        <v>Thursday</v>
      </c>
      <c r="I333" s="1">
        <f t="shared" si="45"/>
        <v>45186</v>
      </c>
      <c r="J333" s="1">
        <f t="shared" si="46"/>
        <v>45192</v>
      </c>
    </row>
    <row r="334" spans="1:10" x14ac:dyDescent="0.2">
      <c r="A334" s="1">
        <v>45191</v>
      </c>
      <c r="B334" s="1" t="str">
        <f xml:space="preserve"> TEXT(Table2[[#This Row],[Date]], "mmm-yyyy")</f>
        <v>Sep-2023</v>
      </c>
      <c r="C334">
        <f t="shared" si="40"/>
        <v>2023</v>
      </c>
      <c r="D334">
        <f t="shared" si="41"/>
        <v>9</v>
      </c>
      <c r="E334" t="str">
        <f t="shared" si="42"/>
        <v>September</v>
      </c>
      <c r="F334" t="str">
        <f t="shared" si="47"/>
        <v>Q3</v>
      </c>
      <c r="G334">
        <f t="shared" si="43"/>
        <v>6</v>
      </c>
      <c r="H334" t="str">
        <f t="shared" si="44"/>
        <v>Friday</v>
      </c>
      <c r="I334" s="1">
        <f t="shared" si="45"/>
        <v>45186</v>
      </c>
      <c r="J334" s="1">
        <f t="shared" si="46"/>
        <v>45192</v>
      </c>
    </row>
    <row r="335" spans="1:10" x14ac:dyDescent="0.2">
      <c r="A335" s="1">
        <v>45192</v>
      </c>
      <c r="B335" s="1" t="str">
        <f xml:space="preserve"> TEXT(Table2[[#This Row],[Date]], "mmm-yyyy")</f>
        <v>Sep-2023</v>
      </c>
      <c r="C335">
        <f t="shared" si="40"/>
        <v>2023</v>
      </c>
      <c r="D335">
        <f t="shared" si="41"/>
        <v>9</v>
      </c>
      <c r="E335" t="str">
        <f t="shared" si="42"/>
        <v>September</v>
      </c>
      <c r="F335" t="str">
        <f t="shared" si="47"/>
        <v>Q3</v>
      </c>
      <c r="G335">
        <f t="shared" si="43"/>
        <v>7</v>
      </c>
      <c r="H335" t="str">
        <f t="shared" si="44"/>
        <v>Saturday</v>
      </c>
      <c r="I335" s="1">
        <f t="shared" si="45"/>
        <v>45186</v>
      </c>
      <c r="J335" s="1">
        <f t="shared" si="46"/>
        <v>45192</v>
      </c>
    </row>
    <row r="336" spans="1:10" x14ac:dyDescent="0.2">
      <c r="A336" s="1">
        <v>45193</v>
      </c>
      <c r="B336" s="1" t="str">
        <f xml:space="preserve"> TEXT(Table2[[#This Row],[Date]], "mmm-yyyy")</f>
        <v>Sep-2023</v>
      </c>
      <c r="C336">
        <f t="shared" si="40"/>
        <v>2023</v>
      </c>
      <c r="D336">
        <f t="shared" si="41"/>
        <v>9</v>
      </c>
      <c r="E336" t="str">
        <f t="shared" si="42"/>
        <v>September</v>
      </c>
      <c r="F336" t="str">
        <f t="shared" si="47"/>
        <v>Q3</v>
      </c>
      <c r="G336">
        <f t="shared" si="43"/>
        <v>1</v>
      </c>
      <c r="H336" t="str">
        <f t="shared" si="44"/>
        <v>Sunday</v>
      </c>
      <c r="I336" s="1">
        <f t="shared" si="45"/>
        <v>45193</v>
      </c>
      <c r="J336" s="1">
        <f t="shared" si="46"/>
        <v>45199</v>
      </c>
    </row>
    <row r="337" spans="1:10" x14ac:dyDescent="0.2">
      <c r="A337" s="1">
        <v>45194</v>
      </c>
      <c r="B337" s="1" t="str">
        <f xml:space="preserve"> TEXT(Table2[[#This Row],[Date]], "mmm-yyyy")</f>
        <v>Sep-2023</v>
      </c>
      <c r="C337">
        <f t="shared" si="40"/>
        <v>2023</v>
      </c>
      <c r="D337">
        <f t="shared" si="41"/>
        <v>9</v>
      </c>
      <c r="E337" t="str">
        <f t="shared" si="42"/>
        <v>September</v>
      </c>
      <c r="F337" t="str">
        <f t="shared" si="47"/>
        <v>Q3</v>
      </c>
      <c r="G337">
        <f t="shared" si="43"/>
        <v>2</v>
      </c>
      <c r="H337" t="str">
        <f t="shared" si="44"/>
        <v>Monday</v>
      </c>
      <c r="I337" s="1">
        <f t="shared" si="45"/>
        <v>45193</v>
      </c>
      <c r="J337" s="1">
        <f t="shared" si="46"/>
        <v>45199</v>
      </c>
    </row>
    <row r="338" spans="1:10" x14ac:dyDescent="0.2">
      <c r="A338" s="1">
        <v>45195</v>
      </c>
      <c r="B338" s="1" t="str">
        <f xml:space="preserve"> TEXT(Table2[[#This Row],[Date]], "mmm-yyyy")</f>
        <v>Sep-2023</v>
      </c>
      <c r="C338">
        <f t="shared" si="40"/>
        <v>2023</v>
      </c>
      <c r="D338">
        <f t="shared" si="41"/>
        <v>9</v>
      </c>
      <c r="E338" t="str">
        <f t="shared" si="42"/>
        <v>September</v>
      </c>
      <c r="F338" t="str">
        <f t="shared" si="47"/>
        <v>Q3</v>
      </c>
      <c r="G338">
        <f t="shared" si="43"/>
        <v>3</v>
      </c>
      <c r="H338" t="str">
        <f t="shared" si="44"/>
        <v>Tuesday</v>
      </c>
      <c r="I338" s="1">
        <f t="shared" si="45"/>
        <v>45193</v>
      </c>
      <c r="J338" s="1">
        <f t="shared" si="46"/>
        <v>45199</v>
      </c>
    </row>
    <row r="339" spans="1:10" x14ac:dyDescent="0.2">
      <c r="A339" s="1">
        <v>45196</v>
      </c>
      <c r="B339" s="1" t="str">
        <f xml:space="preserve"> TEXT(Table2[[#This Row],[Date]], "mmm-yyyy")</f>
        <v>Sep-2023</v>
      </c>
      <c r="C339">
        <f t="shared" si="40"/>
        <v>2023</v>
      </c>
      <c r="D339">
        <f t="shared" si="41"/>
        <v>9</v>
      </c>
      <c r="E339" t="str">
        <f t="shared" si="42"/>
        <v>September</v>
      </c>
      <c r="F339" t="str">
        <f t="shared" si="47"/>
        <v>Q3</v>
      </c>
      <c r="G339">
        <f t="shared" si="43"/>
        <v>4</v>
      </c>
      <c r="H339" t="str">
        <f t="shared" si="44"/>
        <v>Wednesday</v>
      </c>
      <c r="I339" s="1">
        <f t="shared" si="45"/>
        <v>45193</v>
      </c>
      <c r="J339" s="1">
        <f t="shared" si="46"/>
        <v>45199</v>
      </c>
    </row>
    <row r="340" spans="1:10" x14ac:dyDescent="0.2">
      <c r="A340" s="1">
        <v>45197</v>
      </c>
      <c r="B340" s="1" t="str">
        <f xml:space="preserve"> TEXT(Table2[[#This Row],[Date]], "mmm-yyyy")</f>
        <v>Sep-2023</v>
      </c>
      <c r="C340">
        <f t="shared" si="40"/>
        <v>2023</v>
      </c>
      <c r="D340">
        <f t="shared" si="41"/>
        <v>9</v>
      </c>
      <c r="E340" t="str">
        <f t="shared" si="42"/>
        <v>September</v>
      </c>
      <c r="F340" t="str">
        <f t="shared" si="47"/>
        <v>Q3</v>
      </c>
      <c r="G340">
        <f t="shared" si="43"/>
        <v>5</v>
      </c>
      <c r="H340" t="str">
        <f t="shared" si="44"/>
        <v>Thursday</v>
      </c>
      <c r="I340" s="1">
        <f t="shared" si="45"/>
        <v>45193</v>
      </c>
      <c r="J340" s="1">
        <f t="shared" si="46"/>
        <v>45199</v>
      </c>
    </row>
    <row r="341" spans="1:10" x14ac:dyDescent="0.2">
      <c r="A341" s="1">
        <v>45198</v>
      </c>
      <c r="B341" s="1" t="str">
        <f xml:space="preserve"> TEXT(Table2[[#This Row],[Date]], "mmm-yyyy")</f>
        <v>Sep-2023</v>
      </c>
      <c r="C341">
        <f t="shared" si="40"/>
        <v>2023</v>
      </c>
      <c r="D341">
        <f t="shared" si="41"/>
        <v>9</v>
      </c>
      <c r="E341" t="str">
        <f t="shared" si="42"/>
        <v>September</v>
      </c>
      <c r="F341" t="str">
        <f t="shared" si="47"/>
        <v>Q3</v>
      </c>
      <c r="G341">
        <f t="shared" si="43"/>
        <v>6</v>
      </c>
      <c r="H341" t="str">
        <f t="shared" si="44"/>
        <v>Friday</v>
      </c>
      <c r="I341" s="1">
        <f t="shared" si="45"/>
        <v>45193</v>
      </c>
      <c r="J341" s="1">
        <f t="shared" si="46"/>
        <v>45199</v>
      </c>
    </row>
    <row r="342" spans="1:10" x14ac:dyDescent="0.2">
      <c r="A342" s="1">
        <v>45199</v>
      </c>
      <c r="B342" s="1" t="str">
        <f xml:space="preserve"> TEXT(Table2[[#This Row],[Date]], "mmm-yyyy")</f>
        <v>Sep-2023</v>
      </c>
      <c r="C342">
        <f t="shared" si="40"/>
        <v>2023</v>
      </c>
      <c r="D342">
        <f t="shared" si="41"/>
        <v>9</v>
      </c>
      <c r="E342" t="str">
        <f t="shared" si="42"/>
        <v>September</v>
      </c>
      <c r="F342" t="str">
        <f t="shared" si="47"/>
        <v>Q3</v>
      </c>
      <c r="G342">
        <f t="shared" si="43"/>
        <v>7</v>
      </c>
      <c r="H342" t="str">
        <f t="shared" si="44"/>
        <v>Saturday</v>
      </c>
      <c r="I342" s="1">
        <f t="shared" si="45"/>
        <v>45193</v>
      </c>
      <c r="J342" s="1">
        <f t="shared" si="46"/>
        <v>45199</v>
      </c>
    </row>
    <row r="343" spans="1:10" x14ac:dyDescent="0.2">
      <c r="A343" s="1">
        <v>45200</v>
      </c>
      <c r="B343" s="1" t="str">
        <f xml:space="preserve"> TEXT(Table2[[#This Row],[Date]], "mmm-yyyy")</f>
        <v>Oct-2023</v>
      </c>
      <c r="C343">
        <f t="shared" si="40"/>
        <v>2023</v>
      </c>
      <c r="D343">
        <f t="shared" si="41"/>
        <v>10</v>
      </c>
      <c r="E343" t="str">
        <f t="shared" si="42"/>
        <v>October</v>
      </c>
      <c r="F343" t="str">
        <f t="shared" si="47"/>
        <v>Q4</v>
      </c>
      <c r="G343">
        <f t="shared" si="43"/>
        <v>1</v>
      </c>
      <c r="H343" t="str">
        <f t="shared" si="44"/>
        <v>Sunday</v>
      </c>
      <c r="I343" s="1">
        <f t="shared" si="45"/>
        <v>45200</v>
      </c>
      <c r="J343" s="1">
        <f t="shared" si="46"/>
        <v>45206</v>
      </c>
    </row>
    <row r="344" spans="1:10" x14ac:dyDescent="0.2">
      <c r="A344" s="1">
        <v>45201</v>
      </c>
      <c r="B344" s="1" t="str">
        <f xml:space="preserve"> TEXT(Table2[[#This Row],[Date]], "mmm-yyyy")</f>
        <v>Oct-2023</v>
      </c>
      <c r="C344">
        <f t="shared" si="40"/>
        <v>2023</v>
      </c>
      <c r="D344">
        <f t="shared" si="41"/>
        <v>10</v>
      </c>
      <c r="E344" t="str">
        <f t="shared" si="42"/>
        <v>October</v>
      </c>
      <c r="F344" t="str">
        <f t="shared" si="47"/>
        <v>Q4</v>
      </c>
      <c r="G344">
        <f t="shared" si="43"/>
        <v>2</v>
      </c>
      <c r="H344" t="str">
        <f t="shared" si="44"/>
        <v>Monday</v>
      </c>
      <c r="I344" s="1">
        <f t="shared" si="45"/>
        <v>45200</v>
      </c>
      <c r="J344" s="1">
        <f t="shared" si="46"/>
        <v>45206</v>
      </c>
    </row>
    <row r="345" spans="1:10" x14ac:dyDescent="0.2">
      <c r="A345" s="1">
        <v>45202</v>
      </c>
      <c r="B345" s="1" t="str">
        <f xml:space="preserve"> TEXT(Table2[[#This Row],[Date]], "mmm-yyyy")</f>
        <v>Oct-2023</v>
      </c>
      <c r="C345">
        <f t="shared" si="40"/>
        <v>2023</v>
      </c>
      <c r="D345">
        <f t="shared" si="41"/>
        <v>10</v>
      </c>
      <c r="E345" t="str">
        <f t="shared" si="42"/>
        <v>October</v>
      </c>
      <c r="F345" t="str">
        <f t="shared" si="47"/>
        <v>Q4</v>
      </c>
      <c r="G345">
        <f t="shared" si="43"/>
        <v>3</v>
      </c>
      <c r="H345" t="str">
        <f t="shared" si="44"/>
        <v>Tuesday</v>
      </c>
      <c r="I345" s="1">
        <f t="shared" si="45"/>
        <v>45200</v>
      </c>
      <c r="J345" s="1">
        <f t="shared" si="46"/>
        <v>45206</v>
      </c>
    </row>
    <row r="346" spans="1:10" x14ac:dyDescent="0.2">
      <c r="A346" s="1">
        <v>45203</v>
      </c>
      <c r="B346" s="1" t="str">
        <f xml:space="preserve"> TEXT(Table2[[#This Row],[Date]], "mmm-yyyy")</f>
        <v>Oct-2023</v>
      </c>
      <c r="C346">
        <f t="shared" si="40"/>
        <v>2023</v>
      </c>
      <c r="D346">
        <f t="shared" si="41"/>
        <v>10</v>
      </c>
      <c r="E346" t="str">
        <f t="shared" si="42"/>
        <v>October</v>
      </c>
      <c r="F346" t="str">
        <f t="shared" si="47"/>
        <v>Q4</v>
      </c>
      <c r="G346">
        <f t="shared" si="43"/>
        <v>4</v>
      </c>
      <c r="H346" t="str">
        <f t="shared" si="44"/>
        <v>Wednesday</v>
      </c>
      <c r="I346" s="1">
        <f t="shared" si="45"/>
        <v>45200</v>
      </c>
      <c r="J346" s="1">
        <f t="shared" si="46"/>
        <v>45206</v>
      </c>
    </row>
    <row r="347" spans="1:10" x14ac:dyDescent="0.2">
      <c r="A347" s="1">
        <v>45204</v>
      </c>
      <c r="B347" s="1" t="str">
        <f xml:space="preserve"> TEXT(Table2[[#This Row],[Date]], "mmm-yyyy")</f>
        <v>Oct-2023</v>
      </c>
      <c r="C347">
        <f t="shared" si="40"/>
        <v>2023</v>
      </c>
      <c r="D347">
        <f t="shared" si="41"/>
        <v>10</v>
      </c>
      <c r="E347" t="str">
        <f t="shared" si="42"/>
        <v>October</v>
      </c>
      <c r="F347" t="str">
        <f t="shared" si="47"/>
        <v>Q4</v>
      </c>
      <c r="G347">
        <f t="shared" si="43"/>
        <v>5</v>
      </c>
      <c r="H347" t="str">
        <f t="shared" si="44"/>
        <v>Thursday</v>
      </c>
      <c r="I347" s="1">
        <f t="shared" si="45"/>
        <v>45200</v>
      </c>
      <c r="J347" s="1">
        <f t="shared" si="46"/>
        <v>45206</v>
      </c>
    </row>
    <row r="348" spans="1:10" x14ac:dyDescent="0.2">
      <c r="A348" s="1">
        <v>45205</v>
      </c>
      <c r="B348" s="1" t="str">
        <f xml:space="preserve"> TEXT(Table2[[#This Row],[Date]], "mmm-yyyy")</f>
        <v>Oct-2023</v>
      </c>
      <c r="C348">
        <f t="shared" si="40"/>
        <v>2023</v>
      </c>
      <c r="D348">
        <f t="shared" si="41"/>
        <v>10</v>
      </c>
      <c r="E348" t="str">
        <f t="shared" si="42"/>
        <v>October</v>
      </c>
      <c r="F348" t="str">
        <f t="shared" si="47"/>
        <v>Q4</v>
      </c>
      <c r="G348">
        <f t="shared" si="43"/>
        <v>6</v>
      </c>
      <c r="H348" t="str">
        <f t="shared" si="44"/>
        <v>Friday</v>
      </c>
      <c r="I348" s="1">
        <f t="shared" si="45"/>
        <v>45200</v>
      </c>
      <c r="J348" s="1">
        <f t="shared" si="46"/>
        <v>45206</v>
      </c>
    </row>
    <row r="349" spans="1:10" x14ac:dyDescent="0.2">
      <c r="A349" s="1">
        <v>45206</v>
      </c>
      <c r="B349" s="1" t="str">
        <f xml:space="preserve"> TEXT(Table2[[#This Row],[Date]], "mmm-yyyy")</f>
        <v>Oct-2023</v>
      </c>
      <c r="C349">
        <f t="shared" si="40"/>
        <v>2023</v>
      </c>
      <c r="D349">
        <f t="shared" si="41"/>
        <v>10</v>
      </c>
      <c r="E349" t="str">
        <f t="shared" si="42"/>
        <v>October</v>
      </c>
      <c r="F349" t="str">
        <f t="shared" si="47"/>
        <v>Q4</v>
      </c>
      <c r="G349">
        <f t="shared" si="43"/>
        <v>7</v>
      </c>
      <c r="H349" t="str">
        <f t="shared" si="44"/>
        <v>Saturday</v>
      </c>
      <c r="I349" s="1">
        <f t="shared" si="45"/>
        <v>45200</v>
      </c>
      <c r="J349" s="1">
        <f t="shared" si="46"/>
        <v>45206</v>
      </c>
    </row>
    <row r="350" spans="1:10" x14ac:dyDescent="0.2">
      <c r="A350" s="1">
        <v>45207</v>
      </c>
      <c r="B350" s="1" t="str">
        <f xml:space="preserve"> TEXT(Table2[[#This Row],[Date]], "mmm-yyyy")</f>
        <v>Oct-2023</v>
      </c>
      <c r="C350">
        <f t="shared" si="40"/>
        <v>2023</v>
      </c>
      <c r="D350">
        <f t="shared" si="41"/>
        <v>10</v>
      </c>
      <c r="E350" t="str">
        <f t="shared" si="42"/>
        <v>October</v>
      </c>
      <c r="F350" t="str">
        <f t="shared" si="47"/>
        <v>Q4</v>
      </c>
      <c r="G350">
        <f t="shared" si="43"/>
        <v>1</v>
      </c>
      <c r="H350" t="str">
        <f t="shared" si="44"/>
        <v>Sunday</v>
      </c>
      <c r="I350" s="1">
        <f t="shared" si="45"/>
        <v>45207</v>
      </c>
      <c r="J350" s="1">
        <f t="shared" si="46"/>
        <v>45213</v>
      </c>
    </row>
    <row r="351" spans="1:10" x14ac:dyDescent="0.2">
      <c r="A351" s="1">
        <v>45208</v>
      </c>
      <c r="B351" s="1" t="str">
        <f xml:space="preserve"> TEXT(Table2[[#This Row],[Date]], "mmm-yyyy")</f>
        <v>Oct-2023</v>
      </c>
      <c r="C351">
        <f t="shared" si="40"/>
        <v>2023</v>
      </c>
      <c r="D351">
        <f t="shared" si="41"/>
        <v>10</v>
      </c>
      <c r="E351" t="str">
        <f t="shared" si="42"/>
        <v>October</v>
      </c>
      <c r="F351" t="str">
        <f t="shared" si="47"/>
        <v>Q4</v>
      </c>
      <c r="G351">
        <f t="shared" si="43"/>
        <v>2</v>
      </c>
      <c r="H351" t="str">
        <f t="shared" si="44"/>
        <v>Monday</v>
      </c>
      <c r="I351" s="1">
        <f t="shared" si="45"/>
        <v>45207</v>
      </c>
      <c r="J351" s="1">
        <f t="shared" si="46"/>
        <v>45213</v>
      </c>
    </row>
    <row r="352" spans="1:10" x14ac:dyDescent="0.2">
      <c r="A352" s="1">
        <v>45209</v>
      </c>
      <c r="B352" s="1" t="str">
        <f xml:space="preserve"> TEXT(Table2[[#This Row],[Date]], "mmm-yyyy")</f>
        <v>Oct-2023</v>
      </c>
      <c r="C352">
        <f t="shared" si="40"/>
        <v>2023</v>
      </c>
      <c r="D352">
        <f t="shared" si="41"/>
        <v>10</v>
      </c>
      <c r="E352" t="str">
        <f t="shared" si="42"/>
        <v>October</v>
      </c>
      <c r="F352" t="str">
        <f t="shared" si="47"/>
        <v>Q4</v>
      </c>
      <c r="G352">
        <f t="shared" si="43"/>
        <v>3</v>
      </c>
      <c r="H352" t="str">
        <f t="shared" si="44"/>
        <v>Tuesday</v>
      </c>
      <c r="I352" s="1">
        <f t="shared" si="45"/>
        <v>45207</v>
      </c>
      <c r="J352" s="1">
        <f t="shared" si="46"/>
        <v>45213</v>
      </c>
    </row>
    <row r="353" spans="1:10" x14ac:dyDescent="0.2">
      <c r="A353" s="1">
        <v>45210</v>
      </c>
      <c r="B353" s="1" t="str">
        <f xml:space="preserve"> TEXT(Table2[[#This Row],[Date]], "mmm-yyyy")</f>
        <v>Oct-2023</v>
      </c>
      <c r="C353">
        <f t="shared" si="40"/>
        <v>2023</v>
      </c>
      <c r="D353">
        <f t="shared" si="41"/>
        <v>10</v>
      </c>
      <c r="E353" t="str">
        <f t="shared" si="42"/>
        <v>October</v>
      </c>
      <c r="F353" t="str">
        <f t="shared" si="47"/>
        <v>Q4</v>
      </c>
      <c r="G353">
        <f t="shared" si="43"/>
        <v>4</v>
      </c>
      <c r="H353" t="str">
        <f t="shared" si="44"/>
        <v>Wednesday</v>
      </c>
      <c r="I353" s="1">
        <f t="shared" si="45"/>
        <v>45207</v>
      </c>
      <c r="J353" s="1">
        <f t="shared" si="46"/>
        <v>45213</v>
      </c>
    </row>
    <row r="354" spans="1:10" x14ac:dyDescent="0.2">
      <c r="A354" s="1">
        <v>45211</v>
      </c>
      <c r="B354" s="1" t="str">
        <f xml:space="preserve"> TEXT(Table2[[#This Row],[Date]], "mmm-yyyy")</f>
        <v>Oct-2023</v>
      </c>
      <c r="C354">
        <f t="shared" si="40"/>
        <v>2023</v>
      </c>
      <c r="D354">
        <f t="shared" si="41"/>
        <v>10</v>
      </c>
      <c r="E354" t="str">
        <f t="shared" si="42"/>
        <v>October</v>
      </c>
      <c r="F354" t="str">
        <f t="shared" si="47"/>
        <v>Q4</v>
      </c>
      <c r="G354">
        <f t="shared" si="43"/>
        <v>5</v>
      </c>
      <c r="H354" t="str">
        <f t="shared" si="44"/>
        <v>Thursday</v>
      </c>
      <c r="I354" s="1">
        <f t="shared" si="45"/>
        <v>45207</v>
      </c>
      <c r="J354" s="1">
        <f t="shared" si="46"/>
        <v>45213</v>
      </c>
    </row>
    <row r="355" spans="1:10" x14ac:dyDescent="0.2">
      <c r="A355" s="1">
        <v>45212</v>
      </c>
      <c r="B355" s="1" t="str">
        <f xml:space="preserve"> TEXT(Table2[[#This Row],[Date]], "mmm-yyyy")</f>
        <v>Oct-2023</v>
      </c>
      <c r="C355">
        <f t="shared" si="40"/>
        <v>2023</v>
      </c>
      <c r="D355">
        <f t="shared" si="41"/>
        <v>10</v>
      </c>
      <c r="E355" t="str">
        <f t="shared" si="42"/>
        <v>October</v>
      </c>
      <c r="F355" t="str">
        <f t="shared" si="47"/>
        <v>Q4</v>
      </c>
      <c r="G355">
        <f t="shared" si="43"/>
        <v>6</v>
      </c>
      <c r="H355" t="str">
        <f t="shared" si="44"/>
        <v>Friday</v>
      </c>
      <c r="I355" s="1">
        <f t="shared" si="45"/>
        <v>45207</v>
      </c>
      <c r="J355" s="1">
        <f t="shared" si="46"/>
        <v>45213</v>
      </c>
    </row>
    <row r="356" spans="1:10" x14ac:dyDescent="0.2">
      <c r="A356" s="1">
        <v>45213</v>
      </c>
      <c r="B356" s="1" t="str">
        <f xml:space="preserve"> TEXT(Table2[[#This Row],[Date]], "mmm-yyyy")</f>
        <v>Oct-2023</v>
      </c>
      <c r="C356">
        <f t="shared" si="40"/>
        <v>2023</v>
      </c>
      <c r="D356">
        <f t="shared" si="41"/>
        <v>10</v>
      </c>
      <c r="E356" t="str">
        <f t="shared" si="42"/>
        <v>October</v>
      </c>
      <c r="F356" t="str">
        <f t="shared" si="47"/>
        <v>Q4</v>
      </c>
      <c r="G356">
        <f t="shared" si="43"/>
        <v>7</v>
      </c>
      <c r="H356" t="str">
        <f t="shared" si="44"/>
        <v>Saturday</v>
      </c>
      <c r="I356" s="1">
        <f t="shared" si="45"/>
        <v>45207</v>
      </c>
      <c r="J356" s="1">
        <f t="shared" si="46"/>
        <v>45213</v>
      </c>
    </row>
    <row r="357" spans="1:10" x14ac:dyDescent="0.2">
      <c r="A357" s="1">
        <v>45214</v>
      </c>
      <c r="B357" s="1" t="str">
        <f xml:space="preserve"> TEXT(Table2[[#This Row],[Date]], "mmm-yyyy")</f>
        <v>Oct-2023</v>
      </c>
      <c r="C357">
        <f t="shared" si="40"/>
        <v>2023</v>
      </c>
      <c r="D357">
        <f t="shared" si="41"/>
        <v>10</v>
      </c>
      <c r="E357" t="str">
        <f t="shared" si="42"/>
        <v>October</v>
      </c>
      <c r="F357" t="str">
        <f t="shared" si="47"/>
        <v>Q4</v>
      </c>
      <c r="G357">
        <f t="shared" si="43"/>
        <v>1</v>
      </c>
      <c r="H357" t="str">
        <f t="shared" si="44"/>
        <v>Sunday</v>
      </c>
      <c r="I357" s="1">
        <f t="shared" si="45"/>
        <v>45214</v>
      </c>
      <c r="J357" s="1">
        <f t="shared" si="46"/>
        <v>45220</v>
      </c>
    </row>
    <row r="358" spans="1:10" x14ac:dyDescent="0.2">
      <c r="A358" s="1">
        <v>45215</v>
      </c>
      <c r="B358" s="1" t="str">
        <f xml:space="preserve"> TEXT(Table2[[#This Row],[Date]], "mmm-yyyy")</f>
        <v>Oct-2023</v>
      </c>
      <c r="C358">
        <f t="shared" si="40"/>
        <v>2023</v>
      </c>
      <c r="D358">
        <f t="shared" si="41"/>
        <v>10</v>
      </c>
      <c r="E358" t="str">
        <f t="shared" si="42"/>
        <v>October</v>
      </c>
      <c r="F358" t="str">
        <f t="shared" si="47"/>
        <v>Q4</v>
      </c>
      <c r="G358">
        <f t="shared" si="43"/>
        <v>2</v>
      </c>
      <c r="H358" t="str">
        <f t="shared" si="44"/>
        <v>Monday</v>
      </c>
      <c r="I358" s="1">
        <f t="shared" si="45"/>
        <v>45214</v>
      </c>
      <c r="J358" s="1">
        <f t="shared" si="46"/>
        <v>45220</v>
      </c>
    </row>
    <row r="359" spans="1:10" x14ac:dyDescent="0.2">
      <c r="A359" s="1">
        <v>45216</v>
      </c>
      <c r="B359" s="1" t="str">
        <f xml:space="preserve"> TEXT(Table2[[#This Row],[Date]], "mmm-yyyy")</f>
        <v>Oct-2023</v>
      </c>
      <c r="C359">
        <f t="shared" si="40"/>
        <v>2023</v>
      </c>
      <c r="D359">
        <f t="shared" si="41"/>
        <v>10</v>
      </c>
      <c r="E359" t="str">
        <f t="shared" si="42"/>
        <v>October</v>
      </c>
      <c r="F359" t="str">
        <f t="shared" si="47"/>
        <v>Q4</v>
      </c>
      <c r="G359">
        <f t="shared" si="43"/>
        <v>3</v>
      </c>
      <c r="H359" t="str">
        <f t="shared" si="44"/>
        <v>Tuesday</v>
      </c>
      <c r="I359" s="1">
        <f t="shared" si="45"/>
        <v>45214</v>
      </c>
      <c r="J359" s="1">
        <f t="shared" si="46"/>
        <v>45220</v>
      </c>
    </row>
    <row r="360" spans="1:10" x14ac:dyDescent="0.2">
      <c r="A360" s="1">
        <v>45217</v>
      </c>
      <c r="B360" s="1" t="str">
        <f xml:space="preserve"> TEXT(Table2[[#This Row],[Date]], "mmm-yyyy")</f>
        <v>Oct-2023</v>
      </c>
      <c r="C360">
        <f t="shared" si="40"/>
        <v>2023</v>
      </c>
      <c r="D360">
        <f t="shared" si="41"/>
        <v>10</v>
      </c>
      <c r="E360" t="str">
        <f t="shared" si="42"/>
        <v>October</v>
      </c>
      <c r="F360" t="str">
        <f t="shared" si="47"/>
        <v>Q4</v>
      </c>
      <c r="G360">
        <f t="shared" si="43"/>
        <v>4</v>
      </c>
      <c r="H360" t="str">
        <f t="shared" si="44"/>
        <v>Wednesday</v>
      </c>
      <c r="I360" s="1">
        <f t="shared" si="45"/>
        <v>45214</v>
      </c>
      <c r="J360" s="1">
        <f t="shared" si="46"/>
        <v>45220</v>
      </c>
    </row>
    <row r="361" spans="1:10" x14ac:dyDescent="0.2">
      <c r="A361" s="1">
        <v>45218</v>
      </c>
      <c r="B361" s="1" t="str">
        <f xml:space="preserve"> TEXT(Table2[[#This Row],[Date]], "mmm-yyyy")</f>
        <v>Oct-2023</v>
      </c>
      <c r="C361">
        <f t="shared" si="40"/>
        <v>2023</v>
      </c>
      <c r="D361">
        <f t="shared" si="41"/>
        <v>10</v>
      </c>
      <c r="E361" t="str">
        <f t="shared" si="42"/>
        <v>October</v>
      </c>
      <c r="F361" t="str">
        <f t="shared" si="47"/>
        <v>Q4</v>
      </c>
      <c r="G361">
        <f t="shared" si="43"/>
        <v>5</v>
      </c>
      <c r="H361" t="str">
        <f t="shared" si="44"/>
        <v>Thursday</v>
      </c>
      <c r="I361" s="1">
        <f t="shared" si="45"/>
        <v>45214</v>
      </c>
      <c r="J361" s="1">
        <f t="shared" si="46"/>
        <v>45220</v>
      </c>
    </row>
    <row r="362" spans="1:10" x14ac:dyDescent="0.2">
      <c r="A362" s="1">
        <v>45219</v>
      </c>
      <c r="B362" s="1" t="str">
        <f xml:space="preserve"> TEXT(Table2[[#This Row],[Date]], "mmm-yyyy")</f>
        <v>Oct-2023</v>
      </c>
      <c r="C362">
        <f t="shared" si="40"/>
        <v>2023</v>
      </c>
      <c r="D362">
        <f t="shared" si="41"/>
        <v>10</v>
      </c>
      <c r="E362" t="str">
        <f t="shared" si="42"/>
        <v>October</v>
      </c>
      <c r="F362" t="str">
        <f t="shared" si="47"/>
        <v>Q4</v>
      </c>
      <c r="G362">
        <f t="shared" si="43"/>
        <v>6</v>
      </c>
      <c r="H362" t="str">
        <f t="shared" si="44"/>
        <v>Friday</v>
      </c>
      <c r="I362" s="1">
        <f t="shared" si="45"/>
        <v>45214</v>
      </c>
      <c r="J362" s="1">
        <f t="shared" si="46"/>
        <v>45220</v>
      </c>
    </row>
    <row r="363" spans="1:10" x14ac:dyDescent="0.2">
      <c r="A363" s="1">
        <v>45220</v>
      </c>
      <c r="B363" s="1" t="str">
        <f xml:space="preserve"> TEXT(Table2[[#This Row],[Date]], "mmm-yyyy")</f>
        <v>Oct-2023</v>
      </c>
      <c r="C363">
        <f t="shared" si="40"/>
        <v>2023</v>
      </c>
      <c r="D363">
        <f t="shared" si="41"/>
        <v>10</v>
      </c>
      <c r="E363" t="str">
        <f t="shared" si="42"/>
        <v>October</v>
      </c>
      <c r="F363" t="str">
        <f t="shared" si="47"/>
        <v>Q4</v>
      </c>
      <c r="G363">
        <f t="shared" si="43"/>
        <v>7</v>
      </c>
      <c r="H363" t="str">
        <f t="shared" si="44"/>
        <v>Saturday</v>
      </c>
      <c r="I363" s="1">
        <f t="shared" si="45"/>
        <v>45214</v>
      </c>
      <c r="J363" s="1">
        <f t="shared" si="46"/>
        <v>45220</v>
      </c>
    </row>
    <row r="364" spans="1:10" x14ac:dyDescent="0.2">
      <c r="A364" s="1">
        <v>45221</v>
      </c>
      <c r="B364" s="1" t="str">
        <f xml:space="preserve"> TEXT(Table2[[#This Row],[Date]], "mmm-yyyy")</f>
        <v>Oct-2023</v>
      </c>
      <c r="C364">
        <f t="shared" si="40"/>
        <v>2023</v>
      </c>
      <c r="D364">
        <f t="shared" si="41"/>
        <v>10</v>
      </c>
      <c r="E364" t="str">
        <f t="shared" si="42"/>
        <v>October</v>
      </c>
      <c r="F364" t="str">
        <f t="shared" si="47"/>
        <v>Q4</v>
      </c>
      <c r="G364">
        <f t="shared" si="43"/>
        <v>1</v>
      </c>
      <c r="H364" t="str">
        <f t="shared" si="44"/>
        <v>Sunday</v>
      </c>
      <c r="I364" s="1">
        <f t="shared" si="45"/>
        <v>45221</v>
      </c>
      <c r="J364" s="1">
        <f t="shared" si="46"/>
        <v>45227</v>
      </c>
    </row>
    <row r="365" spans="1:10" x14ac:dyDescent="0.2">
      <c r="A365" s="1">
        <v>45222</v>
      </c>
      <c r="B365" s="1" t="str">
        <f xml:space="preserve"> TEXT(Table2[[#This Row],[Date]], "mmm-yyyy")</f>
        <v>Oct-2023</v>
      </c>
      <c r="C365">
        <f t="shared" si="40"/>
        <v>2023</v>
      </c>
      <c r="D365">
        <f t="shared" si="41"/>
        <v>10</v>
      </c>
      <c r="E365" t="str">
        <f t="shared" si="42"/>
        <v>October</v>
      </c>
      <c r="F365" t="str">
        <f t="shared" si="47"/>
        <v>Q4</v>
      </c>
      <c r="G365">
        <f t="shared" si="43"/>
        <v>2</v>
      </c>
      <c r="H365" t="str">
        <f t="shared" si="44"/>
        <v>Monday</v>
      </c>
      <c r="I365" s="1">
        <f t="shared" si="45"/>
        <v>45221</v>
      </c>
      <c r="J365" s="1">
        <f t="shared" si="46"/>
        <v>45227</v>
      </c>
    </row>
    <row r="366" spans="1:10" x14ac:dyDescent="0.2">
      <c r="A366" s="1">
        <v>45223</v>
      </c>
      <c r="B366" s="1" t="str">
        <f xml:space="preserve"> TEXT(Table2[[#This Row],[Date]], "mmm-yyyy")</f>
        <v>Oct-2023</v>
      </c>
      <c r="C366">
        <f t="shared" si="40"/>
        <v>2023</v>
      </c>
      <c r="D366">
        <f t="shared" si="41"/>
        <v>10</v>
      </c>
      <c r="E366" t="str">
        <f t="shared" si="42"/>
        <v>October</v>
      </c>
      <c r="F366" t="str">
        <f t="shared" si="47"/>
        <v>Q4</v>
      </c>
      <c r="G366">
        <f t="shared" si="43"/>
        <v>3</v>
      </c>
      <c r="H366" t="str">
        <f t="shared" si="44"/>
        <v>Tuesday</v>
      </c>
      <c r="I366" s="1">
        <f t="shared" si="45"/>
        <v>45221</v>
      </c>
      <c r="J366" s="1">
        <f t="shared" si="46"/>
        <v>45227</v>
      </c>
    </row>
    <row r="367" spans="1:10" x14ac:dyDescent="0.2">
      <c r="A367" s="1">
        <v>45224</v>
      </c>
      <c r="B367" s="1" t="str">
        <f xml:space="preserve"> TEXT(Table2[[#This Row],[Date]], "mmm-yyyy")</f>
        <v>Oct-2023</v>
      </c>
      <c r="C367">
        <f t="shared" si="40"/>
        <v>2023</v>
      </c>
      <c r="D367">
        <f t="shared" si="41"/>
        <v>10</v>
      </c>
      <c r="E367" t="str">
        <f t="shared" si="42"/>
        <v>October</v>
      </c>
      <c r="F367" t="str">
        <f t="shared" si="47"/>
        <v>Q4</v>
      </c>
      <c r="G367">
        <f t="shared" si="43"/>
        <v>4</v>
      </c>
      <c r="H367" t="str">
        <f t="shared" si="44"/>
        <v>Wednesday</v>
      </c>
      <c r="I367" s="1">
        <f t="shared" si="45"/>
        <v>45221</v>
      </c>
      <c r="J367" s="1">
        <f t="shared" si="46"/>
        <v>45227</v>
      </c>
    </row>
    <row r="368" spans="1:10" x14ac:dyDescent="0.2">
      <c r="A368" s="1">
        <v>45225</v>
      </c>
      <c r="B368" s="1" t="str">
        <f xml:space="preserve"> TEXT(Table2[[#This Row],[Date]], "mmm-yyyy")</f>
        <v>Oct-2023</v>
      </c>
      <c r="C368">
        <f t="shared" si="40"/>
        <v>2023</v>
      </c>
      <c r="D368">
        <f t="shared" si="41"/>
        <v>10</v>
      </c>
      <c r="E368" t="str">
        <f t="shared" si="42"/>
        <v>October</v>
      </c>
      <c r="F368" t="str">
        <f t="shared" si="47"/>
        <v>Q4</v>
      </c>
      <c r="G368">
        <f t="shared" si="43"/>
        <v>5</v>
      </c>
      <c r="H368" t="str">
        <f t="shared" si="44"/>
        <v>Thursday</v>
      </c>
      <c r="I368" s="1">
        <f t="shared" si="45"/>
        <v>45221</v>
      </c>
      <c r="J368" s="1">
        <f t="shared" si="46"/>
        <v>45227</v>
      </c>
    </row>
    <row r="369" spans="1:10" x14ac:dyDescent="0.2">
      <c r="A369" s="1">
        <v>45226</v>
      </c>
      <c r="B369" s="1" t="str">
        <f xml:space="preserve"> TEXT(Table2[[#This Row],[Date]], "mmm-yyyy")</f>
        <v>Oct-2023</v>
      </c>
      <c r="C369">
        <f t="shared" si="40"/>
        <v>2023</v>
      </c>
      <c r="D369">
        <f t="shared" si="41"/>
        <v>10</v>
      </c>
      <c r="E369" t="str">
        <f t="shared" si="42"/>
        <v>October</v>
      </c>
      <c r="F369" t="str">
        <f t="shared" si="47"/>
        <v>Q4</v>
      </c>
      <c r="G369">
        <f t="shared" si="43"/>
        <v>6</v>
      </c>
      <c r="H369" t="str">
        <f t="shared" si="44"/>
        <v>Friday</v>
      </c>
      <c r="I369" s="1">
        <f t="shared" si="45"/>
        <v>45221</v>
      </c>
      <c r="J369" s="1">
        <f t="shared" si="46"/>
        <v>45227</v>
      </c>
    </row>
    <row r="370" spans="1:10" x14ac:dyDescent="0.2">
      <c r="A370" s="1">
        <v>45227</v>
      </c>
      <c r="B370" s="1" t="str">
        <f xml:space="preserve"> TEXT(Table2[[#This Row],[Date]], "mmm-yyyy")</f>
        <v>Oct-2023</v>
      </c>
      <c r="C370">
        <f t="shared" si="40"/>
        <v>2023</v>
      </c>
      <c r="D370">
        <f t="shared" si="41"/>
        <v>10</v>
      </c>
      <c r="E370" t="str">
        <f t="shared" si="42"/>
        <v>October</v>
      </c>
      <c r="F370" t="str">
        <f t="shared" si="47"/>
        <v>Q4</v>
      </c>
      <c r="G370">
        <f t="shared" si="43"/>
        <v>7</v>
      </c>
      <c r="H370" t="str">
        <f t="shared" si="44"/>
        <v>Saturday</v>
      </c>
      <c r="I370" s="1">
        <f t="shared" si="45"/>
        <v>45221</v>
      </c>
      <c r="J370" s="1">
        <f t="shared" si="46"/>
        <v>45227</v>
      </c>
    </row>
    <row r="371" spans="1:10" x14ac:dyDescent="0.2">
      <c r="A371" s="1">
        <v>45228</v>
      </c>
      <c r="B371" s="1" t="str">
        <f xml:space="preserve"> TEXT(Table2[[#This Row],[Date]], "mmm-yyyy")</f>
        <v>Oct-2023</v>
      </c>
      <c r="C371">
        <f t="shared" si="40"/>
        <v>2023</v>
      </c>
      <c r="D371">
        <f t="shared" si="41"/>
        <v>10</v>
      </c>
      <c r="E371" t="str">
        <f t="shared" si="42"/>
        <v>October</v>
      </c>
      <c r="F371" t="str">
        <f t="shared" si="47"/>
        <v>Q4</v>
      </c>
      <c r="G371">
        <f t="shared" si="43"/>
        <v>1</v>
      </c>
      <c r="H371" t="str">
        <f t="shared" si="44"/>
        <v>Sunday</v>
      </c>
      <c r="I371" s="1">
        <f t="shared" si="45"/>
        <v>45228</v>
      </c>
      <c r="J371" s="1">
        <f t="shared" si="46"/>
        <v>45234</v>
      </c>
    </row>
    <row r="372" spans="1:10" x14ac:dyDescent="0.2">
      <c r="A372" s="1">
        <v>45229</v>
      </c>
      <c r="B372" s="1" t="str">
        <f xml:space="preserve"> TEXT(Table2[[#This Row],[Date]], "mmm-yyyy")</f>
        <v>Oct-2023</v>
      </c>
      <c r="C372">
        <f t="shared" si="40"/>
        <v>2023</v>
      </c>
      <c r="D372">
        <f t="shared" si="41"/>
        <v>10</v>
      </c>
      <c r="E372" t="str">
        <f t="shared" si="42"/>
        <v>October</v>
      </c>
      <c r="F372" t="str">
        <f t="shared" si="47"/>
        <v>Q4</v>
      </c>
      <c r="G372">
        <f t="shared" si="43"/>
        <v>2</v>
      </c>
      <c r="H372" t="str">
        <f t="shared" si="44"/>
        <v>Monday</v>
      </c>
      <c r="I372" s="1">
        <f t="shared" si="45"/>
        <v>45228</v>
      </c>
      <c r="J372" s="1">
        <f t="shared" si="46"/>
        <v>45234</v>
      </c>
    </row>
    <row r="373" spans="1:10" x14ac:dyDescent="0.2">
      <c r="A373" s="1">
        <v>45230</v>
      </c>
      <c r="B373" s="1" t="str">
        <f xml:space="preserve"> TEXT(Table2[[#This Row],[Date]], "mmm-yyyy")</f>
        <v>Oct-2023</v>
      </c>
      <c r="C373">
        <f t="shared" si="40"/>
        <v>2023</v>
      </c>
      <c r="D373">
        <f t="shared" si="41"/>
        <v>10</v>
      </c>
      <c r="E373" t="str">
        <f t="shared" si="42"/>
        <v>October</v>
      </c>
      <c r="F373" t="str">
        <f t="shared" si="47"/>
        <v>Q4</v>
      </c>
      <c r="G373">
        <f t="shared" si="43"/>
        <v>3</v>
      </c>
      <c r="H373" t="str">
        <f t="shared" si="44"/>
        <v>Tuesday</v>
      </c>
      <c r="I373" s="1">
        <f t="shared" si="45"/>
        <v>45228</v>
      </c>
      <c r="J373" s="1">
        <f t="shared" si="46"/>
        <v>45234</v>
      </c>
    </row>
    <row r="374" spans="1:10" x14ac:dyDescent="0.2">
      <c r="A374" s="1">
        <v>45231</v>
      </c>
      <c r="B374" s="1" t="str">
        <f xml:space="preserve"> TEXT(Table2[[#This Row],[Date]], "mmm-yyyy")</f>
        <v>Nov-2023</v>
      </c>
      <c r="C374">
        <f t="shared" si="40"/>
        <v>2023</v>
      </c>
      <c r="D374">
        <f t="shared" si="41"/>
        <v>11</v>
      </c>
      <c r="E374" t="str">
        <f t="shared" si="42"/>
        <v>November</v>
      </c>
      <c r="F374" t="str">
        <f t="shared" si="47"/>
        <v>Q4</v>
      </c>
      <c r="G374">
        <f t="shared" si="43"/>
        <v>4</v>
      </c>
      <c r="H374" t="str">
        <f t="shared" si="44"/>
        <v>Wednesday</v>
      </c>
      <c r="I374" s="1">
        <f t="shared" si="45"/>
        <v>45228</v>
      </c>
      <c r="J374" s="1">
        <f t="shared" si="46"/>
        <v>45234</v>
      </c>
    </row>
    <row r="375" spans="1:10" x14ac:dyDescent="0.2">
      <c r="A375" s="1">
        <v>45232</v>
      </c>
      <c r="B375" s="1" t="str">
        <f xml:space="preserve"> TEXT(Table2[[#This Row],[Date]], "mmm-yyyy")</f>
        <v>Nov-2023</v>
      </c>
      <c r="C375">
        <f t="shared" si="40"/>
        <v>2023</v>
      </c>
      <c r="D375">
        <f t="shared" si="41"/>
        <v>11</v>
      </c>
      <c r="E375" t="str">
        <f t="shared" si="42"/>
        <v>November</v>
      </c>
      <c r="F375" t="str">
        <f t="shared" si="47"/>
        <v>Q4</v>
      </c>
      <c r="G375">
        <f t="shared" si="43"/>
        <v>5</v>
      </c>
      <c r="H375" t="str">
        <f t="shared" si="44"/>
        <v>Thursday</v>
      </c>
      <c r="I375" s="1">
        <f t="shared" si="45"/>
        <v>45228</v>
      </c>
      <c r="J375" s="1">
        <f t="shared" si="46"/>
        <v>45234</v>
      </c>
    </row>
    <row r="376" spans="1:10" x14ac:dyDescent="0.2">
      <c r="A376" s="1">
        <v>45233</v>
      </c>
      <c r="B376" s="1" t="str">
        <f xml:space="preserve"> TEXT(Table2[[#This Row],[Date]], "mmm-yyyy")</f>
        <v>Nov-2023</v>
      </c>
      <c r="C376">
        <f t="shared" si="40"/>
        <v>2023</v>
      </c>
      <c r="D376">
        <f t="shared" si="41"/>
        <v>11</v>
      </c>
      <c r="E376" t="str">
        <f t="shared" si="42"/>
        <v>November</v>
      </c>
      <c r="F376" t="str">
        <f t="shared" si="47"/>
        <v>Q4</v>
      </c>
      <c r="G376">
        <f t="shared" si="43"/>
        <v>6</v>
      </c>
      <c r="H376" t="str">
        <f t="shared" si="44"/>
        <v>Friday</v>
      </c>
      <c r="I376" s="1">
        <f t="shared" si="45"/>
        <v>45228</v>
      </c>
      <c r="J376" s="1">
        <f t="shared" si="46"/>
        <v>45234</v>
      </c>
    </row>
    <row r="377" spans="1:10" x14ac:dyDescent="0.2">
      <c r="A377" s="1">
        <v>45234</v>
      </c>
      <c r="B377" s="1" t="str">
        <f xml:space="preserve"> TEXT(Table2[[#This Row],[Date]], "mmm-yyyy")</f>
        <v>Nov-2023</v>
      </c>
      <c r="C377">
        <f t="shared" si="40"/>
        <v>2023</v>
      </c>
      <c r="D377">
        <f t="shared" si="41"/>
        <v>11</v>
      </c>
      <c r="E377" t="str">
        <f t="shared" si="42"/>
        <v>November</v>
      </c>
      <c r="F377" t="str">
        <f t="shared" si="47"/>
        <v>Q4</v>
      </c>
      <c r="G377">
        <f t="shared" si="43"/>
        <v>7</v>
      </c>
      <c r="H377" t="str">
        <f t="shared" si="44"/>
        <v>Saturday</v>
      </c>
      <c r="I377" s="1">
        <f t="shared" si="45"/>
        <v>45228</v>
      </c>
      <c r="J377" s="1">
        <f t="shared" si="46"/>
        <v>45234</v>
      </c>
    </row>
    <row r="378" spans="1:10" x14ac:dyDescent="0.2">
      <c r="A378" s="1">
        <v>45235</v>
      </c>
      <c r="B378" s="1" t="str">
        <f xml:space="preserve"> TEXT(Table2[[#This Row],[Date]], "mmm-yyyy")</f>
        <v>Nov-2023</v>
      </c>
      <c r="C378">
        <f t="shared" si="40"/>
        <v>2023</v>
      </c>
      <c r="D378">
        <f t="shared" si="41"/>
        <v>11</v>
      </c>
      <c r="E378" t="str">
        <f t="shared" si="42"/>
        <v>November</v>
      </c>
      <c r="F378" t="str">
        <f t="shared" si="47"/>
        <v>Q4</v>
      </c>
      <c r="G378">
        <f t="shared" si="43"/>
        <v>1</v>
      </c>
      <c r="H378" t="str">
        <f t="shared" si="44"/>
        <v>Sunday</v>
      </c>
      <c r="I378" s="1">
        <f t="shared" si="45"/>
        <v>45235</v>
      </c>
      <c r="J378" s="1">
        <f t="shared" si="46"/>
        <v>45241</v>
      </c>
    </row>
    <row r="379" spans="1:10" x14ac:dyDescent="0.2">
      <c r="A379" s="1">
        <v>45236</v>
      </c>
      <c r="B379" s="1" t="str">
        <f xml:space="preserve"> TEXT(Table2[[#This Row],[Date]], "mmm-yyyy")</f>
        <v>Nov-2023</v>
      </c>
      <c r="C379">
        <f t="shared" si="40"/>
        <v>2023</v>
      </c>
      <c r="D379">
        <f t="shared" si="41"/>
        <v>11</v>
      </c>
      <c r="E379" t="str">
        <f t="shared" si="42"/>
        <v>November</v>
      </c>
      <c r="F379" t="str">
        <f t="shared" si="47"/>
        <v>Q4</v>
      </c>
      <c r="G379">
        <f t="shared" si="43"/>
        <v>2</v>
      </c>
      <c r="H379" t="str">
        <f t="shared" si="44"/>
        <v>Monday</v>
      </c>
      <c r="I379" s="1">
        <f t="shared" si="45"/>
        <v>45235</v>
      </c>
      <c r="J379" s="1">
        <f t="shared" si="46"/>
        <v>45241</v>
      </c>
    </row>
    <row r="380" spans="1:10" x14ac:dyDescent="0.2">
      <c r="A380" s="1">
        <v>45237</v>
      </c>
      <c r="B380" s="1" t="str">
        <f xml:space="preserve"> TEXT(Table2[[#This Row],[Date]], "mmm-yyyy")</f>
        <v>Nov-2023</v>
      </c>
      <c r="C380">
        <f t="shared" si="40"/>
        <v>2023</v>
      </c>
      <c r="D380">
        <f t="shared" si="41"/>
        <v>11</v>
      </c>
      <c r="E380" t="str">
        <f t="shared" si="42"/>
        <v>November</v>
      </c>
      <c r="F380" t="str">
        <f t="shared" si="47"/>
        <v>Q4</v>
      </c>
      <c r="G380">
        <f t="shared" si="43"/>
        <v>3</v>
      </c>
      <c r="H380" t="str">
        <f t="shared" si="44"/>
        <v>Tuesday</v>
      </c>
      <c r="I380" s="1">
        <f t="shared" si="45"/>
        <v>45235</v>
      </c>
      <c r="J380" s="1">
        <f t="shared" si="46"/>
        <v>45241</v>
      </c>
    </row>
    <row r="381" spans="1:10" x14ac:dyDescent="0.2">
      <c r="A381" s="1">
        <v>45238</v>
      </c>
      <c r="B381" s="1" t="str">
        <f xml:space="preserve"> TEXT(Table2[[#This Row],[Date]], "mmm-yyyy")</f>
        <v>Nov-2023</v>
      </c>
      <c r="C381">
        <f t="shared" si="40"/>
        <v>2023</v>
      </c>
      <c r="D381">
        <f t="shared" si="41"/>
        <v>11</v>
      </c>
      <c r="E381" t="str">
        <f t="shared" si="42"/>
        <v>November</v>
      </c>
      <c r="F381" t="str">
        <f t="shared" si="47"/>
        <v>Q4</v>
      </c>
      <c r="G381">
        <f t="shared" si="43"/>
        <v>4</v>
      </c>
      <c r="H381" t="str">
        <f t="shared" si="44"/>
        <v>Wednesday</v>
      </c>
      <c r="I381" s="1">
        <f t="shared" si="45"/>
        <v>45235</v>
      </c>
      <c r="J381" s="1">
        <f t="shared" si="46"/>
        <v>45241</v>
      </c>
    </row>
    <row r="382" spans="1:10" x14ac:dyDescent="0.2">
      <c r="A382" s="1">
        <v>45239</v>
      </c>
      <c r="B382" s="1" t="str">
        <f xml:space="preserve"> TEXT(Table2[[#This Row],[Date]], "mmm-yyyy")</f>
        <v>Nov-2023</v>
      </c>
      <c r="C382">
        <f t="shared" si="40"/>
        <v>2023</v>
      </c>
      <c r="D382">
        <f t="shared" si="41"/>
        <v>11</v>
      </c>
      <c r="E382" t="str">
        <f t="shared" si="42"/>
        <v>November</v>
      </c>
      <c r="F382" t="str">
        <f t="shared" si="47"/>
        <v>Q4</v>
      </c>
      <c r="G382">
        <f t="shared" si="43"/>
        <v>5</v>
      </c>
      <c r="H382" t="str">
        <f t="shared" si="44"/>
        <v>Thursday</v>
      </c>
      <c r="I382" s="1">
        <f t="shared" si="45"/>
        <v>45235</v>
      </c>
      <c r="J382" s="1">
        <f t="shared" si="46"/>
        <v>45241</v>
      </c>
    </row>
    <row r="383" spans="1:10" x14ac:dyDescent="0.2">
      <c r="A383" s="1">
        <v>45240</v>
      </c>
      <c r="B383" s="1" t="str">
        <f xml:space="preserve"> TEXT(Table2[[#This Row],[Date]], "mmm-yyyy")</f>
        <v>Nov-2023</v>
      </c>
      <c r="C383">
        <f t="shared" si="40"/>
        <v>2023</v>
      </c>
      <c r="D383">
        <f t="shared" si="41"/>
        <v>11</v>
      </c>
      <c r="E383" t="str">
        <f t="shared" si="42"/>
        <v>November</v>
      </c>
      <c r="F383" t="str">
        <f t="shared" si="47"/>
        <v>Q4</v>
      </c>
      <c r="G383">
        <f t="shared" si="43"/>
        <v>6</v>
      </c>
      <c r="H383" t="str">
        <f t="shared" si="44"/>
        <v>Friday</v>
      </c>
      <c r="I383" s="1">
        <f t="shared" si="45"/>
        <v>45235</v>
      </c>
      <c r="J383" s="1">
        <f t="shared" si="46"/>
        <v>45241</v>
      </c>
    </row>
    <row r="384" spans="1:10" x14ac:dyDescent="0.2">
      <c r="A384" s="1">
        <v>45241</v>
      </c>
      <c r="B384" s="1" t="str">
        <f xml:space="preserve"> TEXT(Table2[[#This Row],[Date]], "mmm-yyyy")</f>
        <v>Nov-2023</v>
      </c>
      <c r="C384">
        <f t="shared" si="40"/>
        <v>2023</v>
      </c>
      <c r="D384">
        <f t="shared" si="41"/>
        <v>11</v>
      </c>
      <c r="E384" t="str">
        <f t="shared" si="42"/>
        <v>November</v>
      </c>
      <c r="F384" t="str">
        <f t="shared" si="47"/>
        <v>Q4</v>
      </c>
      <c r="G384">
        <f t="shared" si="43"/>
        <v>7</v>
      </c>
      <c r="H384" t="str">
        <f t="shared" si="44"/>
        <v>Saturday</v>
      </c>
      <c r="I384" s="1">
        <f t="shared" si="45"/>
        <v>45235</v>
      </c>
      <c r="J384" s="1">
        <f t="shared" si="46"/>
        <v>45241</v>
      </c>
    </row>
    <row r="385" spans="1:10" x14ac:dyDescent="0.2">
      <c r="A385" s="1">
        <v>45242</v>
      </c>
      <c r="B385" s="1" t="str">
        <f xml:space="preserve"> TEXT(Table2[[#This Row],[Date]], "mmm-yyyy")</f>
        <v>Nov-2023</v>
      </c>
      <c r="C385">
        <f t="shared" si="40"/>
        <v>2023</v>
      </c>
      <c r="D385">
        <f t="shared" si="41"/>
        <v>11</v>
      </c>
      <c r="E385" t="str">
        <f t="shared" si="42"/>
        <v>November</v>
      </c>
      <c r="F385" t="str">
        <f t="shared" si="47"/>
        <v>Q4</v>
      </c>
      <c r="G385">
        <f t="shared" si="43"/>
        <v>1</v>
      </c>
      <c r="H385" t="str">
        <f t="shared" si="44"/>
        <v>Sunday</v>
      </c>
      <c r="I385" s="1">
        <f t="shared" si="45"/>
        <v>45242</v>
      </c>
      <c r="J385" s="1">
        <f t="shared" si="46"/>
        <v>45248</v>
      </c>
    </row>
    <row r="386" spans="1:10" x14ac:dyDescent="0.2">
      <c r="A386" s="1">
        <v>45243</v>
      </c>
      <c r="B386" s="1" t="str">
        <f xml:space="preserve"> TEXT(Table2[[#This Row],[Date]], "mmm-yyyy")</f>
        <v>Nov-2023</v>
      </c>
      <c r="C386">
        <f t="shared" ref="C386:C449" si="48" xml:space="preserve"> YEAR(A386)</f>
        <v>2023</v>
      </c>
      <c r="D386">
        <f t="shared" ref="D386:D449" si="49" xml:space="preserve"> MONTH(A386)</f>
        <v>11</v>
      </c>
      <c r="E386" t="str">
        <f t="shared" ref="E386:E449" si="50" xml:space="preserve"> TEXT(A386,"mmmm")</f>
        <v>November</v>
      </c>
      <c r="F386" t="str">
        <f t="shared" si="47"/>
        <v>Q4</v>
      </c>
      <c r="G386">
        <f t="shared" ref="G386:G449" si="51" xml:space="preserve"> WEEKDAY(A386)</f>
        <v>2</v>
      </c>
      <c r="H386" t="str">
        <f t="shared" ref="H386:H449" si="52" xml:space="preserve"> TEXT(A386,"dddd")</f>
        <v>Monday</v>
      </c>
      <c r="I386" s="1">
        <f t="shared" ref="I386:I449" si="53">A386 - WEEKDAY(A386, 1) + 1</f>
        <v>45242</v>
      </c>
      <c r="J386" s="1">
        <f t="shared" ref="J386:J449" si="54">A386 - WEEKDAY(A386, 1) + 7</f>
        <v>45248</v>
      </c>
    </row>
    <row r="387" spans="1:10" x14ac:dyDescent="0.2">
      <c r="A387" s="1">
        <v>45244</v>
      </c>
      <c r="B387" s="1" t="str">
        <f xml:space="preserve"> TEXT(Table2[[#This Row],[Date]], "mmm-yyyy")</f>
        <v>Nov-2023</v>
      </c>
      <c r="C387">
        <f t="shared" si="48"/>
        <v>2023</v>
      </c>
      <c r="D387">
        <f t="shared" si="49"/>
        <v>11</v>
      </c>
      <c r="E387" t="str">
        <f t="shared" si="50"/>
        <v>November</v>
      </c>
      <c r="F387" t="str">
        <f t="shared" ref="F387:F450" si="55" xml:space="preserve"> "Q" &amp; INT((D387-1)/3)+1</f>
        <v>Q4</v>
      </c>
      <c r="G387">
        <f t="shared" si="51"/>
        <v>3</v>
      </c>
      <c r="H387" t="str">
        <f t="shared" si="52"/>
        <v>Tuesday</v>
      </c>
      <c r="I387" s="1">
        <f t="shared" si="53"/>
        <v>45242</v>
      </c>
      <c r="J387" s="1">
        <f t="shared" si="54"/>
        <v>45248</v>
      </c>
    </row>
    <row r="388" spans="1:10" x14ac:dyDescent="0.2">
      <c r="A388" s="1">
        <v>45245</v>
      </c>
      <c r="B388" s="1" t="str">
        <f xml:space="preserve"> TEXT(Table2[[#This Row],[Date]], "mmm-yyyy")</f>
        <v>Nov-2023</v>
      </c>
      <c r="C388">
        <f t="shared" si="48"/>
        <v>2023</v>
      </c>
      <c r="D388">
        <f t="shared" si="49"/>
        <v>11</v>
      </c>
      <c r="E388" t="str">
        <f t="shared" si="50"/>
        <v>November</v>
      </c>
      <c r="F388" t="str">
        <f t="shared" si="55"/>
        <v>Q4</v>
      </c>
      <c r="G388">
        <f t="shared" si="51"/>
        <v>4</v>
      </c>
      <c r="H388" t="str">
        <f t="shared" si="52"/>
        <v>Wednesday</v>
      </c>
      <c r="I388" s="1">
        <f t="shared" si="53"/>
        <v>45242</v>
      </c>
      <c r="J388" s="1">
        <f t="shared" si="54"/>
        <v>45248</v>
      </c>
    </row>
    <row r="389" spans="1:10" x14ac:dyDescent="0.2">
      <c r="A389" s="1">
        <v>45246</v>
      </c>
      <c r="B389" s="1" t="str">
        <f xml:space="preserve"> TEXT(Table2[[#This Row],[Date]], "mmm-yyyy")</f>
        <v>Nov-2023</v>
      </c>
      <c r="C389">
        <f t="shared" si="48"/>
        <v>2023</v>
      </c>
      <c r="D389">
        <f t="shared" si="49"/>
        <v>11</v>
      </c>
      <c r="E389" t="str">
        <f t="shared" si="50"/>
        <v>November</v>
      </c>
      <c r="F389" t="str">
        <f t="shared" si="55"/>
        <v>Q4</v>
      </c>
      <c r="G389">
        <f t="shared" si="51"/>
        <v>5</v>
      </c>
      <c r="H389" t="str">
        <f t="shared" si="52"/>
        <v>Thursday</v>
      </c>
      <c r="I389" s="1">
        <f t="shared" si="53"/>
        <v>45242</v>
      </c>
      <c r="J389" s="1">
        <f t="shared" si="54"/>
        <v>45248</v>
      </c>
    </row>
    <row r="390" spans="1:10" x14ac:dyDescent="0.2">
      <c r="A390" s="1">
        <v>45247</v>
      </c>
      <c r="B390" s="1" t="str">
        <f xml:space="preserve"> TEXT(Table2[[#This Row],[Date]], "mmm-yyyy")</f>
        <v>Nov-2023</v>
      </c>
      <c r="C390">
        <f t="shared" si="48"/>
        <v>2023</v>
      </c>
      <c r="D390">
        <f t="shared" si="49"/>
        <v>11</v>
      </c>
      <c r="E390" t="str">
        <f t="shared" si="50"/>
        <v>November</v>
      </c>
      <c r="F390" t="str">
        <f t="shared" si="55"/>
        <v>Q4</v>
      </c>
      <c r="G390">
        <f t="shared" si="51"/>
        <v>6</v>
      </c>
      <c r="H390" t="str">
        <f t="shared" si="52"/>
        <v>Friday</v>
      </c>
      <c r="I390" s="1">
        <f t="shared" si="53"/>
        <v>45242</v>
      </c>
      <c r="J390" s="1">
        <f t="shared" si="54"/>
        <v>45248</v>
      </c>
    </row>
    <row r="391" spans="1:10" x14ac:dyDescent="0.2">
      <c r="A391" s="1">
        <v>45248</v>
      </c>
      <c r="B391" s="1" t="str">
        <f xml:space="preserve"> TEXT(Table2[[#This Row],[Date]], "mmm-yyyy")</f>
        <v>Nov-2023</v>
      </c>
      <c r="C391">
        <f t="shared" si="48"/>
        <v>2023</v>
      </c>
      <c r="D391">
        <f t="shared" si="49"/>
        <v>11</v>
      </c>
      <c r="E391" t="str">
        <f t="shared" si="50"/>
        <v>November</v>
      </c>
      <c r="F391" t="str">
        <f t="shared" si="55"/>
        <v>Q4</v>
      </c>
      <c r="G391">
        <f t="shared" si="51"/>
        <v>7</v>
      </c>
      <c r="H391" t="str">
        <f t="shared" si="52"/>
        <v>Saturday</v>
      </c>
      <c r="I391" s="1">
        <f t="shared" si="53"/>
        <v>45242</v>
      </c>
      <c r="J391" s="1">
        <f t="shared" si="54"/>
        <v>45248</v>
      </c>
    </row>
    <row r="392" spans="1:10" x14ac:dyDescent="0.2">
      <c r="A392" s="1">
        <v>45249</v>
      </c>
      <c r="B392" s="1" t="str">
        <f xml:space="preserve"> TEXT(Table2[[#This Row],[Date]], "mmm-yyyy")</f>
        <v>Nov-2023</v>
      </c>
      <c r="C392">
        <f t="shared" si="48"/>
        <v>2023</v>
      </c>
      <c r="D392">
        <f t="shared" si="49"/>
        <v>11</v>
      </c>
      <c r="E392" t="str">
        <f t="shared" si="50"/>
        <v>November</v>
      </c>
      <c r="F392" t="str">
        <f t="shared" si="55"/>
        <v>Q4</v>
      </c>
      <c r="G392">
        <f t="shared" si="51"/>
        <v>1</v>
      </c>
      <c r="H392" t="str">
        <f t="shared" si="52"/>
        <v>Sunday</v>
      </c>
      <c r="I392" s="1">
        <f t="shared" si="53"/>
        <v>45249</v>
      </c>
      <c r="J392" s="1">
        <f t="shared" si="54"/>
        <v>45255</v>
      </c>
    </row>
    <row r="393" spans="1:10" x14ac:dyDescent="0.2">
      <c r="A393" s="1">
        <v>45250</v>
      </c>
      <c r="B393" s="1" t="str">
        <f xml:space="preserve"> TEXT(Table2[[#This Row],[Date]], "mmm-yyyy")</f>
        <v>Nov-2023</v>
      </c>
      <c r="C393">
        <f t="shared" si="48"/>
        <v>2023</v>
      </c>
      <c r="D393">
        <f t="shared" si="49"/>
        <v>11</v>
      </c>
      <c r="E393" t="str">
        <f t="shared" si="50"/>
        <v>November</v>
      </c>
      <c r="F393" t="str">
        <f t="shared" si="55"/>
        <v>Q4</v>
      </c>
      <c r="G393">
        <f t="shared" si="51"/>
        <v>2</v>
      </c>
      <c r="H393" t="str">
        <f t="shared" si="52"/>
        <v>Monday</v>
      </c>
      <c r="I393" s="1">
        <f t="shared" si="53"/>
        <v>45249</v>
      </c>
      <c r="J393" s="1">
        <f t="shared" si="54"/>
        <v>45255</v>
      </c>
    </row>
    <row r="394" spans="1:10" x14ac:dyDescent="0.2">
      <c r="A394" s="1">
        <v>45251</v>
      </c>
      <c r="B394" s="1" t="str">
        <f xml:space="preserve"> TEXT(Table2[[#This Row],[Date]], "mmm-yyyy")</f>
        <v>Nov-2023</v>
      </c>
      <c r="C394">
        <f t="shared" si="48"/>
        <v>2023</v>
      </c>
      <c r="D394">
        <f t="shared" si="49"/>
        <v>11</v>
      </c>
      <c r="E394" t="str">
        <f t="shared" si="50"/>
        <v>November</v>
      </c>
      <c r="F394" t="str">
        <f t="shared" si="55"/>
        <v>Q4</v>
      </c>
      <c r="G394">
        <f t="shared" si="51"/>
        <v>3</v>
      </c>
      <c r="H394" t="str">
        <f t="shared" si="52"/>
        <v>Tuesday</v>
      </c>
      <c r="I394" s="1">
        <f t="shared" si="53"/>
        <v>45249</v>
      </c>
      <c r="J394" s="1">
        <f t="shared" si="54"/>
        <v>45255</v>
      </c>
    </row>
    <row r="395" spans="1:10" x14ac:dyDescent="0.2">
      <c r="A395" s="1">
        <v>45252</v>
      </c>
      <c r="B395" s="1" t="str">
        <f xml:space="preserve"> TEXT(Table2[[#This Row],[Date]], "mmm-yyyy")</f>
        <v>Nov-2023</v>
      </c>
      <c r="C395">
        <f t="shared" si="48"/>
        <v>2023</v>
      </c>
      <c r="D395">
        <f t="shared" si="49"/>
        <v>11</v>
      </c>
      <c r="E395" t="str">
        <f t="shared" si="50"/>
        <v>November</v>
      </c>
      <c r="F395" t="str">
        <f t="shared" si="55"/>
        <v>Q4</v>
      </c>
      <c r="G395">
        <f t="shared" si="51"/>
        <v>4</v>
      </c>
      <c r="H395" t="str">
        <f t="shared" si="52"/>
        <v>Wednesday</v>
      </c>
      <c r="I395" s="1">
        <f t="shared" si="53"/>
        <v>45249</v>
      </c>
      <c r="J395" s="1">
        <f t="shared" si="54"/>
        <v>45255</v>
      </c>
    </row>
    <row r="396" spans="1:10" x14ac:dyDescent="0.2">
      <c r="A396" s="1">
        <v>45253</v>
      </c>
      <c r="B396" s="1" t="str">
        <f xml:space="preserve"> TEXT(Table2[[#This Row],[Date]], "mmm-yyyy")</f>
        <v>Nov-2023</v>
      </c>
      <c r="C396">
        <f t="shared" si="48"/>
        <v>2023</v>
      </c>
      <c r="D396">
        <f t="shared" si="49"/>
        <v>11</v>
      </c>
      <c r="E396" t="str">
        <f t="shared" si="50"/>
        <v>November</v>
      </c>
      <c r="F396" t="str">
        <f t="shared" si="55"/>
        <v>Q4</v>
      </c>
      <c r="G396">
        <f t="shared" si="51"/>
        <v>5</v>
      </c>
      <c r="H396" t="str">
        <f t="shared" si="52"/>
        <v>Thursday</v>
      </c>
      <c r="I396" s="1">
        <f t="shared" si="53"/>
        <v>45249</v>
      </c>
      <c r="J396" s="1">
        <f t="shared" si="54"/>
        <v>45255</v>
      </c>
    </row>
    <row r="397" spans="1:10" x14ac:dyDescent="0.2">
      <c r="A397" s="1">
        <v>45254</v>
      </c>
      <c r="B397" s="1" t="str">
        <f xml:space="preserve"> TEXT(Table2[[#This Row],[Date]], "mmm-yyyy")</f>
        <v>Nov-2023</v>
      </c>
      <c r="C397">
        <f t="shared" si="48"/>
        <v>2023</v>
      </c>
      <c r="D397">
        <f t="shared" si="49"/>
        <v>11</v>
      </c>
      <c r="E397" t="str">
        <f t="shared" si="50"/>
        <v>November</v>
      </c>
      <c r="F397" t="str">
        <f t="shared" si="55"/>
        <v>Q4</v>
      </c>
      <c r="G397">
        <f t="shared" si="51"/>
        <v>6</v>
      </c>
      <c r="H397" t="str">
        <f t="shared" si="52"/>
        <v>Friday</v>
      </c>
      <c r="I397" s="1">
        <f t="shared" si="53"/>
        <v>45249</v>
      </c>
      <c r="J397" s="1">
        <f t="shared" si="54"/>
        <v>45255</v>
      </c>
    </row>
    <row r="398" spans="1:10" x14ac:dyDescent="0.2">
      <c r="A398" s="1">
        <v>45255</v>
      </c>
      <c r="B398" s="1" t="str">
        <f xml:space="preserve"> TEXT(Table2[[#This Row],[Date]], "mmm-yyyy")</f>
        <v>Nov-2023</v>
      </c>
      <c r="C398">
        <f t="shared" si="48"/>
        <v>2023</v>
      </c>
      <c r="D398">
        <f t="shared" si="49"/>
        <v>11</v>
      </c>
      <c r="E398" t="str">
        <f t="shared" si="50"/>
        <v>November</v>
      </c>
      <c r="F398" t="str">
        <f t="shared" si="55"/>
        <v>Q4</v>
      </c>
      <c r="G398">
        <f t="shared" si="51"/>
        <v>7</v>
      </c>
      <c r="H398" t="str">
        <f t="shared" si="52"/>
        <v>Saturday</v>
      </c>
      <c r="I398" s="1">
        <f t="shared" si="53"/>
        <v>45249</v>
      </c>
      <c r="J398" s="1">
        <f t="shared" si="54"/>
        <v>45255</v>
      </c>
    </row>
    <row r="399" spans="1:10" x14ac:dyDescent="0.2">
      <c r="A399" s="1">
        <v>45256</v>
      </c>
      <c r="B399" s="1" t="str">
        <f xml:space="preserve"> TEXT(Table2[[#This Row],[Date]], "mmm-yyyy")</f>
        <v>Nov-2023</v>
      </c>
      <c r="C399">
        <f t="shared" si="48"/>
        <v>2023</v>
      </c>
      <c r="D399">
        <f t="shared" si="49"/>
        <v>11</v>
      </c>
      <c r="E399" t="str">
        <f t="shared" si="50"/>
        <v>November</v>
      </c>
      <c r="F399" t="str">
        <f t="shared" si="55"/>
        <v>Q4</v>
      </c>
      <c r="G399">
        <f t="shared" si="51"/>
        <v>1</v>
      </c>
      <c r="H399" t="str">
        <f t="shared" si="52"/>
        <v>Sunday</v>
      </c>
      <c r="I399" s="1">
        <f t="shared" si="53"/>
        <v>45256</v>
      </c>
      <c r="J399" s="1">
        <f t="shared" si="54"/>
        <v>45262</v>
      </c>
    </row>
    <row r="400" spans="1:10" x14ac:dyDescent="0.2">
      <c r="A400" s="1">
        <v>45257</v>
      </c>
      <c r="B400" s="1" t="str">
        <f xml:space="preserve"> TEXT(Table2[[#This Row],[Date]], "mmm-yyyy")</f>
        <v>Nov-2023</v>
      </c>
      <c r="C400">
        <f t="shared" si="48"/>
        <v>2023</v>
      </c>
      <c r="D400">
        <f t="shared" si="49"/>
        <v>11</v>
      </c>
      <c r="E400" t="str">
        <f t="shared" si="50"/>
        <v>November</v>
      </c>
      <c r="F400" t="str">
        <f t="shared" si="55"/>
        <v>Q4</v>
      </c>
      <c r="G400">
        <f t="shared" si="51"/>
        <v>2</v>
      </c>
      <c r="H400" t="str">
        <f t="shared" si="52"/>
        <v>Monday</v>
      </c>
      <c r="I400" s="1">
        <f t="shared" si="53"/>
        <v>45256</v>
      </c>
      <c r="J400" s="1">
        <f t="shared" si="54"/>
        <v>45262</v>
      </c>
    </row>
    <row r="401" spans="1:10" x14ac:dyDescent="0.2">
      <c r="A401" s="1">
        <v>45258</v>
      </c>
      <c r="B401" s="1" t="str">
        <f xml:space="preserve"> TEXT(Table2[[#This Row],[Date]], "mmm-yyyy")</f>
        <v>Nov-2023</v>
      </c>
      <c r="C401">
        <f t="shared" si="48"/>
        <v>2023</v>
      </c>
      <c r="D401">
        <f t="shared" si="49"/>
        <v>11</v>
      </c>
      <c r="E401" t="str">
        <f t="shared" si="50"/>
        <v>November</v>
      </c>
      <c r="F401" t="str">
        <f t="shared" si="55"/>
        <v>Q4</v>
      </c>
      <c r="G401">
        <f t="shared" si="51"/>
        <v>3</v>
      </c>
      <c r="H401" t="str">
        <f t="shared" si="52"/>
        <v>Tuesday</v>
      </c>
      <c r="I401" s="1">
        <f t="shared" si="53"/>
        <v>45256</v>
      </c>
      <c r="J401" s="1">
        <f t="shared" si="54"/>
        <v>45262</v>
      </c>
    </row>
    <row r="402" spans="1:10" x14ac:dyDescent="0.2">
      <c r="A402" s="1">
        <v>45259</v>
      </c>
      <c r="B402" s="1" t="str">
        <f xml:space="preserve"> TEXT(Table2[[#This Row],[Date]], "mmm-yyyy")</f>
        <v>Nov-2023</v>
      </c>
      <c r="C402">
        <f t="shared" si="48"/>
        <v>2023</v>
      </c>
      <c r="D402">
        <f t="shared" si="49"/>
        <v>11</v>
      </c>
      <c r="E402" t="str">
        <f t="shared" si="50"/>
        <v>November</v>
      </c>
      <c r="F402" t="str">
        <f t="shared" si="55"/>
        <v>Q4</v>
      </c>
      <c r="G402">
        <f t="shared" si="51"/>
        <v>4</v>
      </c>
      <c r="H402" t="str">
        <f t="shared" si="52"/>
        <v>Wednesday</v>
      </c>
      <c r="I402" s="1">
        <f t="shared" si="53"/>
        <v>45256</v>
      </c>
      <c r="J402" s="1">
        <f t="shared" si="54"/>
        <v>45262</v>
      </c>
    </row>
    <row r="403" spans="1:10" x14ac:dyDescent="0.2">
      <c r="A403" s="1">
        <v>45260</v>
      </c>
      <c r="B403" s="1" t="str">
        <f xml:space="preserve"> TEXT(Table2[[#This Row],[Date]], "mmm-yyyy")</f>
        <v>Nov-2023</v>
      </c>
      <c r="C403">
        <f t="shared" si="48"/>
        <v>2023</v>
      </c>
      <c r="D403">
        <f t="shared" si="49"/>
        <v>11</v>
      </c>
      <c r="E403" t="str">
        <f t="shared" si="50"/>
        <v>November</v>
      </c>
      <c r="F403" t="str">
        <f t="shared" si="55"/>
        <v>Q4</v>
      </c>
      <c r="G403">
        <f t="shared" si="51"/>
        <v>5</v>
      </c>
      <c r="H403" t="str">
        <f t="shared" si="52"/>
        <v>Thursday</v>
      </c>
      <c r="I403" s="1">
        <f t="shared" si="53"/>
        <v>45256</v>
      </c>
      <c r="J403" s="1">
        <f t="shared" si="54"/>
        <v>45262</v>
      </c>
    </row>
    <row r="404" spans="1:10" x14ac:dyDescent="0.2">
      <c r="A404" s="1">
        <v>45261</v>
      </c>
      <c r="B404" s="1" t="str">
        <f xml:space="preserve"> TEXT(Table2[[#This Row],[Date]], "mmm-yyyy")</f>
        <v>Dec-2023</v>
      </c>
      <c r="C404">
        <f t="shared" si="48"/>
        <v>2023</v>
      </c>
      <c r="D404">
        <f t="shared" si="49"/>
        <v>12</v>
      </c>
      <c r="E404" t="str">
        <f t="shared" si="50"/>
        <v>December</v>
      </c>
      <c r="F404" t="str">
        <f t="shared" si="55"/>
        <v>Q4</v>
      </c>
      <c r="G404">
        <f t="shared" si="51"/>
        <v>6</v>
      </c>
      <c r="H404" t="str">
        <f t="shared" si="52"/>
        <v>Friday</v>
      </c>
      <c r="I404" s="1">
        <f t="shared" si="53"/>
        <v>45256</v>
      </c>
      <c r="J404" s="1">
        <f t="shared" si="54"/>
        <v>45262</v>
      </c>
    </row>
    <row r="405" spans="1:10" x14ac:dyDescent="0.2">
      <c r="A405" s="1">
        <v>45262</v>
      </c>
      <c r="B405" s="1" t="str">
        <f xml:space="preserve"> TEXT(Table2[[#This Row],[Date]], "mmm-yyyy")</f>
        <v>Dec-2023</v>
      </c>
      <c r="C405">
        <f t="shared" si="48"/>
        <v>2023</v>
      </c>
      <c r="D405">
        <f t="shared" si="49"/>
        <v>12</v>
      </c>
      <c r="E405" t="str">
        <f t="shared" si="50"/>
        <v>December</v>
      </c>
      <c r="F405" t="str">
        <f t="shared" si="55"/>
        <v>Q4</v>
      </c>
      <c r="G405">
        <f t="shared" si="51"/>
        <v>7</v>
      </c>
      <c r="H405" t="str">
        <f t="shared" si="52"/>
        <v>Saturday</v>
      </c>
      <c r="I405" s="1">
        <f t="shared" si="53"/>
        <v>45256</v>
      </c>
      <c r="J405" s="1">
        <f t="shared" si="54"/>
        <v>45262</v>
      </c>
    </row>
    <row r="406" spans="1:10" x14ac:dyDescent="0.2">
      <c r="A406" s="1">
        <v>45263</v>
      </c>
      <c r="B406" s="1" t="str">
        <f xml:space="preserve"> TEXT(Table2[[#This Row],[Date]], "mmm-yyyy")</f>
        <v>Dec-2023</v>
      </c>
      <c r="C406">
        <f t="shared" si="48"/>
        <v>2023</v>
      </c>
      <c r="D406">
        <f t="shared" si="49"/>
        <v>12</v>
      </c>
      <c r="E406" t="str">
        <f t="shared" si="50"/>
        <v>December</v>
      </c>
      <c r="F406" t="str">
        <f t="shared" si="55"/>
        <v>Q4</v>
      </c>
      <c r="G406">
        <f t="shared" si="51"/>
        <v>1</v>
      </c>
      <c r="H406" t="str">
        <f t="shared" si="52"/>
        <v>Sunday</v>
      </c>
      <c r="I406" s="1">
        <f t="shared" si="53"/>
        <v>45263</v>
      </c>
      <c r="J406" s="1">
        <f t="shared" si="54"/>
        <v>45269</v>
      </c>
    </row>
    <row r="407" spans="1:10" x14ac:dyDescent="0.2">
      <c r="A407" s="1">
        <v>45264</v>
      </c>
      <c r="B407" s="1" t="str">
        <f xml:space="preserve"> TEXT(Table2[[#This Row],[Date]], "mmm-yyyy")</f>
        <v>Dec-2023</v>
      </c>
      <c r="C407">
        <f t="shared" si="48"/>
        <v>2023</v>
      </c>
      <c r="D407">
        <f t="shared" si="49"/>
        <v>12</v>
      </c>
      <c r="E407" t="str">
        <f t="shared" si="50"/>
        <v>December</v>
      </c>
      <c r="F407" t="str">
        <f t="shared" si="55"/>
        <v>Q4</v>
      </c>
      <c r="G407">
        <f t="shared" si="51"/>
        <v>2</v>
      </c>
      <c r="H407" t="str">
        <f t="shared" si="52"/>
        <v>Monday</v>
      </c>
      <c r="I407" s="1">
        <f t="shared" si="53"/>
        <v>45263</v>
      </c>
      <c r="J407" s="1">
        <f t="shared" si="54"/>
        <v>45269</v>
      </c>
    </row>
    <row r="408" spans="1:10" x14ac:dyDescent="0.2">
      <c r="A408" s="1">
        <v>45265</v>
      </c>
      <c r="B408" s="1" t="str">
        <f xml:space="preserve"> TEXT(Table2[[#This Row],[Date]], "mmm-yyyy")</f>
        <v>Dec-2023</v>
      </c>
      <c r="C408">
        <f t="shared" si="48"/>
        <v>2023</v>
      </c>
      <c r="D408">
        <f t="shared" si="49"/>
        <v>12</v>
      </c>
      <c r="E408" t="str">
        <f t="shared" si="50"/>
        <v>December</v>
      </c>
      <c r="F408" t="str">
        <f t="shared" si="55"/>
        <v>Q4</v>
      </c>
      <c r="G408">
        <f t="shared" si="51"/>
        <v>3</v>
      </c>
      <c r="H408" t="str">
        <f t="shared" si="52"/>
        <v>Tuesday</v>
      </c>
      <c r="I408" s="1">
        <f t="shared" si="53"/>
        <v>45263</v>
      </c>
      <c r="J408" s="1">
        <f t="shared" si="54"/>
        <v>45269</v>
      </c>
    </row>
    <row r="409" spans="1:10" x14ac:dyDescent="0.2">
      <c r="A409" s="1">
        <v>45266</v>
      </c>
      <c r="B409" s="1" t="str">
        <f xml:space="preserve"> TEXT(Table2[[#This Row],[Date]], "mmm-yyyy")</f>
        <v>Dec-2023</v>
      </c>
      <c r="C409">
        <f t="shared" si="48"/>
        <v>2023</v>
      </c>
      <c r="D409">
        <f t="shared" si="49"/>
        <v>12</v>
      </c>
      <c r="E409" t="str">
        <f t="shared" si="50"/>
        <v>December</v>
      </c>
      <c r="F409" t="str">
        <f t="shared" si="55"/>
        <v>Q4</v>
      </c>
      <c r="G409">
        <f t="shared" si="51"/>
        <v>4</v>
      </c>
      <c r="H409" t="str">
        <f t="shared" si="52"/>
        <v>Wednesday</v>
      </c>
      <c r="I409" s="1">
        <f t="shared" si="53"/>
        <v>45263</v>
      </c>
      <c r="J409" s="1">
        <f t="shared" si="54"/>
        <v>45269</v>
      </c>
    </row>
    <row r="410" spans="1:10" x14ac:dyDescent="0.2">
      <c r="A410" s="1">
        <v>45267</v>
      </c>
      <c r="B410" s="1" t="str">
        <f xml:space="preserve"> TEXT(Table2[[#This Row],[Date]], "mmm-yyyy")</f>
        <v>Dec-2023</v>
      </c>
      <c r="C410">
        <f t="shared" si="48"/>
        <v>2023</v>
      </c>
      <c r="D410">
        <f t="shared" si="49"/>
        <v>12</v>
      </c>
      <c r="E410" t="str">
        <f t="shared" si="50"/>
        <v>December</v>
      </c>
      <c r="F410" t="str">
        <f t="shared" si="55"/>
        <v>Q4</v>
      </c>
      <c r="G410">
        <f t="shared" si="51"/>
        <v>5</v>
      </c>
      <c r="H410" t="str">
        <f t="shared" si="52"/>
        <v>Thursday</v>
      </c>
      <c r="I410" s="1">
        <f t="shared" si="53"/>
        <v>45263</v>
      </c>
      <c r="J410" s="1">
        <f t="shared" si="54"/>
        <v>45269</v>
      </c>
    </row>
    <row r="411" spans="1:10" x14ac:dyDescent="0.2">
      <c r="A411" s="1">
        <v>45268</v>
      </c>
      <c r="B411" s="1" t="str">
        <f xml:space="preserve"> TEXT(Table2[[#This Row],[Date]], "mmm-yyyy")</f>
        <v>Dec-2023</v>
      </c>
      <c r="C411">
        <f t="shared" si="48"/>
        <v>2023</v>
      </c>
      <c r="D411">
        <f t="shared" si="49"/>
        <v>12</v>
      </c>
      <c r="E411" t="str">
        <f t="shared" si="50"/>
        <v>December</v>
      </c>
      <c r="F411" t="str">
        <f t="shared" si="55"/>
        <v>Q4</v>
      </c>
      <c r="G411">
        <f t="shared" si="51"/>
        <v>6</v>
      </c>
      <c r="H411" t="str">
        <f t="shared" si="52"/>
        <v>Friday</v>
      </c>
      <c r="I411" s="1">
        <f t="shared" si="53"/>
        <v>45263</v>
      </c>
      <c r="J411" s="1">
        <f t="shared" si="54"/>
        <v>45269</v>
      </c>
    </row>
    <row r="412" spans="1:10" x14ac:dyDescent="0.2">
      <c r="A412" s="1">
        <v>45269</v>
      </c>
      <c r="B412" s="1" t="str">
        <f xml:space="preserve"> TEXT(Table2[[#This Row],[Date]], "mmm-yyyy")</f>
        <v>Dec-2023</v>
      </c>
      <c r="C412">
        <f t="shared" si="48"/>
        <v>2023</v>
      </c>
      <c r="D412">
        <f t="shared" si="49"/>
        <v>12</v>
      </c>
      <c r="E412" t="str">
        <f t="shared" si="50"/>
        <v>December</v>
      </c>
      <c r="F412" t="str">
        <f t="shared" si="55"/>
        <v>Q4</v>
      </c>
      <c r="G412">
        <f t="shared" si="51"/>
        <v>7</v>
      </c>
      <c r="H412" t="str">
        <f t="shared" si="52"/>
        <v>Saturday</v>
      </c>
      <c r="I412" s="1">
        <f t="shared" si="53"/>
        <v>45263</v>
      </c>
      <c r="J412" s="1">
        <f t="shared" si="54"/>
        <v>45269</v>
      </c>
    </row>
    <row r="413" spans="1:10" x14ac:dyDescent="0.2">
      <c r="A413" s="1">
        <v>45270</v>
      </c>
      <c r="B413" s="1" t="str">
        <f xml:space="preserve"> TEXT(Table2[[#This Row],[Date]], "mmm-yyyy")</f>
        <v>Dec-2023</v>
      </c>
      <c r="C413">
        <f t="shared" si="48"/>
        <v>2023</v>
      </c>
      <c r="D413">
        <f t="shared" si="49"/>
        <v>12</v>
      </c>
      <c r="E413" t="str">
        <f t="shared" si="50"/>
        <v>December</v>
      </c>
      <c r="F413" t="str">
        <f t="shared" si="55"/>
        <v>Q4</v>
      </c>
      <c r="G413">
        <f t="shared" si="51"/>
        <v>1</v>
      </c>
      <c r="H413" t="str">
        <f t="shared" si="52"/>
        <v>Sunday</v>
      </c>
      <c r="I413" s="1">
        <f t="shared" si="53"/>
        <v>45270</v>
      </c>
      <c r="J413" s="1">
        <f t="shared" si="54"/>
        <v>45276</v>
      </c>
    </row>
    <row r="414" spans="1:10" x14ac:dyDescent="0.2">
      <c r="A414" s="1">
        <v>45271</v>
      </c>
      <c r="B414" s="1" t="str">
        <f xml:space="preserve"> TEXT(Table2[[#This Row],[Date]], "mmm-yyyy")</f>
        <v>Dec-2023</v>
      </c>
      <c r="C414">
        <f t="shared" si="48"/>
        <v>2023</v>
      </c>
      <c r="D414">
        <f t="shared" si="49"/>
        <v>12</v>
      </c>
      <c r="E414" t="str">
        <f t="shared" si="50"/>
        <v>December</v>
      </c>
      <c r="F414" t="str">
        <f t="shared" si="55"/>
        <v>Q4</v>
      </c>
      <c r="G414">
        <f t="shared" si="51"/>
        <v>2</v>
      </c>
      <c r="H414" t="str">
        <f t="shared" si="52"/>
        <v>Monday</v>
      </c>
      <c r="I414" s="1">
        <f t="shared" si="53"/>
        <v>45270</v>
      </c>
      <c r="J414" s="1">
        <f t="shared" si="54"/>
        <v>45276</v>
      </c>
    </row>
    <row r="415" spans="1:10" x14ac:dyDescent="0.2">
      <c r="A415" s="1">
        <v>45272</v>
      </c>
      <c r="B415" s="1" t="str">
        <f xml:space="preserve"> TEXT(Table2[[#This Row],[Date]], "mmm-yyyy")</f>
        <v>Dec-2023</v>
      </c>
      <c r="C415">
        <f t="shared" si="48"/>
        <v>2023</v>
      </c>
      <c r="D415">
        <f t="shared" si="49"/>
        <v>12</v>
      </c>
      <c r="E415" t="str">
        <f t="shared" si="50"/>
        <v>December</v>
      </c>
      <c r="F415" t="str">
        <f t="shared" si="55"/>
        <v>Q4</v>
      </c>
      <c r="G415">
        <f t="shared" si="51"/>
        <v>3</v>
      </c>
      <c r="H415" t="str">
        <f t="shared" si="52"/>
        <v>Tuesday</v>
      </c>
      <c r="I415" s="1">
        <f t="shared" si="53"/>
        <v>45270</v>
      </c>
      <c r="J415" s="1">
        <f t="shared" si="54"/>
        <v>45276</v>
      </c>
    </row>
    <row r="416" spans="1:10" x14ac:dyDescent="0.2">
      <c r="A416" s="1">
        <v>45273</v>
      </c>
      <c r="B416" s="1" t="str">
        <f xml:space="preserve"> TEXT(Table2[[#This Row],[Date]], "mmm-yyyy")</f>
        <v>Dec-2023</v>
      </c>
      <c r="C416">
        <f t="shared" si="48"/>
        <v>2023</v>
      </c>
      <c r="D416">
        <f t="shared" si="49"/>
        <v>12</v>
      </c>
      <c r="E416" t="str">
        <f t="shared" si="50"/>
        <v>December</v>
      </c>
      <c r="F416" t="str">
        <f t="shared" si="55"/>
        <v>Q4</v>
      </c>
      <c r="G416">
        <f t="shared" si="51"/>
        <v>4</v>
      </c>
      <c r="H416" t="str">
        <f t="shared" si="52"/>
        <v>Wednesday</v>
      </c>
      <c r="I416" s="1">
        <f t="shared" si="53"/>
        <v>45270</v>
      </c>
      <c r="J416" s="1">
        <f t="shared" si="54"/>
        <v>45276</v>
      </c>
    </row>
    <row r="417" spans="1:10" x14ac:dyDescent="0.2">
      <c r="A417" s="1">
        <v>45274</v>
      </c>
      <c r="B417" s="1" t="str">
        <f xml:space="preserve"> TEXT(Table2[[#This Row],[Date]], "mmm-yyyy")</f>
        <v>Dec-2023</v>
      </c>
      <c r="C417">
        <f t="shared" si="48"/>
        <v>2023</v>
      </c>
      <c r="D417">
        <f t="shared" si="49"/>
        <v>12</v>
      </c>
      <c r="E417" t="str">
        <f t="shared" si="50"/>
        <v>December</v>
      </c>
      <c r="F417" t="str">
        <f t="shared" si="55"/>
        <v>Q4</v>
      </c>
      <c r="G417">
        <f t="shared" si="51"/>
        <v>5</v>
      </c>
      <c r="H417" t="str">
        <f t="shared" si="52"/>
        <v>Thursday</v>
      </c>
      <c r="I417" s="1">
        <f t="shared" si="53"/>
        <v>45270</v>
      </c>
      <c r="J417" s="1">
        <f t="shared" si="54"/>
        <v>45276</v>
      </c>
    </row>
    <row r="418" spans="1:10" x14ac:dyDescent="0.2">
      <c r="A418" s="1">
        <v>45275</v>
      </c>
      <c r="B418" s="1" t="str">
        <f xml:space="preserve"> TEXT(Table2[[#This Row],[Date]], "mmm-yyyy")</f>
        <v>Dec-2023</v>
      </c>
      <c r="C418">
        <f t="shared" si="48"/>
        <v>2023</v>
      </c>
      <c r="D418">
        <f t="shared" si="49"/>
        <v>12</v>
      </c>
      <c r="E418" t="str">
        <f t="shared" si="50"/>
        <v>December</v>
      </c>
      <c r="F418" t="str">
        <f t="shared" si="55"/>
        <v>Q4</v>
      </c>
      <c r="G418">
        <f t="shared" si="51"/>
        <v>6</v>
      </c>
      <c r="H418" t="str">
        <f t="shared" si="52"/>
        <v>Friday</v>
      </c>
      <c r="I418" s="1">
        <f t="shared" si="53"/>
        <v>45270</v>
      </c>
      <c r="J418" s="1">
        <f t="shared" si="54"/>
        <v>45276</v>
      </c>
    </row>
    <row r="419" spans="1:10" x14ac:dyDescent="0.2">
      <c r="A419" s="1">
        <v>45276</v>
      </c>
      <c r="B419" s="1" t="str">
        <f xml:space="preserve"> TEXT(Table2[[#This Row],[Date]], "mmm-yyyy")</f>
        <v>Dec-2023</v>
      </c>
      <c r="C419">
        <f t="shared" si="48"/>
        <v>2023</v>
      </c>
      <c r="D419">
        <f t="shared" si="49"/>
        <v>12</v>
      </c>
      <c r="E419" t="str">
        <f t="shared" si="50"/>
        <v>December</v>
      </c>
      <c r="F419" t="str">
        <f t="shared" si="55"/>
        <v>Q4</v>
      </c>
      <c r="G419">
        <f t="shared" si="51"/>
        <v>7</v>
      </c>
      <c r="H419" t="str">
        <f t="shared" si="52"/>
        <v>Saturday</v>
      </c>
      <c r="I419" s="1">
        <f t="shared" si="53"/>
        <v>45270</v>
      </c>
      <c r="J419" s="1">
        <f t="shared" si="54"/>
        <v>45276</v>
      </c>
    </row>
    <row r="420" spans="1:10" x14ac:dyDescent="0.2">
      <c r="A420" s="1">
        <v>45277</v>
      </c>
      <c r="B420" s="1" t="str">
        <f xml:space="preserve"> TEXT(Table2[[#This Row],[Date]], "mmm-yyyy")</f>
        <v>Dec-2023</v>
      </c>
      <c r="C420">
        <f t="shared" si="48"/>
        <v>2023</v>
      </c>
      <c r="D420">
        <f t="shared" si="49"/>
        <v>12</v>
      </c>
      <c r="E420" t="str">
        <f t="shared" si="50"/>
        <v>December</v>
      </c>
      <c r="F420" t="str">
        <f t="shared" si="55"/>
        <v>Q4</v>
      </c>
      <c r="G420">
        <f t="shared" si="51"/>
        <v>1</v>
      </c>
      <c r="H420" t="str">
        <f t="shared" si="52"/>
        <v>Sunday</v>
      </c>
      <c r="I420" s="1">
        <f t="shared" si="53"/>
        <v>45277</v>
      </c>
      <c r="J420" s="1">
        <f t="shared" si="54"/>
        <v>45283</v>
      </c>
    </row>
    <row r="421" spans="1:10" x14ac:dyDescent="0.2">
      <c r="A421" s="1">
        <v>45278</v>
      </c>
      <c r="B421" s="1" t="str">
        <f xml:space="preserve"> TEXT(Table2[[#This Row],[Date]], "mmm-yyyy")</f>
        <v>Dec-2023</v>
      </c>
      <c r="C421">
        <f t="shared" si="48"/>
        <v>2023</v>
      </c>
      <c r="D421">
        <f t="shared" si="49"/>
        <v>12</v>
      </c>
      <c r="E421" t="str">
        <f t="shared" si="50"/>
        <v>December</v>
      </c>
      <c r="F421" t="str">
        <f t="shared" si="55"/>
        <v>Q4</v>
      </c>
      <c r="G421">
        <f t="shared" si="51"/>
        <v>2</v>
      </c>
      <c r="H421" t="str">
        <f t="shared" si="52"/>
        <v>Monday</v>
      </c>
      <c r="I421" s="1">
        <f t="shared" si="53"/>
        <v>45277</v>
      </c>
      <c r="J421" s="1">
        <f t="shared" si="54"/>
        <v>45283</v>
      </c>
    </row>
    <row r="422" spans="1:10" x14ac:dyDescent="0.2">
      <c r="A422" s="1">
        <v>45279</v>
      </c>
      <c r="B422" s="1" t="str">
        <f xml:space="preserve"> TEXT(Table2[[#This Row],[Date]], "mmm-yyyy")</f>
        <v>Dec-2023</v>
      </c>
      <c r="C422">
        <f t="shared" si="48"/>
        <v>2023</v>
      </c>
      <c r="D422">
        <f t="shared" si="49"/>
        <v>12</v>
      </c>
      <c r="E422" t="str">
        <f t="shared" si="50"/>
        <v>December</v>
      </c>
      <c r="F422" t="str">
        <f t="shared" si="55"/>
        <v>Q4</v>
      </c>
      <c r="G422">
        <f t="shared" si="51"/>
        <v>3</v>
      </c>
      <c r="H422" t="str">
        <f t="shared" si="52"/>
        <v>Tuesday</v>
      </c>
      <c r="I422" s="1">
        <f t="shared" si="53"/>
        <v>45277</v>
      </c>
      <c r="J422" s="1">
        <f t="shared" si="54"/>
        <v>45283</v>
      </c>
    </row>
    <row r="423" spans="1:10" x14ac:dyDescent="0.2">
      <c r="A423" s="1">
        <v>45280</v>
      </c>
      <c r="B423" s="1" t="str">
        <f xml:space="preserve"> TEXT(Table2[[#This Row],[Date]], "mmm-yyyy")</f>
        <v>Dec-2023</v>
      </c>
      <c r="C423">
        <f t="shared" si="48"/>
        <v>2023</v>
      </c>
      <c r="D423">
        <f t="shared" si="49"/>
        <v>12</v>
      </c>
      <c r="E423" t="str">
        <f t="shared" si="50"/>
        <v>December</v>
      </c>
      <c r="F423" t="str">
        <f t="shared" si="55"/>
        <v>Q4</v>
      </c>
      <c r="G423">
        <f t="shared" si="51"/>
        <v>4</v>
      </c>
      <c r="H423" t="str">
        <f t="shared" si="52"/>
        <v>Wednesday</v>
      </c>
      <c r="I423" s="1">
        <f t="shared" si="53"/>
        <v>45277</v>
      </c>
      <c r="J423" s="1">
        <f t="shared" si="54"/>
        <v>45283</v>
      </c>
    </row>
    <row r="424" spans="1:10" x14ac:dyDescent="0.2">
      <c r="A424" s="1">
        <v>45281</v>
      </c>
      <c r="B424" s="1" t="str">
        <f xml:space="preserve"> TEXT(Table2[[#This Row],[Date]], "mmm-yyyy")</f>
        <v>Dec-2023</v>
      </c>
      <c r="C424">
        <f t="shared" si="48"/>
        <v>2023</v>
      </c>
      <c r="D424">
        <f t="shared" si="49"/>
        <v>12</v>
      </c>
      <c r="E424" t="str">
        <f t="shared" si="50"/>
        <v>December</v>
      </c>
      <c r="F424" t="str">
        <f t="shared" si="55"/>
        <v>Q4</v>
      </c>
      <c r="G424">
        <f t="shared" si="51"/>
        <v>5</v>
      </c>
      <c r="H424" t="str">
        <f t="shared" si="52"/>
        <v>Thursday</v>
      </c>
      <c r="I424" s="1">
        <f t="shared" si="53"/>
        <v>45277</v>
      </c>
      <c r="J424" s="1">
        <f t="shared" si="54"/>
        <v>45283</v>
      </c>
    </row>
    <row r="425" spans="1:10" x14ac:dyDescent="0.2">
      <c r="A425" s="1">
        <v>45282</v>
      </c>
      <c r="B425" s="1" t="str">
        <f xml:space="preserve"> TEXT(Table2[[#This Row],[Date]], "mmm-yyyy")</f>
        <v>Dec-2023</v>
      </c>
      <c r="C425">
        <f t="shared" si="48"/>
        <v>2023</v>
      </c>
      <c r="D425">
        <f t="shared" si="49"/>
        <v>12</v>
      </c>
      <c r="E425" t="str">
        <f t="shared" si="50"/>
        <v>December</v>
      </c>
      <c r="F425" t="str">
        <f t="shared" si="55"/>
        <v>Q4</v>
      </c>
      <c r="G425">
        <f t="shared" si="51"/>
        <v>6</v>
      </c>
      <c r="H425" t="str">
        <f t="shared" si="52"/>
        <v>Friday</v>
      </c>
      <c r="I425" s="1">
        <f t="shared" si="53"/>
        <v>45277</v>
      </c>
      <c r="J425" s="1">
        <f t="shared" si="54"/>
        <v>45283</v>
      </c>
    </row>
    <row r="426" spans="1:10" x14ac:dyDescent="0.2">
      <c r="A426" s="1">
        <v>45283</v>
      </c>
      <c r="B426" s="1" t="str">
        <f xml:space="preserve"> TEXT(Table2[[#This Row],[Date]], "mmm-yyyy")</f>
        <v>Dec-2023</v>
      </c>
      <c r="C426">
        <f t="shared" si="48"/>
        <v>2023</v>
      </c>
      <c r="D426">
        <f t="shared" si="49"/>
        <v>12</v>
      </c>
      <c r="E426" t="str">
        <f t="shared" si="50"/>
        <v>December</v>
      </c>
      <c r="F426" t="str">
        <f t="shared" si="55"/>
        <v>Q4</v>
      </c>
      <c r="G426">
        <f t="shared" si="51"/>
        <v>7</v>
      </c>
      <c r="H426" t="str">
        <f t="shared" si="52"/>
        <v>Saturday</v>
      </c>
      <c r="I426" s="1">
        <f t="shared" si="53"/>
        <v>45277</v>
      </c>
      <c r="J426" s="1">
        <f t="shared" si="54"/>
        <v>45283</v>
      </c>
    </row>
    <row r="427" spans="1:10" x14ac:dyDescent="0.2">
      <c r="A427" s="1">
        <v>45284</v>
      </c>
      <c r="B427" s="1" t="str">
        <f xml:space="preserve"> TEXT(Table2[[#This Row],[Date]], "mmm-yyyy")</f>
        <v>Dec-2023</v>
      </c>
      <c r="C427">
        <f t="shared" si="48"/>
        <v>2023</v>
      </c>
      <c r="D427">
        <f t="shared" si="49"/>
        <v>12</v>
      </c>
      <c r="E427" t="str">
        <f t="shared" si="50"/>
        <v>December</v>
      </c>
      <c r="F427" t="str">
        <f t="shared" si="55"/>
        <v>Q4</v>
      </c>
      <c r="G427">
        <f t="shared" si="51"/>
        <v>1</v>
      </c>
      <c r="H427" t="str">
        <f t="shared" si="52"/>
        <v>Sunday</v>
      </c>
      <c r="I427" s="1">
        <f t="shared" si="53"/>
        <v>45284</v>
      </c>
      <c r="J427" s="1">
        <f t="shared" si="54"/>
        <v>45290</v>
      </c>
    </row>
    <row r="428" spans="1:10" x14ac:dyDescent="0.2">
      <c r="A428" s="1">
        <v>45285</v>
      </c>
      <c r="B428" s="1" t="str">
        <f xml:space="preserve"> TEXT(Table2[[#This Row],[Date]], "mmm-yyyy")</f>
        <v>Dec-2023</v>
      </c>
      <c r="C428">
        <f t="shared" si="48"/>
        <v>2023</v>
      </c>
      <c r="D428">
        <f t="shared" si="49"/>
        <v>12</v>
      </c>
      <c r="E428" t="str">
        <f t="shared" si="50"/>
        <v>December</v>
      </c>
      <c r="F428" t="str">
        <f t="shared" si="55"/>
        <v>Q4</v>
      </c>
      <c r="G428">
        <f t="shared" si="51"/>
        <v>2</v>
      </c>
      <c r="H428" t="str">
        <f t="shared" si="52"/>
        <v>Monday</v>
      </c>
      <c r="I428" s="1">
        <f t="shared" si="53"/>
        <v>45284</v>
      </c>
      <c r="J428" s="1">
        <f t="shared" si="54"/>
        <v>45290</v>
      </c>
    </row>
    <row r="429" spans="1:10" x14ac:dyDescent="0.2">
      <c r="A429" s="1">
        <v>45286</v>
      </c>
      <c r="B429" s="1" t="str">
        <f xml:space="preserve"> TEXT(Table2[[#This Row],[Date]], "mmm-yyyy")</f>
        <v>Dec-2023</v>
      </c>
      <c r="C429">
        <f t="shared" si="48"/>
        <v>2023</v>
      </c>
      <c r="D429">
        <f t="shared" si="49"/>
        <v>12</v>
      </c>
      <c r="E429" t="str">
        <f t="shared" si="50"/>
        <v>December</v>
      </c>
      <c r="F429" t="str">
        <f t="shared" si="55"/>
        <v>Q4</v>
      </c>
      <c r="G429">
        <f t="shared" si="51"/>
        <v>3</v>
      </c>
      <c r="H429" t="str">
        <f t="shared" si="52"/>
        <v>Tuesday</v>
      </c>
      <c r="I429" s="1">
        <f t="shared" si="53"/>
        <v>45284</v>
      </c>
      <c r="J429" s="1">
        <f t="shared" si="54"/>
        <v>45290</v>
      </c>
    </row>
    <row r="430" spans="1:10" x14ac:dyDescent="0.2">
      <c r="A430" s="1">
        <v>45287</v>
      </c>
      <c r="B430" s="1" t="str">
        <f xml:space="preserve"> TEXT(Table2[[#This Row],[Date]], "mmm-yyyy")</f>
        <v>Dec-2023</v>
      </c>
      <c r="C430">
        <f t="shared" si="48"/>
        <v>2023</v>
      </c>
      <c r="D430">
        <f t="shared" si="49"/>
        <v>12</v>
      </c>
      <c r="E430" t="str">
        <f t="shared" si="50"/>
        <v>December</v>
      </c>
      <c r="F430" t="str">
        <f t="shared" si="55"/>
        <v>Q4</v>
      </c>
      <c r="G430">
        <f t="shared" si="51"/>
        <v>4</v>
      </c>
      <c r="H430" t="str">
        <f t="shared" si="52"/>
        <v>Wednesday</v>
      </c>
      <c r="I430" s="1">
        <f t="shared" si="53"/>
        <v>45284</v>
      </c>
      <c r="J430" s="1">
        <f t="shared" si="54"/>
        <v>45290</v>
      </c>
    </row>
    <row r="431" spans="1:10" x14ac:dyDescent="0.2">
      <c r="A431" s="1">
        <v>45288</v>
      </c>
      <c r="B431" s="1" t="str">
        <f xml:space="preserve"> TEXT(Table2[[#This Row],[Date]], "mmm-yyyy")</f>
        <v>Dec-2023</v>
      </c>
      <c r="C431">
        <f t="shared" si="48"/>
        <v>2023</v>
      </c>
      <c r="D431">
        <f t="shared" si="49"/>
        <v>12</v>
      </c>
      <c r="E431" t="str">
        <f t="shared" si="50"/>
        <v>December</v>
      </c>
      <c r="F431" t="str">
        <f t="shared" si="55"/>
        <v>Q4</v>
      </c>
      <c r="G431">
        <f t="shared" si="51"/>
        <v>5</v>
      </c>
      <c r="H431" t="str">
        <f t="shared" si="52"/>
        <v>Thursday</v>
      </c>
      <c r="I431" s="1">
        <f t="shared" si="53"/>
        <v>45284</v>
      </c>
      <c r="J431" s="1">
        <f t="shared" si="54"/>
        <v>45290</v>
      </c>
    </row>
    <row r="432" spans="1:10" x14ac:dyDescent="0.2">
      <c r="A432" s="1">
        <v>45289</v>
      </c>
      <c r="B432" s="1" t="str">
        <f xml:space="preserve"> TEXT(Table2[[#This Row],[Date]], "mmm-yyyy")</f>
        <v>Dec-2023</v>
      </c>
      <c r="C432">
        <f t="shared" si="48"/>
        <v>2023</v>
      </c>
      <c r="D432">
        <f t="shared" si="49"/>
        <v>12</v>
      </c>
      <c r="E432" t="str">
        <f t="shared" si="50"/>
        <v>December</v>
      </c>
      <c r="F432" t="str">
        <f t="shared" si="55"/>
        <v>Q4</v>
      </c>
      <c r="G432">
        <f t="shared" si="51"/>
        <v>6</v>
      </c>
      <c r="H432" t="str">
        <f t="shared" si="52"/>
        <v>Friday</v>
      </c>
      <c r="I432" s="1">
        <f t="shared" si="53"/>
        <v>45284</v>
      </c>
      <c r="J432" s="1">
        <f t="shared" si="54"/>
        <v>45290</v>
      </c>
    </row>
    <row r="433" spans="1:10" x14ac:dyDescent="0.2">
      <c r="A433" s="1">
        <v>45290</v>
      </c>
      <c r="B433" s="1" t="str">
        <f xml:space="preserve"> TEXT(Table2[[#This Row],[Date]], "mmm-yyyy")</f>
        <v>Dec-2023</v>
      </c>
      <c r="C433">
        <f t="shared" si="48"/>
        <v>2023</v>
      </c>
      <c r="D433">
        <f t="shared" si="49"/>
        <v>12</v>
      </c>
      <c r="E433" t="str">
        <f t="shared" si="50"/>
        <v>December</v>
      </c>
      <c r="F433" t="str">
        <f t="shared" si="55"/>
        <v>Q4</v>
      </c>
      <c r="G433">
        <f t="shared" si="51"/>
        <v>7</v>
      </c>
      <c r="H433" t="str">
        <f t="shared" si="52"/>
        <v>Saturday</v>
      </c>
      <c r="I433" s="1">
        <f t="shared" si="53"/>
        <v>45284</v>
      </c>
      <c r="J433" s="1">
        <f t="shared" si="54"/>
        <v>45290</v>
      </c>
    </row>
    <row r="434" spans="1:10" x14ac:dyDescent="0.2">
      <c r="A434" s="1">
        <v>45291</v>
      </c>
      <c r="B434" s="1" t="str">
        <f xml:space="preserve"> TEXT(Table2[[#This Row],[Date]], "mmm-yyyy")</f>
        <v>Dec-2023</v>
      </c>
      <c r="C434">
        <f t="shared" si="48"/>
        <v>2023</v>
      </c>
      <c r="D434">
        <f t="shared" si="49"/>
        <v>12</v>
      </c>
      <c r="E434" t="str">
        <f t="shared" si="50"/>
        <v>December</v>
      </c>
      <c r="F434" t="str">
        <f t="shared" si="55"/>
        <v>Q4</v>
      </c>
      <c r="G434">
        <f t="shared" si="51"/>
        <v>1</v>
      </c>
      <c r="H434" t="str">
        <f t="shared" si="52"/>
        <v>Sunday</v>
      </c>
      <c r="I434" s="1">
        <f t="shared" si="53"/>
        <v>45291</v>
      </c>
      <c r="J434" s="1">
        <f t="shared" si="54"/>
        <v>45297</v>
      </c>
    </row>
    <row r="435" spans="1:10" x14ac:dyDescent="0.2">
      <c r="A435" s="1">
        <v>45292</v>
      </c>
      <c r="B435" s="1" t="str">
        <f xml:space="preserve"> TEXT(Table2[[#This Row],[Date]], "mmm-yyyy")</f>
        <v>Jan-2024</v>
      </c>
      <c r="C435">
        <f t="shared" si="48"/>
        <v>2024</v>
      </c>
      <c r="D435">
        <f t="shared" si="49"/>
        <v>1</v>
      </c>
      <c r="E435" t="str">
        <f t="shared" si="50"/>
        <v>January</v>
      </c>
      <c r="F435" t="str">
        <f t="shared" si="55"/>
        <v>Q1</v>
      </c>
      <c r="G435">
        <f t="shared" si="51"/>
        <v>2</v>
      </c>
      <c r="H435" t="str">
        <f t="shared" si="52"/>
        <v>Monday</v>
      </c>
      <c r="I435" s="1">
        <f t="shared" si="53"/>
        <v>45291</v>
      </c>
      <c r="J435" s="1">
        <f t="shared" si="54"/>
        <v>45297</v>
      </c>
    </row>
    <row r="436" spans="1:10" x14ac:dyDescent="0.2">
      <c r="A436" s="1">
        <v>45293</v>
      </c>
      <c r="B436" s="1" t="str">
        <f xml:space="preserve"> TEXT(Table2[[#This Row],[Date]], "mmm-yyyy")</f>
        <v>Jan-2024</v>
      </c>
      <c r="C436">
        <f t="shared" si="48"/>
        <v>2024</v>
      </c>
      <c r="D436">
        <f t="shared" si="49"/>
        <v>1</v>
      </c>
      <c r="E436" t="str">
        <f t="shared" si="50"/>
        <v>January</v>
      </c>
      <c r="F436" t="str">
        <f t="shared" si="55"/>
        <v>Q1</v>
      </c>
      <c r="G436">
        <f t="shared" si="51"/>
        <v>3</v>
      </c>
      <c r="H436" t="str">
        <f t="shared" si="52"/>
        <v>Tuesday</v>
      </c>
      <c r="I436" s="1">
        <f t="shared" si="53"/>
        <v>45291</v>
      </c>
      <c r="J436" s="1">
        <f t="shared" si="54"/>
        <v>45297</v>
      </c>
    </row>
    <row r="437" spans="1:10" x14ac:dyDescent="0.2">
      <c r="A437" s="1">
        <v>45294</v>
      </c>
      <c r="B437" s="1" t="str">
        <f xml:space="preserve"> TEXT(Table2[[#This Row],[Date]], "mmm-yyyy")</f>
        <v>Jan-2024</v>
      </c>
      <c r="C437">
        <f t="shared" si="48"/>
        <v>2024</v>
      </c>
      <c r="D437">
        <f t="shared" si="49"/>
        <v>1</v>
      </c>
      <c r="E437" t="str">
        <f t="shared" si="50"/>
        <v>January</v>
      </c>
      <c r="F437" t="str">
        <f t="shared" si="55"/>
        <v>Q1</v>
      </c>
      <c r="G437">
        <f t="shared" si="51"/>
        <v>4</v>
      </c>
      <c r="H437" t="str">
        <f t="shared" si="52"/>
        <v>Wednesday</v>
      </c>
      <c r="I437" s="1">
        <f t="shared" si="53"/>
        <v>45291</v>
      </c>
      <c r="J437" s="1">
        <f t="shared" si="54"/>
        <v>45297</v>
      </c>
    </row>
    <row r="438" spans="1:10" x14ac:dyDescent="0.2">
      <c r="A438" s="1">
        <v>45295</v>
      </c>
      <c r="B438" s="1" t="str">
        <f xml:space="preserve"> TEXT(Table2[[#This Row],[Date]], "mmm-yyyy")</f>
        <v>Jan-2024</v>
      </c>
      <c r="C438">
        <f t="shared" si="48"/>
        <v>2024</v>
      </c>
      <c r="D438">
        <f t="shared" si="49"/>
        <v>1</v>
      </c>
      <c r="E438" t="str">
        <f t="shared" si="50"/>
        <v>January</v>
      </c>
      <c r="F438" t="str">
        <f t="shared" si="55"/>
        <v>Q1</v>
      </c>
      <c r="G438">
        <f t="shared" si="51"/>
        <v>5</v>
      </c>
      <c r="H438" t="str">
        <f t="shared" si="52"/>
        <v>Thursday</v>
      </c>
      <c r="I438" s="1">
        <f t="shared" si="53"/>
        <v>45291</v>
      </c>
      <c r="J438" s="1">
        <f t="shared" si="54"/>
        <v>45297</v>
      </c>
    </row>
    <row r="439" spans="1:10" x14ac:dyDescent="0.2">
      <c r="A439" s="1">
        <v>45296</v>
      </c>
      <c r="B439" s="1" t="str">
        <f xml:space="preserve"> TEXT(Table2[[#This Row],[Date]], "mmm-yyyy")</f>
        <v>Jan-2024</v>
      </c>
      <c r="C439">
        <f t="shared" si="48"/>
        <v>2024</v>
      </c>
      <c r="D439">
        <f t="shared" si="49"/>
        <v>1</v>
      </c>
      <c r="E439" t="str">
        <f t="shared" si="50"/>
        <v>January</v>
      </c>
      <c r="F439" t="str">
        <f t="shared" si="55"/>
        <v>Q1</v>
      </c>
      <c r="G439">
        <f t="shared" si="51"/>
        <v>6</v>
      </c>
      <c r="H439" t="str">
        <f t="shared" si="52"/>
        <v>Friday</v>
      </c>
      <c r="I439" s="1">
        <f t="shared" si="53"/>
        <v>45291</v>
      </c>
      <c r="J439" s="1">
        <f t="shared" si="54"/>
        <v>45297</v>
      </c>
    </row>
    <row r="440" spans="1:10" x14ac:dyDescent="0.2">
      <c r="A440" s="1">
        <v>45297</v>
      </c>
      <c r="B440" s="1" t="str">
        <f xml:space="preserve"> TEXT(Table2[[#This Row],[Date]], "mmm-yyyy")</f>
        <v>Jan-2024</v>
      </c>
      <c r="C440">
        <f t="shared" si="48"/>
        <v>2024</v>
      </c>
      <c r="D440">
        <f t="shared" si="49"/>
        <v>1</v>
      </c>
      <c r="E440" t="str">
        <f t="shared" si="50"/>
        <v>January</v>
      </c>
      <c r="F440" t="str">
        <f t="shared" si="55"/>
        <v>Q1</v>
      </c>
      <c r="G440">
        <f t="shared" si="51"/>
        <v>7</v>
      </c>
      <c r="H440" t="str">
        <f t="shared" si="52"/>
        <v>Saturday</v>
      </c>
      <c r="I440" s="1">
        <f t="shared" si="53"/>
        <v>45291</v>
      </c>
      <c r="J440" s="1">
        <f t="shared" si="54"/>
        <v>45297</v>
      </c>
    </row>
    <row r="441" spans="1:10" x14ac:dyDescent="0.2">
      <c r="A441" s="1">
        <v>45298</v>
      </c>
      <c r="B441" s="1" t="str">
        <f xml:space="preserve"> TEXT(Table2[[#This Row],[Date]], "mmm-yyyy")</f>
        <v>Jan-2024</v>
      </c>
      <c r="C441">
        <f t="shared" si="48"/>
        <v>2024</v>
      </c>
      <c r="D441">
        <f t="shared" si="49"/>
        <v>1</v>
      </c>
      <c r="E441" t="str">
        <f t="shared" si="50"/>
        <v>January</v>
      </c>
      <c r="F441" t="str">
        <f t="shared" si="55"/>
        <v>Q1</v>
      </c>
      <c r="G441">
        <f t="shared" si="51"/>
        <v>1</v>
      </c>
      <c r="H441" t="str">
        <f t="shared" si="52"/>
        <v>Sunday</v>
      </c>
      <c r="I441" s="1">
        <f t="shared" si="53"/>
        <v>45298</v>
      </c>
      <c r="J441" s="1">
        <f t="shared" si="54"/>
        <v>45304</v>
      </c>
    </row>
    <row r="442" spans="1:10" x14ac:dyDescent="0.2">
      <c r="A442" s="1">
        <v>45299</v>
      </c>
      <c r="B442" s="1" t="str">
        <f xml:space="preserve"> TEXT(Table2[[#This Row],[Date]], "mmm-yyyy")</f>
        <v>Jan-2024</v>
      </c>
      <c r="C442">
        <f t="shared" si="48"/>
        <v>2024</v>
      </c>
      <c r="D442">
        <f t="shared" si="49"/>
        <v>1</v>
      </c>
      <c r="E442" t="str">
        <f t="shared" si="50"/>
        <v>January</v>
      </c>
      <c r="F442" t="str">
        <f t="shared" si="55"/>
        <v>Q1</v>
      </c>
      <c r="G442">
        <f t="shared" si="51"/>
        <v>2</v>
      </c>
      <c r="H442" t="str">
        <f t="shared" si="52"/>
        <v>Monday</v>
      </c>
      <c r="I442" s="1">
        <f t="shared" si="53"/>
        <v>45298</v>
      </c>
      <c r="J442" s="1">
        <f t="shared" si="54"/>
        <v>45304</v>
      </c>
    </row>
    <row r="443" spans="1:10" x14ac:dyDescent="0.2">
      <c r="A443" s="1">
        <v>45300</v>
      </c>
      <c r="B443" s="1" t="str">
        <f xml:space="preserve"> TEXT(Table2[[#This Row],[Date]], "mmm-yyyy")</f>
        <v>Jan-2024</v>
      </c>
      <c r="C443">
        <f t="shared" si="48"/>
        <v>2024</v>
      </c>
      <c r="D443">
        <f t="shared" si="49"/>
        <v>1</v>
      </c>
      <c r="E443" t="str">
        <f t="shared" si="50"/>
        <v>January</v>
      </c>
      <c r="F443" t="str">
        <f t="shared" si="55"/>
        <v>Q1</v>
      </c>
      <c r="G443">
        <f t="shared" si="51"/>
        <v>3</v>
      </c>
      <c r="H443" t="str">
        <f t="shared" si="52"/>
        <v>Tuesday</v>
      </c>
      <c r="I443" s="1">
        <f t="shared" si="53"/>
        <v>45298</v>
      </c>
      <c r="J443" s="1">
        <f t="shared" si="54"/>
        <v>45304</v>
      </c>
    </row>
    <row r="444" spans="1:10" x14ac:dyDescent="0.2">
      <c r="A444" s="1">
        <v>45301</v>
      </c>
      <c r="B444" s="1" t="str">
        <f xml:space="preserve"> TEXT(Table2[[#This Row],[Date]], "mmm-yyyy")</f>
        <v>Jan-2024</v>
      </c>
      <c r="C444">
        <f t="shared" si="48"/>
        <v>2024</v>
      </c>
      <c r="D444">
        <f t="shared" si="49"/>
        <v>1</v>
      </c>
      <c r="E444" t="str">
        <f t="shared" si="50"/>
        <v>January</v>
      </c>
      <c r="F444" t="str">
        <f t="shared" si="55"/>
        <v>Q1</v>
      </c>
      <c r="G444">
        <f t="shared" si="51"/>
        <v>4</v>
      </c>
      <c r="H444" t="str">
        <f t="shared" si="52"/>
        <v>Wednesday</v>
      </c>
      <c r="I444" s="1">
        <f t="shared" si="53"/>
        <v>45298</v>
      </c>
      <c r="J444" s="1">
        <f t="shared" si="54"/>
        <v>45304</v>
      </c>
    </row>
    <row r="445" spans="1:10" x14ac:dyDescent="0.2">
      <c r="A445" s="1">
        <v>45302</v>
      </c>
      <c r="B445" s="1" t="str">
        <f xml:space="preserve"> TEXT(Table2[[#This Row],[Date]], "mmm-yyyy")</f>
        <v>Jan-2024</v>
      </c>
      <c r="C445">
        <f t="shared" si="48"/>
        <v>2024</v>
      </c>
      <c r="D445">
        <f t="shared" si="49"/>
        <v>1</v>
      </c>
      <c r="E445" t="str">
        <f t="shared" si="50"/>
        <v>January</v>
      </c>
      <c r="F445" t="str">
        <f t="shared" si="55"/>
        <v>Q1</v>
      </c>
      <c r="G445">
        <f t="shared" si="51"/>
        <v>5</v>
      </c>
      <c r="H445" t="str">
        <f t="shared" si="52"/>
        <v>Thursday</v>
      </c>
      <c r="I445" s="1">
        <f t="shared" si="53"/>
        <v>45298</v>
      </c>
      <c r="J445" s="1">
        <f t="shared" si="54"/>
        <v>45304</v>
      </c>
    </row>
    <row r="446" spans="1:10" x14ac:dyDescent="0.2">
      <c r="A446" s="1">
        <v>45303</v>
      </c>
      <c r="B446" s="1" t="str">
        <f xml:space="preserve"> TEXT(Table2[[#This Row],[Date]], "mmm-yyyy")</f>
        <v>Jan-2024</v>
      </c>
      <c r="C446">
        <f t="shared" si="48"/>
        <v>2024</v>
      </c>
      <c r="D446">
        <f t="shared" si="49"/>
        <v>1</v>
      </c>
      <c r="E446" t="str">
        <f t="shared" si="50"/>
        <v>January</v>
      </c>
      <c r="F446" t="str">
        <f t="shared" si="55"/>
        <v>Q1</v>
      </c>
      <c r="G446">
        <f t="shared" si="51"/>
        <v>6</v>
      </c>
      <c r="H446" t="str">
        <f t="shared" si="52"/>
        <v>Friday</v>
      </c>
      <c r="I446" s="1">
        <f t="shared" si="53"/>
        <v>45298</v>
      </c>
      <c r="J446" s="1">
        <f t="shared" si="54"/>
        <v>45304</v>
      </c>
    </row>
    <row r="447" spans="1:10" x14ac:dyDescent="0.2">
      <c r="A447" s="1">
        <v>45304</v>
      </c>
      <c r="B447" s="1" t="str">
        <f xml:space="preserve"> TEXT(Table2[[#This Row],[Date]], "mmm-yyyy")</f>
        <v>Jan-2024</v>
      </c>
      <c r="C447">
        <f t="shared" si="48"/>
        <v>2024</v>
      </c>
      <c r="D447">
        <f t="shared" si="49"/>
        <v>1</v>
      </c>
      <c r="E447" t="str">
        <f t="shared" si="50"/>
        <v>January</v>
      </c>
      <c r="F447" t="str">
        <f t="shared" si="55"/>
        <v>Q1</v>
      </c>
      <c r="G447">
        <f t="shared" si="51"/>
        <v>7</v>
      </c>
      <c r="H447" t="str">
        <f t="shared" si="52"/>
        <v>Saturday</v>
      </c>
      <c r="I447" s="1">
        <f t="shared" si="53"/>
        <v>45298</v>
      </c>
      <c r="J447" s="1">
        <f t="shared" si="54"/>
        <v>45304</v>
      </c>
    </row>
    <row r="448" spans="1:10" x14ac:dyDescent="0.2">
      <c r="A448" s="1">
        <v>45305</v>
      </c>
      <c r="B448" s="1" t="str">
        <f xml:space="preserve"> TEXT(Table2[[#This Row],[Date]], "mmm-yyyy")</f>
        <v>Jan-2024</v>
      </c>
      <c r="C448">
        <f t="shared" si="48"/>
        <v>2024</v>
      </c>
      <c r="D448">
        <f t="shared" si="49"/>
        <v>1</v>
      </c>
      <c r="E448" t="str">
        <f t="shared" si="50"/>
        <v>January</v>
      </c>
      <c r="F448" t="str">
        <f t="shared" si="55"/>
        <v>Q1</v>
      </c>
      <c r="G448">
        <f t="shared" si="51"/>
        <v>1</v>
      </c>
      <c r="H448" t="str">
        <f t="shared" si="52"/>
        <v>Sunday</v>
      </c>
      <c r="I448" s="1">
        <f t="shared" si="53"/>
        <v>45305</v>
      </c>
      <c r="J448" s="1">
        <f t="shared" si="54"/>
        <v>45311</v>
      </c>
    </row>
    <row r="449" spans="1:10" x14ac:dyDescent="0.2">
      <c r="A449" s="1">
        <v>45306</v>
      </c>
      <c r="B449" s="1" t="str">
        <f xml:space="preserve"> TEXT(Table2[[#This Row],[Date]], "mmm-yyyy")</f>
        <v>Jan-2024</v>
      </c>
      <c r="C449">
        <f t="shared" si="48"/>
        <v>2024</v>
      </c>
      <c r="D449">
        <f t="shared" si="49"/>
        <v>1</v>
      </c>
      <c r="E449" t="str">
        <f t="shared" si="50"/>
        <v>January</v>
      </c>
      <c r="F449" t="str">
        <f t="shared" si="55"/>
        <v>Q1</v>
      </c>
      <c r="G449">
        <f t="shared" si="51"/>
        <v>2</v>
      </c>
      <c r="H449" t="str">
        <f t="shared" si="52"/>
        <v>Monday</v>
      </c>
      <c r="I449" s="1">
        <f t="shared" si="53"/>
        <v>45305</v>
      </c>
      <c r="J449" s="1">
        <f t="shared" si="54"/>
        <v>45311</v>
      </c>
    </row>
    <row r="450" spans="1:10" x14ac:dyDescent="0.2">
      <c r="A450" s="1">
        <v>45307</v>
      </c>
      <c r="B450" s="1" t="str">
        <f xml:space="preserve"> TEXT(Table2[[#This Row],[Date]], "mmm-yyyy")</f>
        <v>Jan-2024</v>
      </c>
      <c r="C450">
        <f t="shared" ref="C450:C513" si="56" xml:space="preserve"> YEAR(A450)</f>
        <v>2024</v>
      </c>
      <c r="D450">
        <f t="shared" ref="D450:D513" si="57" xml:space="preserve"> MONTH(A450)</f>
        <v>1</v>
      </c>
      <c r="E450" t="str">
        <f t="shared" ref="E450:E513" si="58" xml:space="preserve"> TEXT(A450,"mmmm")</f>
        <v>January</v>
      </c>
      <c r="F450" t="str">
        <f t="shared" si="55"/>
        <v>Q1</v>
      </c>
      <c r="G450">
        <f t="shared" ref="G450:G513" si="59" xml:space="preserve"> WEEKDAY(A450)</f>
        <v>3</v>
      </c>
      <c r="H450" t="str">
        <f t="shared" ref="H450:H513" si="60" xml:space="preserve"> TEXT(A450,"dddd")</f>
        <v>Tuesday</v>
      </c>
      <c r="I450" s="1">
        <f t="shared" ref="I450:I513" si="61">A450 - WEEKDAY(A450, 1) + 1</f>
        <v>45305</v>
      </c>
      <c r="J450" s="1">
        <f t="shared" ref="J450:J513" si="62">A450 - WEEKDAY(A450, 1) + 7</f>
        <v>45311</v>
      </c>
    </row>
    <row r="451" spans="1:10" x14ac:dyDescent="0.2">
      <c r="A451" s="1">
        <v>45308</v>
      </c>
      <c r="B451" s="1" t="str">
        <f xml:space="preserve"> TEXT(Table2[[#This Row],[Date]], "mmm-yyyy")</f>
        <v>Jan-2024</v>
      </c>
      <c r="C451">
        <f t="shared" si="56"/>
        <v>2024</v>
      </c>
      <c r="D451">
        <f t="shared" si="57"/>
        <v>1</v>
      </c>
      <c r="E451" t="str">
        <f t="shared" si="58"/>
        <v>January</v>
      </c>
      <c r="F451" t="str">
        <f t="shared" ref="F451:F514" si="63" xml:space="preserve"> "Q" &amp; INT((D451-1)/3)+1</f>
        <v>Q1</v>
      </c>
      <c r="G451">
        <f t="shared" si="59"/>
        <v>4</v>
      </c>
      <c r="H451" t="str">
        <f t="shared" si="60"/>
        <v>Wednesday</v>
      </c>
      <c r="I451" s="1">
        <f t="shared" si="61"/>
        <v>45305</v>
      </c>
      <c r="J451" s="1">
        <f t="shared" si="62"/>
        <v>45311</v>
      </c>
    </row>
    <row r="452" spans="1:10" x14ac:dyDescent="0.2">
      <c r="A452" s="1">
        <v>45309</v>
      </c>
      <c r="B452" s="1" t="str">
        <f xml:space="preserve"> TEXT(Table2[[#This Row],[Date]], "mmm-yyyy")</f>
        <v>Jan-2024</v>
      </c>
      <c r="C452">
        <f t="shared" si="56"/>
        <v>2024</v>
      </c>
      <c r="D452">
        <f t="shared" si="57"/>
        <v>1</v>
      </c>
      <c r="E452" t="str">
        <f t="shared" si="58"/>
        <v>January</v>
      </c>
      <c r="F452" t="str">
        <f t="shared" si="63"/>
        <v>Q1</v>
      </c>
      <c r="G452">
        <f t="shared" si="59"/>
        <v>5</v>
      </c>
      <c r="H452" t="str">
        <f t="shared" si="60"/>
        <v>Thursday</v>
      </c>
      <c r="I452" s="1">
        <f t="shared" si="61"/>
        <v>45305</v>
      </c>
      <c r="J452" s="1">
        <f t="shared" si="62"/>
        <v>45311</v>
      </c>
    </row>
    <row r="453" spans="1:10" x14ac:dyDescent="0.2">
      <c r="A453" s="1">
        <v>45310</v>
      </c>
      <c r="B453" s="1" t="str">
        <f xml:space="preserve"> TEXT(Table2[[#This Row],[Date]], "mmm-yyyy")</f>
        <v>Jan-2024</v>
      </c>
      <c r="C453">
        <f t="shared" si="56"/>
        <v>2024</v>
      </c>
      <c r="D453">
        <f t="shared" si="57"/>
        <v>1</v>
      </c>
      <c r="E453" t="str">
        <f t="shared" si="58"/>
        <v>January</v>
      </c>
      <c r="F453" t="str">
        <f t="shared" si="63"/>
        <v>Q1</v>
      </c>
      <c r="G453">
        <f t="shared" si="59"/>
        <v>6</v>
      </c>
      <c r="H453" t="str">
        <f t="shared" si="60"/>
        <v>Friday</v>
      </c>
      <c r="I453" s="1">
        <f t="shared" si="61"/>
        <v>45305</v>
      </c>
      <c r="J453" s="1">
        <f t="shared" si="62"/>
        <v>45311</v>
      </c>
    </row>
    <row r="454" spans="1:10" x14ac:dyDescent="0.2">
      <c r="A454" s="1">
        <v>45311</v>
      </c>
      <c r="B454" s="1" t="str">
        <f xml:space="preserve"> TEXT(Table2[[#This Row],[Date]], "mmm-yyyy")</f>
        <v>Jan-2024</v>
      </c>
      <c r="C454">
        <f t="shared" si="56"/>
        <v>2024</v>
      </c>
      <c r="D454">
        <f t="shared" si="57"/>
        <v>1</v>
      </c>
      <c r="E454" t="str">
        <f t="shared" si="58"/>
        <v>January</v>
      </c>
      <c r="F454" t="str">
        <f t="shared" si="63"/>
        <v>Q1</v>
      </c>
      <c r="G454">
        <f t="shared" si="59"/>
        <v>7</v>
      </c>
      <c r="H454" t="str">
        <f t="shared" si="60"/>
        <v>Saturday</v>
      </c>
      <c r="I454" s="1">
        <f t="shared" si="61"/>
        <v>45305</v>
      </c>
      <c r="J454" s="1">
        <f t="shared" si="62"/>
        <v>45311</v>
      </c>
    </row>
    <row r="455" spans="1:10" x14ac:dyDescent="0.2">
      <c r="A455" s="1">
        <v>45312</v>
      </c>
      <c r="B455" s="1" t="str">
        <f xml:space="preserve"> TEXT(Table2[[#This Row],[Date]], "mmm-yyyy")</f>
        <v>Jan-2024</v>
      </c>
      <c r="C455">
        <f t="shared" si="56"/>
        <v>2024</v>
      </c>
      <c r="D455">
        <f t="shared" si="57"/>
        <v>1</v>
      </c>
      <c r="E455" t="str">
        <f t="shared" si="58"/>
        <v>January</v>
      </c>
      <c r="F455" t="str">
        <f t="shared" si="63"/>
        <v>Q1</v>
      </c>
      <c r="G455">
        <f t="shared" si="59"/>
        <v>1</v>
      </c>
      <c r="H455" t="str">
        <f t="shared" si="60"/>
        <v>Sunday</v>
      </c>
      <c r="I455" s="1">
        <f t="shared" si="61"/>
        <v>45312</v>
      </c>
      <c r="J455" s="1">
        <f t="shared" si="62"/>
        <v>45318</v>
      </c>
    </row>
    <row r="456" spans="1:10" x14ac:dyDescent="0.2">
      <c r="A456" s="1">
        <v>45313</v>
      </c>
      <c r="B456" s="1" t="str">
        <f xml:space="preserve"> TEXT(Table2[[#This Row],[Date]], "mmm-yyyy")</f>
        <v>Jan-2024</v>
      </c>
      <c r="C456">
        <f t="shared" si="56"/>
        <v>2024</v>
      </c>
      <c r="D456">
        <f t="shared" si="57"/>
        <v>1</v>
      </c>
      <c r="E456" t="str">
        <f t="shared" si="58"/>
        <v>January</v>
      </c>
      <c r="F456" t="str">
        <f t="shared" si="63"/>
        <v>Q1</v>
      </c>
      <c r="G456">
        <f t="shared" si="59"/>
        <v>2</v>
      </c>
      <c r="H456" t="str">
        <f t="shared" si="60"/>
        <v>Monday</v>
      </c>
      <c r="I456" s="1">
        <f t="shared" si="61"/>
        <v>45312</v>
      </c>
      <c r="J456" s="1">
        <f t="shared" si="62"/>
        <v>45318</v>
      </c>
    </row>
    <row r="457" spans="1:10" x14ac:dyDescent="0.2">
      <c r="A457" s="1">
        <v>45314</v>
      </c>
      <c r="B457" s="1" t="str">
        <f xml:space="preserve"> TEXT(Table2[[#This Row],[Date]], "mmm-yyyy")</f>
        <v>Jan-2024</v>
      </c>
      <c r="C457">
        <f t="shared" si="56"/>
        <v>2024</v>
      </c>
      <c r="D457">
        <f t="shared" si="57"/>
        <v>1</v>
      </c>
      <c r="E457" t="str">
        <f t="shared" si="58"/>
        <v>January</v>
      </c>
      <c r="F457" t="str">
        <f t="shared" si="63"/>
        <v>Q1</v>
      </c>
      <c r="G457">
        <f t="shared" si="59"/>
        <v>3</v>
      </c>
      <c r="H457" t="str">
        <f t="shared" si="60"/>
        <v>Tuesday</v>
      </c>
      <c r="I457" s="1">
        <f t="shared" si="61"/>
        <v>45312</v>
      </c>
      <c r="J457" s="1">
        <f t="shared" si="62"/>
        <v>45318</v>
      </c>
    </row>
    <row r="458" spans="1:10" x14ac:dyDescent="0.2">
      <c r="A458" s="1">
        <v>45315</v>
      </c>
      <c r="B458" s="1" t="str">
        <f xml:space="preserve"> TEXT(Table2[[#This Row],[Date]], "mmm-yyyy")</f>
        <v>Jan-2024</v>
      </c>
      <c r="C458">
        <f t="shared" si="56"/>
        <v>2024</v>
      </c>
      <c r="D458">
        <f t="shared" si="57"/>
        <v>1</v>
      </c>
      <c r="E458" t="str">
        <f t="shared" si="58"/>
        <v>January</v>
      </c>
      <c r="F458" t="str">
        <f t="shared" si="63"/>
        <v>Q1</v>
      </c>
      <c r="G458">
        <f t="shared" si="59"/>
        <v>4</v>
      </c>
      <c r="H458" t="str">
        <f t="shared" si="60"/>
        <v>Wednesday</v>
      </c>
      <c r="I458" s="1">
        <f t="shared" si="61"/>
        <v>45312</v>
      </c>
      <c r="J458" s="1">
        <f t="shared" si="62"/>
        <v>45318</v>
      </c>
    </row>
    <row r="459" spans="1:10" x14ac:dyDescent="0.2">
      <c r="A459" s="1">
        <v>45316</v>
      </c>
      <c r="B459" s="1" t="str">
        <f xml:space="preserve"> TEXT(Table2[[#This Row],[Date]], "mmm-yyyy")</f>
        <v>Jan-2024</v>
      </c>
      <c r="C459">
        <f t="shared" si="56"/>
        <v>2024</v>
      </c>
      <c r="D459">
        <f t="shared" si="57"/>
        <v>1</v>
      </c>
      <c r="E459" t="str">
        <f t="shared" si="58"/>
        <v>January</v>
      </c>
      <c r="F459" t="str">
        <f t="shared" si="63"/>
        <v>Q1</v>
      </c>
      <c r="G459">
        <f t="shared" si="59"/>
        <v>5</v>
      </c>
      <c r="H459" t="str">
        <f t="shared" si="60"/>
        <v>Thursday</v>
      </c>
      <c r="I459" s="1">
        <f t="shared" si="61"/>
        <v>45312</v>
      </c>
      <c r="J459" s="1">
        <f t="shared" si="62"/>
        <v>45318</v>
      </c>
    </row>
    <row r="460" spans="1:10" x14ac:dyDescent="0.2">
      <c r="A460" s="1">
        <v>45317</v>
      </c>
      <c r="B460" s="1" t="str">
        <f xml:space="preserve"> TEXT(Table2[[#This Row],[Date]], "mmm-yyyy")</f>
        <v>Jan-2024</v>
      </c>
      <c r="C460">
        <f t="shared" si="56"/>
        <v>2024</v>
      </c>
      <c r="D460">
        <f t="shared" si="57"/>
        <v>1</v>
      </c>
      <c r="E460" t="str">
        <f t="shared" si="58"/>
        <v>January</v>
      </c>
      <c r="F460" t="str">
        <f t="shared" si="63"/>
        <v>Q1</v>
      </c>
      <c r="G460">
        <f t="shared" si="59"/>
        <v>6</v>
      </c>
      <c r="H460" t="str">
        <f t="shared" si="60"/>
        <v>Friday</v>
      </c>
      <c r="I460" s="1">
        <f t="shared" si="61"/>
        <v>45312</v>
      </c>
      <c r="J460" s="1">
        <f t="shared" si="62"/>
        <v>45318</v>
      </c>
    </row>
    <row r="461" spans="1:10" x14ac:dyDescent="0.2">
      <c r="A461" s="1">
        <v>45318</v>
      </c>
      <c r="B461" s="1" t="str">
        <f xml:space="preserve"> TEXT(Table2[[#This Row],[Date]], "mmm-yyyy")</f>
        <v>Jan-2024</v>
      </c>
      <c r="C461">
        <f t="shared" si="56"/>
        <v>2024</v>
      </c>
      <c r="D461">
        <f t="shared" si="57"/>
        <v>1</v>
      </c>
      <c r="E461" t="str">
        <f t="shared" si="58"/>
        <v>January</v>
      </c>
      <c r="F461" t="str">
        <f t="shared" si="63"/>
        <v>Q1</v>
      </c>
      <c r="G461">
        <f t="shared" si="59"/>
        <v>7</v>
      </c>
      <c r="H461" t="str">
        <f t="shared" si="60"/>
        <v>Saturday</v>
      </c>
      <c r="I461" s="1">
        <f t="shared" si="61"/>
        <v>45312</v>
      </c>
      <c r="J461" s="1">
        <f t="shared" si="62"/>
        <v>45318</v>
      </c>
    </row>
    <row r="462" spans="1:10" x14ac:dyDescent="0.2">
      <c r="A462" s="1">
        <v>45319</v>
      </c>
      <c r="B462" s="1" t="str">
        <f xml:space="preserve"> TEXT(Table2[[#This Row],[Date]], "mmm-yyyy")</f>
        <v>Jan-2024</v>
      </c>
      <c r="C462">
        <f t="shared" si="56"/>
        <v>2024</v>
      </c>
      <c r="D462">
        <f t="shared" si="57"/>
        <v>1</v>
      </c>
      <c r="E462" t="str">
        <f t="shared" si="58"/>
        <v>January</v>
      </c>
      <c r="F462" t="str">
        <f t="shared" si="63"/>
        <v>Q1</v>
      </c>
      <c r="G462">
        <f t="shared" si="59"/>
        <v>1</v>
      </c>
      <c r="H462" t="str">
        <f t="shared" si="60"/>
        <v>Sunday</v>
      </c>
      <c r="I462" s="1">
        <f t="shared" si="61"/>
        <v>45319</v>
      </c>
      <c r="J462" s="1">
        <f t="shared" si="62"/>
        <v>45325</v>
      </c>
    </row>
    <row r="463" spans="1:10" x14ac:dyDescent="0.2">
      <c r="A463" s="1">
        <v>45320</v>
      </c>
      <c r="B463" s="1" t="str">
        <f xml:space="preserve"> TEXT(Table2[[#This Row],[Date]], "mmm-yyyy")</f>
        <v>Jan-2024</v>
      </c>
      <c r="C463">
        <f t="shared" si="56"/>
        <v>2024</v>
      </c>
      <c r="D463">
        <f t="shared" si="57"/>
        <v>1</v>
      </c>
      <c r="E463" t="str">
        <f t="shared" si="58"/>
        <v>January</v>
      </c>
      <c r="F463" t="str">
        <f t="shared" si="63"/>
        <v>Q1</v>
      </c>
      <c r="G463">
        <f t="shared" si="59"/>
        <v>2</v>
      </c>
      <c r="H463" t="str">
        <f t="shared" si="60"/>
        <v>Monday</v>
      </c>
      <c r="I463" s="1">
        <f t="shared" si="61"/>
        <v>45319</v>
      </c>
      <c r="J463" s="1">
        <f t="shared" si="62"/>
        <v>45325</v>
      </c>
    </row>
    <row r="464" spans="1:10" x14ac:dyDescent="0.2">
      <c r="A464" s="1">
        <v>45321</v>
      </c>
      <c r="B464" s="1" t="str">
        <f xml:space="preserve"> TEXT(Table2[[#This Row],[Date]], "mmm-yyyy")</f>
        <v>Jan-2024</v>
      </c>
      <c r="C464">
        <f t="shared" si="56"/>
        <v>2024</v>
      </c>
      <c r="D464">
        <f t="shared" si="57"/>
        <v>1</v>
      </c>
      <c r="E464" t="str">
        <f t="shared" si="58"/>
        <v>January</v>
      </c>
      <c r="F464" t="str">
        <f t="shared" si="63"/>
        <v>Q1</v>
      </c>
      <c r="G464">
        <f t="shared" si="59"/>
        <v>3</v>
      </c>
      <c r="H464" t="str">
        <f t="shared" si="60"/>
        <v>Tuesday</v>
      </c>
      <c r="I464" s="1">
        <f t="shared" si="61"/>
        <v>45319</v>
      </c>
      <c r="J464" s="1">
        <f t="shared" si="62"/>
        <v>45325</v>
      </c>
    </row>
    <row r="465" spans="1:10" x14ac:dyDescent="0.2">
      <c r="A465" s="1">
        <v>45322</v>
      </c>
      <c r="B465" s="1" t="str">
        <f xml:space="preserve"> TEXT(Table2[[#This Row],[Date]], "mmm-yyyy")</f>
        <v>Jan-2024</v>
      </c>
      <c r="C465">
        <f t="shared" si="56"/>
        <v>2024</v>
      </c>
      <c r="D465">
        <f t="shared" si="57"/>
        <v>1</v>
      </c>
      <c r="E465" t="str">
        <f t="shared" si="58"/>
        <v>January</v>
      </c>
      <c r="F465" t="str">
        <f t="shared" si="63"/>
        <v>Q1</v>
      </c>
      <c r="G465">
        <f t="shared" si="59"/>
        <v>4</v>
      </c>
      <c r="H465" t="str">
        <f t="shared" si="60"/>
        <v>Wednesday</v>
      </c>
      <c r="I465" s="1">
        <f t="shared" si="61"/>
        <v>45319</v>
      </c>
      <c r="J465" s="1">
        <f t="shared" si="62"/>
        <v>45325</v>
      </c>
    </row>
    <row r="466" spans="1:10" x14ac:dyDescent="0.2">
      <c r="A466" s="1">
        <v>45323</v>
      </c>
      <c r="B466" s="1" t="str">
        <f xml:space="preserve"> TEXT(Table2[[#This Row],[Date]], "mmm-yyyy")</f>
        <v>Feb-2024</v>
      </c>
      <c r="C466">
        <f t="shared" si="56"/>
        <v>2024</v>
      </c>
      <c r="D466">
        <f t="shared" si="57"/>
        <v>2</v>
      </c>
      <c r="E466" t="str">
        <f t="shared" si="58"/>
        <v>February</v>
      </c>
      <c r="F466" t="str">
        <f t="shared" si="63"/>
        <v>Q1</v>
      </c>
      <c r="G466">
        <f t="shared" si="59"/>
        <v>5</v>
      </c>
      <c r="H466" t="str">
        <f t="shared" si="60"/>
        <v>Thursday</v>
      </c>
      <c r="I466" s="1">
        <f t="shared" si="61"/>
        <v>45319</v>
      </c>
      <c r="J466" s="1">
        <f t="shared" si="62"/>
        <v>45325</v>
      </c>
    </row>
    <row r="467" spans="1:10" x14ac:dyDescent="0.2">
      <c r="A467" s="1">
        <v>45324</v>
      </c>
      <c r="B467" s="1" t="str">
        <f xml:space="preserve"> TEXT(Table2[[#This Row],[Date]], "mmm-yyyy")</f>
        <v>Feb-2024</v>
      </c>
      <c r="C467">
        <f t="shared" si="56"/>
        <v>2024</v>
      </c>
      <c r="D467">
        <f t="shared" si="57"/>
        <v>2</v>
      </c>
      <c r="E467" t="str">
        <f t="shared" si="58"/>
        <v>February</v>
      </c>
      <c r="F467" t="str">
        <f t="shared" si="63"/>
        <v>Q1</v>
      </c>
      <c r="G467">
        <f t="shared" si="59"/>
        <v>6</v>
      </c>
      <c r="H467" t="str">
        <f t="shared" si="60"/>
        <v>Friday</v>
      </c>
      <c r="I467" s="1">
        <f t="shared" si="61"/>
        <v>45319</v>
      </c>
      <c r="J467" s="1">
        <f t="shared" si="62"/>
        <v>45325</v>
      </c>
    </row>
    <row r="468" spans="1:10" x14ac:dyDescent="0.2">
      <c r="A468" s="1">
        <v>45325</v>
      </c>
      <c r="B468" s="1" t="str">
        <f xml:space="preserve"> TEXT(Table2[[#This Row],[Date]], "mmm-yyyy")</f>
        <v>Feb-2024</v>
      </c>
      <c r="C468">
        <f t="shared" si="56"/>
        <v>2024</v>
      </c>
      <c r="D468">
        <f t="shared" si="57"/>
        <v>2</v>
      </c>
      <c r="E468" t="str">
        <f t="shared" si="58"/>
        <v>February</v>
      </c>
      <c r="F468" t="str">
        <f t="shared" si="63"/>
        <v>Q1</v>
      </c>
      <c r="G468">
        <f t="shared" si="59"/>
        <v>7</v>
      </c>
      <c r="H468" t="str">
        <f t="shared" si="60"/>
        <v>Saturday</v>
      </c>
      <c r="I468" s="1">
        <f t="shared" si="61"/>
        <v>45319</v>
      </c>
      <c r="J468" s="1">
        <f t="shared" si="62"/>
        <v>45325</v>
      </c>
    </row>
    <row r="469" spans="1:10" x14ac:dyDescent="0.2">
      <c r="A469" s="1">
        <v>45326</v>
      </c>
      <c r="B469" s="1" t="str">
        <f xml:space="preserve"> TEXT(Table2[[#This Row],[Date]], "mmm-yyyy")</f>
        <v>Feb-2024</v>
      </c>
      <c r="C469">
        <f t="shared" si="56"/>
        <v>2024</v>
      </c>
      <c r="D469">
        <f t="shared" si="57"/>
        <v>2</v>
      </c>
      <c r="E469" t="str">
        <f t="shared" si="58"/>
        <v>February</v>
      </c>
      <c r="F469" t="str">
        <f t="shared" si="63"/>
        <v>Q1</v>
      </c>
      <c r="G469">
        <f t="shared" si="59"/>
        <v>1</v>
      </c>
      <c r="H469" t="str">
        <f t="shared" si="60"/>
        <v>Sunday</v>
      </c>
      <c r="I469" s="1">
        <f t="shared" si="61"/>
        <v>45326</v>
      </c>
      <c r="J469" s="1">
        <f t="shared" si="62"/>
        <v>45332</v>
      </c>
    </row>
    <row r="470" spans="1:10" x14ac:dyDescent="0.2">
      <c r="A470" s="1">
        <v>45327</v>
      </c>
      <c r="B470" s="1" t="str">
        <f xml:space="preserve"> TEXT(Table2[[#This Row],[Date]], "mmm-yyyy")</f>
        <v>Feb-2024</v>
      </c>
      <c r="C470">
        <f t="shared" si="56"/>
        <v>2024</v>
      </c>
      <c r="D470">
        <f t="shared" si="57"/>
        <v>2</v>
      </c>
      <c r="E470" t="str">
        <f t="shared" si="58"/>
        <v>February</v>
      </c>
      <c r="F470" t="str">
        <f t="shared" si="63"/>
        <v>Q1</v>
      </c>
      <c r="G470">
        <f t="shared" si="59"/>
        <v>2</v>
      </c>
      <c r="H470" t="str">
        <f t="shared" si="60"/>
        <v>Monday</v>
      </c>
      <c r="I470" s="1">
        <f t="shared" si="61"/>
        <v>45326</v>
      </c>
      <c r="J470" s="1">
        <f t="shared" si="62"/>
        <v>45332</v>
      </c>
    </row>
    <row r="471" spans="1:10" x14ac:dyDescent="0.2">
      <c r="A471" s="1">
        <v>45328</v>
      </c>
      <c r="B471" s="1" t="str">
        <f xml:space="preserve"> TEXT(Table2[[#This Row],[Date]], "mmm-yyyy")</f>
        <v>Feb-2024</v>
      </c>
      <c r="C471">
        <f t="shared" si="56"/>
        <v>2024</v>
      </c>
      <c r="D471">
        <f t="shared" si="57"/>
        <v>2</v>
      </c>
      <c r="E471" t="str">
        <f t="shared" si="58"/>
        <v>February</v>
      </c>
      <c r="F471" t="str">
        <f t="shared" si="63"/>
        <v>Q1</v>
      </c>
      <c r="G471">
        <f t="shared" si="59"/>
        <v>3</v>
      </c>
      <c r="H471" t="str">
        <f t="shared" si="60"/>
        <v>Tuesday</v>
      </c>
      <c r="I471" s="1">
        <f t="shared" si="61"/>
        <v>45326</v>
      </c>
      <c r="J471" s="1">
        <f t="shared" si="62"/>
        <v>45332</v>
      </c>
    </row>
    <row r="472" spans="1:10" x14ac:dyDescent="0.2">
      <c r="A472" s="1">
        <v>45329</v>
      </c>
      <c r="B472" s="1" t="str">
        <f xml:space="preserve"> TEXT(Table2[[#This Row],[Date]], "mmm-yyyy")</f>
        <v>Feb-2024</v>
      </c>
      <c r="C472">
        <f t="shared" si="56"/>
        <v>2024</v>
      </c>
      <c r="D472">
        <f t="shared" si="57"/>
        <v>2</v>
      </c>
      <c r="E472" t="str">
        <f t="shared" si="58"/>
        <v>February</v>
      </c>
      <c r="F472" t="str">
        <f t="shared" si="63"/>
        <v>Q1</v>
      </c>
      <c r="G472">
        <f t="shared" si="59"/>
        <v>4</v>
      </c>
      <c r="H472" t="str">
        <f t="shared" si="60"/>
        <v>Wednesday</v>
      </c>
      <c r="I472" s="1">
        <f t="shared" si="61"/>
        <v>45326</v>
      </c>
      <c r="J472" s="1">
        <f t="shared" si="62"/>
        <v>45332</v>
      </c>
    </row>
    <row r="473" spans="1:10" x14ac:dyDescent="0.2">
      <c r="A473" s="1">
        <v>45330</v>
      </c>
      <c r="B473" s="1" t="str">
        <f xml:space="preserve"> TEXT(Table2[[#This Row],[Date]], "mmm-yyyy")</f>
        <v>Feb-2024</v>
      </c>
      <c r="C473">
        <f t="shared" si="56"/>
        <v>2024</v>
      </c>
      <c r="D473">
        <f t="shared" si="57"/>
        <v>2</v>
      </c>
      <c r="E473" t="str">
        <f t="shared" si="58"/>
        <v>February</v>
      </c>
      <c r="F473" t="str">
        <f t="shared" si="63"/>
        <v>Q1</v>
      </c>
      <c r="G473">
        <f t="shared" si="59"/>
        <v>5</v>
      </c>
      <c r="H473" t="str">
        <f t="shared" si="60"/>
        <v>Thursday</v>
      </c>
      <c r="I473" s="1">
        <f t="shared" si="61"/>
        <v>45326</v>
      </c>
      <c r="J473" s="1">
        <f t="shared" si="62"/>
        <v>45332</v>
      </c>
    </row>
    <row r="474" spans="1:10" x14ac:dyDescent="0.2">
      <c r="A474" s="1">
        <v>45331</v>
      </c>
      <c r="B474" s="1" t="str">
        <f xml:space="preserve"> TEXT(Table2[[#This Row],[Date]], "mmm-yyyy")</f>
        <v>Feb-2024</v>
      </c>
      <c r="C474">
        <f t="shared" si="56"/>
        <v>2024</v>
      </c>
      <c r="D474">
        <f t="shared" si="57"/>
        <v>2</v>
      </c>
      <c r="E474" t="str">
        <f t="shared" si="58"/>
        <v>February</v>
      </c>
      <c r="F474" t="str">
        <f t="shared" si="63"/>
        <v>Q1</v>
      </c>
      <c r="G474">
        <f t="shared" si="59"/>
        <v>6</v>
      </c>
      <c r="H474" t="str">
        <f t="shared" si="60"/>
        <v>Friday</v>
      </c>
      <c r="I474" s="1">
        <f t="shared" si="61"/>
        <v>45326</v>
      </c>
      <c r="J474" s="1">
        <f t="shared" si="62"/>
        <v>45332</v>
      </c>
    </row>
    <row r="475" spans="1:10" x14ac:dyDescent="0.2">
      <c r="A475" s="1">
        <v>45332</v>
      </c>
      <c r="B475" s="1" t="str">
        <f xml:space="preserve"> TEXT(Table2[[#This Row],[Date]], "mmm-yyyy")</f>
        <v>Feb-2024</v>
      </c>
      <c r="C475">
        <f t="shared" si="56"/>
        <v>2024</v>
      </c>
      <c r="D475">
        <f t="shared" si="57"/>
        <v>2</v>
      </c>
      <c r="E475" t="str">
        <f t="shared" si="58"/>
        <v>February</v>
      </c>
      <c r="F475" t="str">
        <f t="shared" si="63"/>
        <v>Q1</v>
      </c>
      <c r="G475">
        <f t="shared" si="59"/>
        <v>7</v>
      </c>
      <c r="H475" t="str">
        <f t="shared" si="60"/>
        <v>Saturday</v>
      </c>
      <c r="I475" s="1">
        <f t="shared" si="61"/>
        <v>45326</v>
      </c>
      <c r="J475" s="1">
        <f t="shared" si="62"/>
        <v>45332</v>
      </c>
    </row>
    <row r="476" spans="1:10" x14ac:dyDescent="0.2">
      <c r="A476" s="1">
        <v>45333</v>
      </c>
      <c r="B476" s="1" t="str">
        <f xml:space="preserve"> TEXT(Table2[[#This Row],[Date]], "mmm-yyyy")</f>
        <v>Feb-2024</v>
      </c>
      <c r="C476">
        <f t="shared" si="56"/>
        <v>2024</v>
      </c>
      <c r="D476">
        <f t="shared" si="57"/>
        <v>2</v>
      </c>
      <c r="E476" t="str">
        <f t="shared" si="58"/>
        <v>February</v>
      </c>
      <c r="F476" t="str">
        <f t="shared" si="63"/>
        <v>Q1</v>
      </c>
      <c r="G476">
        <f t="shared" si="59"/>
        <v>1</v>
      </c>
      <c r="H476" t="str">
        <f t="shared" si="60"/>
        <v>Sunday</v>
      </c>
      <c r="I476" s="1">
        <f t="shared" si="61"/>
        <v>45333</v>
      </c>
      <c r="J476" s="1">
        <f t="shared" si="62"/>
        <v>45339</v>
      </c>
    </row>
    <row r="477" spans="1:10" x14ac:dyDescent="0.2">
      <c r="A477" s="1">
        <v>45334</v>
      </c>
      <c r="B477" s="1" t="str">
        <f xml:space="preserve"> TEXT(Table2[[#This Row],[Date]], "mmm-yyyy")</f>
        <v>Feb-2024</v>
      </c>
      <c r="C477">
        <f t="shared" si="56"/>
        <v>2024</v>
      </c>
      <c r="D477">
        <f t="shared" si="57"/>
        <v>2</v>
      </c>
      <c r="E477" t="str">
        <f t="shared" si="58"/>
        <v>February</v>
      </c>
      <c r="F477" t="str">
        <f t="shared" si="63"/>
        <v>Q1</v>
      </c>
      <c r="G477">
        <f t="shared" si="59"/>
        <v>2</v>
      </c>
      <c r="H477" t="str">
        <f t="shared" si="60"/>
        <v>Monday</v>
      </c>
      <c r="I477" s="1">
        <f t="shared" si="61"/>
        <v>45333</v>
      </c>
      <c r="J477" s="1">
        <f t="shared" si="62"/>
        <v>45339</v>
      </c>
    </row>
    <row r="478" spans="1:10" x14ac:dyDescent="0.2">
      <c r="A478" s="1">
        <v>45335</v>
      </c>
      <c r="B478" s="1" t="str">
        <f xml:space="preserve"> TEXT(Table2[[#This Row],[Date]], "mmm-yyyy")</f>
        <v>Feb-2024</v>
      </c>
      <c r="C478">
        <f t="shared" si="56"/>
        <v>2024</v>
      </c>
      <c r="D478">
        <f t="shared" si="57"/>
        <v>2</v>
      </c>
      <c r="E478" t="str">
        <f t="shared" si="58"/>
        <v>February</v>
      </c>
      <c r="F478" t="str">
        <f t="shared" si="63"/>
        <v>Q1</v>
      </c>
      <c r="G478">
        <f t="shared" si="59"/>
        <v>3</v>
      </c>
      <c r="H478" t="str">
        <f t="shared" si="60"/>
        <v>Tuesday</v>
      </c>
      <c r="I478" s="1">
        <f t="shared" si="61"/>
        <v>45333</v>
      </c>
      <c r="J478" s="1">
        <f t="shared" si="62"/>
        <v>45339</v>
      </c>
    </row>
    <row r="479" spans="1:10" x14ac:dyDescent="0.2">
      <c r="A479" s="1">
        <v>45336</v>
      </c>
      <c r="B479" s="1" t="str">
        <f xml:space="preserve"> TEXT(Table2[[#This Row],[Date]], "mmm-yyyy")</f>
        <v>Feb-2024</v>
      </c>
      <c r="C479">
        <f t="shared" si="56"/>
        <v>2024</v>
      </c>
      <c r="D479">
        <f t="shared" si="57"/>
        <v>2</v>
      </c>
      <c r="E479" t="str">
        <f t="shared" si="58"/>
        <v>February</v>
      </c>
      <c r="F479" t="str">
        <f t="shared" si="63"/>
        <v>Q1</v>
      </c>
      <c r="G479">
        <f t="shared" si="59"/>
        <v>4</v>
      </c>
      <c r="H479" t="str">
        <f t="shared" si="60"/>
        <v>Wednesday</v>
      </c>
      <c r="I479" s="1">
        <f t="shared" si="61"/>
        <v>45333</v>
      </c>
      <c r="J479" s="1">
        <f t="shared" si="62"/>
        <v>45339</v>
      </c>
    </row>
    <row r="480" spans="1:10" x14ac:dyDescent="0.2">
      <c r="A480" s="1">
        <v>45337</v>
      </c>
      <c r="B480" s="1" t="str">
        <f xml:space="preserve"> TEXT(Table2[[#This Row],[Date]], "mmm-yyyy")</f>
        <v>Feb-2024</v>
      </c>
      <c r="C480">
        <f t="shared" si="56"/>
        <v>2024</v>
      </c>
      <c r="D480">
        <f t="shared" si="57"/>
        <v>2</v>
      </c>
      <c r="E480" t="str">
        <f t="shared" si="58"/>
        <v>February</v>
      </c>
      <c r="F480" t="str">
        <f t="shared" si="63"/>
        <v>Q1</v>
      </c>
      <c r="G480">
        <f t="shared" si="59"/>
        <v>5</v>
      </c>
      <c r="H480" t="str">
        <f t="shared" si="60"/>
        <v>Thursday</v>
      </c>
      <c r="I480" s="1">
        <f t="shared" si="61"/>
        <v>45333</v>
      </c>
      <c r="J480" s="1">
        <f t="shared" si="62"/>
        <v>45339</v>
      </c>
    </row>
    <row r="481" spans="1:10" x14ac:dyDescent="0.2">
      <c r="A481" s="1">
        <v>45338</v>
      </c>
      <c r="B481" s="1" t="str">
        <f xml:space="preserve"> TEXT(Table2[[#This Row],[Date]], "mmm-yyyy")</f>
        <v>Feb-2024</v>
      </c>
      <c r="C481">
        <f t="shared" si="56"/>
        <v>2024</v>
      </c>
      <c r="D481">
        <f t="shared" si="57"/>
        <v>2</v>
      </c>
      <c r="E481" t="str">
        <f t="shared" si="58"/>
        <v>February</v>
      </c>
      <c r="F481" t="str">
        <f t="shared" si="63"/>
        <v>Q1</v>
      </c>
      <c r="G481">
        <f t="shared" si="59"/>
        <v>6</v>
      </c>
      <c r="H481" t="str">
        <f t="shared" si="60"/>
        <v>Friday</v>
      </c>
      <c r="I481" s="1">
        <f t="shared" si="61"/>
        <v>45333</v>
      </c>
      <c r="J481" s="1">
        <f t="shared" si="62"/>
        <v>45339</v>
      </c>
    </row>
    <row r="482" spans="1:10" x14ac:dyDescent="0.2">
      <c r="A482" s="1">
        <v>45339</v>
      </c>
      <c r="B482" s="1" t="str">
        <f xml:space="preserve"> TEXT(Table2[[#This Row],[Date]], "mmm-yyyy")</f>
        <v>Feb-2024</v>
      </c>
      <c r="C482">
        <f t="shared" si="56"/>
        <v>2024</v>
      </c>
      <c r="D482">
        <f t="shared" si="57"/>
        <v>2</v>
      </c>
      <c r="E482" t="str">
        <f t="shared" si="58"/>
        <v>February</v>
      </c>
      <c r="F482" t="str">
        <f t="shared" si="63"/>
        <v>Q1</v>
      </c>
      <c r="G482">
        <f t="shared" si="59"/>
        <v>7</v>
      </c>
      <c r="H482" t="str">
        <f t="shared" si="60"/>
        <v>Saturday</v>
      </c>
      <c r="I482" s="1">
        <f t="shared" si="61"/>
        <v>45333</v>
      </c>
      <c r="J482" s="1">
        <f t="shared" si="62"/>
        <v>45339</v>
      </c>
    </row>
    <row r="483" spans="1:10" x14ac:dyDescent="0.2">
      <c r="A483" s="1">
        <v>45340</v>
      </c>
      <c r="B483" s="1" t="str">
        <f xml:space="preserve"> TEXT(Table2[[#This Row],[Date]], "mmm-yyyy")</f>
        <v>Feb-2024</v>
      </c>
      <c r="C483">
        <f t="shared" si="56"/>
        <v>2024</v>
      </c>
      <c r="D483">
        <f t="shared" si="57"/>
        <v>2</v>
      </c>
      <c r="E483" t="str">
        <f t="shared" si="58"/>
        <v>February</v>
      </c>
      <c r="F483" t="str">
        <f t="shared" si="63"/>
        <v>Q1</v>
      </c>
      <c r="G483">
        <f t="shared" si="59"/>
        <v>1</v>
      </c>
      <c r="H483" t="str">
        <f t="shared" si="60"/>
        <v>Sunday</v>
      </c>
      <c r="I483" s="1">
        <f t="shared" si="61"/>
        <v>45340</v>
      </c>
      <c r="J483" s="1">
        <f t="shared" si="62"/>
        <v>45346</v>
      </c>
    </row>
    <row r="484" spans="1:10" x14ac:dyDescent="0.2">
      <c r="A484" s="1">
        <v>45341</v>
      </c>
      <c r="B484" s="1" t="str">
        <f xml:space="preserve"> TEXT(Table2[[#This Row],[Date]], "mmm-yyyy")</f>
        <v>Feb-2024</v>
      </c>
      <c r="C484">
        <f t="shared" si="56"/>
        <v>2024</v>
      </c>
      <c r="D484">
        <f t="shared" si="57"/>
        <v>2</v>
      </c>
      <c r="E484" t="str">
        <f t="shared" si="58"/>
        <v>February</v>
      </c>
      <c r="F484" t="str">
        <f t="shared" si="63"/>
        <v>Q1</v>
      </c>
      <c r="G484">
        <f t="shared" si="59"/>
        <v>2</v>
      </c>
      <c r="H484" t="str">
        <f t="shared" si="60"/>
        <v>Monday</v>
      </c>
      <c r="I484" s="1">
        <f t="shared" si="61"/>
        <v>45340</v>
      </c>
      <c r="J484" s="1">
        <f t="shared" si="62"/>
        <v>45346</v>
      </c>
    </row>
    <row r="485" spans="1:10" x14ac:dyDescent="0.2">
      <c r="A485" s="1">
        <v>45342</v>
      </c>
      <c r="B485" s="1" t="str">
        <f xml:space="preserve"> TEXT(Table2[[#This Row],[Date]], "mmm-yyyy")</f>
        <v>Feb-2024</v>
      </c>
      <c r="C485">
        <f t="shared" si="56"/>
        <v>2024</v>
      </c>
      <c r="D485">
        <f t="shared" si="57"/>
        <v>2</v>
      </c>
      <c r="E485" t="str">
        <f t="shared" si="58"/>
        <v>February</v>
      </c>
      <c r="F485" t="str">
        <f t="shared" si="63"/>
        <v>Q1</v>
      </c>
      <c r="G485">
        <f t="shared" si="59"/>
        <v>3</v>
      </c>
      <c r="H485" t="str">
        <f t="shared" si="60"/>
        <v>Tuesday</v>
      </c>
      <c r="I485" s="1">
        <f t="shared" si="61"/>
        <v>45340</v>
      </c>
      <c r="J485" s="1">
        <f t="shared" si="62"/>
        <v>45346</v>
      </c>
    </row>
    <row r="486" spans="1:10" x14ac:dyDescent="0.2">
      <c r="A486" s="1">
        <v>45343</v>
      </c>
      <c r="B486" s="1" t="str">
        <f xml:space="preserve"> TEXT(Table2[[#This Row],[Date]], "mmm-yyyy")</f>
        <v>Feb-2024</v>
      </c>
      <c r="C486">
        <f t="shared" si="56"/>
        <v>2024</v>
      </c>
      <c r="D486">
        <f t="shared" si="57"/>
        <v>2</v>
      </c>
      <c r="E486" t="str">
        <f t="shared" si="58"/>
        <v>February</v>
      </c>
      <c r="F486" t="str">
        <f t="shared" si="63"/>
        <v>Q1</v>
      </c>
      <c r="G486">
        <f t="shared" si="59"/>
        <v>4</v>
      </c>
      <c r="H486" t="str">
        <f t="shared" si="60"/>
        <v>Wednesday</v>
      </c>
      <c r="I486" s="1">
        <f t="shared" si="61"/>
        <v>45340</v>
      </c>
      <c r="J486" s="1">
        <f t="shared" si="62"/>
        <v>45346</v>
      </c>
    </row>
    <row r="487" spans="1:10" x14ac:dyDescent="0.2">
      <c r="A487" s="1">
        <v>45344</v>
      </c>
      <c r="B487" s="1" t="str">
        <f xml:space="preserve"> TEXT(Table2[[#This Row],[Date]], "mmm-yyyy")</f>
        <v>Feb-2024</v>
      </c>
      <c r="C487">
        <f t="shared" si="56"/>
        <v>2024</v>
      </c>
      <c r="D487">
        <f t="shared" si="57"/>
        <v>2</v>
      </c>
      <c r="E487" t="str">
        <f t="shared" si="58"/>
        <v>February</v>
      </c>
      <c r="F487" t="str">
        <f t="shared" si="63"/>
        <v>Q1</v>
      </c>
      <c r="G487">
        <f t="shared" si="59"/>
        <v>5</v>
      </c>
      <c r="H487" t="str">
        <f t="shared" si="60"/>
        <v>Thursday</v>
      </c>
      <c r="I487" s="1">
        <f t="shared" si="61"/>
        <v>45340</v>
      </c>
      <c r="J487" s="1">
        <f t="shared" si="62"/>
        <v>45346</v>
      </c>
    </row>
    <row r="488" spans="1:10" x14ac:dyDescent="0.2">
      <c r="A488" s="1">
        <v>45345</v>
      </c>
      <c r="B488" s="1" t="str">
        <f xml:space="preserve"> TEXT(Table2[[#This Row],[Date]], "mmm-yyyy")</f>
        <v>Feb-2024</v>
      </c>
      <c r="C488">
        <f t="shared" si="56"/>
        <v>2024</v>
      </c>
      <c r="D488">
        <f t="shared" si="57"/>
        <v>2</v>
      </c>
      <c r="E488" t="str">
        <f t="shared" si="58"/>
        <v>February</v>
      </c>
      <c r="F488" t="str">
        <f t="shared" si="63"/>
        <v>Q1</v>
      </c>
      <c r="G488">
        <f t="shared" si="59"/>
        <v>6</v>
      </c>
      <c r="H488" t="str">
        <f t="shared" si="60"/>
        <v>Friday</v>
      </c>
      <c r="I488" s="1">
        <f t="shared" si="61"/>
        <v>45340</v>
      </c>
      <c r="J488" s="1">
        <f t="shared" si="62"/>
        <v>45346</v>
      </c>
    </row>
    <row r="489" spans="1:10" x14ac:dyDescent="0.2">
      <c r="A489" s="1">
        <v>45346</v>
      </c>
      <c r="B489" s="1" t="str">
        <f xml:space="preserve"> TEXT(Table2[[#This Row],[Date]], "mmm-yyyy")</f>
        <v>Feb-2024</v>
      </c>
      <c r="C489">
        <f t="shared" si="56"/>
        <v>2024</v>
      </c>
      <c r="D489">
        <f t="shared" si="57"/>
        <v>2</v>
      </c>
      <c r="E489" t="str">
        <f t="shared" si="58"/>
        <v>February</v>
      </c>
      <c r="F489" t="str">
        <f t="shared" si="63"/>
        <v>Q1</v>
      </c>
      <c r="G489">
        <f t="shared" si="59"/>
        <v>7</v>
      </c>
      <c r="H489" t="str">
        <f t="shared" si="60"/>
        <v>Saturday</v>
      </c>
      <c r="I489" s="1">
        <f t="shared" si="61"/>
        <v>45340</v>
      </c>
      <c r="J489" s="1">
        <f t="shared" si="62"/>
        <v>45346</v>
      </c>
    </row>
    <row r="490" spans="1:10" x14ac:dyDescent="0.2">
      <c r="A490" s="1">
        <v>45347</v>
      </c>
      <c r="B490" s="1" t="str">
        <f xml:space="preserve"> TEXT(Table2[[#This Row],[Date]], "mmm-yyyy")</f>
        <v>Feb-2024</v>
      </c>
      <c r="C490">
        <f t="shared" si="56"/>
        <v>2024</v>
      </c>
      <c r="D490">
        <f t="shared" si="57"/>
        <v>2</v>
      </c>
      <c r="E490" t="str">
        <f t="shared" si="58"/>
        <v>February</v>
      </c>
      <c r="F490" t="str">
        <f t="shared" si="63"/>
        <v>Q1</v>
      </c>
      <c r="G490">
        <f t="shared" si="59"/>
        <v>1</v>
      </c>
      <c r="H490" t="str">
        <f t="shared" si="60"/>
        <v>Sunday</v>
      </c>
      <c r="I490" s="1">
        <f t="shared" si="61"/>
        <v>45347</v>
      </c>
      <c r="J490" s="1">
        <f t="shared" si="62"/>
        <v>45353</v>
      </c>
    </row>
    <row r="491" spans="1:10" x14ac:dyDescent="0.2">
      <c r="A491" s="1">
        <v>45348</v>
      </c>
      <c r="B491" s="1" t="str">
        <f xml:space="preserve"> TEXT(Table2[[#This Row],[Date]], "mmm-yyyy")</f>
        <v>Feb-2024</v>
      </c>
      <c r="C491">
        <f t="shared" si="56"/>
        <v>2024</v>
      </c>
      <c r="D491">
        <f t="shared" si="57"/>
        <v>2</v>
      </c>
      <c r="E491" t="str">
        <f t="shared" si="58"/>
        <v>February</v>
      </c>
      <c r="F491" t="str">
        <f t="shared" si="63"/>
        <v>Q1</v>
      </c>
      <c r="G491">
        <f t="shared" si="59"/>
        <v>2</v>
      </c>
      <c r="H491" t="str">
        <f t="shared" si="60"/>
        <v>Monday</v>
      </c>
      <c r="I491" s="1">
        <f t="shared" si="61"/>
        <v>45347</v>
      </c>
      <c r="J491" s="1">
        <f t="shared" si="62"/>
        <v>45353</v>
      </c>
    </row>
    <row r="492" spans="1:10" x14ac:dyDescent="0.2">
      <c r="A492" s="1">
        <v>45349</v>
      </c>
      <c r="B492" s="1" t="str">
        <f xml:space="preserve"> TEXT(Table2[[#This Row],[Date]], "mmm-yyyy")</f>
        <v>Feb-2024</v>
      </c>
      <c r="C492">
        <f t="shared" si="56"/>
        <v>2024</v>
      </c>
      <c r="D492">
        <f t="shared" si="57"/>
        <v>2</v>
      </c>
      <c r="E492" t="str">
        <f t="shared" si="58"/>
        <v>February</v>
      </c>
      <c r="F492" t="str">
        <f t="shared" si="63"/>
        <v>Q1</v>
      </c>
      <c r="G492">
        <f t="shared" si="59"/>
        <v>3</v>
      </c>
      <c r="H492" t="str">
        <f t="shared" si="60"/>
        <v>Tuesday</v>
      </c>
      <c r="I492" s="1">
        <f t="shared" si="61"/>
        <v>45347</v>
      </c>
      <c r="J492" s="1">
        <f t="shared" si="62"/>
        <v>45353</v>
      </c>
    </row>
    <row r="493" spans="1:10" x14ac:dyDescent="0.2">
      <c r="A493" s="1">
        <v>45350</v>
      </c>
      <c r="B493" s="1" t="str">
        <f xml:space="preserve"> TEXT(Table2[[#This Row],[Date]], "mmm-yyyy")</f>
        <v>Feb-2024</v>
      </c>
      <c r="C493">
        <f t="shared" si="56"/>
        <v>2024</v>
      </c>
      <c r="D493">
        <f t="shared" si="57"/>
        <v>2</v>
      </c>
      <c r="E493" t="str">
        <f t="shared" si="58"/>
        <v>February</v>
      </c>
      <c r="F493" t="str">
        <f t="shared" si="63"/>
        <v>Q1</v>
      </c>
      <c r="G493">
        <f t="shared" si="59"/>
        <v>4</v>
      </c>
      <c r="H493" t="str">
        <f t="shared" si="60"/>
        <v>Wednesday</v>
      </c>
      <c r="I493" s="1">
        <f t="shared" si="61"/>
        <v>45347</v>
      </c>
      <c r="J493" s="1">
        <f t="shared" si="62"/>
        <v>45353</v>
      </c>
    </row>
    <row r="494" spans="1:10" x14ac:dyDescent="0.2">
      <c r="A494" s="1">
        <v>45351</v>
      </c>
      <c r="B494" s="1" t="str">
        <f xml:space="preserve"> TEXT(Table2[[#This Row],[Date]], "mmm-yyyy")</f>
        <v>Feb-2024</v>
      </c>
      <c r="C494">
        <f t="shared" si="56"/>
        <v>2024</v>
      </c>
      <c r="D494">
        <f t="shared" si="57"/>
        <v>2</v>
      </c>
      <c r="E494" t="str">
        <f t="shared" si="58"/>
        <v>February</v>
      </c>
      <c r="F494" t="str">
        <f t="shared" si="63"/>
        <v>Q1</v>
      </c>
      <c r="G494">
        <f t="shared" si="59"/>
        <v>5</v>
      </c>
      <c r="H494" t="str">
        <f t="shared" si="60"/>
        <v>Thursday</v>
      </c>
      <c r="I494" s="1">
        <f t="shared" si="61"/>
        <v>45347</v>
      </c>
      <c r="J494" s="1">
        <f t="shared" si="62"/>
        <v>45353</v>
      </c>
    </row>
    <row r="495" spans="1:10" x14ac:dyDescent="0.2">
      <c r="A495" s="1">
        <v>45352</v>
      </c>
      <c r="B495" s="1" t="str">
        <f xml:space="preserve"> TEXT(Table2[[#This Row],[Date]], "mmm-yyyy")</f>
        <v>Mar-2024</v>
      </c>
      <c r="C495">
        <f t="shared" si="56"/>
        <v>2024</v>
      </c>
      <c r="D495">
        <f t="shared" si="57"/>
        <v>3</v>
      </c>
      <c r="E495" t="str">
        <f t="shared" si="58"/>
        <v>March</v>
      </c>
      <c r="F495" t="str">
        <f t="shared" si="63"/>
        <v>Q1</v>
      </c>
      <c r="G495">
        <f t="shared" si="59"/>
        <v>6</v>
      </c>
      <c r="H495" t="str">
        <f t="shared" si="60"/>
        <v>Friday</v>
      </c>
      <c r="I495" s="1">
        <f t="shared" si="61"/>
        <v>45347</v>
      </c>
      <c r="J495" s="1">
        <f t="shared" si="62"/>
        <v>45353</v>
      </c>
    </row>
    <row r="496" spans="1:10" x14ac:dyDescent="0.2">
      <c r="A496" s="1">
        <v>45353</v>
      </c>
      <c r="B496" s="1" t="str">
        <f xml:space="preserve"> TEXT(Table2[[#This Row],[Date]], "mmm-yyyy")</f>
        <v>Mar-2024</v>
      </c>
      <c r="C496">
        <f t="shared" si="56"/>
        <v>2024</v>
      </c>
      <c r="D496">
        <f t="shared" si="57"/>
        <v>3</v>
      </c>
      <c r="E496" t="str">
        <f t="shared" si="58"/>
        <v>March</v>
      </c>
      <c r="F496" t="str">
        <f t="shared" si="63"/>
        <v>Q1</v>
      </c>
      <c r="G496">
        <f t="shared" si="59"/>
        <v>7</v>
      </c>
      <c r="H496" t="str">
        <f t="shared" si="60"/>
        <v>Saturday</v>
      </c>
      <c r="I496" s="1">
        <f t="shared" si="61"/>
        <v>45347</v>
      </c>
      <c r="J496" s="1">
        <f t="shared" si="62"/>
        <v>45353</v>
      </c>
    </row>
    <row r="497" spans="1:10" x14ac:dyDescent="0.2">
      <c r="A497" s="1">
        <v>45354</v>
      </c>
      <c r="B497" s="1" t="str">
        <f xml:space="preserve"> TEXT(Table2[[#This Row],[Date]], "mmm-yyyy")</f>
        <v>Mar-2024</v>
      </c>
      <c r="C497">
        <f t="shared" si="56"/>
        <v>2024</v>
      </c>
      <c r="D497">
        <f t="shared" si="57"/>
        <v>3</v>
      </c>
      <c r="E497" t="str">
        <f t="shared" si="58"/>
        <v>March</v>
      </c>
      <c r="F497" t="str">
        <f t="shared" si="63"/>
        <v>Q1</v>
      </c>
      <c r="G497">
        <f t="shared" si="59"/>
        <v>1</v>
      </c>
      <c r="H497" t="str">
        <f t="shared" si="60"/>
        <v>Sunday</v>
      </c>
      <c r="I497" s="1">
        <f t="shared" si="61"/>
        <v>45354</v>
      </c>
      <c r="J497" s="1">
        <f t="shared" si="62"/>
        <v>45360</v>
      </c>
    </row>
    <row r="498" spans="1:10" x14ac:dyDescent="0.2">
      <c r="A498" s="1">
        <v>45355</v>
      </c>
      <c r="B498" s="1" t="str">
        <f xml:space="preserve"> TEXT(Table2[[#This Row],[Date]], "mmm-yyyy")</f>
        <v>Mar-2024</v>
      </c>
      <c r="C498">
        <f t="shared" si="56"/>
        <v>2024</v>
      </c>
      <c r="D498">
        <f t="shared" si="57"/>
        <v>3</v>
      </c>
      <c r="E498" t="str">
        <f t="shared" si="58"/>
        <v>March</v>
      </c>
      <c r="F498" t="str">
        <f t="shared" si="63"/>
        <v>Q1</v>
      </c>
      <c r="G498">
        <f t="shared" si="59"/>
        <v>2</v>
      </c>
      <c r="H498" t="str">
        <f t="shared" si="60"/>
        <v>Monday</v>
      </c>
      <c r="I498" s="1">
        <f t="shared" si="61"/>
        <v>45354</v>
      </c>
      <c r="J498" s="1">
        <f t="shared" si="62"/>
        <v>45360</v>
      </c>
    </row>
    <row r="499" spans="1:10" x14ac:dyDescent="0.2">
      <c r="A499" s="1">
        <v>45356</v>
      </c>
      <c r="B499" s="1" t="str">
        <f xml:space="preserve"> TEXT(Table2[[#This Row],[Date]], "mmm-yyyy")</f>
        <v>Mar-2024</v>
      </c>
      <c r="C499">
        <f t="shared" si="56"/>
        <v>2024</v>
      </c>
      <c r="D499">
        <f t="shared" si="57"/>
        <v>3</v>
      </c>
      <c r="E499" t="str">
        <f t="shared" si="58"/>
        <v>March</v>
      </c>
      <c r="F499" t="str">
        <f t="shared" si="63"/>
        <v>Q1</v>
      </c>
      <c r="G499">
        <f t="shared" si="59"/>
        <v>3</v>
      </c>
      <c r="H499" t="str">
        <f t="shared" si="60"/>
        <v>Tuesday</v>
      </c>
      <c r="I499" s="1">
        <f t="shared" si="61"/>
        <v>45354</v>
      </c>
      <c r="J499" s="1">
        <f t="shared" si="62"/>
        <v>45360</v>
      </c>
    </row>
    <row r="500" spans="1:10" x14ac:dyDescent="0.2">
      <c r="A500" s="1">
        <v>45357</v>
      </c>
      <c r="B500" s="1" t="str">
        <f xml:space="preserve"> TEXT(Table2[[#This Row],[Date]], "mmm-yyyy")</f>
        <v>Mar-2024</v>
      </c>
      <c r="C500">
        <f t="shared" si="56"/>
        <v>2024</v>
      </c>
      <c r="D500">
        <f t="shared" si="57"/>
        <v>3</v>
      </c>
      <c r="E500" t="str">
        <f t="shared" si="58"/>
        <v>March</v>
      </c>
      <c r="F500" t="str">
        <f t="shared" si="63"/>
        <v>Q1</v>
      </c>
      <c r="G500">
        <f t="shared" si="59"/>
        <v>4</v>
      </c>
      <c r="H500" t="str">
        <f t="shared" si="60"/>
        <v>Wednesday</v>
      </c>
      <c r="I500" s="1">
        <f t="shared" si="61"/>
        <v>45354</v>
      </c>
      <c r="J500" s="1">
        <f t="shared" si="62"/>
        <v>45360</v>
      </c>
    </row>
    <row r="501" spans="1:10" x14ac:dyDescent="0.2">
      <c r="A501" s="1">
        <v>45358</v>
      </c>
      <c r="B501" s="1" t="str">
        <f xml:space="preserve"> TEXT(Table2[[#This Row],[Date]], "mmm-yyyy")</f>
        <v>Mar-2024</v>
      </c>
      <c r="C501">
        <f t="shared" si="56"/>
        <v>2024</v>
      </c>
      <c r="D501">
        <f t="shared" si="57"/>
        <v>3</v>
      </c>
      <c r="E501" t="str">
        <f t="shared" si="58"/>
        <v>March</v>
      </c>
      <c r="F501" t="str">
        <f t="shared" si="63"/>
        <v>Q1</v>
      </c>
      <c r="G501">
        <f t="shared" si="59"/>
        <v>5</v>
      </c>
      <c r="H501" t="str">
        <f t="shared" si="60"/>
        <v>Thursday</v>
      </c>
      <c r="I501" s="1">
        <f t="shared" si="61"/>
        <v>45354</v>
      </c>
      <c r="J501" s="1">
        <f t="shared" si="62"/>
        <v>45360</v>
      </c>
    </row>
    <row r="502" spans="1:10" x14ac:dyDescent="0.2">
      <c r="A502" s="1">
        <v>45359</v>
      </c>
      <c r="B502" s="1" t="str">
        <f xml:space="preserve"> TEXT(Table2[[#This Row],[Date]], "mmm-yyyy")</f>
        <v>Mar-2024</v>
      </c>
      <c r="C502">
        <f t="shared" si="56"/>
        <v>2024</v>
      </c>
      <c r="D502">
        <f t="shared" si="57"/>
        <v>3</v>
      </c>
      <c r="E502" t="str">
        <f t="shared" si="58"/>
        <v>March</v>
      </c>
      <c r="F502" t="str">
        <f t="shared" si="63"/>
        <v>Q1</v>
      </c>
      <c r="G502">
        <f t="shared" si="59"/>
        <v>6</v>
      </c>
      <c r="H502" t="str">
        <f t="shared" si="60"/>
        <v>Friday</v>
      </c>
      <c r="I502" s="1">
        <f t="shared" si="61"/>
        <v>45354</v>
      </c>
      <c r="J502" s="1">
        <f t="shared" si="62"/>
        <v>45360</v>
      </c>
    </row>
    <row r="503" spans="1:10" x14ac:dyDescent="0.2">
      <c r="A503" s="1">
        <v>45360</v>
      </c>
      <c r="B503" s="1" t="str">
        <f xml:space="preserve"> TEXT(Table2[[#This Row],[Date]], "mmm-yyyy")</f>
        <v>Mar-2024</v>
      </c>
      <c r="C503">
        <f t="shared" si="56"/>
        <v>2024</v>
      </c>
      <c r="D503">
        <f t="shared" si="57"/>
        <v>3</v>
      </c>
      <c r="E503" t="str">
        <f t="shared" si="58"/>
        <v>March</v>
      </c>
      <c r="F503" t="str">
        <f t="shared" si="63"/>
        <v>Q1</v>
      </c>
      <c r="G503">
        <f t="shared" si="59"/>
        <v>7</v>
      </c>
      <c r="H503" t="str">
        <f t="shared" si="60"/>
        <v>Saturday</v>
      </c>
      <c r="I503" s="1">
        <f t="shared" si="61"/>
        <v>45354</v>
      </c>
      <c r="J503" s="1">
        <f t="shared" si="62"/>
        <v>45360</v>
      </c>
    </row>
    <row r="504" spans="1:10" x14ac:dyDescent="0.2">
      <c r="A504" s="1">
        <v>45361</v>
      </c>
      <c r="B504" s="1" t="str">
        <f xml:space="preserve"> TEXT(Table2[[#This Row],[Date]], "mmm-yyyy")</f>
        <v>Mar-2024</v>
      </c>
      <c r="C504">
        <f t="shared" si="56"/>
        <v>2024</v>
      </c>
      <c r="D504">
        <f t="shared" si="57"/>
        <v>3</v>
      </c>
      <c r="E504" t="str">
        <f t="shared" si="58"/>
        <v>March</v>
      </c>
      <c r="F504" t="str">
        <f t="shared" si="63"/>
        <v>Q1</v>
      </c>
      <c r="G504">
        <f t="shared" si="59"/>
        <v>1</v>
      </c>
      <c r="H504" t="str">
        <f t="shared" si="60"/>
        <v>Sunday</v>
      </c>
      <c r="I504" s="1">
        <f t="shared" si="61"/>
        <v>45361</v>
      </c>
      <c r="J504" s="1">
        <f t="shared" si="62"/>
        <v>45367</v>
      </c>
    </row>
    <row r="505" spans="1:10" x14ac:dyDescent="0.2">
      <c r="A505" s="1">
        <v>45362</v>
      </c>
      <c r="B505" s="1" t="str">
        <f xml:space="preserve"> TEXT(Table2[[#This Row],[Date]], "mmm-yyyy")</f>
        <v>Mar-2024</v>
      </c>
      <c r="C505">
        <f t="shared" si="56"/>
        <v>2024</v>
      </c>
      <c r="D505">
        <f t="shared" si="57"/>
        <v>3</v>
      </c>
      <c r="E505" t="str">
        <f t="shared" si="58"/>
        <v>March</v>
      </c>
      <c r="F505" t="str">
        <f t="shared" si="63"/>
        <v>Q1</v>
      </c>
      <c r="G505">
        <f t="shared" si="59"/>
        <v>2</v>
      </c>
      <c r="H505" t="str">
        <f t="shared" si="60"/>
        <v>Monday</v>
      </c>
      <c r="I505" s="1">
        <f t="shared" si="61"/>
        <v>45361</v>
      </c>
      <c r="J505" s="1">
        <f t="shared" si="62"/>
        <v>45367</v>
      </c>
    </row>
    <row r="506" spans="1:10" x14ac:dyDescent="0.2">
      <c r="A506" s="1">
        <v>45363</v>
      </c>
      <c r="B506" s="1" t="str">
        <f xml:space="preserve"> TEXT(Table2[[#This Row],[Date]], "mmm-yyyy")</f>
        <v>Mar-2024</v>
      </c>
      <c r="C506">
        <f t="shared" si="56"/>
        <v>2024</v>
      </c>
      <c r="D506">
        <f t="shared" si="57"/>
        <v>3</v>
      </c>
      <c r="E506" t="str">
        <f t="shared" si="58"/>
        <v>March</v>
      </c>
      <c r="F506" t="str">
        <f t="shared" si="63"/>
        <v>Q1</v>
      </c>
      <c r="G506">
        <f t="shared" si="59"/>
        <v>3</v>
      </c>
      <c r="H506" t="str">
        <f t="shared" si="60"/>
        <v>Tuesday</v>
      </c>
      <c r="I506" s="1">
        <f t="shared" si="61"/>
        <v>45361</v>
      </c>
      <c r="J506" s="1">
        <f t="shared" si="62"/>
        <v>45367</v>
      </c>
    </row>
    <row r="507" spans="1:10" x14ac:dyDescent="0.2">
      <c r="A507" s="1">
        <v>45364</v>
      </c>
      <c r="B507" s="1" t="str">
        <f xml:space="preserve"> TEXT(Table2[[#This Row],[Date]], "mmm-yyyy")</f>
        <v>Mar-2024</v>
      </c>
      <c r="C507">
        <f t="shared" si="56"/>
        <v>2024</v>
      </c>
      <c r="D507">
        <f t="shared" si="57"/>
        <v>3</v>
      </c>
      <c r="E507" t="str">
        <f t="shared" si="58"/>
        <v>March</v>
      </c>
      <c r="F507" t="str">
        <f t="shared" si="63"/>
        <v>Q1</v>
      </c>
      <c r="G507">
        <f t="shared" si="59"/>
        <v>4</v>
      </c>
      <c r="H507" t="str">
        <f t="shared" si="60"/>
        <v>Wednesday</v>
      </c>
      <c r="I507" s="1">
        <f t="shared" si="61"/>
        <v>45361</v>
      </c>
      <c r="J507" s="1">
        <f t="shared" si="62"/>
        <v>45367</v>
      </c>
    </row>
    <row r="508" spans="1:10" x14ac:dyDescent="0.2">
      <c r="A508" s="1">
        <v>45365</v>
      </c>
      <c r="B508" s="1" t="str">
        <f xml:space="preserve"> TEXT(Table2[[#This Row],[Date]], "mmm-yyyy")</f>
        <v>Mar-2024</v>
      </c>
      <c r="C508">
        <f t="shared" si="56"/>
        <v>2024</v>
      </c>
      <c r="D508">
        <f t="shared" si="57"/>
        <v>3</v>
      </c>
      <c r="E508" t="str">
        <f t="shared" si="58"/>
        <v>March</v>
      </c>
      <c r="F508" t="str">
        <f t="shared" si="63"/>
        <v>Q1</v>
      </c>
      <c r="G508">
        <f t="shared" si="59"/>
        <v>5</v>
      </c>
      <c r="H508" t="str">
        <f t="shared" si="60"/>
        <v>Thursday</v>
      </c>
      <c r="I508" s="1">
        <f t="shared" si="61"/>
        <v>45361</v>
      </c>
      <c r="J508" s="1">
        <f t="shared" si="62"/>
        <v>45367</v>
      </c>
    </row>
    <row r="509" spans="1:10" x14ac:dyDescent="0.2">
      <c r="A509" s="1">
        <v>45366</v>
      </c>
      <c r="B509" s="1" t="str">
        <f xml:space="preserve"> TEXT(Table2[[#This Row],[Date]], "mmm-yyyy")</f>
        <v>Mar-2024</v>
      </c>
      <c r="C509">
        <f t="shared" si="56"/>
        <v>2024</v>
      </c>
      <c r="D509">
        <f t="shared" si="57"/>
        <v>3</v>
      </c>
      <c r="E509" t="str">
        <f t="shared" si="58"/>
        <v>March</v>
      </c>
      <c r="F509" t="str">
        <f t="shared" si="63"/>
        <v>Q1</v>
      </c>
      <c r="G509">
        <f t="shared" si="59"/>
        <v>6</v>
      </c>
      <c r="H509" t="str">
        <f t="shared" si="60"/>
        <v>Friday</v>
      </c>
      <c r="I509" s="1">
        <f t="shared" si="61"/>
        <v>45361</v>
      </c>
      <c r="J509" s="1">
        <f t="shared" si="62"/>
        <v>45367</v>
      </c>
    </row>
    <row r="510" spans="1:10" x14ac:dyDescent="0.2">
      <c r="A510" s="1">
        <v>45367</v>
      </c>
      <c r="B510" s="1" t="str">
        <f xml:space="preserve"> TEXT(Table2[[#This Row],[Date]], "mmm-yyyy")</f>
        <v>Mar-2024</v>
      </c>
      <c r="C510">
        <f t="shared" si="56"/>
        <v>2024</v>
      </c>
      <c r="D510">
        <f t="shared" si="57"/>
        <v>3</v>
      </c>
      <c r="E510" t="str">
        <f t="shared" si="58"/>
        <v>March</v>
      </c>
      <c r="F510" t="str">
        <f t="shared" si="63"/>
        <v>Q1</v>
      </c>
      <c r="G510">
        <f t="shared" si="59"/>
        <v>7</v>
      </c>
      <c r="H510" t="str">
        <f t="shared" si="60"/>
        <v>Saturday</v>
      </c>
      <c r="I510" s="1">
        <f t="shared" si="61"/>
        <v>45361</v>
      </c>
      <c r="J510" s="1">
        <f t="shared" si="62"/>
        <v>45367</v>
      </c>
    </row>
    <row r="511" spans="1:10" x14ac:dyDescent="0.2">
      <c r="A511" s="1">
        <v>45368</v>
      </c>
      <c r="B511" s="1" t="str">
        <f xml:space="preserve"> TEXT(Table2[[#This Row],[Date]], "mmm-yyyy")</f>
        <v>Mar-2024</v>
      </c>
      <c r="C511">
        <f t="shared" si="56"/>
        <v>2024</v>
      </c>
      <c r="D511">
        <f t="shared" si="57"/>
        <v>3</v>
      </c>
      <c r="E511" t="str">
        <f t="shared" si="58"/>
        <v>March</v>
      </c>
      <c r="F511" t="str">
        <f t="shared" si="63"/>
        <v>Q1</v>
      </c>
      <c r="G511">
        <f t="shared" si="59"/>
        <v>1</v>
      </c>
      <c r="H511" t="str">
        <f t="shared" si="60"/>
        <v>Sunday</v>
      </c>
      <c r="I511" s="1">
        <f t="shared" si="61"/>
        <v>45368</v>
      </c>
      <c r="J511" s="1">
        <f t="shared" si="62"/>
        <v>45374</v>
      </c>
    </row>
    <row r="512" spans="1:10" x14ac:dyDescent="0.2">
      <c r="A512" s="1">
        <v>45369</v>
      </c>
      <c r="B512" s="1" t="str">
        <f xml:space="preserve"> TEXT(Table2[[#This Row],[Date]], "mmm-yyyy")</f>
        <v>Mar-2024</v>
      </c>
      <c r="C512">
        <f t="shared" si="56"/>
        <v>2024</v>
      </c>
      <c r="D512">
        <f t="shared" si="57"/>
        <v>3</v>
      </c>
      <c r="E512" t="str">
        <f t="shared" si="58"/>
        <v>March</v>
      </c>
      <c r="F512" t="str">
        <f t="shared" si="63"/>
        <v>Q1</v>
      </c>
      <c r="G512">
        <f t="shared" si="59"/>
        <v>2</v>
      </c>
      <c r="H512" t="str">
        <f t="shared" si="60"/>
        <v>Monday</v>
      </c>
      <c r="I512" s="1">
        <f t="shared" si="61"/>
        <v>45368</v>
      </c>
      <c r="J512" s="1">
        <f t="shared" si="62"/>
        <v>45374</v>
      </c>
    </row>
    <row r="513" spans="1:10" x14ac:dyDescent="0.2">
      <c r="A513" s="1">
        <v>45370</v>
      </c>
      <c r="B513" s="1" t="str">
        <f xml:space="preserve"> TEXT(Table2[[#This Row],[Date]], "mmm-yyyy")</f>
        <v>Mar-2024</v>
      </c>
      <c r="C513">
        <f t="shared" si="56"/>
        <v>2024</v>
      </c>
      <c r="D513">
        <f t="shared" si="57"/>
        <v>3</v>
      </c>
      <c r="E513" t="str">
        <f t="shared" si="58"/>
        <v>March</v>
      </c>
      <c r="F513" t="str">
        <f t="shared" si="63"/>
        <v>Q1</v>
      </c>
      <c r="G513">
        <f t="shared" si="59"/>
        <v>3</v>
      </c>
      <c r="H513" t="str">
        <f t="shared" si="60"/>
        <v>Tuesday</v>
      </c>
      <c r="I513" s="1">
        <f t="shared" si="61"/>
        <v>45368</v>
      </c>
      <c r="J513" s="1">
        <f t="shared" si="62"/>
        <v>45374</v>
      </c>
    </row>
    <row r="514" spans="1:10" x14ac:dyDescent="0.2">
      <c r="A514" s="1">
        <v>45371</v>
      </c>
      <c r="B514" s="1" t="str">
        <f xml:space="preserve"> TEXT(Table2[[#This Row],[Date]], "mmm-yyyy")</f>
        <v>Mar-2024</v>
      </c>
      <c r="C514">
        <f t="shared" ref="C514:C577" si="64" xml:space="preserve"> YEAR(A514)</f>
        <v>2024</v>
      </c>
      <c r="D514">
        <f t="shared" ref="D514:D577" si="65" xml:space="preserve"> MONTH(A514)</f>
        <v>3</v>
      </c>
      <c r="E514" t="str">
        <f t="shared" ref="E514:E577" si="66" xml:space="preserve"> TEXT(A514,"mmmm")</f>
        <v>March</v>
      </c>
      <c r="F514" t="str">
        <f t="shared" si="63"/>
        <v>Q1</v>
      </c>
      <c r="G514">
        <f t="shared" ref="G514:G577" si="67" xml:space="preserve"> WEEKDAY(A514)</f>
        <v>4</v>
      </c>
      <c r="H514" t="str">
        <f t="shared" ref="H514:H577" si="68" xml:space="preserve"> TEXT(A514,"dddd")</f>
        <v>Wednesday</v>
      </c>
      <c r="I514" s="1">
        <f t="shared" ref="I514:I577" si="69">A514 - WEEKDAY(A514, 1) + 1</f>
        <v>45368</v>
      </c>
      <c r="J514" s="1">
        <f t="shared" ref="J514:J577" si="70">A514 - WEEKDAY(A514, 1) + 7</f>
        <v>45374</v>
      </c>
    </row>
    <row r="515" spans="1:10" x14ac:dyDescent="0.2">
      <c r="A515" s="1">
        <v>45372</v>
      </c>
      <c r="B515" s="1" t="str">
        <f xml:space="preserve"> TEXT(Table2[[#This Row],[Date]], "mmm-yyyy")</f>
        <v>Mar-2024</v>
      </c>
      <c r="C515">
        <f t="shared" si="64"/>
        <v>2024</v>
      </c>
      <c r="D515">
        <f t="shared" si="65"/>
        <v>3</v>
      </c>
      <c r="E515" t="str">
        <f t="shared" si="66"/>
        <v>March</v>
      </c>
      <c r="F515" t="str">
        <f t="shared" ref="F515:F578" si="71" xml:space="preserve"> "Q" &amp; INT((D515-1)/3)+1</f>
        <v>Q1</v>
      </c>
      <c r="G515">
        <f t="shared" si="67"/>
        <v>5</v>
      </c>
      <c r="H515" t="str">
        <f t="shared" si="68"/>
        <v>Thursday</v>
      </c>
      <c r="I515" s="1">
        <f t="shared" si="69"/>
        <v>45368</v>
      </c>
      <c r="J515" s="1">
        <f t="shared" si="70"/>
        <v>45374</v>
      </c>
    </row>
    <row r="516" spans="1:10" x14ac:dyDescent="0.2">
      <c r="A516" s="1">
        <v>45373</v>
      </c>
      <c r="B516" s="1" t="str">
        <f xml:space="preserve"> TEXT(Table2[[#This Row],[Date]], "mmm-yyyy")</f>
        <v>Mar-2024</v>
      </c>
      <c r="C516">
        <f t="shared" si="64"/>
        <v>2024</v>
      </c>
      <c r="D516">
        <f t="shared" si="65"/>
        <v>3</v>
      </c>
      <c r="E516" t="str">
        <f t="shared" si="66"/>
        <v>March</v>
      </c>
      <c r="F516" t="str">
        <f t="shared" si="71"/>
        <v>Q1</v>
      </c>
      <c r="G516">
        <f t="shared" si="67"/>
        <v>6</v>
      </c>
      <c r="H516" t="str">
        <f t="shared" si="68"/>
        <v>Friday</v>
      </c>
      <c r="I516" s="1">
        <f t="shared" si="69"/>
        <v>45368</v>
      </c>
      <c r="J516" s="1">
        <f t="shared" si="70"/>
        <v>45374</v>
      </c>
    </row>
    <row r="517" spans="1:10" x14ac:dyDescent="0.2">
      <c r="A517" s="1">
        <v>45374</v>
      </c>
      <c r="B517" s="1" t="str">
        <f xml:space="preserve"> TEXT(Table2[[#This Row],[Date]], "mmm-yyyy")</f>
        <v>Mar-2024</v>
      </c>
      <c r="C517">
        <f t="shared" si="64"/>
        <v>2024</v>
      </c>
      <c r="D517">
        <f t="shared" si="65"/>
        <v>3</v>
      </c>
      <c r="E517" t="str">
        <f t="shared" si="66"/>
        <v>March</v>
      </c>
      <c r="F517" t="str">
        <f t="shared" si="71"/>
        <v>Q1</v>
      </c>
      <c r="G517">
        <f t="shared" si="67"/>
        <v>7</v>
      </c>
      <c r="H517" t="str">
        <f t="shared" si="68"/>
        <v>Saturday</v>
      </c>
      <c r="I517" s="1">
        <f t="shared" si="69"/>
        <v>45368</v>
      </c>
      <c r="J517" s="1">
        <f t="shared" si="70"/>
        <v>45374</v>
      </c>
    </row>
    <row r="518" spans="1:10" x14ac:dyDescent="0.2">
      <c r="A518" s="1">
        <v>45375</v>
      </c>
      <c r="B518" s="1" t="str">
        <f xml:space="preserve"> TEXT(Table2[[#This Row],[Date]], "mmm-yyyy")</f>
        <v>Mar-2024</v>
      </c>
      <c r="C518">
        <f t="shared" si="64"/>
        <v>2024</v>
      </c>
      <c r="D518">
        <f t="shared" si="65"/>
        <v>3</v>
      </c>
      <c r="E518" t="str">
        <f t="shared" si="66"/>
        <v>March</v>
      </c>
      <c r="F518" t="str">
        <f t="shared" si="71"/>
        <v>Q1</v>
      </c>
      <c r="G518">
        <f t="shared" si="67"/>
        <v>1</v>
      </c>
      <c r="H518" t="str">
        <f t="shared" si="68"/>
        <v>Sunday</v>
      </c>
      <c r="I518" s="1">
        <f t="shared" si="69"/>
        <v>45375</v>
      </c>
      <c r="J518" s="1">
        <f t="shared" si="70"/>
        <v>45381</v>
      </c>
    </row>
    <row r="519" spans="1:10" x14ac:dyDescent="0.2">
      <c r="A519" s="1">
        <v>45376</v>
      </c>
      <c r="B519" s="1" t="str">
        <f xml:space="preserve"> TEXT(Table2[[#This Row],[Date]], "mmm-yyyy")</f>
        <v>Mar-2024</v>
      </c>
      <c r="C519">
        <f t="shared" si="64"/>
        <v>2024</v>
      </c>
      <c r="D519">
        <f t="shared" si="65"/>
        <v>3</v>
      </c>
      <c r="E519" t="str">
        <f t="shared" si="66"/>
        <v>March</v>
      </c>
      <c r="F519" t="str">
        <f t="shared" si="71"/>
        <v>Q1</v>
      </c>
      <c r="G519">
        <f t="shared" si="67"/>
        <v>2</v>
      </c>
      <c r="H519" t="str">
        <f t="shared" si="68"/>
        <v>Monday</v>
      </c>
      <c r="I519" s="1">
        <f t="shared" si="69"/>
        <v>45375</v>
      </c>
      <c r="J519" s="1">
        <f t="shared" si="70"/>
        <v>45381</v>
      </c>
    </row>
    <row r="520" spans="1:10" x14ac:dyDescent="0.2">
      <c r="A520" s="1">
        <v>45377</v>
      </c>
      <c r="B520" s="1" t="str">
        <f xml:space="preserve"> TEXT(Table2[[#This Row],[Date]], "mmm-yyyy")</f>
        <v>Mar-2024</v>
      </c>
      <c r="C520">
        <f t="shared" si="64"/>
        <v>2024</v>
      </c>
      <c r="D520">
        <f t="shared" si="65"/>
        <v>3</v>
      </c>
      <c r="E520" t="str">
        <f t="shared" si="66"/>
        <v>March</v>
      </c>
      <c r="F520" t="str">
        <f t="shared" si="71"/>
        <v>Q1</v>
      </c>
      <c r="G520">
        <f t="shared" si="67"/>
        <v>3</v>
      </c>
      <c r="H520" t="str">
        <f t="shared" si="68"/>
        <v>Tuesday</v>
      </c>
      <c r="I520" s="1">
        <f t="shared" si="69"/>
        <v>45375</v>
      </c>
      <c r="J520" s="1">
        <f t="shared" si="70"/>
        <v>45381</v>
      </c>
    </row>
    <row r="521" spans="1:10" x14ac:dyDescent="0.2">
      <c r="A521" s="1">
        <v>45378</v>
      </c>
      <c r="B521" s="1" t="str">
        <f xml:space="preserve"> TEXT(Table2[[#This Row],[Date]], "mmm-yyyy")</f>
        <v>Mar-2024</v>
      </c>
      <c r="C521">
        <f t="shared" si="64"/>
        <v>2024</v>
      </c>
      <c r="D521">
        <f t="shared" si="65"/>
        <v>3</v>
      </c>
      <c r="E521" t="str">
        <f t="shared" si="66"/>
        <v>March</v>
      </c>
      <c r="F521" t="str">
        <f t="shared" si="71"/>
        <v>Q1</v>
      </c>
      <c r="G521">
        <f t="shared" si="67"/>
        <v>4</v>
      </c>
      <c r="H521" t="str">
        <f t="shared" si="68"/>
        <v>Wednesday</v>
      </c>
      <c r="I521" s="1">
        <f t="shared" si="69"/>
        <v>45375</v>
      </c>
      <c r="J521" s="1">
        <f t="shared" si="70"/>
        <v>45381</v>
      </c>
    </row>
    <row r="522" spans="1:10" x14ac:dyDescent="0.2">
      <c r="A522" s="1">
        <v>45379</v>
      </c>
      <c r="B522" s="1" t="str">
        <f xml:space="preserve"> TEXT(Table2[[#This Row],[Date]], "mmm-yyyy")</f>
        <v>Mar-2024</v>
      </c>
      <c r="C522">
        <f t="shared" si="64"/>
        <v>2024</v>
      </c>
      <c r="D522">
        <f t="shared" si="65"/>
        <v>3</v>
      </c>
      <c r="E522" t="str">
        <f t="shared" si="66"/>
        <v>March</v>
      </c>
      <c r="F522" t="str">
        <f t="shared" si="71"/>
        <v>Q1</v>
      </c>
      <c r="G522">
        <f t="shared" si="67"/>
        <v>5</v>
      </c>
      <c r="H522" t="str">
        <f t="shared" si="68"/>
        <v>Thursday</v>
      </c>
      <c r="I522" s="1">
        <f t="shared" si="69"/>
        <v>45375</v>
      </c>
      <c r="J522" s="1">
        <f t="shared" si="70"/>
        <v>45381</v>
      </c>
    </row>
    <row r="523" spans="1:10" x14ac:dyDescent="0.2">
      <c r="A523" s="1">
        <v>45380</v>
      </c>
      <c r="B523" s="1" t="str">
        <f xml:space="preserve"> TEXT(Table2[[#This Row],[Date]], "mmm-yyyy")</f>
        <v>Mar-2024</v>
      </c>
      <c r="C523">
        <f t="shared" si="64"/>
        <v>2024</v>
      </c>
      <c r="D523">
        <f t="shared" si="65"/>
        <v>3</v>
      </c>
      <c r="E523" t="str">
        <f t="shared" si="66"/>
        <v>March</v>
      </c>
      <c r="F523" t="str">
        <f t="shared" si="71"/>
        <v>Q1</v>
      </c>
      <c r="G523">
        <f t="shared" si="67"/>
        <v>6</v>
      </c>
      <c r="H523" t="str">
        <f t="shared" si="68"/>
        <v>Friday</v>
      </c>
      <c r="I523" s="1">
        <f t="shared" si="69"/>
        <v>45375</v>
      </c>
      <c r="J523" s="1">
        <f t="shared" si="70"/>
        <v>45381</v>
      </c>
    </row>
    <row r="524" spans="1:10" x14ac:dyDescent="0.2">
      <c r="A524" s="1">
        <v>45381</v>
      </c>
      <c r="B524" s="1" t="str">
        <f xml:space="preserve"> TEXT(Table2[[#This Row],[Date]], "mmm-yyyy")</f>
        <v>Mar-2024</v>
      </c>
      <c r="C524">
        <f t="shared" si="64"/>
        <v>2024</v>
      </c>
      <c r="D524">
        <f t="shared" si="65"/>
        <v>3</v>
      </c>
      <c r="E524" t="str">
        <f t="shared" si="66"/>
        <v>March</v>
      </c>
      <c r="F524" t="str">
        <f t="shared" si="71"/>
        <v>Q1</v>
      </c>
      <c r="G524">
        <f t="shared" si="67"/>
        <v>7</v>
      </c>
      <c r="H524" t="str">
        <f t="shared" si="68"/>
        <v>Saturday</v>
      </c>
      <c r="I524" s="1">
        <f t="shared" si="69"/>
        <v>45375</v>
      </c>
      <c r="J524" s="1">
        <f t="shared" si="70"/>
        <v>45381</v>
      </c>
    </row>
    <row r="525" spans="1:10" x14ac:dyDescent="0.2">
      <c r="A525" s="1">
        <v>45382</v>
      </c>
      <c r="B525" s="1" t="str">
        <f xml:space="preserve"> TEXT(Table2[[#This Row],[Date]], "mmm-yyyy")</f>
        <v>Mar-2024</v>
      </c>
      <c r="C525">
        <f t="shared" si="64"/>
        <v>2024</v>
      </c>
      <c r="D525">
        <f t="shared" si="65"/>
        <v>3</v>
      </c>
      <c r="E525" t="str">
        <f t="shared" si="66"/>
        <v>March</v>
      </c>
      <c r="F525" t="str">
        <f t="shared" si="71"/>
        <v>Q1</v>
      </c>
      <c r="G525">
        <f t="shared" si="67"/>
        <v>1</v>
      </c>
      <c r="H525" t="str">
        <f t="shared" si="68"/>
        <v>Sunday</v>
      </c>
      <c r="I525" s="1">
        <f t="shared" si="69"/>
        <v>45382</v>
      </c>
      <c r="J525" s="1">
        <f t="shared" si="70"/>
        <v>45388</v>
      </c>
    </row>
    <row r="526" spans="1:10" x14ac:dyDescent="0.2">
      <c r="A526" s="1">
        <v>45383</v>
      </c>
      <c r="B526" s="1" t="str">
        <f xml:space="preserve"> TEXT(Table2[[#This Row],[Date]], "mmm-yyyy")</f>
        <v>Apr-2024</v>
      </c>
      <c r="C526">
        <f t="shared" si="64"/>
        <v>2024</v>
      </c>
      <c r="D526">
        <f t="shared" si="65"/>
        <v>4</v>
      </c>
      <c r="E526" t="str">
        <f t="shared" si="66"/>
        <v>April</v>
      </c>
      <c r="F526" t="str">
        <f t="shared" si="71"/>
        <v>Q2</v>
      </c>
      <c r="G526">
        <f t="shared" si="67"/>
        <v>2</v>
      </c>
      <c r="H526" t="str">
        <f t="shared" si="68"/>
        <v>Monday</v>
      </c>
      <c r="I526" s="1">
        <f t="shared" si="69"/>
        <v>45382</v>
      </c>
      <c r="J526" s="1">
        <f t="shared" si="70"/>
        <v>45388</v>
      </c>
    </row>
    <row r="527" spans="1:10" x14ac:dyDescent="0.2">
      <c r="A527" s="1">
        <v>45384</v>
      </c>
      <c r="B527" s="1" t="str">
        <f xml:space="preserve"> TEXT(Table2[[#This Row],[Date]], "mmm-yyyy")</f>
        <v>Apr-2024</v>
      </c>
      <c r="C527">
        <f t="shared" si="64"/>
        <v>2024</v>
      </c>
      <c r="D527">
        <f t="shared" si="65"/>
        <v>4</v>
      </c>
      <c r="E527" t="str">
        <f t="shared" si="66"/>
        <v>April</v>
      </c>
      <c r="F527" t="str">
        <f t="shared" si="71"/>
        <v>Q2</v>
      </c>
      <c r="G527">
        <f t="shared" si="67"/>
        <v>3</v>
      </c>
      <c r="H527" t="str">
        <f t="shared" si="68"/>
        <v>Tuesday</v>
      </c>
      <c r="I527" s="1">
        <f t="shared" si="69"/>
        <v>45382</v>
      </c>
      <c r="J527" s="1">
        <f t="shared" si="70"/>
        <v>45388</v>
      </c>
    </row>
    <row r="528" spans="1:10" x14ac:dyDescent="0.2">
      <c r="A528" s="1">
        <v>45385</v>
      </c>
      <c r="B528" s="1" t="str">
        <f xml:space="preserve"> TEXT(Table2[[#This Row],[Date]], "mmm-yyyy")</f>
        <v>Apr-2024</v>
      </c>
      <c r="C528">
        <f t="shared" si="64"/>
        <v>2024</v>
      </c>
      <c r="D528">
        <f t="shared" si="65"/>
        <v>4</v>
      </c>
      <c r="E528" t="str">
        <f t="shared" si="66"/>
        <v>April</v>
      </c>
      <c r="F528" t="str">
        <f t="shared" si="71"/>
        <v>Q2</v>
      </c>
      <c r="G528">
        <f t="shared" si="67"/>
        <v>4</v>
      </c>
      <c r="H528" t="str">
        <f t="shared" si="68"/>
        <v>Wednesday</v>
      </c>
      <c r="I528" s="1">
        <f t="shared" si="69"/>
        <v>45382</v>
      </c>
      <c r="J528" s="1">
        <f t="shared" si="70"/>
        <v>45388</v>
      </c>
    </row>
    <row r="529" spans="1:10" x14ac:dyDescent="0.2">
      <c r="A529" s="1">
        <v>45386</v>
      </c>
      <c r="B529" s="1" t="str">
        <f xml:space="preserve"> TEXT(Table2[[#This Row],[Date]], "mmm-yyyy")</f>
        <v>Apr-2024</v>
      </c>
      <c r="C529">
        <f t="shared" si="64"/>
        <v>2024</v>
      </c>
      <c r="D529">
        <f t="shared" si="65"/>
        <v>4</v>
      </c>
      <c r="E529" t="str">
        <f t="shared" si="66"/>
        <v>April</v>
      </c>
      <c r="F529" t="str">
        <f t="shared" si="71"/>
        <v>Q2</v>
      </c>
      <c r="G529">
        <f t="shared" si="67"/>
        <v>5</v>
      </c>
      <c r="H529" t="str">
        <f t="shared" si="68"/>
        <v>Thursday</v>
      </c>
      <c r="I529" s="1">
        <f t="shared" si="69"/>
        <v>45382</v>
      </c>
      <c r="J529" s="1">
        <f t="shared" si="70"/>
        <v>45388</v>
      </c>
    </row>
    <row r="530" spans="1:10" x14ac:dyDescent="0.2">
      <c r="A530" s="1">
        <v>45387</v>
      </c>
      <c r="B530" s="1" t="str">
        <f xml:space="preserve"> TEXT(Table2[[#This Row],[Date]], "mmm-yyyy")</f>
        <v>Apr-2024</v>
      </c>
      <c r="C530">
        <f t="shared" si="64"/>
        <v>2024</v>
      </c>
      <c r="D530">
        <f t="shared" si="65"/>
        <v>4</v>
      </c>
      <c r="E530" t="str">
        <f t="shared" si="66"/>
        <v>April</v>
      </c>
      <c r="F530" t="str">
        <f t="shared" si="71"/>
        <v>Q2</v>
      </c>
      <c r="G530">
        <f t="shared" si="67"/>
        <v>6</v>
      </c>
      <c r="H530" t="str">
        <f t="shared" si="68"/>
        <v>Friday</v>
      </c>
      <c r="I530" s="1">
        <f t="shared" si="69"/>
        <v>45382</v>
      </c>
      <c r="J530" s="1">
        <f t="shared" si="70"/>
        <v>45388</v>
      </c>
    </row>
    <row r="531" spans="1:10" x14ac:dyDescent="0.2">
      <c r="A531" s="1">
        <v>45388</v>
      </c>
      <c r="B531" s="1" t="str">
        <f xml:space="preserve"> TEXT(Table2[[#This Row],[Date]], "mmm-yyyy")</f>
        <v>Apr-2024</v>
      </c>
      <c r="C531">
        <f t="shared" si="64"/>
        <v>2024</v>
      </c>
      <c r="D531">
        <f t="shared" si="65"/>
        <v>4</v>
      </c>
      <c r="E531" t="str">
        <f t="shared" si="66"/>
        <v>April</v>
      </c>
      <c r="F531" t="str">
        <f t="shared" si="71"/>
        <v>Q2</v>
      </c>
      <c r="G531">
        <f t="shared" si="67"/>
        <v>7</v>
      </c>
      <c r="H531" t="str">
        <f t="shared" si="68"/>
        <v>Saturday</v>
      </c>
      <c r="I531" s="1">
        <f t="shared" si="69"/>
        <v>45382</v>
      </c>
      <c r="J531" s="1">
        <f t="shared" si="70"/>
        <v>45388</v>
      </c>
    </row>
    <row r="532" spans="1:10" x14ac:dyDescent="0.2">
      <c r="A532" s="1">
        <v>45389</v>
      </c>
      <c r="B532" s="1" t="str">
        <f xml:space="preserve"> TEXT(Table2[[#This Row],[Date]], "mmm-yyyy")</f>
        <v>Apr-2024</v>
      </c>
      <c r="C532">
        <f t="shared" si="64"/>
        <v>2024</v>
      </c>
      <c r="D532">
        <f t="shared" si="65"/>
        <v>4</v>
      </c>
      <c r="E532" t="str">
        <f t="shared" si="66"/>
        <v>April</v>
      </c>
      <c r="F532" t="str">
        <f t="shared" si="71"/>
        <v>Q2</v>
      </c>
      <c r="G532">
        <f t="shared" si="67"/>
        <v>1</v>
      </c>
      <c r="H532" t="str">
        <f t="shared" si="68"/>
        <v>Sunday</v>
      </c>
      <c r="I532" s="1">
        <f t="shared" si="69"/>
        <v>45389</v>
      </c>
      <c r="J532" s="1">
        <f t="shared" si="70"/>
        <v>45395</v>
      </c>
    </row>
    <row r="533" spans="1:10" x14ac:dyDescent="0.2">
      <c r="A533" s="1">
        <v>45390</v>
      </c>
      <c r="B533" s="1" t="str">
        <f xml:space="preserve"> TEXT(Table2[[#This Row],[Date]], "mmm-yyyy")</f>
        <v>Apr-2024</v>
      </c>
      <c r="C533">
        <f t="shared" si="64"/>
        <v>2024</v>
      </c>
      <c r="D533">
        <f t="shared" si="65"/>
        <v>4</v>
      </c>
      <c r="E533" t="str">
        <f t="shared" si="66"/>
        <v>April</v>
      </c>
      <c r="F533" t="str">
        <f t="shared" si="71"/>
        <v>Q2</v>
      </c>
      <c r="G533">
        <f t="shared" si="67"/>
        <v>2</v>
      </c>
      <c r="H533" t="str">
        <f t="shared" si="68"/>
        <v>Monday</v>
      </c>
      <c r="I533" s="1">
        <f t="shared" si="69"/>
        <v>45389</v>
      </c>
      <c r="J533" s="1">
        <f t="shared" si="70"/>
        <v>45395</v>
      </c>
    </row>
    <row r="534" spans="1:10" x14ac:dyDescent="0.2">
      <c r="A534" s="1">
        <v>45391</v>
      </c>
      <c r="B534" s="1" t="str">
        <f xml:space="preserve"> TEXT(Table2[[#This Row],[Date]], "mmm-yyyy")</f>
        <v>Apr-2024</v>
      </c>
      <c r="C534">
        <f t="shared" si="64"/>
        <v>2024</v>
      </c>
      <c r="D534">
        <f t="shared" si="65"/>
        <v>4</v>
      </c>
      <c r="E534" t="str">
        <f t="shared" si="66"/>
        <v>April</v>
      </c>
      <c r="F534" t="str">
        <f t="shared" si="71"/>
        <v>Q2</v>
      </c>
      <c r="G534">
        <f t="shared" si="67"/>
        <v>3</v>
      </c>
      <c r="H534" t="str">
        <f t="shared" si="68"/>
        <v>Tuesday</v>
      </c>
      <c r="I534" s="1">
        <f t="shared" si="69"/>
        <v>45389</v>
      </c>
      <c r="J534" s="1">
        <f t="shared" si="70"/>
        <v>45395</v>
      </c>
    </row>
    <row r="535" spans="1:10" x14ac:dyDescent="0.2">
      <c r="A535" s="1">
        <v>45392</v>
      </c>
      <c r="B535" s="1" t="str">
        <f xml:space="preserve"> TEXT(Table2[[#This Row],[Date]], "mmm-yyyy")</f>
        <v>Apr-2024</v>
      </c>
      <c r="C535">
        <f t="shared" si="64"/>
        <v>2024</v>
      </c>
      <c r="D535">
        <f t="shared" si="65"/>
        <v>4</v>
      </c>
      <c r="E535" t="str">
        <f t="shared" si="66"/>
        <v>April</v>
      </c>
      <c r="F535" t="str">
        <f t="shared" si="71"/>
        <v>Q2</v>
      </c>
      <c r="G535">
        <f t="shared" si="67"/>
        <v>4</v>
      </c>
      <c r="H535" t="str">
        <f t="shared" si="68"/>
        <v>Wednesday</v>
      </c>
      <c r="I535" s="1">
        <f t="shared" si="69"/>
        <v>45389</v>
      </c>
      <c r="J535" s="1">
        <f t="shared" si="70"/>
        <v>45395</v>
      </c>
    </row>
    <row r="536" spans="1:10" x14ac:dyDescent="0.2">
      <c r="A536" s="1">
        <v>45393</v>
      </c>
      <c r="B536" s="1" t="str">
        <f xml:space="preserve"> TEXT(Table2[[#This Row],[Date]], "mmm-yyyy")</f>
        <v>Apr-2024</v>
      </c>
      <c r="C536">
        <f t="shared" si="64"/>
        <v>2024</v>
      </c>
      <c r="D536">
        <f t="shared" si="65"/>
        <v>4</v>
      </c>
      <c r="E536" t="str">
        <f t="shared" si="66"/>
        <v>April</v>
      </c>
      <c r="F536" t="str">
        <f t="shared" si="71"/>
        <v>Q2</v>
      </c>
      <c r="G536">
        <f t="shared" si="67"/>
        <v>5</v>
      </c>
      <c r="H536" t="str">
        <f t="shared" si="68"/>
        <v>Thursday</v>
      </c>
      <c r="I536" s="1">
        <f t="shared" si="69"/>
        <v>45389</v>
      </c>
      <c r="J536" s="1">
        <f t="shared" si="70"/>
        <v>45395</v>
      </c>
    </row>
    <row r="537" spans="1:10" x14ac:dyDescent="0.2">
      <c r="A537" s="1">
        <v>45394</v>
      </c>
      <c r="B537" s="1" t="str">
        <f xml:space="preserve"> TEXT(Table2[[#This Row],[Date]], "mmm-yyyy")</f>
        <v>Apr-2024</v>
      </c>
      <c r="C537">
        <f t="shared" si="64"/>
        <v>2024</v>
      </c>
      <c r="D537">
        <f t="shared" si="65"/>
        <v>4</v>
      </c>
      <c r="E537" t="str">
        <f t="shared" si="66"/>
        <v>April</v>
      </c>
      <c r="F537" t="str">
        <f t="shared" si="71"/>
        <v>Q2</v>
      </c>
      <c r="G537">
        <f t="shared" si="67"/>
        <v>6</v>
      </c>
      <c r="H537" t="str">
        <f t="shared" si="68"/>
        <v>Friday</v>
      </c>
      <c r="I537" s="1">
        <f t="shared" si="69"/>
        <v>45389</v>
      </c>
      <c r="J537" s="1">
        <f t="shared" si="70"/>
        <v>45395</v>
      </c>
    </row>
    <row r="538" spans="1:10" x14ac:dyDescent="0.2">
      <c r="A538" s="1">
        <v>45395</v>
      </c>
      <c r="B538" s="1" t="str">
        <f xml:space="preserve"> TEXT(Table2[[#This Row],[Date]], "mmm-yyyy")</f>
        <v>Apr-2024</v>
      </c>
      <c r="C538">
        <f t="shared" si="64"/>
        <v>2024</v>
      </c>
      <c r="D538">
        <f t="shared" si="65"/>
        <v>4</v>
      </c>
      <c r="E538" t="str">
        <f t="shared" si="66"/>
        <v>April</v>
      </c>
      <c r="F538" t="str">
        <f t="shared" si="71"/>
        <v>Q2</v>
      </c>
      <c r="G538">
        <f t="shared" si="67"/>
        <v>7</v>
      </c>
      <c r="H538" t="str">
        <f t="shared" si="68"/>
        <v>Saturday</v>
      </c>
      <c r="I538" s="1">
        <f t="shared" si="69"/>
        <v>45389</v>
      </c>
      <c r="J538" s="1">
        <f t="shared" si="70"/>
        <v>45395</v>
      </c>
    </row>
    <row r="539" spans="1:10" x14ac:dyDescent="0.2">
      <c r="A539" s="1">
        <v>45396</v>
      </c>
      <c r="B539" s="1" t="str">
        <f xml:space="preserve"> TEXT(Table2[[#This Row],[Date]], "mmm-yyyy")</f>
        <v>Apr-2024</v>
      </c>
      <c r="C539">
        <f t="shared" si="64"/>
        <v>2024</v>
      </c>
      <c r="D539">
        <f t="shared" si="65"/>
        <v>4</v>
      </c>
      <c r="E539" t="str">
        <f t="shared" si="66"/>
        <v>April</v>
      </c>
      <c r="F539" t="str">
        <f t="shared" si="71"/>
        <v>Q2</v>
      </c>
      <c r="G539">
        <f t="shared" si="67"/>
        <v>1</v>
      </c>
      <c r="H539" t="str">
        <f t="shared" si="68"/>
        <v>Sunday</v>
      </c>
      <c r="I539" s="1">
        <f t="shared" si="69"/>
        <v>45396</v>
      </c>
      <c r="J539" s="1">
        <f t="shared" si="70"/>
        <v>45402</v>
      </c>
    </row>
    <row r="540" spans="1:10" x14ac:dyDescent="0.2">
      <c r="A540" s="1">
        <v>45397</v>
      </c>
      <c r="B540" s="1" t="str">
        <f xml:space="preserve"> TEXT(Table2[[#This Row],[Date]], "mmm-yyyy")</f>
        <v>Apr-2024</v>
      </c>
      <c r="C540">
        <f t="shared" si="64"/>
        <v>2024</v>
      </c>
      <c r="D540">
        <f t="shared" si="65"/>
        <v>4</v>
      </c>
      <c r="E540" t="str">
        <f t="shared" si="66"/>
        <v>April</v>
      </c>
      <c r="F540" t="str">
        <f t="shared" si="71"/>
        <v>Q2</v>
      </c>
      <c r="G540">
        <f t="shared" si="67"/>
        <v>2</v>
      </c>
      <c r="H540" t="str">
        <f t="shared" si="68"/>
        <v>Monday</v>
      </c>
      <c r="I540" s="1">
        <f t="shared" si="69"/>
        <v>45396</v>
      </c>
      <c r="J540" s="1">
        <f t="shared" si="70"/>
        <v>45402</v>
      </c>
    </row>
    <row r="541" spans="1:10" x14ac:dyDescent="0.2">
      <c r="A541" s="1">
        <v>45398</v>
      </c>
      <c r="B541" s="1" t="str">
        <f xml:space="preserve"> TEXT(Table2[[#This Row],[Date]], "mmm-yyyy")</f>
        <v>Apr-2024</v>
      </c>
      <c r="C541">
        <f t="shared" si="64"/>
        <v>2024</v>
      </c>
      <c r="D541">
        <f t="shared" si="65"/>
        <v>4</v>
      </c>
      <c r="E541" t="str">
        <f t="shared" si="66"/>
        <v>April</v>
      </c>
      <c r="F541" t="str">
        <f t="shared" si="71"/>
        <v>Q2</v>
      </c>
      <c r="G541">
        <f t="shared" si="67"/>
        <v>3</v>
      </c>
      <c r="H541" t="str">
        <f t="shared" si="68"/>
        <v>Tuesday</v>
      </c>
      <c r="I541" s="1">
        <f t="shared" si="69"/>
        <v>45396</v>
      </c>
      <c r="J541" s="1">
        <f t="shared" si="70"/>
        <v>45402</v>
      </c>
    </row>
    <row r="542" spans="1:10" x14ac:dyDescent="0.2">
      <c r="A542" s="1">
        <v>45399</v>
      </c>
      <c r="B542" s="1" t="str">
        <f xml:space="preserve"> TEXT(Table2[[#This Row],[Date]], "mmm-yyyy")</f>
        <v>Apr-2024</v>
      </c>
      <c r="C542">
        <f t="shared" si="64"/>
        <v>2024</v>
      </c>
      <c r="D542">
        <f t="shared" si="65"/>
        <v>4</v>
      </c>
      <c r="E542" t="str">
        <f t="shared" si="66"/>
        <v>April</v>
      </c>
      <c r="F542" t="str">
        <f t="shared" si="71"/>
        <v>Q2</v>
      </c>
      <c r="G542">
        <f t="shared" si="67"/>
        <v>4</v>
      </c>
      <c r="H542" t="str">
        <f t="shared" si="68"/>
        <v>Wednesday</v>
      </c>
      <c r="I542" s="1">
        <f t="shared" si="69"/>
        <v>45396</v>
      </c>
      <c r="J542" s="1">
        <f t="shared" si="70"/>
        <v>45402</v>
      </c>
    </row>
    <row r="543" spans="1:10" x14ac:dyDescent="0.2">
      <c r="A543" s="1">
        <v>45400</v>
      </c>
      <c r="B543" s="1" t="str">
        <f xml:space="preserve"> TEXT(Table2[[#This Row],[Date]], "mmm-yyyy")</f>
        <v>Apr-2024</v>
      </c>
      <c r="C543">
        <f t="shared" si="64"/>
        <v>2024</v>
      </c>
      <c r="D543">
        <f t="shared" si="65"/>
        <v>4</v>
      </c>
      <c r="E543" t="str">
        <f t="shared" si="66"/>
        <v>April</v>
      </c>
      <c r="F543" t="str">
        <f t="shared" si="71"/>
        <v>Q2</v>
      </c>
      <c r="G543">
        <f t="shared" si="67"/>
        <v>5</v>
      </c>
      <c r="H543" t="str">
        <f t="shared" si="68"/>
        <v>Thursday</v>
      </c>
      <c r="I543" s="1">
        <f t="shared" si="69"/>
        <v>45396</v>
      </c>
      <c r="J543" s="1">
        <f t="shared" si="70"/>
        <v>45402</v>
      </c>
    </row>
    <row r="544" spans="1:10" x14ac:dyDescent="0.2">
      <c r="A544" s="1">
        <v>45401</v>
      </c>
      <c r="B544" s="1" t="str">
        <f xml:space="preserve"> TEXT(Table2[[#This Row],[Date]], "mmm-yyyy")</f>
        <v>Apr-2024</v>
      </c>
      <c r="C544">
        <f t="shared" si="64"/>
        <v>2024</v>
      </c>
      <c r="D544">
        <f t="shared" si="65"/>
        <v>4</v>
      </c>
      <c r="E544" t="str">
        <f t="shared" si="66"/>
        <v>April</v>
      </c>
      <c r="F544" t="str">
        <f t="shared" si="71"/>
        <v>Q2</v>
      </c>
      <c r="G544">
        <f t="shared" si="67"/>
        <v>6</v>
      </c>
      <c r="H544" t="str">
        <f t="shared" si="68"/>
        <v>Friday</v>
      </c>
      <c r="I544" s="1">
        <f t="shared" si="69"/>
        <v>45396</v>
      </c>
      <c r="J544" s="1">
        <f t="shared" si="70"/>
        <v>45402</v>
      </c>
    </row>
    <row r="545" spans="1:10" x14ac:dyDescent="0.2">
      <c r="A545" s="1">
        <v>45402</v>
      </c>
      <c r="B545" s="1" t="str">
        <f xml:space="preserve"> TEXT(Table2[[#This Row],[Date]], "mmm-yyyy")</f>
        <v>Apr-2024</v>
      </c>
      <c r="C545">
        <f t="shared" si="64"/>
        <v>2024</v>
      </c>
      <c r="D545">
        <f t="shared" si="65"/>
        <v>4</v>
      </c>
      <c r="E545" t="str">
        <f t="shared" si="66"/>
        <v>April</v>
      </c>
      <c r="F545" t="str">
        <f t="shared" si="71"/>
        <v>Q2</v>
      </c>
      <c r="G545">
        <f t="shared" si="67"/>
        <v>7</v>
      </c>
      <c r="H545" t="str">
        <f t="shared" si="68"/>
        <v>Saturday</v>
      </c>
      <c r="I545" s="1">
        <f t="shared" si="69"/>
        <v>45396</v>
      </c>
      <c r="J545" s="1">
        <f t="shared" si="70"/>
        <v>45402</v>
      </c>
    </row>
    <row r="546" spans="1:10" x14ac:dyDescent="0.2">
      <c r="A546" s="1">
        <v>45403</v>
      </c>
      <c r="B546" s="1" t="str">
        <f xml:space="preserve"> TEXT(Table2[[#This Row],[Date]], "mmm-yyyy")</f>
        <v>Apr-2024</v>
      </c>
      <c r="C546">
        <f t="shared" si="64"/>
        <v>2024</v>
      </c>
      <c r="D546">
        <f t="shared" si="65"/>
        <v>4</v>
      </c>
      <c r="E546" t="str">
        <f t="shared" si="66"/>
        <v>April</v>
      </c>
      <c r="F546" t="str">
        <f t="shared" si="71"/>
        <v>Q2</v>
      </c>
      <c r="G546">
        <f t="shared" si="67"/>
        <v>1</v>
      </c>
      <c r="H546" t="str">
        <f t="shared" si="68"/>
        <v>Sunday</v>
      </c>
      <c r="I546" s="1">
        <f t="shared" si="69"/>
        <v>45403</v>
      </c>
      <c r="J546" s="1">
        <f t="shared" si="70"/>
        <v>45409</v>
      </c>
    </row>
    <row r="547" spans="1:10" x14ac:dyDescent="0.2">
      <c r="A547" s="1">
        <v>45404</v>
      </c>
      <c r="B547" s="1" t="str">
        <f xml:space="preserve"> TEXT(Table2[[#This Row],[Date]], "mmm-yyyy")</f>
        <v>Apr-2024</v>
      </c>
      <c r="C547">
        <f t="shared" si="64"/>
        <v>2024</v>
      </c>
      <c r="D547">
        <f t="shared" si="65"/>
        <v>4</v>
      </c>
      <c r="E547" t="str">
        <f t="shared" si="66"/>
        <v>April</v>
      </c>
      <c r="F547" t="str">
        <f t="shared" si="71"/>
        <v>Q2</v>
      </c>
      <c r="G547">
        <f t="shared" si="67"/>
        <v>2</v>
      </c>
      <c r="H547" t="str">
        <f t="shared" si="68"/>
        <v>Monday</v>
      </c>
      <c r="I547" s="1">
        <f t="shared" si="69"/>
        <v>45403</v>
      </c>
      <c r="J547" s="1">
        <f t="shared" si="70"/>
        <v>45409</v>
      </c>
    </row>
    <row r="548" spans="1:10" x14ac:dyDescent="0.2">
      <c r="A548" s="1">
        <v>45405</v>
      </c>
      <c r="B548" s="1" t="str">
        <f xml:space="preserve"> TEXT(Table2[[#This Row],[Date]], "mmm-yyyy")</f>
        <v>Apr-2024</v>
      </c>
      <c r="C548">
        <f t="shared" si="64"/>
        <v>2024</v>
      </c>
      <c r="D548">
        <f t="shared" si="65"/>
        <v>4</v>
      </c>
      <c r="E548" t="str">
        <f t="shared" si="66"/>
        <v>April</v>
      </c>
      <c r="F548" t="str">
        <f t="shared" si="71"/>
        <v>Q2</v>
      </c>
      <c r="G548">
        <f t="shared" si="67"/>
        <v>3</v>
      </c>
      <c r="H548" t="str">
        <f t="shared" si="68"/>
        <v>Tuesday</v>
      </c>
      <c r="I548" s="1">
        <f t="shared" si="69"/>
        <v>45403</v>
      </c>
      <c r="J548" s="1">
        <f t="shared" si="70"/>
        <v>45409</v>
      </c>
    </row>
    <row r="549" spans="1:10" x14ac:dyDescent="0.2">
      <c r="A549" s="1">
        <v>45406</v>
      </c>
      <c r="B549" s="1" t="str">
        <f xml:space="preserve"> TEXT(Table2[[#This Row],[Date]], "mmm-yyyy")</f>
        <v>Apr-2024</v>
      </c>
      <c r="C549">
        <f t="shared" si="64"/>
        <v>2024</v>
      </c>
      <c r="D549">
        <f t="shared" si="65"/>
        <v>4</v>
      </c>
      <c r="E549" t="str">
        <f t="shared" si="66"/>
        <v>April</v>
      </c>
      <c r="F549" t="str">
        <f t="shared" si="71"/>
        <v>Q2</v>
      </c>
      <c r="G549">
        <f t="shared" si="67"/>
        <v>4</v>
      </c>
      <c r="H549" t="str">
        <f t="shared" si="68"/>
        <v>Wednesday</v>
      </c>
      <c r="I549" s="1">
        <f t="shared" si="69"/>
        <v>45403</v>
      </c>
      <c r="J549" s="1">
        <f t="shared" si="70"/>
        <v>45409</v>
      </c>
    </row>
    <row r="550" spans="1:10" x14ac:dyDescent="0.2">
      <c r="A550" s="1">
        <v>45407</v>
      </c>
      <c r="B550" s="1" t="str">
        <f xml:space="preserve"> TEXT(Table2[[#This Row],[Date]], "mmm-yyyy")</f>
        <v>Apr-2024</v>
      </c>
      <c r="C550">
        <f t="shared" si="64"/>
        <v>2024</v>
      </c>
      <c r="D550">
        <f t="shared" si="65"/>
        <v>4</v>
      </c>
      <c r="E550" t="str">
        <f t="shared" si="66"/>
        <v>April</v>
      </c>
      <c r="F550" t="str">
        <f t="shared" si="71"/>
        <v>Q2</v>
      </c>
      <c r="G550">
        <f t="shared" si="67"/>
        <v>5</v>
      </c>
      <c r="H550" t="str">
        <f t="shared" si="68"/>
        <v>Thursday</v>
      </c>
      <c r="I550" s="1">
        <f t="shared" si="69"/>
        <v>45403</v>
      </c>
      <c r="J550" s="1">
        <f t="shared" si="70"/>
        <v>45409</v>
      </c>
    </row>
    <row r="551" spans="1:10" x14ac:dyDescent="0.2">
      <c r="A551" s="1">
        <v>45408</v>
      </c>
      <c r="B551" s="1" t="str">
        <f xml:space="preserve"> TEXT(Table2[[#This Row],[Date]], "mmm-yyyy")</f>
        <v>Apr-2024</v>
      </c>
      <c r="C551">
        <f t="shared" si="64"/>
        <v>2024</v>
      </c>
      <c r="D551">
        <f t="shared" si="65"/>
        <v>4</v>
      </c>
      <c r="E551" t="str">
        <f t="shared" si="66"/>
        <v>April</v>
      </c>
      <c r="F551" t="str">
        <f t="shared" si="71"/>
        <v>Q2</v>
      </c>
      <c r="G551">
        <f t="shared" si="67"/>
        <v>6</v>
      </c>
      <c r="H551" t="str">
        <f t="shared" si="68"/>
        <v>Friday</v>
      </c>
      <c r="I551" s="1">
        <f t="shared" si="69"/>
        <v>45403</v>
      </c>
      <c r="J551" s="1">
        <f t="shared" si="70"/>
        <v>45409</v>
      </c>
    </row>
    <row r="552" spans="1:10" x14ac:dyDescent="0.2">
      <c r="A552" s="1">
        <v>45409</v>
      </c>
      <c r="B552" s="1" t="str">
        <f xml:space="preserve"> TEXT(Table2[[#This Row],[Date]], "mmm-yyyy")</f>
        <v>Apr-2024</v>
      </c>
      <c r="C552">
        <f t="shared" si="64"/>
        <v>2024</v>
      </c>
      <c r="D552">
        <f t="shared" si="65"/>
        <v>4</v>
      </c>
      <c r="E552" t="str">
        <f t="shared" si="66"/>
        <v>April</v>
      </c>
      <c r="F552" t="str">
        <f t="shared" si="71"/>
        <v>Q2</v>
      </c>
      <c r="G552">
        <f t="shared" si="67"/>
        <v>7</v>
      </c>
      <c r="H552" t="str">
        <f t="shared" si="68"/>
        <v>Saturday</v>
      </c>
      <c r="I552" s="1">
        <f t="shared" si="69"/>
        <v>45403</v>
      </c>
      <c r="J552" s="1">
        <f t="shared" si="70"/>
        <v>45409</v>
      </c>
    </row>
    <row r="553" spans="1:10" x14ac:dyDescent="0.2">
      <c r="A553" s="1">
        <v>45410</v>
      </c>
      <c r="B553" s="1" t="str">
        <f xml:space="preserve"> TEXT(Table2[[#This Row],[Date]], "mmm-yyyy")</f>
        <v>Apr-2024</v>
      </c>
      <c r="C553">
        <f t="shared" si="64"/>
        <v>2024</v>
      </c>
      <c r="D553">
        <f t="shared" si="65"/>
        <v>4</v>
      </c>
      <c r="E553" t="str">
        <f t="shared" si="66"/>
        <v>April</v>
      </c>
      <c r="F553" t="str">
        <f t="shared" si="71"/>
        <v>Q2</v>
      </c>
      <c r="G553">
        <f t="shared" si="67"/>
        <v>1</v>
      </c>
      <c r="H553" t="str">
        <f t="shared" si="68"/>
        <v>Sunday</v>
      </c>
      <c r="I553" s="1">
        <f t="shared" si="69"/>
        <v>45410</v>
      </c>
      <c r="J553" s="1">
        <f t="shared" si="70"/>
        <v>45416</v>
      </c>
    </row>
    <row r="554" spans="1:10" x14ac:dyDescent="0.2">
      <c r="A554" s="1">
        <v>45411</v>
      </c>
      <c r="B554" s="1" t="str">
        <f xml:space="preserve"> TEXT(Table2[[#This Row],[Date]], "mmm-yyyy")</f>
        <v>Apr-2024</v>
      </c>
      <c r="C554">
        <f t="shared" si="64"/>
        <v>2024</v>
      </c>
      <c r="D554">
        <f t="shared" si="65"/>
        <v>4</v>
      </c>
      <c r="E554" t="str">
        <f t="shared" si="66"/>
        <v>April</v>
      </c>
      <c r="F554" t="str">
        <f t="shared" si="71"/>
        <v>Q2</v>
      </c>
      <c r="G554">
        <f t="shared" si="67"/>
        <v>2</v>
      </c>
      <c r="H554" t="str">
        <f t="shared" si="68"/>
        <v>Monday</v>
      </c>
      <c r="I554" s="1">
        <f t="shared" si="69"/>
        <v>45410</v>
      </c>
      <c r="J554" s="1">
        <f t="shared" si="70"/>
        <v>45416</v>
      </c>
    </row>
    <row r="555" spans="1:10" x14ac:dyDescent="0.2">
      <c r="A555" s="1">
        <v>45412</v>
      </c>
      <c r="B555" s="1" t="str">
        <f xml:space="preserve"> TEXT(Table2[[#This Row],[Date]], "mmm-yyyy")</f>
        <v>Apr-2024</v>
      </c>
      <c r="C555">
        <f t="shared" si="64"/>
        <v>2024</v>
      </c>
      <c r="D555">
        <f t="shared" si="65"/>
        <v>4</v>
      </c>
      <c r="E555" t="str">
        <f t="shared" si="66"/>
        <v>April</v>
      </c>
      <c r="F555" t="str">
        <f t="shared" si="71"/>
        <v>Q2</v>
      </c>
      <c r="G555">
        <f t="shared" si="67"/>
        <v>3</v>
      </c>
      <c r="H555" t="str">
        <f t="shared" si="68"/>
        <v>Tuesday</v>
      </c>
      <c r="I555" s="1">
        <f t="shared" si="69"/>
        <v>45410</v>
      </c>
      <c r="J555" s="1">
        <f t="shared" si="70"/>
        <v>45416</v>
      </c>
    </row>
    <row r="556" spans="1:10" x14ac:dyDescent="0.2">
      <c r="A556" s="1">
        <v>45413</v>
      </c>
      <c r="B556" s="1" t="str">
        <f xml:space="preserve"> TEXT(Table2[[#This Row],[Date]], "mmm-yyyy")</f>
        <v>May-2024</v>
      </c>
      <c r="C556">
        <f t="shared" si="64"/>
        <v>2024</v>
      </c>
      <c r="D556">
        <f t="shared" si="65"/>
        <v>5</v>
      </c>
      <c r="E556" t="str">
        <f t="shared" si="66"/>
        <v>May</v>
      </c>
      <c r="F556" t="str">
        <f t="shared" si="71"/>
        <v>Q2</v>
      </c>
      <c r="G556">
        <f t="shared" si="67"/>
        <v>4</v>
      </c>
      <c r="H556" t="str">
        <f t="shared" si="68"/>
        <v>Wednesday</v>
      </c>
      <c r="I556" s="1">
        <f t="shared" si="69"/>
        <v>45410</v>
      </c>
      <c r="J556" s="1">
        <f t="shared" si="70"/>
        <v>45416</v>
      </c>
    </row>
    <row r="557" spans="1:10" x14ac:dyDescent="0.2">
      <c r="A557" s="1">
        <v>45414</v>
      </c>
      <c r="B557" s="1" t="str">
        <f xml:space="preserve"> TEXT(Table2[[#This Row],[Date]], "mmm-yyyy")</f>
        <v>May-2024</v>
      </c>
      <c r="C557">
        <f t="shared" si="64"/>
        <v>2024</v>
      </c>
      <c r="D557">
        <f t="shared" si="65"/>
        <v>5</v>
      </c>
      <c r="E557" t="str">
        <f t="shared" si="66"/>
        <v>May</v>
      </c>
      <c r="F557" t="str">
        <f t="shared" si="71"/>
        <v>Q2</v>
      </c>
      <c r="G557">
        <f t="shared" si="67"/>
        <v>5</v>
      </c>
      <c r="H557" t="str">
        <f t="shared" si="68"/>
        <v>Thursday</v>
      </c>
      <c r="I557" s="1">
        <f t="shared" si="69"/>
        <v>45410</v>
      </c>
      <c r="J557" s="1">
        <f t="shared" si="70"/>
        <v>45416</v>
      </c>
    </row>
    <row r="558" spans="1:10" x14ac:dyDescent="0.2">
      <c r="A558" s="1">
        <v>45415</v>
      </c>
      <c r="B558" s="1" t="str">
        <f xml:space="preserve"> TEXT(Table2[[#This Row],[Date]], "mmm-yyyy")</f>
        <v>May-2024</v>
      </c>
      <c r="C558">
        <f t="shared" si="64"/>
        <v>2024</v>
      </c>
      <c r="D558">
        <f t="shared" si="65"/>
        <v>5</v>
      </c>
      <c r="E558" t="str">
        <f t="shared" si="66"/>
        <v>May</v>
      </c>
      <c r="F558" t="str">
        <f t="shared" si="71"/>
        <v>Q2</v>
      </c>
      <c r="G558">
        <f t="shared" si="67"/>
        <v>6</v>
      </c>
      <c r="H558" t="str">
        <f t="shared" si="68"/>
        <v>Friday</v>
      </c>
      <c r="I558" s="1">
        <f t="shared" si="69"/>
        <v>45410</v>
      </c>
      <c r="J558" s="1">
        <f t="shared" si="70"/>
        <v>45416</v>
      </c>
    </row>
    <row r="559" spans="1:10" x14ac:dyDescent="0.2">
      <c r="A559" s="1">
        <v>45416</v>
      </c>
      <c r="B559" s="1" t="str">
        <f xml:space="preserve"> TEXT(Table2[[#This Row],[Date]], "mmm-yyyy")</f>
        <v>May-2024</v>
      </c>
      <c r="C559">
        <f t="shared" si="64"/>
        <v>2024</v>
      </c>
      <c r="D559">
        <f t="shared" si="65"/>
        <v>5</v>
      </c>
      <c r="E559" t="str">
        <f t="shared" si="66"/>
        <v>May</v>
      </c>
      <c r="F559" t="str">
        <f t="shared" si="71"/>
        <v>Q2</v>
      </c>
      <c r="G559">
        <f t="shared" si="67"/>
        <v>7</v>
      </c>
      <c r="H559" t="str">
        <f t="shared" si="68"/>
        <v>Saturday</v>
      </c>
      <c r="I559" s="1">
        <f t="shared" si="69"/>
        <v>45410</v>
      </c>
      <c r="J559" s="1">
        <f t="shared" si="70"/>
        <v>45416</v>
      </c>
    </row>
    <row r="560" spans="1:10" x14ac:dyDescent="0.2">
      <c r="A560" s="1">
        <v>45417</v>
      </c>
      <c r="B560" s="1" t="str">
        <f xml:space="preserve"> TEXT(Table2[[#This Row],[Date]], "mmm-yyyy")</f>
        <v>May-2024</v>
      </c>
      <c r="C560">
        <f t="shared" si="64"/>
        <v>2024</v>
      </c>
      <c r="D560">
        <f t="shared" si="65"/>
        <v>5</v>
      </c>
      <c r="E560" t="str">
        <f t="shared" si="66"/>
        <v>May</v>
      </c>
      <c r="F560" t="str">
        <f t="shared" si="71"/>
        <v>Q2</v>
      </c>
      <c r="G560">
        <f t="shared" si="67"/>
        <v>1</v>
      </c>
      <c r="H560" t="str">
        <f t="shared" si="68"/>
        <v>Sunday</v>
      </c>
      <c r="I560" s="1">
        <f t="shared" si="69"/>
        <v>45417</v>
      </c>
      <c r="J560" s="1">
        <f t="shared" si="70"/>
        <v>45423</v>
      </c>
    </row>
    <row r="561" spans="1:10" x14ac:dyDescent="0.2">
      <c r="A561" s="1">
        <v>45418</v>
      </c>
      <c r="B561" s="1" t="str">
        <f xml:space="preserve"> TEXT(Table2[[#This Row],[Date]], "mmm-yyyy")</f>
        <v>May-2024</v>
      </c>
      <c r="C561">
        <f t="shared" si="64"/>
        <v>2024</v>
      </c>
      <c r="D561">
        <f t="shared" si="65"/>
        <v>5</v>
      </c>
      <c r="E561" t="str">
        <f t="shared" si="66"/>
        <v>May</v>
      </c>
      <c r="F561" t="str">
        <f t="shared" si="71"/>
        <v>Q2</v>
      </c>
      <c r="G561">
        <f t="shared" si="67"/>
        <v>2</v>
      </c>
      <c r="H561" t="str">
        <f t="shared" si="68"/>
        <v>Monday</v>
      </c>
      <c r="I561" s="1">
        <f t="shared" si="69"/>
        <v>45417</v>
      </c>
      <c r="J561" s="1">
        <f t="shared" si="70"/>
        <v>45423</v>
      </c>
    </row>
    <row r="562" spans="1:10" x14ac:dyDescent="0.2">
      <c r="A562" s="1">
        <v>45419</v>
      </c>
      <c r="B562" s="1" t="str">
        <f xml:space="preserve"> TEXT(Table2[[#This Row],[Date]], "mmm-yyyy")</f>
        <v>May-2024</v>
      </c>
      <c r="C562">
        <f t="shared" si="64"/>
        <v>2024</v>
      </c>
      <c r="D562">
        <f t="shared" si="65"/>
        <v>5</v>
      </c>
      <c r="E562" t="str">
        <f t="shared" si="66"/>
        <v>May</v>
      </c>
      <c r="F562" t="str">
        <f t="shared" si="71"/>
        <v>Q2</v>
      </c>
      <c r="G562">
        <f t="shared" si="67"/>
        <v>3</v>
      </c>
      <c r="H562" t="str">
        <f t="shared" si="68"/>
        <v>Tuesday</v>
      </c>
      <c r="I562" s="1">
        <f t="shared" si="69"/>
        <v>45417</v>
      </c>
      <c r="J562" s="1">
        <f t="shared" si="70"/>
        <v>45423</v>
      </c>
    </row>
    <row r="563" spans="1:10" x14ac:dyDescent="0.2">
      <c r="A563" s="1">
        <v>45420</v>
      </c>
      <c r="B563" s="1" t="str">
        <f xml:space="preserve"> TEXT(Table2[[#This Row],[Date]], "mmm-yyyy")</f>
        <v>May-2024</v>
      </c>
      <c r="C563">
        <f t="shared" si="64"/>
        <v>2024</v>
      </c>
      <c r="D563">
        <f t="shared" si="65"/>
        <v>5</v>
      </c>
      <c r="E563" t="str">
        <f t="shared" si="66"/>
        <v>May</v>
      </c>
      <c r="F563" t="str">
        <f t="shared" si="71"/>
        <v>Q2</v>
      </c>
      <c r="G563">
        <f t="shared" si="67"/>
        <v>4</v>
      </c>
      <c r="H563" t="str">
        <f t="shared" si="68"/>
        <v>Wednesday</v>
      </c>
      <c r="I563" s="1">
        <f t="shared" si="69"/>
        <v>45417</v>
      </c>
      <c r="J563" s="1">
        <f t="shared" si="70"/>
        <v>45423</v>
      </c>
    </row>
    <row r="564" spans="1:10" x14ac:dyDescent="0.2">
      <c r="A564" s="1">
        <v>45421</v>
      </c>
      <c r="B564" s="1" t="str">
        <f xml:space="preserve"> TEXT(Table2[[#This Row],[Date]], "mmm-yyyy")</f>
        <v>May-2024</v>
      </c>
      <c r="C564">
        <f t="shared" si="64"/>
        <v>2024</v>
      </c>
      <c r="D564">
        <f t="shared" si="65"/>
        <v>5</v>
      </c>
      <c r="E564" t="str">
        <f t="shared" si="66"/>
        <v>May</v>
      </c>
      <c r="F564" t="str">
        <f t="shared" si="71"/>
        <v>Q2</v>
      </c>
      <c r="G564">
        <f t="shared" si="67"/>
        <v>5</v>
      </c>
      <c r="H564" t="str">
        <f t="shared" si="68"/>
        <v>Thursday</v>
      </c>
      <c r="I564" s="1">
        <f t="shared" si="69"/>
        <v>45417</v>
      </c>
      <c r="J564" s="1">
        <f t="shared" si="70"/>
        <v>45423</v>
      </c>
    </row>
    <row r="565" spans="1:10" x14ac:dyDescent="0.2">
      <c r="A565" s="1">
        <v>45422</v>
      </c>
      <c r="B565" s="1" t="str">
        <f xml:space="preserve"> TEXT(Table2[[#This Row],[Date]], "mmm-yyyy")</f>
        <v>May-2024</v>
      </c>
      <c r="C565">
        <f t="shared" si="64"/>
        <v>2024</v>
      </c>
      <c r="D565">
        <f t="shared" si="65"/>
        <v>5</v>
      </c>
      <c r="E565" t="str">
        <f t="shared" si="66"/>
        <v>May</v>
      </c>
      <c r="F565" t="str">
        <f t="shared" si="71"/>
        <v>Q2</v>
      </c>
      <c r="G565">
        <f t="shared" si="67"/>
        <v>6</v>
      </c>
      <c r="H565" t="str">
        <f t="shared" si="68"/>
        <v>Friday</v>
      </c>
      <c r="I565" s="1">
        <f t="shared" si="69"/>
        <v>45417</v>
      </c>
      <c r="J565" s="1">
        <f t="shared" si="70"/>
        <v>45423</v>
      </c>
    </row>
    <row r="566" spans="1:10" x14ac:dyDescent="0.2">
      <c r="A566" s="1">
        <v>45423</v>
      </c>
      <c r="B566" s="1" t="str">
        <f xml:space="preserve"> TEXT(Table2[[#This Row],[Date]], "mmm-yyyy")</f>
        <v>May-2024</v>
      </c>
      <c r="C566">
        <f t="shared" si="64"/>
        <v>2024</v>
      </c>
      <c r="D566">
        <f t="shared" si="65"/>
        <v>5</v>
      </c>
      <c r="E566" t="str">
        <f t="shared" si="66"/>
        <v>May</v>
      </c>
      <c r="F566" t="str">
        <f t="shared" si="71"/>
        <v>Q2</v>
      </c>
      <c r="G566">
        <f t="shared" si="67"/>
        <v>7</v>
      </c>
      <c r="H566" t="str">
        <f t="shared" si="68"/>
        <v>Saturday</v>
      </c>
      <c r="I566" s="1">
        <f t="shared" si="69"/>
        <v>45417</v>
      </c>
      <c r="J566" s="1">
        <f t="shared" si="70"/>
        <v>45423</v>
      </c>
    </row>
    <row r="567" spans="1:10" x14ac:dyDescent="0.2">
      <c r="A567" s="1">
        <v>45424</v>
      </c>
      <c r="B567" s="1" t="str">
        <f xml:space="preserve"> TEXT(Table2[[#This Row],[Date]], "mmm-yyyy")</f>
        <v>May-2024</v>
      </c>
      <c r="C567">
        <f t="shared" si="64"/>
        <v>2024</v>
      </c>
      <c r="D567">
        <f t="shared" si="65"/>
        <v>5</v>
      </c>
      <c r="E567" t="str">
        <f t="shared" si="66"/>
        <v>May</v>
      </c>
      <c r="F567" t="str">
        <f t="shared" si="71"/>
        <v>Q2</v>
      </c>
      <c r="G567">
        <f t="shared" si="67"/>
        <v>1</v>
      </c>
      <c r="H567" t="str">
        <f t="shared" si="68"/>
        <v>Sunday</v>
      </c>
      <c r="I567" s="1">
        <f t="shared" si="69"/>
        <v>45424</v>
      </c>
      <c r="J567" s="1">
        <f t="shared" si="70"/>
        <v>45430</v>
      </c>
    </row>
    <row r="568" spans="1:10" x14ac:dyDescent="0.2">
      <c r="A568" s="1">
        <v>45425</v>
      </c>
      <c r="B568" s="1" t="str">
        <f xml:space="preserve"> TEXT(Table2[[#This Row],[Date]], "mmm-yyyy")</f>
        <v>May-2024</v>
      </c>
      <c r="C568">
        <f t="shared" si="64"/>
        <v>2024</v>
      </c>
      <c r="D568">
        <f t="shared" si="65"/>
        <v>5</v>
      </c>
      <c r="E568" t="str">
        <f t="shared" si="66"/>
        <v>May</v>
      </c>
      <c r="F568" t="str">
        <f t="shared" si="71"/>
        <v>Q2</v>
      </c>
      <c r="G568">
        <f t="shared" si="67"/>
        <v>2</v>
      </c>
      <c r="H568" t="str">
        <f t="shared" si="68"/>
        <v>Monday</v>
      </c>
      <c r="I568" s="1">
        <f t="shared" si="69"/>
        <v>45424</v>
      </c>
      <c r="J568" s="1">
        <f t="shared" si="70"/>
        <v>45430</v>
      </c>
    </row>
    <row r="569" spans="1:10" x14ac:dyDescent="0.2">
      <c r="A569" s="1">
        <v>45426</v>
      </c>
      <c r="B569" s="1" t="str">
        <f xml:space="preserve"> TEXT(Table2[[#This Row],[Date]], "mmm-yyyy")</f>
        <v>May-2024</v>
      </c>
      <c r="C569">
        <f t="shared" si="64"/>
        <v>2024</v>
      </c>
      <c r="D569">
        <f t="shared" si="65"/>
        <v>5</v>
      </c>
      <c r="E569" t="str">
        <f t="shared" si="66"/>
        <v>May</v>
      </c>
      <c r="F569" t="str">
        <f t="shared" si="71"/>
        <v>Q2</v>
      </c>
      <c r="G569">
        <f t="shared" si="67"/>
        <v>3</v>
      </c>
      <c r="H569" t="str">
        <f t="shared" si="68"/>
        <v>Tuesday</v>
      </c>
      <c r="I569" s="1">
        <f t="shared" si="69"/>
        <v>45424</v>
      </c>
      <c r="J569" s="1">
        <f t="shared" si="70"/>
        <v>45430</v>
      </c>
    </row>
    <row r="570" spans="1:10" x14ac:dyDescent="0.2">
      <c r="A570" s="1">
        <v>45427</v>
      </c>
      <c r="B570" s="1" t="str">
        <f xml:space="preserve"> TEXT(Table2[[#This Row],[Date]], "mmm-yyyy")</f>
        <v>May-2024</v>
      </c>
      <c r="C570">
        <f t="shared" si="64"/>
        <v>2024</v>
      </c>
      <c r="D570">
        <f t="shared" si="65"/>
        <v>5</v>
      </c>
      <c r="E570" t="str">
        <f t="shared" si="66"/>
        <v>May</v>
      </c>
      <c r="F570" t="str">
        <f t="shared" si="71"/>
        <v>Q2</v>
      </c>
      <c r="G570">
        <f t="shared" si="67"/>
        <v>4</v>
      </c>
      <c r="H570" t="str">
        <f t="shared" si="68"/>
        <v>Wednesday</v>
      </c>
      <c r="I570" s="1">
        <f t="shared" si="69"/>
        <v>45424</v>
      </c>
      <c r="J570" s="1">
        <f t="shared" si="70"/>
        <v>45430</v>
      </c>
    </row>
    <row r="571" spans="1:10" x14ac:dyDescent="0.2">
      <c r="A571" s="1">
        <v>45428</v>
      </c>
      <c r="B571" s="1" t="str">
        <f xml:space="preserve"> TEXT(Table2[[#This Row],[Date]], "mmm-yyyy")</f>
        <v>May-2024</v>
      </c>
      <c r="C571">
        <f t="shared" si="64"/>
        <v>2024</v>
      </c>
      <c r="D571">
        <f t="shared" si="65"/>
        <v>5</v>
      </c>
      <c r="E571" t="str">
        <f t="shared" si="66"/>
        <v>May</v>
      </c>
      <c r="F571" t="str">
        <f t="shared" si="71"/>
        <v>Q2</v>
      </c>
      <c r="G571">
        <f t="shared" si="67"/>
        <v>5</v>
      </c>
      <c r="H571" t="str">
        <f t="shared" si="68"/>
        <v>Thursday</v>
      </c>
      <c r="I571" s="1">
        <f t="shared" si="69"/>
        <v>45424</v>
      </c>
      <c r="J571" s="1">
        <f t="shared" si="70"/>
        <v>45430</v>
      </c>
    </row>
    <row r="572" spans="1:10" x14ac:dyDescent="0.2">
      <c r="A572" s="1">
        <v>45429</v>
      </c>
      <c r="B572" s="1" t="str">
        <f xml:space="preserve"> TEXT(Table2[[#This Row],[Date]], "mmm-yyyy")</f>
        <v>May-2024</v>
      </c>
      <c r="C572">
        <f t="shared" si="64"/>
        <v>2024</v>
      </c>
      <c r="D572">
        <f t="shared" si="65"/>
        <v>5</v>
      </c>
      <c r="E572" t="str">
        <f t="shared" si="66"/>
        <v>May</v>
      </c>
      <c r="F572" t="str">
        <f t="shared" si="71"/>
        <v>Q2</v>
      </c>
      <c r="G572">
        <f t="shared" si="67"/>
        <v>6</v>
      </c>
      <c r="H572" t="str">
        <f t="shared" si="68"/>
        <v>Friday</v>
      </c>
      <c r="I572" s="1">
        <f t="shared" si="69"/>
        <v>45424</v>
      </c>
      <c r="J572" s="1">
        <f t="shared" si="70"/>
        <v>45430</v>
      </c>
    </row>
    <row r="573" spans="1:10" x14ac:dyDescent="0.2">
      <c r="A573" s="1">
        <v>45430</v>
      </c>
      <c r="B573" s="1" t="str">
        <f xml:space="preserve"> TEXT(Table2[[#This Row],[Date]], "mmm-yyyy")</f>
        <v>May-2024</v>
      </c>
      <c r="C573">
        <f t="shared" si="64"/>
        <v>2024</v>
      </c>
      <c r="D573">
        <f t="shared" si="65"/>
        <v>5</v>
      </c>
      <c r="E573" t="str">
        <f t="shared" si="66"/>
        <v>May</v>
      </c>
      <c r="F573" t="str">
        <f t="shared" si="71"/>
        <v>Q2</v>
      </c>
      <c r="G573">
        <f t="shared" si="67"/>
        <v>7</v>
      </c>
      <c r="H573" t="str">
        <f t="shared" si="68"/>
        <v>Saturday</v>
      </c>
      <c r="I573" s="1">
        <f t="shared" si="69"/>
        <v>45424</v>
      </c>
      <c r="J573" s="1">
        <f t="shared" si="70"/>
        <v>45430</v>
      </c>
    </row>
    <row r="574" spans="1:10" x14ac:dyDescent="0.2">
      <c r="A574" s="1">
        <v>45431</v>
      </c>
      <c r="B574" s="1" t="str">
        <f xml:space="preserve"> TEXT(Table2[[#This Row],[Date]], "mmm-yyyy")</f>
        <v>May-2024</v>
      </c>
      <c r="C574">
        <f t="shared" si="64"/>
        <v>2024</v>
      </c>
      <c r="D574">
        <f t="shared" si="65"/>
        <v>5</v>
      </c>
      <c r="E574" t="str">
        <f t="shared" si="66"/>
        <v>May</v>
      </c>
      <c r="F574" t="str">
        <f t="shared" si="71"/>
        <v>Q2</v>
      </c>
      <c r="G574">
        <f t="shared" si="67"/>
        <v>1</v>
      </c>
      <c r="H574" t="str">
        <f t="shared" si="68"/>
        <v>Sunday</v>
      </c>
      <c r="I574" s="1">
        <f t="shared" si="69"/>
        <v>45431</v>
      </c>
      <c r="J574" s="1">
        <f t="shared" si="70"/>
        <v>45437</v>
      </c>
    </row>
    <row r="575" spans="1:10" x14ac:dyDescent="0.2">
      <c r="A575" s="1">
        <v>45432</v>
      </c>
      <c r="B575" s="1" t="str">
        <f xml:space="preserve"> TEXT(Table2[[#This Row],[Date]], "mmm-yyyy")</f>
        <v>May-2024</v>
      </c>
      <c r="C575">
        <f t="shared" si="64"/>
        <v>2024</v>
      </c>
      <c r="D575">
        <f t="shared" si="65"/>
        <v>5</v>
      </c>
      <c r="E575" t="str">
        <f t="shared" si="66"/>
        <v>May</v>
      </c>
      <c r="F575" t="str">
        <f t="shared" si="71"/>
        <v>Q2</v>
      </c>
      <c r="G575">
        <f t="shared" si="67"/>
        <v>2</v>
      </c>
      <c r="H575" t="str">
        <f t="shared" si="68"/>
        <v>Monday</v>
      </c>
      <c r="I575" s="1">
        <f t="shared" si="69"/>
        <v>45431</v>
      </c>
      <c r="J575" s="1">
        <f t="shared" si="70"/>
        <v>45437</v>
      </c>
    </row>
    <row r="576" spans="1:10" x14ac:dyDescent="0.2">
      <c r="A576" s="1">
        <v>45433</v>
      </c>
      <c r="B576" s="1" t="str">
        <f xml:space="preserve"> TEXT(Table2[[#This Row],[Date]], "mmm-yyyy")</f>
        <v>May-2024</v>
      </c>
      <c r="C576">
        <f t="shared" si="64"/>
        <v>2024</v>
      </c>
      <c r="D576">
        <f t="shared" si="65"/>
        <v>5</v>
      </c>
      <c r="E576" t="str">
        <f t="shared" si="66"/>
        <v>May</v>
      </c>
      <c r="F576" t="str">
        <f t="shared" si="71"/>
        <v>Q2</v>
      </c>
      <c r="G576">
        <f t="shared" si="67"/>
        <v>3</v>
      </c>
      <c r="H576" t="str">
        <f t="shared" si="68"/>
        <v>Tuesday</v>
      </c>
      <c r="I576" s="1">
        <f t="shared" si="69"/>
        <v>45431</v>
      </c>
      <c r="J576" s="1">
        <f t="shared" si="70"/>
        <v>45437</v>
      </c>
    </row>
    <row r="577" spans="1:10" x14ac:dyDescent="0.2">
      <c r="A577" s="1">
        <v>45434</v>
      </c>
      <c r="B577" s="1" t="str">
        <f xml:space="preserve"> TEXT(Table2[[#This Row],[Date]], "mmm-yyyy")</f>
        <v>May-2024</v>
      </c>
      <c r="C577">
        <f t="shared" si="64"/>
        <v>2024</v>
      </c>
      <c r="D577">
        <f t="shared" si="65"/>
        <v>5</v>
      </c>
      <c r="E577" t="str">
        <f t="shared" si="66"/>
        <v>May</v>
      </c>
      <c r="F577" t="str">
        <f t="shared" si="71"/>
        <v>Q2</v>
      </c>
      <c r="G577">
        <f t="shared" si="67"/>
        <v>4</v>
      </c>
      <c r="H577" t="str">
        <f t="shared" si="68"/>
        <v>Wednesday</v>
      </c>
      <c r="I577" s="1">
        <f t="shared" si="69"/>
        <v>45431</v>
      </c>
      <c r="J577" s="1">
        <f t="shared" si="70"/>
        <v>45437</v>
      </c>
    </row>
    <row r="578" spans="1:10" x14ac:dyDescent="0.2">
      <c r="A578" s="1">
        <v>45435</v>
      </c>
      <c r="B578" s="1" t="str">
        <f xml:space="preserve"> TEXT(Table2[[#This Row],[Date]], "mmm-yyyy")</f>
        <v>May-2024</v>
      </c>
      <c r="C578">
        <f t="shared" ref="C578:C641" si="72" xml:space="preserve"> YEAR(A578)</f>
        <v>2024</v>
      </c>
      <c r="D578">
        <f t="shared" ref="D578:D641" si="73" xml:space="preserve"> MONTH(A578)</f>
        <v>5</v>
      </c>
      <c r="E578" t="str">
        <f t="shared" ref="E578:E641" si="74" xml:space="preserve"> TEXT(A578,"mmmm")</f>
        <v>May</v>
      </c>
      <c r="F578" t="str">
        <f t="shared" si="71"/>
        <v>Q2</v>
      </c>
      <c r="G578">
        <f t="shared" ref="G578:G641" si="75" xml:space="preserve"> WEEKDAY(A578)</f>
        <v>5</v>
      </c>
      <c r="H578" t="str">
        <f t="shared" ref="H578:H641" si="76" xml:space="preserve"> TEXT(A578,"dddd")</f>
        <v>Thursday</v>
      </c>
      <c r="I578" s="1">
        <f t="shared" ref="I578:I641" si="77">A578 - WEEKDAY(A578, 1) + 1</f>
        <v>45431</v>
      </c>
      <c r="J578" s="1">
        <f t="shared" ref="J578:J641" si="78">A578 - WEEKDAY(A578, 1) + 7</f>
        <v>45437</v>
      </c>
    </row>
    <row r="579" spans="1:10" x14ac:dyDescent="0.2">
      <c r="A579" s="1">
        <v>45436</v>
      </c>
      <c r="B579" s="1" t="str">
        <f xml:space="preserve"> TEXT(Table2[[#This Row],[Date]], "mmm-yyyy")</f>
        <v>May-2024</v>
      </c>
      <c r="C579">
        <f t="shared" si="72"/>
        <v>2024</v>
      </c>
      <c r="D579">
        <f t="shared" si="73"/>
        <v>5</v>
      </c>
      <c r="E579" t="str">
        <f t="shared" si="74"/>
        <v>May</v>
      </c>
      <c r="F579" t="str">
        <f t="shared" ref="F579:F642" si="79" xml:space="preserve"> "Q" &amp; INT((D579-1)/3)+1</f>
        <v>Q2</v>
      </c>
      <c r="G579">
        <f t="shared" si="75"/>
        <v>6</v>
      </c>
      <c r="H579" t="str">
        <f t="shared" si="76"/>
        <v>Friday</v>
      </c>
      <c r="I579" s="1">
        <f t="shared" si="77"/>
        <v>45431</v>
      </c>
      <c r="J579" s="1">
        <f t="shared" si="78"/>
        <v>45437</v>
      </c>
    </row>
    <row r="580" spans="1:10" x14ac:dyDescent="0.2">
      <c r="A580" s="1">
        <v>45437</v>
      </c>
      <c r="B580" s="1" t="str">
        <f xml:space="preserve"> TEXT(Table2[[#This Row],[Date]], "mmm-yyyy")</f>
        <v>May-2024</v>
      </c>
      <c r="C580">
        <f t="shared" si="72"/>
        <v>2024</v>
      </c>
      <c r="D580">
        <f t="shared" si="73"/>
        <v>5</v>
      </c>
      <c r="E580" t="str">
        <f t="shared" si="74"/>
        <v>May</v>
      </c>
      <c r="F580" t="str">
        <f t="shared" si="79"/>
        <v>Q2</v>
      </c>
      <c r="G580">
        <f t="shared" si="75"/>
        <v>7</v>
      </c>
      <c r="H580" t="str">
        <f t="shared" si="76"/>
        <v>Saturday</v>
      </c>
      <c r="I580" s="1">
        <f t="shared" si="77"/>
        <v>45431</v>
      </c>
      <c r="J580" s="1">
        <f t="shared" si="78"/>
        <v>45437</v>
      </c>
    </row>
    <row r="581" spans="1:10" x14ac:dyDescent="0.2">
      <c r="A581" s="1">
        <v>45438</v>
      </c>
      <c r="B581" s="1" t="str">
        <f xml:space="preserve"> TEXT(Table2[[#This Row],[Date]], "mmm-yyyy")</f>
        <v>May-2024</v>
      </c>
      <c r="C581">
        <f t="shared" si="72"/>
        <v>2024</v>
      </c>
      <c r="D581">
        <f t="shared" si="73"/>
        <v>5</v>
      </c>
      <c r="E581" t="str">
        <f t="shared" si="74"/>
        <v>May</v>
      </c>
      <c r="F581" t="str">
        <f t="shared" si="79"/>
        <v>Q2</v>
      </c>
      <c r="G581">
        <f t="shared" si="75"/>
        <v>1</v>
      </c>
      <c r="H581" t="str">
        <f t="shared" si="76"/>
        <v>Sunday</v>
      </c>
      <c r="I581" s="1">
        <f t="shared" si="77"/>
        <v>45438</v>
      </c>
      <c r="J581" s="1">
        <f t="shared" si="78"/>
        <v>45444</v>
      </c>
    </row>
    <row r="582" spans="1:10" x14ac:dyDescent="0.2">
      <c r="A582" s="1">
        <v>45439</v>
      </c>
      <c r="B582" s="1" t="str">
        <f xml:space="preserve"> TEXT(Table2[[#This Row],[Date]], "mmm-yyyy")</f>
        <v>May-2024</v>
      </c>
      <c r="C582">
        <f t="shared" si="72"/>
        <v>2024</v>
      </c>
      <c r="D582">
        <f t="shared" si="73"/>
        <v>5</v>
      </c>
      <c r="E582" t="str">
        <f t="shared" si="74"/>
        <v>May</v>
      </c>
      <c r="F582" t="str">
        <f t="shared" si="79"/>
        <v>Q2</v>
      </c>
      <c r="G582">
        <f t="shared" si="75"/>
        <v>2</v>
      </c>
      <c r="H582" t="str">
        <f t="shared" si="76"/>
        <v>Monday</v>
      </c>
      <c r="I582" s="1">
        <f t="shared" si="77"/>
        <v>45438</v>
      </c>
      <c r="J582" s="1">
        <f t="shared" si="78"/>
        <v>45444</v>
      </c>
    </row>
    <row r="583" spans="1:10" x14ac:dyDescent="0.2">
      <c r="A583" s="1">
        <v>45440</v>
      </c>
      <c r="B583" s="1" t="str">
        <f xml:space="preserve"> TEXT(Table2[[#This Row],[Date]], "mmm-yyyy")</f>
        <v>May-2024</v>
      </c>
      <c r="C583">
        <f t="shared" si="72"/>
        <v>2024</v>
      </c>
      <c r="D583">
        <f t="shared" si="73"/>
        <v>5</v>
      </c>
      <c r="E583" t="str">
        <f t="shared" si="74"/>
        <v>May</v>
      </c>
      <c r="F583" t="str">
        <f t="shared" si="79"/>
        <v>Q2</v>
      </c>
      <c r="G583">
        <f t="shared" si="75"/>
        <v>3</v>
      </c>
      <c r="H583" t="str">
        <f t="shared" si="76"/>
        <v>Tuesday</v>
      </c>
      <c r="I583" s="1">
        <f t="shared" si="77"/>
        <v>45438</v>
      </c>
      <c r="J583" s="1">
        <f t="shared" si="78"/>
        <v>45444</v>
      </c>
    </row>
    <row r="584" spans="1:10" x14ac:dyDescent="0.2">
      <c r="A584" s="1">
        <v>45441</v>
      </c>
      <c r="B584" s="1" t="str">
        <f xml:space="preserve"> TEXT(Table2[[#This Row],[Date]], "mmm-yyyy")</f>
        <v>May-2024</v>
      </c>
      <c r="C584">
        <f t="shared" si="72"/>
        <v>2024</v>
      </c>
      <c r="D584">
        <f t="shared" si="73"/>
        <v>5</v>
      </c>
      <c r="E584" t="str">
        <f t="shared" si="74"/>
        <v>May</v>
      </c>
      <c r="F584" t="str">
        <f t="shared" si="79"/>
        <v>Q2</v>
      </c>
      <c r="G584">
        <f t="shared" si="75"/>
        <v>4</v>
      </c>
      <c r="H584" t="str">
        <f t="shared" si="76"/>
        <v>Wednesday</v>
      </c>
      <c r="I584" s="1">
        <f t="shared" si="77"/>
        <v>45438</v>
      </c>
      <c r="J584" s="1">
        <f t="shared" si="78"/>
        <v>45444</v>
      </c>
    </row>
    <row r="585" spans="1:10" x14ac:dyDescent="0.2">
      <c r="A585" s="1">
        <v>45442</v>
      </c>
      <c r="B585" s="1" t="str">
        <f xml:space="preserve"> TEXT(Table2[[#This Row],[Date]], "mmm-yyyy")</f>
        <v>May-2024</v>
      </c>
      <c r="C585">
        <f t="shared" si="72"/>
        <v>2024</v>
      </c>
      <c r="D585">
        <f t="shared" si="73"/>
        <v>5</v>
      </c>
      <c r="E585" t="str">
        <f t="shared" si="74"/>
        <v>May</v>
      </c>
      <c r="F585" t="str">
        <f t="shared" si="79"/>
        <v>Q2</v>
      </c>
      <c r="G585">
        <f t="shared" si="75"/>
        <v>5</v>
      </c>
      <c r="H585" t="str">
        <f t="shared" si="76"/>
        <v>Thursday</v>
      </c>
      <c r="I585" s="1">
        <f t="shared" si="77"/>
        <v>45438</v>
      </c>
      <c r="J585" s="1">
        <f t="shared" si="78"/>
        <v>45444</v>
      </c>
    </row>
    <row r="586" spans="1:10" x14ac:dyDescent="0.2">
      <c r="A586" s="1">
        <v>45443</v>
      </c>
      <c r="B586" s="1" t="str">
        <f xml:space="preserve"> TEXT(Table2[[#This Row],[Date]], "mmm-yyyy")</f>
        <v>May-2024</v>
      </c>
      <c r="C586">
        <f t="shared" si="72"/>
        <v>2024</v>
      </c>
      <c r="D586">
        <f t="shared" si="73"/>
        <v>5</v>
      </c>
      <c r="E586" t="str">
        <f t="shared" si="74"/>
        <v>May</v>
      </c>
      <c r="F586" t="str">
        <f t="shared" si="79"/>
        <v>Q2</v>
      </c>
      <c r="G586">
        <f t="shared" si="75"/>
        <v>6</v>
      </c>
      <c r="H586" t="str">
        <f t="shared" si="76"/>
        <v>Friday</v>
      </c>
      <c r="I586" s="1">
        <f t="shared" si="77"/>
        <v>45438</v>
      </c>
      <c r="J586" s="1">
        <f t="shared" si="78"/>
        <v>45444</v>
      </c>
    </row>
    <row r="587" spans="1:10" x14ac:dyDescent="0.2">
      <c r="A587" s="1">
        <v>45444</v>
      </c>
      <c r="B587" s="1" t="str">
        <f xml:space="preserve"> TEXT(Table2[[#This Row],[Date]], "mmm-yyyy")</f>
        <v>Jun-2024</v>
      </c>
      <c r="C587">
        <f t="shared" si="72"/>
        <v>2024</v>
      </c>
      <c r="D587">
        <f t="shared" si="73"/>
        <v>6</v>
      </c>
      <c r="E587" t="str">
        <f t="shared" si="74"/>
        <v>June</v>
      </c>
      <c r="F587" t="str">
        <f t="shared" si="79"/>
        <v>Q2</v>
      </c>
      <c r="G587">
        <f t="shared" si="75"/>
        <v>7</v>
      </c>
      <c r="H587" t="str">
        <f t="shared" si="76"/>
        <v>Saturday</v>
      </c>
      <c r="I587" s="1">
        <f t="shared" si="77"/>
        <v>45438</v>
      </c>
      <c r="J587" s="1">
        <f t="shared" si="78"/>
        <v>45444</v>
      </c>
    </row>
    <row r="588" spans="1:10" x14ac:dyDescent="0.2">
      <c r="A588" s="1">
        <v>45445</v>
      </c>
      <c r="B588" s="1" t="str">
        <f xml:space="preserve"> TEXT(Table2[[#This Row],[Date]], "mmm-yyyy")</f>
        <v>Jun-2024</v>
      </c>
      <c r="C588">
        <f t="shared" si="72"/>
        <v>2024</v>
      </c>
      <c r="D588">
        <f t="shared" si="73"/>
        <v>6</v>
      </c>
      <c r="E588" t="str">
        <f t="shared" si="74"/>
        <v>June</v>
      </c>
      <c r="F588" t="str">
        <f t="shared" si="79"/>
        <v>Q2</v>
      </c>
      <c r="G588">
        <f t="shared" si="75"/>
        <v>1</v>
      </c>
      <c r="H588" t="str">
        <f t="shared" si="76"/>
        <v>Sunday</v>
      </c>
      <c r="I588" s="1">
        <f t="shared" si="77"/>
        <v>45445</v>
      </c>
      <c r="J588" s="1">
        <f t="shared" si="78"/>
        <v>45451</v>
      </c>
    </row>
    <row r="589" spans="1:10" x14ac:dyDescent="0.2">
      <c r="A589" s="1">
        <v>45446</v>
      </c>
      <c r="B589" s="1" t="str">
        <f xml:space="preserve"> TEXT(Table2[[#This Row],[Date]], "mmm-yyyy")</f>
        <v>Jun-2024</v>
      </c>
      <c r="C589">
        <f t="shared" si="72"/>
        <v>2024</v>
      </c>
      <c r="D589">
        <f t="shared" si="73"/>
        <v>6</v>
      </c>
      <c r="E589" t="str">
        <f t="shared" si="74"/>
        <v>June</v>
      </c>
      <c r="F589" t="str">
        <f t="shared" si="79"/>
        <v>Q2</v>
      </c>
      <c r="G589">
        <f t="shared" si="75"/>
        <v>2</v>
      </c>
      <c r="H589" t="str">
        <f t="shared" si="76"/>
        <v>Monday</v>
      </c>
      <c r="I589" s="1">
        <f t="shared" si="77"/>
        <v>45445</v>
      </c>
      <c r="J589" s="1">
        <f t="shared" si="78"/>
        <v>45451</v>
      </c>
    </row>
    <row r="590" spans="1:10" x14ac:dyDescent="0.2">
      <c r="A590" s="1">
        <v>45447</v>
      </c>
      <c r="B590" s="1" t="str">
        <f xml:space="preserve"> TEXT(Table2[[#This Row],[Date]], "mmm-yyyy")</f>
        <v>Jun-2024</v>
      </c>
      <c r="C590">
        <f t="shared" si="72"/>
        <v>2024</v>
      </c>
      <c r="D590">
        <f t="shared" si="73"/>
        <v>6</v>
      </c>
      <c r="E590" t="str">
        <f t="shared" si="74"/>
        <v>June</v>
      </c>
      <c r="F590" t="str">
        <f t="shared" si="79"/>
        <v>Q2</v>
      </c>
      <c r="G590">
        <f t="shared" si="75"/>
        <v>3</v>
      </c>
      <c r="H590" t="str">
        <f t="shared" si="76"/>
        <v>Tuesday</v>
      </c>
      <c r="I590" s="1">
        <f t="shared" si="77"/>
        <v>45445</v>
      </c>
      <c r="J590" s="1">
        <f t="shared" si="78"/>
        <v>45451</v>
      </c>
    </row>
    <row r="591" spans="1:10" x14ac:dyDescent="0.2">
      <c r="A591" s="1">
        <v>45448</v>
      </c>
      <c r="B591" s="1" t="str">
        <f xml:space="preserve"> TEXT(Table2[[#This Row],[Date]], "mmm-yyyy")</f>
        <v>Jun-2024</v>
      </c>
      <c r="C591">
        <f t="shared" si="72"/>
        <v>2024</v>
      </c>
      <c r="D591">
        <f t="shared" si="73"/>
        <v>6</v>
      </c>
      <c r="E591" t="str">
        <f t="shared" si="74"/>
        <v>June</v>
      </c>
      <c r="F591" t="str">
        <f t="shared" si="79"/>
        <v>Q2</v>
      </c>
      <c r="G591">
        <f t="shared" si="75"/>
        <v>4</v>
      </c>
      <c r="H591" t="str">
        <f t="shared" si="76"/>
        <v>Wednesday</v>
      </c>
      <c r="I591" s="1">
        <f t="shared" si="77"/>
        <v>45445</v>
      </c>
      <c r="J591" s="1">
        <f t="shared" si="78"/>
        <v>45451</v>
      </c>
    </row>
    <row r="592" spans="1:10" x14ac:dyDescent="0.2">
      <c r="A592" s="1">
        <v>45449</v>
      </c>
      <c r="B592" s="1" t="str">
        <f xml:space="preserve"> TEXT(Table2[[#This Row],[Date]], "mmm-yyyy")</f>
        <v>Jun-2024</v>
      </c>
      <c r="C592">
        <f t="shared" si="72"/>
        <v>2024</v>
      </c>
      <c r="D592">
        <f t="shared" si="73"/>
        <v>6</v>
      </c>
      <c r="E592" t="str">
        <f t="shared" si="74"/>
        <v>June</v>
      </c>
      <c r="F592" t="str">
        <f t="shared" si="79"/>
        <v>Q2</v>
      </c>
      <c r="G592">
        <f t="shared" si="75"/>
        <v>5</v>
      </c>
      <c r="H592" t="str">
        <f t="shared" si="76"/>
        <v>Thursday</v>
      </c>
      <c r="I592" s="1">
        <f t="shared" si="77"/>
        <v>45445</v>
      </c>
      <c r="J592" s="1">
        <f t="shared" si="78"/>
        <v>45451</v>
      </c>
    </row>
    <row r="593" spans="1:10" x14ac:dyDescent="0.2">
      <c r="A593" s="1">
        <v>45450</v>
      </c>
      <c r="B593" s="1" t="str">
        <f xml:space="preserve"> TEXT(Table2[[#This Row],[Date]], "mmm-yyyy")</f>
        <v>Jun-2024</v>
      </c>
      <c r="C593">
        <f t="shared" si="72"/>
        <v>2024</v>
      </c>
      <c r="D593">
        <f t="shared" si="73"/>
        <v>6</v>
      </c>
      <c r="E593" t="str">
        <f t="shared" si="74"/>
        <v>June</v>
      </c>
      <c r="F593" t="str">
        <f t="shared" si="79"/>
        <v>Q2</v>
      </c>
      <c r="G593">
        <f t="shared" si="75"/>
        <v>6</v>
      </c>
      <c r="H593" t="str">
        <f t="shared" si="76"/>
        <v>Friday</v>
      </c>
      <c r="I593" s="1">
        <f t="shared" si="77"/>
        <v>45445</v>
      </c>
      <c r="J593" s="1">
        <f t="shared" si="78"/>
        <v>45451</v>
      </c>
    </row>
    <row r="594" spans="1:10" x14ac:dyDescent="0.2">
      <c r="A594" s="1">
        <v>45451</v>
      </c>
      <c r="B594" s="1" t="str">
        <f xml:space="preserve"> TEXT(Table2[[#This Row],[Date]], "mmm-yyyy")</f>
        <v>Jun-2024</v>
      </c>
      <c r="C594">
        <f t="shared" si="72"/>
        <v>2024</v>
      </c>
      <c r="D594">
        <f t="shared" si="73"/>
        <v>6</v>
      </c>
      <c r="E594" t="str">
        <f t="shared" si="74"/>
        <v>June</v>
      </c>
      <c r="F594" t="str">
        <f t="shared" si="79"/>
        <v>Q2</v>
      </c>
      <c r="G594">
        <f t="shared" si="75"/>
        <v>7</v>
      </c>
      <c r="H594" t="str">
        <f t="shared" si="76"/>
        <v>Saturday</v>
      </c>
      <c r="I594" s="1">
        <f t="shared" si="77"/>
        <v>45445</v>
      </c>
      <c r="J594" s="1">
        <f t="shared" si="78"/>
        <v>45451</v>
      </c>
    </row>
    <row r="595" spans="1:10" x14ac:dyDescent="0.2">
      <c r="A595" s="1">
        <v>45452</v>
      </c>
      <c r="B595" s="1" t="str">
        <f xml:space="preserve"> TEXT(Table2[[#This Row],[Date]], "mmm-yyyy")</f>
        <v>Jun-2024</v>
      </c>
      <c r="C595">
        <f t="shared" si="72"/>
        <v>2024</v>
      </c>
      <c r="D595">
        <f t="shared" si="73"/>
        <v>6</v>
      </c>
      <c r="E595" t="str">
        <f t="shared" si="74"/>
        <v>June</v>
      </c>
      <c r="F595" t="str">
        <f t="shared" si="79"/>
        <v>Q2</v>
      </c>
      <c r="G595">
        <f t="shared" si="75"/>
        <v>1</v>
      </c>
      <c r="H595" t="str">
        <f t="shared" si="76"/>
        <v>Sunday</v>
      </c>
      <c r="I595" s="1">
        <f t="shared" si="77"/>
        <v>45452</v>
      </c>
      <c r="J595" s="1">
        <f t="shared" si="78"/>
        <v>45458</v>
      </c>
    </row>
    <row r="596" spans="1:10" x14ac:dyDescent="0.2">
      <c r="A596" s="1">
        <v>45453</v>
      </c>
      <c r="B596" s="1" t="str">
        <f xml:space="preserve"> TEXT(Table2[[#This Row],[Date]], "mmm-yyyy")</f>
        <v>Jun-2024</v>
      </c>
      <c r="C596">
        <f t="shared" si="72"/>
        <v>2024</v>
      </c>
      <c r="D596">
        <f t="shared" si="73"/>
        <v>6</v>
      </c>
      <c r="E596" t="str">
        <f t="shared" si="74"/>
        <v>June</v>
      </c>
      <c r="F596" t="str">
        <f t="shared" si="79"/>
        <v>Q2</v>
      </c>
      <c r="G596">
        <f t="shared" si="75"/>
        <v>2</v>
      </c>
      <c r="H596" t="str">
        <f t="shared" si="76"/>
        <v>Monday</v>
      </c>
      <c r="I596" s="1">
        <f t="shared" si="77"/>
        <v>45452</v>
      </c>
      <c r="J596" s="1">
        <f t="shared" si="78"/>
        <v>45458</v>
      </c>
    </row>
    <row r="597" spans="1:10" x14ac:dyDescent="0.2">
      <c r="A597" s="1">
        <v>45454</v>
      </c>
      <c r="B597" s="1" t="str">
        <f xml:space="preserve"> TEXT(Table2[[#This Row],[Date]], "mmm-yyyy")</f>
        <v>Jun-2024</v>
      </c>
      <c r="C597">
        <f t="shared" si="72"/>
        <v>2024</v>
      </c>
      <c r="D597">
        <f t="shared" si="73"/>
        <v>6</v>
      </c>
      <c r="E597" t="str">
        <f t="shared" si="74"/>
        <v>June</v>
      </c>
      <c r="F597" t="str">
        <f t="shared" si="79"/>
        <v>Q2</v>
      </c>
      <c r="G597">
        <f t="shared" si="75"/>
        <v>3</v>
      </c>
      <c r="H597" t="str">
        <f t="shared" si="76"/>
        <v>Tuesday</v>
      </c>
      <c r="I597" s="1">
        <f t="shared" si="77"/>
        <v>45452</v>
      </c>
      <c r="J597" s="1">
        <f t="shared" si="78"/>
        <v>45458</v>
      </c>
    </row>
    <row r="598" spans="1:10" x14ac:dyDescent="0.2">
      <c r="A598" s="1">
        <v>45455</v>
      </c>
      <c r="B598" s="1" t="str">
        <f xml:space="preserve"> TEXT(Table2[[#This Row],[Date]], "mmm-yyyy")</f>
        <v>Jun-2024</v>
      </c>
      <c r="C598">
        <f t="shared" si="72"/>
        <v>2024</v>
      </c>
      <c r="D598">
        <f t="shared" si="73"/>
        <v>6</v>
      </c>
      <c r="E598" t="str">
        <f t="shared" si="74"/>
        <v>June</v>
      </c>
      <c r="F598" t="str">
        <f t="shared" si="79"/>
        <v>Q2</v>
      </c>
      <c r="G598">
        <f t="shared" si="75"/>
        <v>4</v>
      </c>
      <c r="H598" t="str">
        <f t="shared" si="76"/>
        <v>Wednesday</v>
      </c>
      <c r="I598" s="1">
        <f t="shared" si="77"/>
        <v>45452</v>
      </c>
      <c r="J598" s="1">
        <f t="shared" si="78"/>
        <v>45458</v>
      </c>
    </row>
    <row r="599" spans="1:10" x14ac:dyDescent="0.2">
      <c r="A599" s="1">
        <v>45456</v>
      </c>
      <c r="B599" s="1" t="str">
        <f xml:space="preserve"> TEXT(Table2[[#This Row],[Date]], "mmm-yyyy")</f>
        <v>Jun-2024</v>
      </c>
      <c r="C599">
        <f t="shared" si="72"/>
        <v>2024</v>
      </c>
      <c r="D599">
        <f t="shared" si="73"/>
        <v>6</v>
      </c>
      <c r="E599" t="str">
        <f t="shared" si="74"/>
        <v>June</v>
      </c>
      <c r="F599" t="str">
        <f t="shared" si="79"/>
        <v>Q2</v>
      </c>
      <c r="G599">
        <f t="shared" si="75"/>
        <v>5</v>
      </c>
      <c r="H599" t="str">
        <f t="shared" si="76"/>
        <v>Thursday</v>
      </c>
      <c r="I599" s="1">
        <f t="shared" si="77"/>
        <v>45452</v>
      </c>
      <c r="J599" s="1">
        <f t="shared" si="78"/>
        <v>45458</v>
      </c>
    </row>
    <row r="600" spans="1:10" x14ac:dyDescent="0.2">
      <c r="A600" s="1">
        <v>45457</v>
      </c>
      <c r="B600" s="1" t="str">
        <f xml:space="preserve"> TEXT(Table2[[#This Row],[Date]], "mmm-yyyy")</f>
        <v>Jun-2024</v>
      </c>
      <c r="C600">
        <f t="shared" si="72"/>
        <v>2024</v>
      </c>
      <c r="D600">
        <f t="shared" si="73"/>
        <v>6</v>
      </c>
      <c r="E600" t="str">
        <f t="shared" si="74"/>
        <v>June</v>
      </c>
      <c r="F600" t="str">
        <f t="shared" si="79"/>
        <v>Q2</v>
      </c>
      <c r="G600">
        <f t="shared" si="75"/>
        <v>6</v>
      </c>
      <c r="H600" t="str">
        <f t="shared" si="76"/>
        <v>Friday</v>
      </c>
      <c r="I600" s="1">
        <f t="shared" si="77"/>
        <v>45452</v>
      </c>
      <c r="J600" s="1">
        <f t="shared" si="78"/>
        <v>45458</v>
      </c>
    </row>
    <row r="601" spans="1:10" x14ac:dyDescent="0.2">
      <c r="A601" s="1">
        <v>45458</v>
      </c>
      <c r="B601" s="1" t="str">
        <f xml:space="preserve"> TEXT(Table2[[#This Row],[Date]], "mmm-yyyy")</f>
        <v>Jun-2024</v>
      </c>
      <c r="C601">
        <f t="shared" si="72"/>
        <v>2024</v>
      </c>
      <c r="D601">
        <f t="shared" si="73"/>
        <v>6</v>
      </c>
      <c r="E601" t="str">
        <f t="shared" si="74"/>
        <v>June</v>
      </c>
      <c r="F601" t="str">
        <f t="shared" si="79"/>
        <v>Q2</v>
      </c>
      <c r="G601">
        <f t="shared" si="75"/>
        <v>7</v>
      </c>
      <c r="H601" t="str">
        <f t="shared" si="76"/>
        <v>Saturday</v>
      </c>
      <c r="I601" s="1">
        <f t="shared" si="77"/>
        <v>45452</v>
      </c>
      <c r="J601" s="1">
        <f t="shared" si="78"/>
        <v>45458</v>
      </c>
    </row>
    <row r="602" spans="1:10" x14ac:dyDescent="0.2">
      <c r="A602" s="1">
        <v>45459</v>
      </c>
      <c r="B602" s="1" t="str">
        <f xml:space="preserve"> TEXT(Table2[[#This Row],[Date]], "mmm-yyyy")</f>
        <v>Jun-2024</v>
      </c>
      <c r="C602">
        <f t="shared" si="72"/>
        <v>2024</v>
      </c>
      <c r="D602">
        <f t="shared" si="73"/>
        <v>6</v>
      </c>
      <c r="E602" t="str">
        <f t="shared" si="74"/>
        <v>June</v>
      </c>
      <c r="F602" t="str">
        <f t="shared" si="79"/>
        <v>Q2</v>
      </c>
      <c r="G602">
        <f t="shared" si="75"/>
        <v>1</v>
      </c>
      <c r="H602" t="str">
        <f t="shared" si="76"/>
        <v>Sunday</v>
      </c>
      <c r="I602" s="1">
        <f t="shared" si="77"/>
        <v>45459</v>
      </c>
      <c r="J602" s="1">
        <f t="shared" si="78"/>
        <v>45465</v>
      </c>
    </row>
    <row r="603" spans="1:10" x14ac:dyDescent="0.2">
      <c r="A603" s="1">
        <v>45460</v>
      </c>
      <c r="B603" s="1" t="str">
        <f xml:space="preserve"> TEXT(Table2[[#This Row],[Date]], "mmm-yyyy")</f>
        <v>Jun-2024</v>
      </c>
      <c r="C603">
        <f t="shared" si="72"/>
        <v>2024</v>
      </c>
      <c r="D603">
        <f t="shared" si="73"/>
        <v>6</v>
      </c>
      <c r="E603" t="str">
        <f t="shared" si="74"/>
        <v>June</v>
      </c>
      <c r="F603" t="str">
        <f t="shared" si="79"/>
        <v>Q2</v>
      </c>
      <c r="G603">
        <f t="shared" si="75"/>
        <v>2</v>
      </c>
      <c r="H603" t="str">
        <f t="shared" si="76"/>
        <v>Monday</v>
      </c>
      <c r="I603" s="1">
        <f t="shared" si="77"/>
        <v>45459</v>
      </c>
      <c r="J603" s="1">
        <f t="shared" si="78"/>
        <v>45465</v>
      </c>
    </row>
    <row r="604" spans="1:10" x14ac:dyDescent="0.2">
      <c r="A604" s="1">
        <v>45461</v>
      </c>
      <c r="B604" s="1" t="str">
        <f xml:space="preserve"> TEXT(Table2[[#This Row],[Date]], "mmm-yyyy")</f>
        <v>Jun-2024</v>
      </c>
      <c r="C604">
        <f t="shared" si="72"/>
        <v>2024</v>
      </c>
      <c r="D604">
        <f t="shared" si="73"/>
        <v>6</v>
      </c>
      <c r="E604" t="str">
        <f t="shared" si="74"/>
        <v>June</v>
      </c>
      <c r="F604" t="str">
        <f t="shared" si="79"/>
        <v>Q2</v>
      </c>
      <c r="G604">
        <f t="shared" si="75"/>
        <v>3</v>
      </c>
      <c r="H604" t="str">
        <f t="shared" si="76"/>
        <v>Tuesday</v>
      </c>
      <c r="I604" s="1">
        <f t="shared" si="77"/>
        <v>45459</v>
      </c>
      <c r="J604" s="1">
        <f t="shared" si="78"/>
        <v>45465</v>
      </c>
    </row>
    <row r="605" spans="1:10" x14ac:dyDescent="0.2">
      <c r="A605" s="1">
        <v>45462</v>
      </c>
      <c r="B605" s="1" t="str">
        <f xml:space="preserve"> TEXT(Table2[[#This Row],[Date]], "mmm-yyyy")</f>
        <v>Jun-2024</v>
      </c>
      <c r="C605">
        <f t="shared" si="72"/>
        <v>2024</v>
      </c>
      <c r="D605">
        <f t="shared" si="73"/>
        <v>6</v>
      </c>
      <c r="E605" t="str">
        <f t="shared" si="74"/>
        <v>June</v>
      </c>
      <c r="F605" t="str">
        <f t="shared" si="79"/>
        <v>Q2</v>
      </c>
      <c r="G605">
        <f t="shared" si="75"/>
        <v>4</v>
      </c>
      <c r="H605" t="str">
        <f t="shared" si="76"/>
        <v>Wednesday</v>
      </c>
      <c r="I605" s="1">
        <f t="shared" si="77"/>
        <v>45459</v>
      </c>
      <c r="J605" s="1">
        <f t="shared" si="78"/>
        <v>45465</v>
      </c>
    </row>
    <row r="606" spans="1:10" x14ac:dyDescent="0.2">
      <c r="A606" s="1">
        <v>45463</v>
      </c>
      <c r="B606" s="1" t="str">
        <f xml:space="preserve"> TEXT(Table2[[#This Row],[Date]], "mmm-yyyy")</f>
        <v>Jun-2024</v>
      </c>
      <c r="C606">
        <f t="shared" si="72"/>
        <v>2024</v>
      </c>
      <c r="D606">
        <f t="shared" si="73"/>
        <v>6</v>
      </c>
      <c r="E606" t="str">
        <f t="shared" si="74"/>
        <v>June</v>
      </c>
      <c r="F606" t="str">
        <f t="shared" si="79"/>
        <v>Q2</v>
      </c>
      <c r="G606">
        <f t="shared" si="75"/>
        <v>5</v>
      </c>
      <c r="H606" t="str">
        <f t="shared" si="76"/>
        <v>Thursday</v>
      </c>
      <c r="I606" s="1">
        <f t="shared" si="77"/>
        <v>45459</v>
      </c>
      <c r="J606" s="1">
        <f t="shared" si="78"/>
        <v>45465</v>
      </c>
    </row>
    <row r="607" spans="1:10" x14ac:dyDescent="0.2">
      <c r="A607" s="1">
        <v>45464</v>
      </c>
      <c r="B607" s="1" t="str">
        <f xml:space="preserve"> TEXT(Table2[[#This Row],[Date]], "mmm-yyyy")</f>
        <v>Jun-2024</v>
      </c>
      <c r="C607">
        <f t="shared" si="72"/>
        <v>2024</v>
      </c>
      <c r="D607">
        <f t="shared" si="73"/>
        <v>6</v>
      </c>
      <c r="E607" t="str">
        <f t="shared" si="74"/>
        <v>June</v>
      </c>
      <c r="F607" t="str">
        <f t="shared" si="79"/>
        <v>Q2</v>
      </c>
      <c r="G607">
        <f t="shared" si="75"/>
        <v>6</v>
      </c>
      <c r="H607" t="str">
        <f t="shared" si="76"/>
        <v>Friday</v>
      </c>
      <c r="I607" s="1">
        <f t="shared" si="77"/>
        <v>45459</v>
      </c>
      <c r="J607" s="1">
        <f t="shared" si="78"/>
        <v>45465</v>
      </c>
    </row>
    <row r="608" spans="1:10" x14ac:dyDescent="0.2">
      <c r="A608" s="1">
        <v>45465</v>
      </c>
      <c r="B608" s="1" t="str">
        <f xml:space="preserve"> TEXT(Table2[[#This Row],[Date]], "mmm-yyyy")</f>
        <v>Jun-2024</v>
      </c>
      <c r="C608">
        <f t="shared" si="72"/>
        <v>2024</v>
      </c>
      <c r="D608">
        <f t="shared" si="73"/>
        <v>6</v>
      </c>
      <c r="E608" t="str">
        <f t="shared" si="74"/>
        <v>June</v>
      </c>
      <c r="F608" t="str">
        <f t="shared" si="79"/>
        <v>Q2</v>
      </c>
      <c r="G608">
        <f t="shared" si="75"/>
        <v>7</v>
      </c>
      <c r="H608" t="str">
        <f t="shared" si="76"/>
        <v>Saturday</v>
      </c>
      <c r="I608" s="1">
        <f t="shared" si="77"/>
        <v>45459</v>
      </c>
      <c r="J608" s="1">
        <f t="shared" si="78"/>
        <v>45465</v>
      </c>
    </row>
    <row r="609" spans="1:10" x14ac:dyDescent="0.2">
      <c r="A609" s="1">
        <v>45466</v>
      </c>
      <c r="B609" s="1" t="str">
        <f xml:space="preserve"> TEXT(Table2[[#This Row],[Date]], "mmm-yyyy")</f>
        <v>Jun-2024</v>
      </c>
      <c r="C609">
        <f t="shared" si="72"/>
        <v>2024</v>
      </c>
      <c r="D609">
        <f t="shared" si="73"/>
        <v>6</v>
      </c>
      <c r="E609" t="str">
        <f t="shared" si="74"/>
        <v>June</v>
      </c>
      <c r="F609" t="str">
        <f t="shared" si="79"/>
        <v>Q2</v>
      </c>
      <c r="G609">
        <f t="shared" si="75"/>
        <v>1</v>
      </c>
      <c r="H609" t="str">
        <f t="shared" si="76"/>
        <v>Sunday</v>
      </c>
      <c r="I609" s="1">
        <f t="shared" si="77"/>
        <v>45466</v>
      </c>
      <c r="J609" s="1">
        <f t="shared" si="78"/>
        <v>45472</v>
      </c>
    </row>
    <row r="610" spans="1:10" x14ac:dyDescent="0.2">
      <c r="A610" s="1">
        <v>45467</v>
      </c>
      <c r="B610" s="1" t="str">
        <f xml:space="preserve"> TEXT(Table2[[#This Row],[Date]], "mmm-yyyy")</f>
        <v>Jun-2024</v>
      </c>
      <c r="C610">
        <f t="shared" si="72"/>
        <v>2024</v>
      </c>
      <c r="D610">
        <f t="shared" si="73"/>
        <v>6</v>
      </c>
      <c r="E610" t="str">
        <f t="shared" si="74"/>
        <v>June</v>
      </c>
      <c r="F610" t="str">
        <f t="shared" si="79"/>
        <v>Q2</v>
      </c>
      <c r="G610">
        <f t="shared" si="75"/>
        <v>2</v>
      </c>
      <c r="H610" t="str">
        <f t="shared" si="76"/>
        <v>Monday</v>
      </c>
      <c r="I610" s="1">
        <f t="shared" si="77"/>
        <v>45466</v>
      </c>
      <c r="J610" s="1">
        <f t="shared" si="78"/>
        <v>45472</v>
      </c>
    </row>
    <row r="611" spans="1:10" x14ac:dyDescent="0.2">
      <c r="A611" s="1">
        <v>45468</v>
      </c>
      <c r="B611" s="1" t="str">
        <f xml:space="preserve"> TEXT(Table2[[#This Row],[Date]], "mmm-yyyy")</f>
        <v>Jun-2024</v>
      </c>
      <c r="C611">
        <f t="shared" si="72"/>
        <v>2024</v>
      </c>
      <c r="D611">
        <f t="shared" si="73"/>
        <v>6</v>
      </c>
      <c r="E611" t="str">
        <f t="shared" si="74"/>
        <v>June</v>
      </c>
      <c r="F611" t="str">
        <f t="shared" si="79"/>
        <v>Q2</v>
      </c>
      <c r="G611">
        <f t="shared" si="75"/>
        <v>3</v>
      </c>
      <c r="H611" t="str">
        <f t="shared" si="76"/>
        <v>Tuesday</v>
      </c>
      <c r="I611" s="1">
        <f t="shared" si="77"/>
        <v>45466</v>
      </c>
      <c r="J611" s="1">
        <f t="shared" si="78"/>
        <v>45472</v>
      </c>
    </row>
    <row r="612" spans="1:10" x14ac:dyDescent="0.2">
      <c r="A612" s="1">
        <v>45469</v>
      </c>
      <c r="B612" s="1" t="str">
        <f xml:space="preserve"> TEXT(Table2[[#This Row],[Date]], "mmm-yyyy")</f>
        <v>Jun-2024</v>
      </c>
      <c r="C612">
        <f t="shared" si="72"/>
        <v>2024</v>
      </c>
      <c r="D612">
        <f t="shared" si="73"/>
        <v>6</v>
      </c>
      <c r="E612" t="str">
        <f t="shared" si="74"/>
        <v>June</v>
      </c>
      <c r="F612" t="str">
        <f t="shared" si="79"/>
        <v>Q2</v>
      </c>
      <c r="G612">
        <f t="shared" si="75"/>
        <v>4</v>
      </c>
      <c r="H612" t="str">
        <f t="shared" si="76"/>
        <v>Wednesday</v>
      </c>
      <c r="I612" s="1">
        <f t="shared" si="77"/>
        <v>45466</v>
      </c>
      <c r="J612" s="1">
        <f t="shared" si="78"/>
        <v>45472</v>
      </c>
    </row>
    <row r="613" spans="1:10" x14ac:dyDescent="0.2">
      <c r="A613" s="1">
        <v>45470</v>
      </c>
      <c r="B613" s="1" t="str">
        <f xml:space="preserve"> TEXT(Table2[[#This Row],[Date]], "mmm-yyyy")</f>
        <v>Jun-2024</v>
      </c>
      <c r="C613">
        <f t="shared" si="72"/>
        <v>2024</v>
      </c>
      <c r="D613">
        <f t="shared" si="73"/>
        <v>6</v>
      </c>
      <c r="E613" t="str">
        <f t="shared" si="74"/>
        <v>June</v>
      </c>
      <c r="F613" t="str">
        <f t="shared" si="79"/>
        <v>Q2</v>
      </c>
      <c r="G613">
        <f t="shared" si="75"/>
        <v>5</v>
      </c>
      <c r="H613" t="str">
        <f t="shared" si="76"/>
        <v>Thursday</v>
      </c>
      <c r="I613" s="1">
        <f t="shared" si="77"/>
        <v>45466</v>
      </c>
      <c r="J613" s="1">
        <f t="shared" si="78"/>
        <v>45472</v>
      </c>
    </row>
    <row r="614" spans="1:10" x14ac:dyDescent="0.2">
      <c r="A614" s="1">
        <v>45471</v>
      </c>
      <c r="B614" s="1" t="str">
        <f xml:space="preserve"> TEXT(Table2[[#This Row],[Date]], "mmm-yyyy")</f>
        <v>Jun-2024</v>
      </c>
      <c r="C614">
        <f t="shared" si="72"/>
        <v>2024</v>
      </c>
      <c r="D614">
        <f t="shared" si="73"/>
        <v>6</v>
      </c>
      <c r="E614" t="str">
        <f t="shared" si="74"/>
        <v>June</v>
      </c>
      <c r="F614" t="str">
        <f t="shared" si="79"/>
        <v>Q2</v>
      </c>
      <c r="G614">
        <f t="shared" si="75"/>
        <v>6</v>
      </c>
      <c r="H614" t="str">
        <f t="shared" si="76"/>
        <v>Friday</v>
      </c>
      <c r="I614" s="1">
        <f t="shared" si="77"/>
        <v>45466</v>
      </c>
      <c r="J614" s="1">
        <f t="shared" si="78"/>
        <v>45472</v>
      </c>
    </row>
    <row r="615" spans="1:10" x14ac:dyDescent="0.2">
      <c r="A615" s="1">
        <v>45472</v>
      </c>
      <c r="B615" s="1" t="str">
        <f xml:space="preserve"> TEXT(Table2[[#This Row],[Date]], "mmm-yyyy")</f>
        <v>Jun-2024</v>
      </c>
      <c r="C615">
        <f t="shared" si="72"/>
        <v>2024</v>
      </c>
      <c r="D615">
        <f t="shared" si="73"/>
        <v>6</v>
      </c>
      <c r="E615" t="str">
        <f t="shared" si="74"/>
        <v>June</v>
      </c>
      <c r="F615" t="str">
        <f t="shared" si="79"/>
        <v>Q2</v>
      </c>
      <c r="G615">
        <f t="shared" si="75"/>
        <v>7</v>
      </c>
      <c r="H615" t="str">
        <f t="shared" si="76"/>
        <v>Saturday</v>
      </c>
      <c r="I615" s="1">
        <f t="shared" si="77"/>
        <v>45466</v>
      </c>
      <c r="J615" s="1">
        <f t="shared" si="78"/>
        <v>45472</v>
      </c>
    </row>
    <row r="616" spans="1:10" x14ac:dyDescent="0.2">
      <c r="A616" s="1">
        <v>45473</v>
      </c>
      <c r="B616" s="1" t="str">
        <f xml:space="preserve"> TEXT(Table2[[#This Row],[Date]], "mmm-yyyy")</f>
        <v>Jun-2024</v>
      </c>
      <c r="C616">
        <f t="shared" si="72"/>
        <v>2024</v>
      </c>
      <c r="D616">
        <f t="shared" si="73"/>
        <v>6</v>
      </c>
      <c r="E616" t="str">
        <f t="shared" si="74"/>
        <v>June</v>
      </c>
      <c r="F616" t="str">
        <f t="shared" si="79"/>
        <v>Q2</v>
      </c>
      <c r="G616">
        <f t="shared" si="75"/>
        <v>1</v>
      </c>
      <c r="H616" t="str">
        <f t="shared" si="76"/>
        <v>Sunday</v>
      </c>
      <c r="I616" s="1">
        <f t="shared" si="77"/>
        <v>45473</v>
      </c>
      <c r="J616" s="1">
        <f t="shared" si="78"/>
        <v>45479</v>
      </c>
    </row>
    <row r="617" spans="1:10" x14ac:dyDescent="0.2">
      <c r="A617" s="1">
        <v>45474</v>
      </c>
      <c r="B617" s="1" t="str">
        <f xml:space="preserve"> TEXT(Table2[[#This Row],[Date]], "mmm-yyyy")</f>
        <v>Jul-2024</v>
      </c>
      <c r="C617">
        <f t="shared" si="72"/>
        <v>2024</v>
      </c>
      <c r="D617">
        <f t="shared" si="73"/>
        <v>7</v>
      </c>
      <c r="E617" t="str">
        <f t="shared" si="74"/>
        <v>July</v>
      </c>
      <c r="F617" t="str">
        <f t="shared" si="79"/>
        <v>Q3</v>
      </c>
      <c r="G617">
        <f t="shared" si="75"/>
        <v>2</v>
      </c>
      <c r="H617" t="str">
        <f t="shared" si="76"/>
        <v>Monday</v>
      </c>
      <c r="I617" s="1">
        <f t="shared" si="77"/>
        <v>45473</v>
      </c>
      <c r="J617" s="1">
        <f t="shared" si="78"/>
        <v>45479</v>
      </c>
    </row>
    <row r="618" spans="1:10" x14ac:dyDescent="0.2">
      <c r="A618" s="1">
        <v>45475</v>
      </c>
      <c r="B618" s="1" t="str">
        <f xml:space="preserve"> TEXT(Table2[[#This Row],[Date]], "mmm-yyyy")</f>
        <v>Jul-2024</v>
      </c>
      <c r="C618">
        <f t="shared" si="72"/>
        <v>2024</v>
      </c>
      <c r="D618">
        <f t="shared" si="73"/>
        <v>7</v>
      </c>
      <c r="E618" t="str">
        <f t="shared" si="74"/>
        <v>July</v>
      </c>
      <c r="F618" t="str">
        <f t="shared" si="79"/>
        <v>Q3</v>
      </c>
      <c r="G618">
        <f t="shared" si="75"/>
        <v>3</v>
      </c>
      <c r="H618" t="str">
        <f t="shared" si="76"/>
        <v>Tuesday</v>
      </c>
      <c r="I618" s="1">
        <f t="shared" si="77"/>
        <v>45473</v>
      </c>
      <c r="J618" s="1">
        <f t="shared" si="78"/>
        <v>45479</v>
      </c>
    </row>
    <row r="619" spans="1:10" x14ac:dyDescent="0.2">
      <c r="A619" s="1">
        <v>45476</v>
      </c>
      <c r="B619" s="1" t="str">
        <f xml:space="preserve"> TEXT(Table2[[#This Row],[Date]], "mmm-yyyy")</f>
        <v>Jul-2024</v>
      </c>
      <c r="C619">
        <f t="shared" si="72"/>
        <v>2024</v>
      </c>
      <c r="D619">
        <f t="shared" si="73"/>
        <v>7</v>
      </c>
      <c r="E619" t="str">
        <f t="shared" si="74"/>
        <v>July</v>
      </c>
      <c r="F619" t="str">
        <f t="shared" si="79"/>
        <v>Q3</v>
      </c>
      <c r="G619">
        <f t="shared" si="75"/>
        <v>4</v>
      </c>
      <c r="H619" t="str">
        <f t="shared" si="76"/>
        <v>Wednesday</v>
      </c>
      <c r="I619" s="1">
        <f t="shared" si="77"/>
        <v>45473</v>
      </c>
      <c r="J619" s="1">
        <f t="shared" si="78"/>
        <v>45479</v>
      </c>
    </row>
    <row r="620" spans="1:10" x14ac:dyDescent="0.2">
      <c r="A620" s="1">
        <v>45477</v>
      </c>
      <c r="B620" s="1" t="str">
        <f xml:space="preserve"> TEXT(Table2[[#This Row],[Date]], "mmm-yyyy")</f>
        <v>Jul-2024</v>
      </c>
      <c r="C620">
        <f t="shared" si="72"/>
        <v>2024</v>
      </c>
      <c r="D620">
        <f t="shared" si="73"/>
        <v>7</v>
      </c>
      <c r="E620" t="str">
        <f t="shared" si="74"/>
        <v>July</v>
      </c>
      <c r="F620" t="str">
        <f t="shared" si="79"/>
        <v>Q3</v>
      </c>
      <c r="G620">
        <f t="shared" si="75"/>
        <v>5</v>
      </c>
      <c r="H620" t="str">
        <f t="shared" si="76"/>
        <v>Thursday</v>
      </c>
      <c r="I620" s="1">
        <f t="shared" si="77"/>
        <v>45473</v>
      </c>
      <c r="J620" s="1">
        <f t="shared" si="78"/>
        <v>45479</v>
      </c>
    </row>
    <row r="621" spans="1:10" x14ac:dyDescent="0.2">
      <c r="A621" s="1">
        <v>45478</v>
      </c>
      <c r="B621" s="1" t="str">
        <f xml:space="preserve"> TEXT(Table2[[#This Row],[Date]], "mmm-yyyy")</f>
        <v>Jul-2024</v>
      </c>
      <c r="C621">
        <f t="shared" si="72"/>
        <v>2024</v>
      </c>
      <c r="D621">
        <f t="shared" si="73"/>
        <v>7</v>
      </c>
      <c r="E621" t="str">
        <f t="shared" si="74"/>
        <v>July</v>
      </c>
      <c r="F621" t="str">
        <f t="shared" si="79"/>
        <v>Q3</v>
      </c>
      <c r="G621">
        <f t="shared" si="75"/>
        <v>6</v>
      </c>
      <c r="H621" t="str">
        <f t="shared" si="76"/>
        <v>Friday</v>
      </c>
      <c r="I621" s="1">
        <f t="shared" si="77"/>
        <v>45473</v>
      </c>
      <c r="J621" s="1">
        <f t="shared" si="78"/>
        <v>45479</v>
      </c>
    </row>
    <row r="622" spans="1:10" x14ac:dyDescent="0.2">
      <c r="A622" s="1">
        <v>45479</v>
      </c>
      <c r="B622" s="1" t="str">
        <f xml:space="preserve"> TEXT(Table2[[#This Row],[Date]], "mmm-yyyy")</f>
        <v>Jul-2024</v>
      </c>
      <c r="C622">
        <f t="shared" si="72"/>
        <v>2024</v>
      </c>
      <c r="D622">
        <f t="shared" si="73"/>
        <v>7</v>
      </c>
      <c r="E622" t="str">
        <f t="shared" si="74"/>
        <v>July</v>
      </c>
      <c r="F622" t="str">
        <f t="shared" si="79"/>
        <v>Q3</v>
      </c>
      <c r="G622">
        <f t="shared" si="75"/>
        <v>7</v>
      </c>
      <c r="H622" t="str">
        <f t="shared" si="76"/>
        <v>Saturday</v>
      </c>
      <c r="I622" s="1">
        <f t="shared" si="77"/>
        <v>45473</v>
      </c>
      <c r="J622" s="1">
        <f t="shared" si="78"/>
        <v>45479</v>
      </c>
    </row>
    <row r="623" spans="1:10" x14ac:dyDescent="0.2">
      <c r="A623" s="1">
        <v>45480</v>
      </c>
      <c r="B623" s="1" t="str">
        <f xml:space="preserve"> TEXT(Table2[[#This Row],[Date]], "mmm-yyyy")</f>
        <v>Jul-2024</v>
      </c>
      <c r="C623">
        <f t="shared" si="72"/>
        <v>2024</v>
      </c>
      <c r="D623">
        <f t="shared" si="73"/>
        <v>7</v>
      </c>
      <c r="E623" t="str">
        <f t="shared" si="74"/>
        <v>July</v>
      </c>
      <c r="F623" t="str">
        <f t="shared" si="79"/>
        <v>Q3</v>
      </c>
      <c r="G623">
        <f t="shared" si="75"/>
        <v>1</v>
      </c>
      <c r="H623" t="str">
        <f t="shared" si="76"/>
        <v>Sunday</v>
      </c>
      <c r="I623" s="1">
        <f t="shared" si="77"/>
        <v>45480</v>
      </c>
      <c r="J623" s="1">
        <f t="shared" si="78"/>
        <v>45486</v>
      </c>
    </row>
    <row r="624" spans="1:10" x14ac:dyDescent="0.2">
      <c r="A624" s="1">
        <v>45481</v>
      </c>
      <c r="B624" s="1" t="str">
        <f xml:space="preserve"> TEXT(Table2[[#This Row],[Date]], "mmm-yyyy")</f>
        <v>Jul-2024</v>
      </c>
      <c r="C624">
        <f t="shared" si="72"/>
        <v>2024</v>
      </c>
      <c r="D624">
        <f t="shared" si="73"/>
        <v>7</v>
      </c>
      <c r="E624" t="str">
        <f t="shared" si="74"/>
        <v>July</v>
      </c>
      <c r="F624" t="str">
        <f t="shared" si="79"/>
        <v>Q3</v>
      </c>
      <c r="G624">
        <f t="shared" si="75"/>
        <v>2</v>
      </c>
      <c r="H624" t="str">
        <f t="shared" si="76"/>
        <v>Monday</v>
      </c>
      <c r="I624" s="1">
        <f t="shared" si="77"/>
        <v>45480</v>
      </c>
      <c r="J624" s="1">
        <f t="shared" si="78"/>
        <v>45486</v>
      </c>
    </row>
    <row r="625" spans="1:10" x14ac:dyDescent="0.2">
      <c r="A625" s="1">
        <v>45482</v>
      </c>
      <c r="B625" s="1" t="str">
        <f xml:space="preserve"> TEXT(Table2[[#This Row],[Date]], "mmm-yyyy")</f>
        <v>Jul-2024</v>
      </c>
      <c r="C625">
        <f t="shared" si="72"/>
        <v>2024</v>
      </c>
      <c r="D625">
        <f t="shared" si="73"/>
        <v>7</v>
      </c>
      <c r="E625" t="str">
        <f t="shared" si="74"/>
        <v>July</v>
      </c>
      <c r="F625" t="str">
        <f t="shared" si="79"/>
        <v>Q3</v>
      </c>
      <c r="G625">
        <f t="shared" si="75"/>
        <v>3</v>
      </c>
      <c r="H625" t="str">
        <f t="shared" si="76"/>
        <v>Tuesday</v>
      </c>
      <c r="I625" s="1">
        <f t="shared" si="77"/>
        <v>45480</v>
      </c>
      <c r="J625" s="1">
        <f t="shared" si="78"/>
        <v>45486</v>
      </c>
    </row>
    <row r="626" spans="1:10" x14ac:dyDescent="0.2">
      <c r="A626" s="1">
        <v>45483</v>
      </c>
      <c r="B626" s="1" t="str">
        <f xml:space="preserve"> TEXT(Table2[[#This Row],[Date]], "mmm-yyyy")</f>
        <v>Jul-2024</v>
      </c>
      <c r="C626">
        <f t="shared" si="72"/>
        <v>2024</v>
      </c>
      <c r="D626">
        <f t="shared" si="73"/>
        <v>7</v>
      </c>
      <c r="E626" t="str">
        <f t="shared" si="74"/>
        <v>July</v>
      </c>
      <c r="F626" t="str">
        <f t="shared" si="79"/>
        <v>Q3</v>
      </c>
      <c r="G626">
        <f t="shared" si="75"/>
        <v>4</v>
      </c>
      <c r="H626" t="str">
        <f t="shared" si="76"/>
        <v>Wednesday</v>
      </c>
      <c r="I626" s="1">
        <f t="shared" si="77"/>
        <v>45480</v>
      </c>
      <c r="J626" s="1">
        <f t="shared" si="78"/>
        <v>45486</v>
      </c>
    </row>
    <row r="627" spans="1:10" x14ac:dyDescent="0.2">
      <c r="A627" s="1">
        <v>45484</v>
      </c>
      <c r="B627" s="1" t="str">
        <f xml:space="preserve"> TEXT(Table2[[#This Row],[Date]], "mmm-yyyy")</f>
        <v>Jul-2024</v>
      </c>
      <c r="C627">
        <f t="shared" si="72"/>
        <v>2024</v>
      </c>
      <c r="D627">
        <f t="shared" si="73"/>
        <v>7</v>
      </c>
      <c r="E627" t="str">
        <f t="shared" si="74"/>
        <v>July</v>
      </c>
      <c r="F627" t="str">
        <f t="shared" si="79"/>
        <v>Q3</v>
      </c>
      <c r="G627">
        <f t="shared" si="75"/>
        <v>5</v>
      </c>
      <c r="H627" t="str">
        <f t="shared" si="76"/>
        <v>Thursday</v>
      </c>
      <c r="I627" s="1">
        <f t="shared" si="77"/>
        <v>45480</v>
      </c>
      <c r="J627" s="1">
        <f t="shared" si="78"/>
        <v>45486</v>
      </c>
    </row>
    <row r="628" spans="1:10" x14ac:dyDescent="0.2">
      <c r="A628" s="1">
        <v>45485</v>
      </c>
      <c r="B628" s="1" t="str">
        <f xml:space="preserve"> TEXT(Table2[[#This Row],[Date]], "mmm-yyyy")</f>
        <v>Jul-2024</v>
      </c>
      <c r="C628">
        <f t="shared" si="72"/>
        <v>2024</v>
      </c>
      <c r="D628">
        <f t="shared" si="73"/>
        <v>7</v>
      </c>
      <c r="E628" t="str">
        <f t="shared" si="74"/>
        <v>July</v>
      </c>
      <c r="F628" t="str">
        <f t="shared" si="79"/>
        <v>Q3</v>
      </c>
      <c r="G628">
        <f t="shared" si="75"/>
        <v>6</v>
      </c>
      <c r="H628" t="str">
        <f t="shared" si="76"/>
        <v>Friday</v>
      </c>
      <c r="I628" s="1">
        <f t="shared" si="77"/>
        <v>45480</v>
      </c>
      <c r="J628" s="1">
        <f t="shared" si="78"/>
        <v>45486</v>
      </c>
    </row>
    <row r="629" spans="1:10" x14ac:dyDescent="0.2">
      <c r="A629" s="1">
        <v>45486</v>
      </c>
      <c r="B629" s="1" t="str">
        <f xml:space="preserve"> TEXT(Table2[[#This Row],[Date]], "mmm-yyyy")</f>
        <v>Jul-2024</v>
      </c>
      <c r="C629">
        <f t="shared" si="72"/>
        <v>2024</v>
      </c>
      <c r="D629">
        <f t="shared" si="73"/>
        <v>7</v>
      </c>
      <c r="E629" t="str">
        <f t="shared" si="74"/>
        <v>July</v>
      </c>
      <c r="F629" t="str">
        <f t="shared" si="79"/>
        <v>Q3</v>
      </c>
      <c r="G629">
        <f t="shared" si="75"/>
        <v>7</v>
      </c>
      <c r="H629" t="str">
        <f t="shared" si="76"/>
        <v>Saturday</v>
      </c>
      <c r="I629" s="1">
        <f t="shared" si="77"/>
        <v>45480</v>
      </c>
      <c r="J629" s="1">
        <f t="shared" si="78"/>
        <v>45486</v>
      </c>
    </row>
    <row r="630" spans="1:10" x14ac:dyDescent="0.2">
      <c r="A630" s="1">
        <v>45487</v>
      </c>
      <c r="B630" s="1" t="str">
        <f xml:space="preserve"> TEXT(Table2[[#This Row],[Date]], "mmm-yyyy")</f>
        <v>Jul-2024</v>
      </c>
      <c r="C630">
        <f t="shared" si="72"/>
        <v>2024</v>
      </c>
      <c r="D630">
        <f t="shared" si="73"/>
        <v>7</v>
      </c>
      <c r="E630" t="str">
        <f t="shared" si="74"/>
        <v>July</v>
      </c>
      <c r="F630" t="str">
        <f t="shared" si="79"/>
        <v>Q3</v>
      </c>
      <c r="G630">
        <f t="shared" si="75"/>
        <v>1</v>
      </c>
      <c r="H630" t="str">
        <f t="shared" si="76"/>
        <v>Sunday</v>
      </c>
      <c r="I630" s="1">
        <f t="shared" si="77"/>
        <v>45487</v>
      </c>
      <c r="J630" s="1">
        <f t="shared" si="78"/>
        <v>45493</v>
      </c>
    </row>
    <row r="631" spans="1:10" x14ac:dyDescent="0.2">
      <c r="A631" s="1">
        <v>45488</v>
      </c>
      <c r="B631" s="1" t="str">
        <f xml:space="preserve"> TEXT(Table2[[#This Row],[Date]], "mmm-yyyy")</f>
        <v>Jul-2024</v>
      </c>
      <c r="C631">
        <f t="shared" si="72"/>
        <v>2024</v>
      </c>
      <c r="D631">
        <f t="shared" si="73"/>
        <v>7</v>
      </c>
      <c r="E631" t="str">
        <f t="shared" si="74"/>
        <v>July</v>
      </c>
      <c r="F631" t="str">
        <f t="shared" si="79"/>
        <v>Q3</v>
      </c>
      <c r="G631">
        <f t="shared" si="75"/>
        <v>2</v>
      </c>
      <c r="H631" t="str">
        <f t="shared" si="76"/>
        <v>Monday</v>
      </c>
      <c r="I631" s="1">
        <f t="shared" si="77"/>
        <v>45487</v>
      </c>
      <c r="J631" s="1">
        <f t="shared" si="78"/>
        <v>45493</v>
      </c>
    </row>
    <row r="632" spans="1:10" x14ac:dyDescent="0.2">
      <c r="A632" s="1">
        <v>45489</v>
      </c>
      <c r="B632" s="1" t="str">
        <f xml:space="preserve"> TEXT(Table2[[#This Row],[Date]], "mmm-yyyy")</f>
        <v>Jul-2024</v>
      </c>
      <c r="C632">
        <f t="shared" si="72"/>
        <v>2024</v>
      </c>
      <c r="D632">
        <f t="shared" si="73"/>
        <v>7</v>
      </c>
      <c r="E632" t="str">
        <f t="shared" si="74"/>
        <v>July</v>
      </c>
      <c r="F632" t="str">
        <f t="shared" si="79"/>
        <v>Q3</v>
      </c>
      <c r="G632">
        <f t="shared" si="75"/>
        <v>3</v>
      </c>
      <c r="H632" t="str">
        <f t="shared" si="76"/>
        <v>Tuesday</v>
      </c>
      <c r="I632" s="1">
        <f t="shared" si="77"/>
        <v>45487</v>
      </c>
      <c r="J632" s="1">
        <f t="shared" si="78"/>
        <v>45493</v>
      </c>
    </row>
    <row r="633" spans="1:10" x14ac:dyDescent="0.2">
      <c r="A633" s="1">
        <v>45490</v>
      </c>
      <c r="B633" s="1" t="str">
        <f xml:space="preserve"> TEXT(Table2[[#This Row],[Date]], "mmm-yyyy")</f>
        <v>Jul-2024</v>
      </c>
      <c r="C633">
        <f t="shared" si="72"/>
        <v>2024</v>
      </c>
      <c r="D633">
        <f t="shared" si="73"/>
        <v>7</v>
      </c>
      <c r="E633" t="str">
        <f t="shared" si="74"/>
        <v>July</v>
      </c>
      <c r="F633" t="str">
        <f t="shared" si="79"/>
        <v>Q3</v>
      </c>
      <c r="G633">
        <f t="shared" si="75"/>
        <v>4</v>
      </c>
      <c r="H633" t="str">
        <f t="shared" si="76"/>
        <v>Wednesday</v>
      </c>
      <c r="I633" s="1">
        <f t="shared" si="77"/>
        <v>45487</v>
      </c>
      <c r="J633" s="1">
        <f t="shared" si="78"/>
        <v>45493</v>
      </c>
    </row>
    <row r="634" spans="1:10" x14ac:dyDescent="0.2">
      <c r="A634" s="1">
        <v>45491</v>
      </c>
      <c r="B634" s="1" t="str">
        <f xml:space="preserve"> TEXT(Table2[[#This Row],[Date]], "mmm-yyyy")</f>
        <v>Jul-2024</v>
      </c>
      <c r="C634">
        <f t="shared" si="72"/>
        <v>2024</v>
      </c>
      <c r="D634">
        <f t="shared" si="73"/>
        <v>7</v>
      </c>
      <c r="E634" t="str">
        <f t="shared" si="74"/>
        <v>July</v>
      </c>
      <c r="F634" t="str">
        <f t="shared" si="79"/>
        <v>Q3</v>
      </c>
      <c r="G634">
        <f t="shared" si="75"/>
        <v>5</v>
      </c>
      <c r="H634" t="str">
        <f t="shared" si="76"/>
        <v>Thursday</v>
      </c>
      <c r="I634" s="1">
        <f t="shared" si="77"/>
        <v>45487</v>
      </c>
      <c r="J634" s="1">
        <f t="shared" si="78"/>
        <v>45493</v>
      </c>
    </row>
    <row r="635" spans="1:10" x14ac:dyDescent="0.2">
      <c r="A635" s="1">
        <v>45492</v>
      </c>
      <c r="B635" s="1" t="str">
        <f xml:space="preserve"> TEXT(Table2[[#This Row],[Date]], "mmm-yyyy")</f>
        <v>Jul-2024</v>
      </c>
      <c r="C635">
        <f t="shared" si="72"/>
        <v>2024</v>
      </c>
      <c r="D635">
        <f t="shared" si="73"/>
        <v>7</v>
      </c>
      <c r="E635" t="str">
        <f t="shared" si="74"/>
        <v>July</v>
      </c>
      <c r="F635" t="str">
        <f t="shared" si="79"/>
        <v>Q3</v>
      </c>
      <c r="G635">
        <f t="shared" si="75"/>
        <v>6</v>
      </c>
      <c r="H635" t="str">
        <f t="shared" si="76"/>
        <v>Friday</v>
      </c>
      <c r="I635" s="1">
        <f t="shared" si="77"/>
        <v>45487</v>
      </c>
      <c r="J635" s="1">
        <f t="shared" si="78"/>
        <v>45493</v>
      </c>
    </row>
    <row r="636" spans="1:10" x14ac:dyDescent="0.2">
      <c r="A636" s="1">
        <v>45493</v>
      </c>
      <c r="B636" s="1" t="str">
        <f xml:space="preserve"> TEXT(Table2[[#This Row],[Date]], "mmm-yyyy")</f>
        <v>Jul-2024</v>
      </c>
      <c r="C636">
        <f t="shared" si="72"/>
        <v>2024</v>
      </c>
      <c r="D636">
        <f t="shared" si="73"/>
        <v>7</v>
      </c>
      <c r="E636" t="str">
        <f t="shared" si="74"/>
        <v>July</v>
      </c>
      <c r="F636" t="str">
        <f t="shared" si="79"/>
        <v>Q3</v>
      </c>
      <c r="G636">
        <f t="shared" si="75"/>
        <v>7</v>
      </c>
      <c r="H636" t="str">
        <f t="shared" si="76"/>
        <v>Saturday</v>
      </c>
      <c r="I636" s="1">
        <f t="shared" si="77"/>
        <v>45487</v>
      </c>
      <c r="J636" s="1">
        <f t="shared" si="78"/>
        <v>45493</v>
      </c>
    </row>
    <row r="637" spans="1:10" x14ac:dyDescent="0.2">
      <c r="A637" s="1">
        <v>45494</v>
      </c>
      <c r="B637" s="1" t="str">
        <f xml:space="preserve"> TEXT(Table2[[#This Row],[Date]], "mmm-yyyy")</f>
        <v>Jul-2024</v>
      </c>
      <c r="C637">
        <f t="shared" si="72"/>
        <v>2024</v>
      </c>
      <c r="D637">
        <f t="shared" si="73"/>
        <v>7</v>
      </c>
      <c r="E637" t="str">
        <f t="shared" si="74"/>
        <v>July</v>
      </c>
      <c r="F637" t="str">
        <f t="shared" si="79"/>
        <v>Q3</v>
      </c>
      <c r="G637">
        <f t="shared" si="75"/>
        <v>1</v>
      </c>
      <c r="H637" t="str">
        <f t="shared" si="76"/>
        <v>Sunday</v>
      </c>
      <c r="I637" s="1">
        <f t="shared" si="77"/>
        <v>45494</v>
      </c>
      <c r="J637" s="1">
        <f t="shared" si="78"/>
        <v>45500</v>
      </c>
    </row>
    <row r="638" spans="1:10" x14ac:dyDescent="0.2">
      <c r="A638" s="1">
        <v>45495</v>
      </c>
      <c r="B638" s="1" t="str">
        <f xml:space="preserve"> TEXT(Table2[[#This Row],[Date]], "mmm-yyyy")</f>
        <v>Jul-2024</v>
      </c>
      <c r="C638">
        <f t="shared" si="72"/>
        <v>2024</v>
      </c>
      <c r="D638">
        <f t="shared" si="73"/>
        <v>7</v>
      </c>
      <c r="E638" t="str">
        <f t="shared" si="74"/>
        <v>July</v>
      </c>
      <c r="F638" t="str">
        <f t="shared" si="79"/>
        <v>Q3</v>
      </c>
      <c r="G638">
        <f t="shared" si="75"/>
        <v>2</v>
      </c>
      <c r="H638" t="str">
        <f t="shared" si="76"/>
        <v>Monday</v>
      </c>
      <c r="I638" s="1">
        <f t="shared" si="77"/>
        <v>45494</v>
      </c>
      <c r="J638" s="1">
        <f t="shared" si="78"/>
        <v>45500</v>
      </c>
    </row>
    <row r="639" spans="1:10" x14ac:dyDescent="0.2">
      <c r="A639" s="1">
        <v>45496</v>
      </c>
      <c r="B639" s="1" t="str">
        <f xml:space="preserve"> TEXT(Table2[[#This Row],[Date]], "mmm-yyyy")</f>
        <v>Jul-2024</v>
      </c>
      <c r="C639">
        <f t="shared" si="72"/>
        <v>2024</v>
      </c>
      <c r="D639">
        <f t="shared" si="73"/>
        <v>7</v>
      </c>
      <c r="E639" t="str">
        <f t="shared" si="74"/>
        <v>July</v>
      </c>
      <c r="F639" t="str">
        <f t="shared" si="79"/>
        <v>Q3</v>
      </c>
      <c r="G639">
        <f t="shared" si="75"/>
        <v>3</v>
      </c>
      <c r="H639" t="str">
        <f t="shared" si="76"/>
        <v>Tuesday</v>
      </c>
      <c r="I639" s="1">
        <f t="shared" si="77"/>
        <v>45494</v>
      </c>
      <c r="J639" s="1">
        <f t="shared" si="78"/>
        <v>45500</v>
      </c>
    </row>
    <row r="640" spans="1:10" x14ac:dyDescent="0.2">
      <c r="A640" s="1">
        <v>45497</v>
      </c>
      <c r="B640" s="1" t="str">
        <f xml:space="preserve"> TEXT(Table2[[#This Row],[Date]], "mmm-yyyy")</f>
        <v>Jul-2024</v>
      </c>
      <c r="C640">
        <f t="shared" si="72"/>
        <v>2024</v>
      </c>
      <c r="D640">
        <f t="shared" si="73"/>
        <v>7</v>
      </c>
      <c r="E640" t="str">
        <f t="shared" si="74"/>
        <v>July</v>
      </c>
      <c r="F640" t="str">
        <f t="shared" si="79"/>
        <v>Q3</v>
      </c>
      <c r="G640">
        <f t="shared" si="75"/>
        <v>4</v>
      </c>
      <c r="H640" t="str">
        <f t="shared" si="76"/>
        <v>Wednesday</v>
      </c>
      <c r="I640" s="1">
        <f t="shared" si="77"/>
        <v>45494</v>
      </c>
      <c r="J640" s="1">
        <f t="shared" si="78"/>
        <v>45500</v>
      </c>
    </row>
    <row r="641" spans="1:10" x14ac:dyDescent="0.2">
      <c r="A641" s="1">
        <v>45498</v>
      </c>
      <c r="B641" s="1" t="str">
        <f xml:space="preserve"> TEXT(Table2[[#This Row],[Date]], "mmm-yyyy")</f>
        <v>Jul-2024</v>
      </c>
      <c r="C641">
        <f t="shared" si="72"/>
        <v>2024</v>
      </c>
      <c r="D641">
        <f t="shared" si="73"/>
        <v>7</v>
      </c>
      <c r="E641" t="str">
        <f t="shared" si="74"/>
        <v>July</v>
      </c>
      <c r="F641" t="str">
        <f t="shared" si="79"/>
        <v>Q3</v>
      </c>
      <c r="G641">
        <f t="shared" si="75"/>
        <v>5</v>
      </c>
      <c r="H641" t="str">
        <f t="shared" si="76"/>
        <v>Thursday</v>
      </c>
      <c r="I641" s="1">
        <f t="shared" si="77"/>
        <v>45494</v>
      </c>
      <c r="J641" s="1">
        <f t="shared" si="78"/>
        <v>45500</v>
      </c>
    </row>
    <row r="642" spans="1:10" x14ac:dyDescent="0.2">
      <c r="A642" s="1">
        <v>45499</v>
      </c>
      <c r="B642" s="1" t="str">
        <f xml:space="preserve"> TEXT(Table2[[#This Row],[Date]], "mmm-yyyy")</f>
        <v>Jul-2024</v>
      </c>
      <c r="C642">
        <f t="shared" ref="C642:C705" si="80" xml:space="preserve"> YEAR(A642)</f>
        <v>2024</v>
      </c>
      <c r="D642">
        <f t="shared" ref="D642:D705" si="81" xml:space="preserve"> MONTH(A642)</f>
        <v>7</v>
      </c>
      <c r="E642" t="str">
        <f t="shared" ref="E642:E705" si="82" xml:space="preserve"> TEXT(A642,"mmmm")</f>
        <v>July</v>
      </c>
      <c r="F642" t="str">
        <f t="shared" si="79"/>
        <v>Q3</v>
      </c>
      <c r="G642">
        <f t="shared" ref="G642:G706" si="83" xml:space="preserve"> WEEKDAY(A642)</f>
        <v>6</v>
      </c>
      <c r="H642" t="str">
        <f t="shared" ref="H642:H706" si="84" xml:space="preserve"> TEXT(A642,"dddd")</f>
        <v>Friday</v>
      </c>
      <c r="I642" s="1">
        <f t="shared" ref="I642:I705" si="85">A642 - WEEKDAY(A642, 1) + 1</f>
        <v>45494</v>
      </c>
      <c r="J642" s="1">
        <f t="shared" ref="J642:J705" si="86">A642 - WEEKDAY(A642, 1) + 7</f>
        <v>45500</v>
      </c>
    </row>
    <row r="643" spans="1:10" x14ac:dyDescent="0.2">
      <c r="A643" s="1">
        <v>45500</v>
      </c>
      <c r="B643" s="1" t="str">
        <f xml:space="preserve"> TEXT(Table2[[#This Row],[Date]], "mmm-yyyy")</f>
        <v>Jul-2024</v>
      </c>
      <c r="C643">
        <f t="shared" si="80"/>
        <v>2024</v>
      </c>
      <c r="D643">
        <f t="shared" si="81"/>
        <v>7</v>
      </c>
      <c r="E643" t="str">
        <f t="shared" si="82"/>
        <v>July</v>
      </c>
      <c r="F643" t="str">
        <f t="shared" ref="F643:F706" si="87" xml:space="preserve"> "Q" &amp; INT((D643-1)/3)+1</f>
        <v>Q3</v>
      </c>
      <c r="G643">
        <f t="shared" si="83"/>
        <v>7</v>
      </c>
      <c r="H643" t="str">
        <f t="shared" si="84"/>
        <v>Saturday</v>
      </c>
      <c r="I643" s="1">
        <f t="shared" si="85"/>
        <v>45494</v>
      </c>
      <c r="J643" s="1">
        <f t="shared" si="86"/>
        <v>45500</v>
      </c>
    </row>
    <row r="644" spans="1:10" x14ac:dyDescent="0.2">
      <c r="A644" s="1">
        <v>45501</v>
      </c>
      <c r="B644" s="1" t="str">
        <f xml:space="preserve"> TEXT(Table2[[#This Row],[Date]], "mmm-yyyy")</f>
        <v>Jul-2024</v>
      </c>
      <c r="C644">
        <f t="shared" si="80"/>
        <v>2024</v>
      </c>
      <c r="D644">
        <f t="shared" si="81"/>
        <v>7</v>
      </c>
      <c r="E644" t="str">
        <f t="shared" si="82"/>
        <v>July</v>
      </c>
      <c r="F644" t="str">
        <f t="shared" si="87"/>
        <v>Q3</v>
      </c>
      <c r="G644">
        <f t="shared" si="83"/>
        <v>1</v>
      </c>
      <c r="H644" t="str">
        <f t="shared" si="84"/>
        <v>Sunday</v>
      </c>
      <c r="I644" s="1">
        <f t="shared" si="85"/>
        <v>45501</v>
      </c>
      <c r="J644" s="1">
        <f t="shared" si="86"/>
        <v>45507</v>
      </c>
    </row>
    <row r="645" spans="1:10" x14ac:dyDescent="0.2">
      <c r="A645" s="1">
        <v>45502</v>
      </c>
      <c r="B645" s="1" t="str">
        <f xml:space="preserve"> TEXT(Table2[[#This Row],[Date]], "mmm-yyyy")</f>
        <v>Jul-2024</v>
      </c>
      <c r="C645">
        <f t="shared" si="80"/>
        <v>2024</v>
      </c>
      <c r="D645">
        <f t="shared" si="81"/>
        <v>7</v>
      </c>
      <c r="E645" t="str">
        <f t="shared" si="82"/>
        <v>July</v>
      </c>
      <c r="F645" t="str">
        <f t="shared" si="87"/>
        <v>Q3</v>
      </c>
      <c r="G645">
        <f t="shared" si="83"/>
        <v>2</v>
      </c>
      <c r="H645" t="str">
        <f t="shared" si="84"/>
        <v>Monday</v>
      </c>
      <c r="I645" s="1">
        <f t="shared" si="85"/>
        <v>45501</v>
      </c>
      <c r="J645" s="1">
        <f t="shared" si="86"/>
        <v>45507</v>
      </c>
    </row>
    <row r="646" spans="1:10" x14ac:dyDescent="0.2">
      <c r="A646" s="1">
        <v>45503</v>
      </c>
      <c r="B646" s="1" t="str">
        <f xml:space="preserve"> TEXT(Table2[[#This Row],[Date]], "mmm-yyyy")</f>
        <v>Jul-2024</v>
      </c>
      <c r="C646">
        <f t="shared" si="80"/>
        <v>2024</v>
      </c>
      <c r="D646">
        <f t="shared" si="81"/>
        <v>7</v>
      </c>
      <c r="E646" t="str">
        <f t="shared" si="82"/>
        <v>July</v>
      </c>
      <c r="F646" t="str">
        <f t="shared" si="87"/>
        <v>Q3</v>
      </c>
      <c r="G646">
        <f t="shared" si="83"/>
        <v>3</v>
      </c>
      <c r="H646" t="str">
        <f t="shared" si="84"/>
        <v>Tuesday</v>
      </c>
      <c r="I646" s="1">
        <f t="shared" si="85"/>
        <v>45501</v>
      </c>
      <c r="J646" s="1">
        <f t="shared" si="86"/>
        <v>45507</v>
      </c>
    </row>
    <row r="647" spans="1:10" x14ac:dyDescent="0.2">
      <c r="A647" s="1">
        <v>45504</v>
      </c>
      <c r="B647" s="1" t="str">
        <f xml:space="preserve"> TEXT(Table2[[#This Row],[Date]], "mmm-yyyy")</f>
        <v>Jul-2024</v>
      </c>
      <c r="C647">
        <f t="shared" si="80"/>
        <v>2024</v>
      </c>
      <c r="D647">
        <f t="shared" si="81"/>
        <v>7</v>
      </c>
      <c r="E647" t="str">
        <f t="shared" si="82"/>
        <v>July</v>
      </c>
      <c r="F647" t="str">
        <f t="shared" si="87"/>
        <v>Q3</v>
      </c>
      <c r="G647">
        <f t="shared" si="83"/>
        <v>4</v>
      </c>
      <c r="H647" t="str">
        <f t="shared" si="84"/>
        <v>Wednesday</v>
      </c>
      <c r="I647" s="1">
        <f t="shared" si="85"/>
        <v>45501</v>
      </c>
      <c r="J647" s="1">
        <f t="shared" si="86"/>
        <v>45507</v>
      </c>
    </row>
    <row r="648" spans="1:10" x14ac:dyDescent="0.2">
      <c r="A648" s="1">
        <v>45505</v>
      </c>
      <c r="B648" s="1" t="str">
        <f xml:space="preserve"> TEXT(Table2[[#This Row],[Date]], "mmm-yyyy")</f>
        <v>Aug-2024</v>
      </c>
      <c r="C648">
        <f t="shared" si="80"/>
        <v>2024</v>
      </c>
      <c r="D648">
        <f t="shared" si="81"/>
        <v>8</v>
      </c>
      <c r="E648" t="str">
        <f t="shared" si="82"/>
        <v>August</v>
      </c>
      <c r="F648" t="str">
        <f t="shared" si="87"/>
        <v>Q3</v>
      </c>
      <c r="G648">
        <f t="shared" si="83"/>
        <v>5</v>
      </c>
      <c r="H648" t="str">
        <f t="shared" si="84"/>
        <v>Thursday</v>
      </c>
      <c r="I648" s="1">
        <f t="shared" si="85"/>
        <v>45501</v>
      </c>
      <c r="J648" s="1">
        <f t="shared" si="86"/>
        <v>45507</v>
      </c>
    </row>
    <row r="649" spans="1:10" x14ac:dyDescent="0.2">
      <c r="A649" s="1">
        <v>45506</v>
      </c>
      <c r="B649" s="1" t="str">
        <f xml:space="preserve"> TEXT(Table2[[#This Row],[Date]], "mmm-yyyy")</f>
        <v>Aug-2024</v>
      </c>
      <c r="C649">
        <f t="shared" si="80"/>
        <v>2024</v>
      </c>
      <c r="D649">
        <f t="shared" si="81"/>
        <v>8</v>
      </c>
      <c r="E649" t="str">
        <f t="shared" si="82"/>
        <v>August</v>
      </c>
      <c r="F649" t="str">
        <f t="shared" si="87"/>
        <v>Q3</v>
      </c>
      <c r="G649">
        <f t="shared" si="83"/>
        <v>6</v>
      </c>
      <c r="H649" t="str">
        <f t="shared" si="84"/>
        <v>Friday</v>
      </c>
      <c r="I649" s="1">
        <f t="shared" si="85"/>
        <v>45501</v>
      </c>
      <c r="J649" s="1">
        <f t="shared" si="86"/>
        <v>45507</v>
      </c>
    </row>
    <row r="650" spans="1:10" x14ac:dyDescent="0.2">
      <c r="A650" s="1">
        <v>45507</v>
      </c>
      <c r="B650" s="1" t="str">
        <f xml:space="preserve"> TEXT(Table2[[#This Row],[Date]], "mmm-yyyy")</f>
        <v>Aug-2024</v>
      </c>
      <c r="C650">
        <f t="shared" si="80"/>
        <v>2024</v>
      </c>
      <c r="D650">
        <f t="shared" si="81"/>
        <v>8</v>
      </c>
      <c r="E650" t="str">
        <f t="shared" si="82"/>
        <v>August</v>
      </c>
      <c r="F650" t="str">
        <f t="shared" si="87"/>
        <v>Q3</v>
      </c>
      <c r="G650">
        <f t="shared" si="83"/>
        <v>7</v>
      </c>
      <c r="H650" t="str">
        <f t="shared" si="84"/>
        <v>Saturday</v>
      </c>
      <c r="I650" s="1">
        <f t="shared" si="85"/>
        <v>45501</v>
      </c>
      <c r="J650" s="1">
        <f t="shared" si="86"/>
        <v>45507</v>
      </c>
    </row>
    <row r="651" spans="1:10" x14ac:dyDescent="0.2">
      <c r="A651" s="1">
        <v>45508</v>
      </c>
      <c r="B651" s="1" t="str">
        <f xml:space="preserve"> TEXT(Table2[[#This Row],[Date]], "mmm-yyyy")</f>
        <v>Aug-2024</v>
      </c>
      <c r="C651">
        <f t="shared" si="80"/>
        <v>2024</v>
      </c>
      <c r="D651">
        <f t="shared" si="81"/>
        <v>8</v>
      </c>
      <c r="E651" t="str">
        <f t="shared" si="82"/>
        <v>August</v>
      </c>
      <c r="F651" t="str">
        <f t="shared" si="87"/>
        <v>Q3</v>
      </c>
      <c r="G651">
        <f t="shared" si="83"/>
        <v>1</v>
      </c>
      <c r="H651" t="str">
        <f t="shared" si="84"/>
        <v>Sunday</v>
      </c>
      <c r="I651" s="1">
        <f t="shared" si="85"/>
        <v>45508</v>
      </c>
      <c r="J651" s="1">
        <f t="shared" si="86"/>
        <v>45514</v>
      </c>
    </row>
    <row r="652" spans="1:10" x14ac:dyDescent="0.2">
      <c r="A652" s="1">
        <v>45509</v>
      </c>
      <c r="B652" s="1" t="str">
        <f xml:space="preserve"> TEXT(Table2[[#This Row],[Date]], "mmm-yyyy")</f>
        <v>Aug-2024</v>
      </c>
      <c r="C652">
        <f t="shared" si="80"/>
        <v>2024</v>
      </c>
      <c r="D652">
        <f t="shared" si="81"/>
        <v>8</v>
      </c>
      <c r="E652" t="str">
        <f t="shared" si="82"/>
        <v>August</v>
      </c>
      <c r="F652" t="str">
        <f t="shared" si="87"/>
        <v>Q3</v>
      </c>
      <c r="G652">
        <f t="shared" si="83"/>
        <v>2</v>
      </c>
      <c r="H652" t="str">
        <f t="shared" si="84"/>
        <v>Monday</v>
      </c>
      <c r="I652" s="1">
        <f t="shared" si="85"/>
        <v>45508</v>
      </c>
      <c r="J652" s="1">
        <f t="shared" si="86"/>
        <v>45514</v>
      </c>
    </row>
    <row r="653" spans="1:10" x14ac:dyDescent="0.2">
      <c r="A653" s="1">
        <v>45510</v>
      </c>
      <c r="B653" s="1" t="str">
        <f xml:space="preserve"> TEXT(Table2[[#This Row],[Date]], "mmm-yyyy")</f>
        <v>Aug-2024</v>
      </c>
      <c r="C653">
        <f t="shared" si="80"/>
        <v>2024</v>
      </c>
      <c r="D653">
        <f t="shared" si="81"/>
        <v>8</v>
      </c>
      <c r="E653" t="str">
        <f t="shared" si="82"/>
        <v>August</v>
      </c>
      <c r="F653" t="str">
        <f t="shared" si="87"/>
        <v>Q3</v>
      </c>
      <c r="G653">
        <f t="shared" si="83"/>
        <v>3</v>
      </c>
      <c r="H653" t="str">
        <f t="shared" si="84"/>
        <v>Tuesday</v>
      </c>
      <c r="I653" s="1">
        <f t="shared" si="85"/>
        <v>45508</v>
      </c>
      <c r="J653" s="1">
        <f t="shared" si="86"/>
        <v>45514</v>
      </c>
    </row>
    <row r="654" spans="1:10" x14ac:dyDescent="0.2">
      <c r="A654" s="1">
        <v>45511</v>
      </c>
      <c r="B654" s="1" t="str">
        <f xml:space="preserve"> TEXT(Table2[[#This Row],[Date]], "mmm-yyyy")</f>
        <v>Aug-2024</v>
      </c>
      <c r="C654">
        <f t="shared" si="80"/>
        <v>2024</v>
      </c>
      <c r="D654">
        <f t="shared" si="81"/>
        <v>8</v>
      </c>
      <c r="E654" t="str">
        <f t="shared" si="82"/>
        <v>August</v>
      </c>
      <c r="F654" t="str">
        <f t="shared" si="87"/>
        <v>Q3</v>
      </c>
      <c r="G654">
        <f t="shared" si="83"/>
        <v>4</v>
      </c>
      <c r="H654" t="str">
        <f t="shared" si="84"/>
        <v>Wednesday</v>
      </c>
      <c r="I654" s="1">
        <f t="shared" si="85"/>
        <v>45508</v>
      </c>
      <c r="J654" s="1">
        <f t="shared" si="86"/>
        <v>45514</v>
      </c>
    </row>
    <row r="655" spans="1:10" x14ac:dyDescent="0.2">
      <c r="A655" s="1">
        <v>45512</v>
      </c>
      <c r="B655" s="1" t="str">
        <f xml:space="preserve"> TEXT(Table2[[#This Row],[Date]], "mmm-yyyy")</f>
        <v>Aug-2024</v>
      </c>
      <c r="C655">
        <f t="shared" si="80"/>
        <v>2024</v>
      </c>
      <c r="D655">
        <f t="shared" si="81"/>
        <v>8</v>
      </c>
      <c r="E655" t="str">
        <f t="shared" si="82"/>
        <v>August</v>
      </c>
      <c r="F655" t="str">
        <f t="shared" si="87"/>
        <v>Q3</v>
      </c>
      <c r="G655">
        <f t="shared" si="83"/>
        <v>5</v>
      </c>
      <c r="H655" t="str">
        <f t="shared" si="84"/>
        <v>Thursday</v>
      </c>
      <c r="I655" s="1">
        <f t="shared" si="85"/>
        <v>45508</v>
      </c>
      <c r="J655" s="1">
        <f t="shared" si="86"/>
        <v>45514</v>
      </c>
    </row>
    <row r="656" spans="1:10" x14ac:dyDescent="0.2">
      <c r="A656" s="1">
        <v>45513</v>
      </c>
      <c r="B656" s="1" t="str">
        <f xml:space="preserve"> TEXT(Table2[[#This Row],[Date]], "mmm-yyyy")</f>
        <v>Aug-2024</v>
      </c>
      <c r="C656">
        <f t="shared" si="80"/>
        <v>2024</v>
      </c>
      <c r="D656">
        <f t="shared" si="81"/>
        <v>8</v>
      </c>
      <c r="E656" t="str">
        <f t="shared" si="82"/>
        <v>August</v>
      </c>
      <c r="F656" t="str">
        <f t="shared" si="87"/>
        <v>Q3</v>
      </c>
      <c r="G656">
        <f t="shared" si="83"/>
        <v>6</v>
      </c>
      <c r="H656" t="str">
        <f t="shared" si="84"/>
        <v>Friday</v>
      </c>
      <c r="I656" s="1">
        <f t="shared" si="85"/>
        <v>45508</v>
      </c>
      <c r="J656" s="1">
        <f t="shared" si="86"/>
        <v>45514</v>
      </c>
    </row>
    <row r="657" spans="1:10" x14ac:dyDescent="0.2">
      <c r="A657" s="1">
        <v>45514</v>
      </c>
      <c r="B657" s="1" t="str">
        <f xml:space="preserve"> TEXT(Table2[[#This Row],[Date]], "mmm-yyyy")</f>
        <v>Aug-2024</v>
      </c>
      <c r="C657">
        <f t="shared" si="80"/>
        <v>2024</v>
      </c>
      <c r="D657">
        <f t="shared" si="81"/>
        <v>8</v>
      </c>
      <c r="E657" t="str">
        <f t="shared" si="82"/>
        <v>August</v>
      </c>
      <c r="F657" t="str">
        <f t="shared" si="87"/>
        <v>Q3</v>
      </c>
      <c r="G657">
        <f t="shared" si="83"/>
        <v>7</v>
      </c>
      <c r="H657" t="str">
        <f t="shared" si="84"/>
        <v>Saturday</v>
      </c>
      <c r="I657" s="1">
        <f t="shared" si="85"/>
        <v>45508</v>
      </c>
      <c r="J657" s="1">
        <f t="shared" si="86"/>
        <v>45514</v>
      </c>
    </row>
    <row r="658" spans="1:10" x14ac:dyDescent="0.2">
      <c r="A658" s="1">
        <v>45515</v>
      </c>
      <c r="B658" s="1" t="str">
        <f xml:space="preserve"> TEXT(Table2[[#This Row],[Date]], "mmm-yyyy")</f>
        <v>Aug-2024</v>
      </c>
      <c r="C658">
        <f t="shared" si="80"/>
        <v>2024</v>
      </c>
      <c r="D658">
        <f t="shared" si="81"/>
        <v>8</v>
      </c>
      <c r="E658" t="str">
        <f t="shared" si="82"/>
        <v>August</v>
      </c>
      <c r="F658" t="str">
        <f t="shared" si="87"/>
        <v>Q3</v>
      </c>
      <c r="G658">
        <f t="shared" si="83"/>
        <v>1</v>
      </c>
      <c r="H658" t="str">
        <f t="shared" si="84"/>
        <v>Sunday</v>
      </c>
      <c r="I658" s="1">
        <f t="shared" si="85"/>
        <v>45515</v>
      </c>
      <c r="J658" s="1">
        <f t="shared" si="86"/>
        <v>45521</v>
      </c>
    </row>
    <row r="659" spans="1:10" x14ac:dyDescent="0.2">
      <c r="A659" s="1">
        <v>45516</v>
      </c>
      <c r="B659" s="1" t="str">
        <f xml:space="preserve"> TEXT(Table2[[#This Row],[Date]], "mmm-yyyy")</f>
        <v>Aug-2024</v>
      </c>
      <c r="C659">
        <f t="shared" si="80"/>
        <v>2024</v>
      </c>
      <c r="D659">
        <f t="shared" si="81"/>
        <v>8</v>
      </c>
      <c r="E659" t="str">
        <f t="shared" si="82"/>
        <v>August</v>
      </c>
      <c r="F659" t="str">
        <f t="shared" si="87"/>
        <v>Q3</v>
      </c>
      <c r="G659">
        <f t="shared" si="83"/>
        <v>2</v>
      </c>
      <c r="H659" t="str">
        <f t="shared" si="84"/>
        <v>Monday</v>
      </c>
      <c r="I659" s="1">
        <f t="shared" si="85"/>
        <v>45515</v>
      </c>
      <c r="J659" s="1">
        <f t="shared" si="86"/>
        <v>45521</v>
      </c>
    </row>
    <row r="660" spans="1:10" x14ac:dyDescent="0.2">
      <c r="A660" s="1">
        <v>45517</v>
      </c>
      <c r="B660" s="1" t="str">
        <f xml:space="preserve"> TEXT(Table2[[#This Row],[Date]], "mmm-yyyy")</f>
        <v>Aug-2024</v>
      </c>
      <c r="C660">
        <f t="shared" si="80"/>
        <v>2024</v>
      </c>
      <c r="D660">
        <f t="shared" si="81"/>
        <v>8</v>
      </c>
      <c r="E660" t="str">
        <f t="shared" si="82"/>
        <v>August</v>
      </c>
      <c r="F660" t="str">
        <f t="shared" si="87"/>
        <v>Q3</v>
      </c>
      <c r="G660">
        <f t="shared" si="83"/>
        <v>3</v>
      </c>
      <c r="H660" t="str">
        <f t="shared" si="84"/>
        <v>Tuesday</v>
      </c>
      <c r="I660" s="1">
        <f t="shared" si="85"/>
        <v>45515</v>
      </c>
      <c r="J660" s="1">
        <f t="shared" si="86"/>
        <v>45521</v>
      </c>
    </row>
    <row r="661" spans="1:10" x14ac:dyDescent="0.2">
      <c r="A661" s="1">
        <v>45518</v>
      </c>
      <c r="B661" s="1" t="str">
        <f xml:space="preserve"> TEXT(Table2[[#This Row],[Date]], "mmm-yyyy")</f>
        <v>Aug-2024</v>
      </c>
      <c r="C661">
        <f t="shared" si="80"/>
        <v>2024</v>
      </c>
      <c r="D661">
        <f t="shared" si="81"/>
        <v>8</v>
      </c>
      <c r="E661" t="str">
        <f t="shared" si="82"/>
        <v>August</v>
      </c>
      <c r="F661" t="str">
        <f t="shared" si="87"/>
        <v>Q3</v>
      </c>
      <c r="G661">
        <f t="shared" si="83"/>
        <v>4</v>
      </c>
      <c r="H661" t="str">
        <f t="shared" si="84"/>
        <v>Wednesday</v>
      </c>
      <c r="I661" s="1">
        <f t="shared" si="85"/>
        <v>45515</v>
      </c>
      <c r="J661" s="1">
        <f t="shared" si="86"/>
        <v>45521</v>
      </c>
    </row>
    <row r="662" spans="1:10" x14ac:dyDescent="0.2">
      <c r="A662" s="1">
        <v>45519</v>
      </c>
      <c r="B662" s="1" t="str">
        <f xml:space="preserve"> TEXT(Table2[[#This Row],[Date]], "mmm-yyyy")</f>
        <v>Aug-2024</v>
      </c>
      <c r="C662">
        <f t="shared" si="80"/>
        <v>2024</v>
      </c>
      <c r="D662">
        <f t="shared" si="81"/>
        <v>8</v>
      </c>
      <c r="E662" t="str">
        <f t="shared" si="82"/>
        <v>August</v>
      </c>
      <c r="F662" t="str">
        <f t="shared" si="87"/>
        <v>Q3</v>
      </c>
      <c r="G662">
        <f t="shared" si="83"/>
        <v>5</v>
      </c>
      <c r="H662" t="str">
        <f t="shared" si="84"/>
        <v>Thursday</v>
      </c>
      <c r="I662" s="1">
        <f t="shared" si="85"/>
        <v>45515</v>
      </c>
      <c r="J662" s="1">
        <f t="shared" si="86"/>
        <v>45521</v>
      </c>
    </row>
    <row r="663" spans="1:10" x14ac:dyDescent="0.2">
      <c r="A663" s="1">
        <v>45520</v>
      </c>
      <c r="B663" s="1" t="str">
        <f xml:space="preserve"> TEXT(Table2[[#This Row],[Date]], "mmm-yyyy")</f>
        <v>Aug-2024</v>
      </c>
      <c r="C663">
        <f t="shared" si="80"/>
        <v>2024</v>
      </c>
      <c r="D663">
        <f t="shared" si="81"/>
        <v>8</v>
      </c>
      <c r="E663" t="str">
        <f t="shared" si="82"/>
        <v>August</v>
      </c>
      <c r="F663" t="str">
        <f t="shared" si="87"/>
        <v>Q3</v>
      </c>
      <c r="G663">
        <f t="shared" si="83"/>
        <v>6</v>
      </c>
      <c r="H663" t="str">
        <f t="shared" si="84"/>
        <v>Friday</v>
      </c>
      <c r="I663" s="1">
        <f t="shared" si="85"/>
        <v>45515</v>
      </c>
      <c r="J663" s="1">
        <f t="shared" si="86"/>
        <v>45521</v>
      </c>
    </row>
    <row r="664" spans="1:10" x14ac:dyDescent="0.2">
      <c r="A664" s="1">
        <v>45521</v>
      </c>
      <c r="B664" s="1" t="str">
        <f xml:space="preserve"> TEXT(Table2[[#This Row],[Date]], "mmm-yyyy")</f>
        <v>Aug-2024</v>
      </c>
      <c r="C664">
        <f t="shared" si="80"/>
        <v>2024</v>
      </c>
      <c r="D664">
        <f t="shared" si="81"/>
        <v>8</v>
      </c>
      <c r="E664" t="str">
        <f t="shared" si="82"/>
        <v>August</v>
      </c>
      <c r="F664" t="str">
        <f t="shared" si="87"/>
        <v>Q3</v>
      </c>
      <c r="G664">
        <f t="shared" si="83"/>
        <v>7</v>
      </c>
      <c r="H664" t="str">
        <f t="shared" si="84"/>
        <v>Saturday</v>
      </c>
      <c r="I664" s="1">
        <f t="shared" si="85"/>
        <v>45515</v>
      </c>
      <c r="J664" s="1">
        <f t="shared" si="86"/>
        <v>45521</v>
      </c>
    </row>
    <row r="665" spans="1:10" x14ac:dyDescent="0.2">
      <c r="A665" s="1">
        <v>45522</v>
      </c>
      <c r="B665" s="1" t="str">
        <f xml:space="preserve"> TEXT(Table2[[#This Row],[Date]], "mmm-yyyy")</f>
        <v>Aug-2024</v>
      </c>
      <c r="C665">
        <f t="shared" si="80"/>
        <v>2024</v>
      </c>
      <c r="D665">
        <f t="shared" si="81"/>
        <v>8</v>
      </c>
      <c r="E665" t="str">
        <f t="shared" si="82"/>
        <v>August</v>
      </c>
      <c r="F665" t="str">
        <f t="shared" si="87"/>
        <v>Q3</v>
      </c>
      <c r="G665">
        <f t="shared" si="83"/>
        <v>1</v>
      </c>
      <c r="H665" t="str">
        <f t="shared" si="84"/>
        <v>Sunday</v>
      </c>
      <c r="I665" s="1">
        <f t="shared" si="85"/>
        <v>45522</v>
      </c>
      <c r="J665" s="1">
        <f t="shared" si="86"/>
        <v>45528</v>
      </c>
    </row>
    <row r="666" spans="1:10" x14ac:dyDescent="0.2">
      <c r="A666" s="1">
        <v>45523</v>
      </c>
      <c r="B666" s="1" t="str">
        <f xml:space="preserve"> TEXT(Table2[[#This Row],[Date]], "mmm-yyyy")</f>
        <v>Aug-2024</v>
      </c>
      <c r="C666">
        <f t="shared" si="80"/>
        <v>2024</v>
      </c>
      <c r="D666">
        <f t="shared" si="81"/>
        <v>8</v>
      </c>
      <c r="E666" t="str">
        <f t="shared" si="82"/>
        <v>August</v>
      </c>
      <c r="F666" t="str">
        <f t="shared" si="87"/>
        <v>Q3</v>
      </c>
      <c r="G666">
        <f t="shared" si="83"/>
        <v>2</v>
      </c>
      <c r="H666" t="str">
        <f t="shared" si="84"/>
        <v>Monday</v>
      </c>
      <c r="I666" s="1">
        <f t="shared" si="85"/>
        <v>45522</v>
      </c>
      <c r="J666" s="1">
        <f t="shared" si="86"/>
        <v>45528</v>
      </c>
    </row>
    <row r="667" spans="1:10" x14ac:dyDescent="0.2">
      <c r="A667" s="1">
        <v>45524</v>
      </c>
      <c r="B667" s="1" t="str">
        <f xml:space="preserve"> TEXT(Table2[[#This Row],[Date]], "mmm-yyyy")</f>
        <v>Aug-2024</v>
      </c>
      <c r="C667">
        <f t="shared" si="80"/>
        <v>2024</v>
      </c>
      <c r="D667">
        <f t="shared" si="81"/>
        <v>8</v>
      </c>
      <c r="E667" t="str">
        <f t="shared" si="82"/>
        <v>August</v>
      </c>
      <c r="F667" t="str">
        <f t="shared" si="87"/>
        <v>Q3</v>
      </c>
      <c r="G667">
        <f t="shared" si="83"/>
        <v>3</v>
      </c>
      <c r="H667" t="str">
        <f t="shared" si="84"/>
        <v>Tuesday</v>
      </c>
      <c r="I667" s="1">
        <f t="shared" si="85"/>
        <v>45522</v>
      </c>
      <c r="J667" s="1">
        <f t="shared" si="86"/>
        <v>45528</v>
      </c>
    </row>
    <row r="668" spans="1:10" x14ac:dyDescent="0.2">
      <c r="A668" s="1">
        <v>45525</v>
      </c>
      <c r="B668" s="1" t="str">
        <f xml:space="preserve"> TEXT(Table2[[#This Row],[Date]], "mmm-yyyy")</f>
        <v>Aug-2024</v>
      </c>
      <c r="C668">
        <f t="shared" si="80"/>
        <v>2024</v>
      </c>
      <c r="D668">
        <f t="shared" si="81"/>
        <v>8</v>
      </c>
      <c r="E668" t="str">
        <f t="shared" si="82"/>
        <v>August</v>
      </c>
      <c r="F668" t="str">
        <f t="shared" si="87"/>
        <v>Q3</v>
      </c>
      <c r="G668">
        <f t="shared" si="83"/>
        <v>4</v>
      </c>
      <c r="H668" t="str">
        <f t="shared" si="84"/>
        <v>Wednesday</v>
      </c>
      <c r="I668" s="1">
        <f t="shared" si="85"/>
        <v>45522</v>
      </c>
      <c r="J668" s="1">
        <f t="shared" si="86"/>
        <v>45528</v>
      </c>
    </row>
    <row r="669" spans="1:10" x14ac:dyDescent="0.2">
      <c r="A669" s="1">
        <v>45526</v>
      </c>
      <c r="B669" s="1" t="str">
        <f xml:space="preserve"> TEXT(Table2[[#This Row],[Date]], "mmm-yyyy")</f>
        <v>Aug-2024</v>
      </c>
      <c r="C669">
        <f t="shared" si="80"/>
        <v>2024</v>
      </c>
      <c r="D669">
        <f t="shared" si="81"/>
        <v>8</v>
      </c>
      <c r="E669" t="str">
        <f t="shared" si="82"/>
        <v>August</v>
      </c>
      <c r="F669" t="str">
        <f t="shared" si="87"/>
        <v>Q3</v>
      </c>
      <c r="G669">
        <f t="shared" si="83"/>
        <v>5</v>
      </c>
      <c r="H669" t="str">
        <f t="shared" si="84"/>
        <v>Thursday</v>
      </c>
      <c r="I669" s="1">
        <f t="shared" si="85"/>
        <v>45522</v>
      </c>
      <c r="J669" s="1">
        <f t="shared" si="86"/>
        <v>45528</v>
      </c>
    </row>
    <row r="670" spans="1:10" x14ac:dyDescent="0.2">
      <c r="A670" s="1">
        <v>45527</v>
      </c>
      <c r="B670" s="1" t="str">
        <f xml:space="preserve"> TEXT(Table2[[#This Row],[Date]], "mmm-yyyy")</f>
        <v>Aug-2024</v>
      </c>
      <c r="C670">
        <f t="shared" si="80"/>
        <v>2024</v>
      </c>
      <c r="D670">
        <f t="shared" si="81"/>
        <v>8</v>
      </c>
      <c r="E670" t="str">
        <f t="shared" si="82"/>
        <v>August</v>
      </c>
      <c r="F670" t="str">
        <f t="shared" si="87"/>
        <v>Q3</v>
      </c>
      <c r="G670">
        <f t="shared" si="83"/>
        <v>6</v>
      </c>
      <c r="H670" t="str">
        <f t="shared" si="84"/>
        <v>Friday</v>
      </c>
      <c r="I670" s="1">
        <f t="shared" si="85"/>
        <v>45522</v>
      </c>
      <c r="J670" s="1">
        <f t="shared" si="86"/>
        <v>45528</v>
      </c>
    </row>
    <row r="671" spans="1:10" x14ac:dyDescent="0.2">
      <c r="A671" s="1">
        <v>45528</v>
      </c>
      <c r="B671" s="1" t="str">
        <f xml:space="preserve"> TEXT(Table2[[#This Row],[Date]], "mmm-yyyy")</f>
        <v>Aug-2024</v>
      </c>
      <c r="C671">
        <f t="shared" si="80"/>
        <v>2024</v>
      </c>
      <c r="D671">
        <f t="shared" si="81"/>
        <v>8</v>
      </c>
      <c r="E671" t="str">
        <f t="shared" si="82"/>
        <v>August</v>
      </c>
      <c r="F671" t="str">
        <f t="shared" si="87"/>
        <v>Q3</v>
      </c>
      <c r="G671">
        <f t="shared" si="83"/>
        <v>7</v>
      </c>
      <c r="H671" t="str">
        <f t="shared" si="84"/>
        <v>Saturday</v>
      </c>
      <c r="I671" s="1">
        <f t="shared" si="85"/>
        <v>45522</v>
      </c>
      <c r="J671" s="1">
        <f t="shared" si="86"/>
        <v>45528</v>
      </c>
    </row>
    <row r="672" spans="1:10" x14ac:dyDescent="0.2">
      <c r="A672" s="1">
        <v>45529</v>
      </c>
      <c r="B672" s="1" t="str">
        <f xml:space="preserve"> TEXT(Table2[[#This Row],[Date]], "mmm-yyyy")</f>
        <v>Aug-2024</v>
      </c>
      <c r="C672">
        <f t="shared" si="80"/>
        <v>2024</v>
      </c>
      <c r="D672">
        <f t="shared" si="81"/>
        <v>8</v>
      </c>
      <c r="E672" t="str">
        <f t="shared" si="82"/>
        <v>August</v>
      </c>
      <c r="F672" t="str">
        <f t="shared" si="87"/>
        <v>Q3</v>
      </c>
      <c r="G672">
        <f t="shared" si="83"/>
        <v>1</v>
      </c>
      <c r="H672" t="str">
        <f t="shared" si="84"/>
        <v>Sunday</v>
      </c>
      <c r="I672" s="1">
        <f t="shared" si="85"/>
        <v>45529</v>
      </c>
      <c r="J672" s="1">
        <f t="shared" si="86"/>
        <v>45535</v>
      </c>
    </row>
    <row r="673" spans="1:10" x14ac:dyDescent="0.2">
      <c r="A673" s="1">
        <v>45530</v>
      </c>
      <c r="B673" s="1" t="str">
        <f xml:space="preserve"> TEXT(Table2[[#This Row],[Date]], "mmm-yyyy")</f>
        <v>Aug-2024</v>
      </c>
      <c r="C673">
        <f t="shared" si="80"/>
        <v>2024</v>
      </c>
      <c r="D673">
        <f t="shared" si="81"/>
        <v>8</v>
      </c>
      <c r="E673" t="str">
        <f t="shared" si="82"/>
        <v>August</v>
      </c>
      <c r="F673" t="str">
        <f t="shared" si="87"/>
        <v>Q3</v>
      </c>
      <c r="G673">
        <f t="shared" si="83"/>
        <v>2</v>
      </c>
      <c r="H673" t="str">
        <f t="shared" si="84"/>
        <v>Monday</v>
      </c>
      <c r="I673" s="1">
        <f t="shared" si="85"/>
        <v>45529</v>
      </c>
      <c r="J673" s="1">
        <f t="shared" si="86"/>
        <v>45535</v>
      </c>
    </row>
    <row r="674" spans="1:10" x14ac:dyDescent="0.2">
      <c r="A674" s="1">
        <v>45531</v>
      </c>
      <c r="B674" s="1" t="str">
        <f xml:space="preserve"> TEXT(Table2[[#This Row],[Date]], "mmm-yyyy")</f>
        <v>Aug-2024</v>
      </c>
      <c r="C674">
        <f t="shared" si="80"/>
        <v>2024</v>
      </c>
      <c r="D674">
        <f t="shared" si="81"/>
        <v>8</v>
      </c>
      <c r="E674" t="str">
        <f t="shared" si="82"/>
        <v>August</v>
      </c>
      <c r="F674" t="str">
        <f t="shared" si="87"/>
        <v>Q3</v>
      </c>
      <c r="G674">
        <f t="shared" si="83"/>
        <v>3</v>
      </c>
      <c r="H674" t="str">
        <f t="shared" si="84"/>
        <v>Tuesday</v>
      </c>
      <c r="I674" s="1">
        <f t="shared" si="85"/>
        <v>45529</v>
      </c>
      <c r="J674" s="1">
        <f t="shared" si="86"/>
        <v>45535</v>
      </c>
    </row>
    <row r="675" spans="1:10" x14ac:dyDescent="0.2">
      <c r="A675" s="1">
        <v>45532</v>
      </c>
      <c r="B675" s="1" t="str">
        <f xml:space="preserve"> TEXT(Table2[[#This Row],[Date]], "mmm-yyyy")</f>
        <v>Aug-2024</v>
      </c>
      <c r="C675">
        <f t="shared" si="80"/>
        <v>2024</v>
      </c>
      <c r="D675">
        <f t="shared" si="81"/>
        <v>8</v>
      </c>
      <c r="E675" t="str">
        <f t="shared" si="82"/>
        <v>August</v>
      </c>
      <c r="F675" t="str">
        <f t="shared" si="87"/>
        <v>Q3</v>
      </c>
      <c r="G675">
        <f t="shared" si="83"/>
        <v>4</v>
      </c>
      <c r="H675" t="str">
        <f t="shared" si="84"/>
        <v>Wednesday</v>
      </c>
      <c r="I675" s="1">
        <f t="shared" si="85"/>
        <v>45529</v>
      </c>
      <c r="J675" s="1">
        <f t="shared" si="86"/>
        <v>45535</v>
      </c>
    </row>
    <row r="676" spans="1:10" x14ac:dyDescent="0.2">
      <c r="A676" s="1">
        <v>45533</v>
      </c>
      <c r="B676" s="1" t="str">
        <f xml:space="preserve"> TEXT(Table2[[#This Row],[Date]], "mmm-yyyy")</f>
        <v>Aug-2024</v>
      </c>
      <c r="C676">
        <f t="shared" si="80"/>
        <v>2024</v>
      </c>
      <c r="D676">
        <f t="shared" si="81"/>
        <v>8</v>
      </c>
      <c r="E676" t="str">
        <f t="shared" si="82"/>
        <v>August</v>
      </c>
      <c r="F676" t="str">
        <f t="shared" si="87"/>
        <v>Q3</v>
      </c>
      <c r="G676">
        <f t="shared" si="83"/>
        <v>5</v>
      </c>
      <c r="H676" t="str">
        <f t="shared" si="84"/>
        <v>Thursday</v>
      </c>
      <c r="I676" s="1">
        <f t="shared" si="85"/>
        <v>45529</v>
      </c>
      <c r="J676" s="1">
        <f t="shared" si="86"/>
        <v>45535</v>
      </c>
    </row>
    <row r="677" spans="1:10" x14ac:dyDescent="0.2">
      <c r="A677" s="1">
        <v>45534</v>
      </c>
      <c r="B677" s="1" t="str">
        <f xml:space="preserve"> TEXT(Table2[[#This Row],[Date]], "mmm-yyyy")</f>
        <v>Aug-2024</v>
      </c>
      <c r="C677">
        <f t="shared" si="80"/>
        <v>2024</v>
      </c>
      <c r="D677">
        <f t="shared" si="81"/>
        <v>8</v>
      </c>
      <c r="E677" t="str">
        <f t="shared" si="82"/>
        <v>August</v>
      </c>
      <c r="F677" t="str">
        <f t="shared" si="87"/>
        <v>Q3</v>
      </c>
      <c r="G677">
        <f t="shared" si="83"/>
        <v>6</v>
      </c>
      <c r="H677" t="str">
        <f t="shared" si="84"/>
        <v>Friday</v>
      </c>
      <c r="I677" s="1">
        <f t="shared" si="85"/>
        <v>45529</v>
      </c>
      <c r="J677" s="1">
        <f t="shared" si="86"/>
        <v>45535</v>
      </c>
    </row>
    <row r="678" spans="1:10" x14ac:dyDescent="0.2">
      <c r="A678" s="1">
        <v>45535</v>
      </c>
      <c r="B678" s="1" t="str">
        <f xml:space="preserve"> TEXT(Table2[[#This Row],[Date]], "mmm-yyyy")</f>
        <v>Aug-2024</v>
      </c>
      <c r="C678">
        <f t="shared" si="80"/>
        <v>2024</v>
      </c>
      <c r="D678">
        <f t="shared" si="81"/>
        <v>8</v>
      </c>
      <c r="E678" t="str">
        <f t="shared" si="82"/>
        <v>August</v>
      </c>
      <c r="F678" t="str">
        <f t="shared" si="87"/>
        <v>Q3</v>
      </c>
      <c r="G678">
        <f t="shared" si="83"/>
        <v>7</v>
      </c>
      <c r="H678" t="str">
        <f t="shared" si="84"/>
        <v>Saturday</v>
      </c>
      <c r="I678" s="1">
        <f t="shared" si="85"/>
        <v>45529</v>
      </c>
      <c r="J678" s="1">
        <f t="shared" si="86"/>
        <v>45535</v>
      </c>
    </row>
    <row r="679" spans="1:10" x14ac:dyDescent="0.2">
      <c r="A679" s="1">
        <v>45536</v>
      </c>
      <c r="B679" s="1" t="str">
        <f xml:space="preserve"> TEXT(Table2[[#This Row],[Date]], "mmm-yyyy")</f>
        <v>Sep-2024</v>
      </c>
      <c r="C679">
        <f t="shared" si="80"/>
        <v>2024</v>
      </c>
      <c r="D679">
        <f t="shared" si="81"/>
        <v>9</v>
      </c>
      <c r="E679" t="str">
        <f t="shared" si="82"/>
        <v>September</v>
      </c>
      <c r="F679" t="str">
        <f t="shared" si="87"/>
        <v>Q3</v>
      </c>
      <c r="G679">
        <f t="shared" si="83"/>
        <v>1</v>
      </c>
      <c r="H679" t="str">
        <f t="shared" si="84"/>
        <v>Sunday</v>
      </c>
      <c r="I679" s="1">
        <f t="shared" si="85"/>
        <v>45536</v>
      </c>
      <c r="J679" s="1">
        <f t="shared" si="86"/>
        <v>45542</v>
      </c>
    </row>
    <row r="680" spans="1:10" x14ac:dyDescent="0.2">
      <c r="A680" s="1">
        <v>45537</v>
      </c>
      <c r="B680" s="1" t="str">
        <f xml:space="preserve"> TEXT(Table2[[#This Row],[Date]], "mmm-yyyy")</f>
        <v>Sep-2024</v>
      </c>
      <c r="C680">
        <f t="shared" si="80"/>
        <v>2024</v>
      </c>
      <c r="D680">
        <f t="shared" si="81"/>
        <v>9</v>
      </c>
      <c r="E680" t="str">
        <f t="shared" si="82"/>
        <v>September</v>
      </c>
      <c r="F680" t="str">
        <f t="shared" si="87"/>
        <v>Q3</v>
      </c>
      <c r="G680">
        <f t="shared" si="83"/>
        <v>2</v>
      </c>
      <c r="H680" t="str">
        <f t="shared" si="84"/>
        <v>Monday</v>
      </c>
      <c r="I680" s="1">
        <f t="shared" si="85"/>
        <v>45536</v>
      </c>
      <c r="J680" s="1">
        <f t="shared" si="86"/>
        <v>45542</v>
      </c>
    </row>
    <row r="681" spans="1:10" x14ac:dyDescent="0.2">
      <c r="A681" s="1">
        <v>45538</v>
      </c>
      <c r="B681" s="1" t="str">
        <f xml:space="preserve"> TEXT(Table2[[#This Row],[Date]], "mmm-yyyy")</f>
        <v>Sep-2024</v>
      </c>
      <c r="C681">
        <f t="shared" si="80"/>
        <v>2024</v>
      </c>
      <c r="D681">
        <f t="shared" si="81"/>
        <v>9</v>
      </c>
      <c r="E681" t="str">
        <f t="shared" si="82"/>
        <v>September</v>
      </c>
      <c r="F681" t="str">
        <f t="shared" si="87"/>
        <v>Q3</v>
      </c>
      <c r="G681">
        <f t="shared" si="83"/>
        <v>3</v>
      </c>
      <c r="H681" t="str">
        <f t="shared" si="84"/>
        <v>Tuesday</v>
      </c>
      <c r="I681" s="1">
        <f t="shared" si="85"/>
        <v>45536</v>
      </c>
      <c r="J681" s="1">
        <f t="shared" si="86"/>
        <v>45542</v>
      </c>
    </row>
    <row r="682" spans="1:10" x14ac:dyDescent="0.2">
      <c r="A682" s="1">
        <v>45539</v>
      </c>
      <c r="B682" s="1" t="str">
        <f xml:space="preserve"> TEXT(Table2[[#This Row],[Date]], "mmm-yyyy")</f>
        <v>Sep-2024</v>
      </c>
      <c r="C682">
        <f t="shared" si="80"/>
        <v>2024</v>
      </c>
      <c r="D682">
        <f t="shared" si="81"/>
        <v>9</v>
      </c>
      <c r="E682" t="str">
        <f t="shared" si="82"/>
        <v>September</v>
      </c>
      <c r="F682" t="str">
        <f t="shared" si="87"/>
        <v>Q3</v>
      </c>
      <c r="G682">
        <f t="shared" si="83"/>
        <v>4</v>
      </c>
      <c r="H682" t="str">
        <f t="shared" si="84"/>
        <v>Wednesday</v>
      </c>
      <c r="I682" s="1">
        <f t="shared" si="85"/>
        <v>45536</v>
      </c>
      <c r="J682" s="1">
        <f t="shared" si="86"/>
        <v>45542</v>
      </c>
    </row>
    <row r="683" spans="1:10" x14ac:dyDescent="0.2">
      <c r="A683" s="1">
        <v>45540</v>
      </c>
      <c r="B683" s="1" t="str">
        <f xml:space="preserve"> TEXT(Table2[[#This Row],[Date]], "mmm-yyyy")</f>
        <v>Sep-2024</v>
      </c>
      <c r="C683">
        <f t="shared" si="80"/>
        <v>2024</v>
      </c>
      <c r="D683">
        <f t="shared" si="81"/>
        <v>9</v>
      </c>
      <c r="E683" t="str">
        <f t="shared" si="82"/>
        <v>September</v>
      </c>
      <c r="F683" t="str">
        <f t="shared" si="87"/>
        <v>Q3</v>
      </c>
      <c r="G683">
        <f t="shared" si="83"/>
        <v>5</v>
      </c>
      <c r="H683" t="str">
        <f t="shared" si="84"/>
        <v>Thursday</v>
      </c>
      <c r="I683" s="1">
        <f t="shared" si="85"/>
        <v>45536</v>
      </c>
      <c r="J683" s="1">
        <f t="shared" si="86"/>
        <v>45542</v>
      </c>
    </row>
    <row r="684" spans="1:10" x14ac:dyDescent="0.2">
      <c r="A684" s="1">
        <v>45541</v>
      </c>
      <c r="B684" s="1" t="str">
        <f xml:space="preserve"> TEXT(Table2[[#This Row],[Date]], "mmm-yyyy")</f>
        <v>Sep-2024</v>
      </c>
      <c r="C684">
        <f t="shared" si="80"/>
        <v>2024</v>
      </c>
      <c r="D684">
        <f t="shared" si="81"/>
        <v>9</v>
      </c>
      <c r="E684" t="str">
        <f t="shared" si="82"/>
        <v>September</v>
      </c>
      <c r="F684" t="str">
        <f t="shared" si="87"/>
        <v>Q3</v>
      </c>
      <c r="G684">
        <f t="shared" si="83"/>
        <v>6</v>
      </c>
      <c r="H684" t="str">
        <f t="shared" si="84"/>
        <v>Friday</v>
      </c>
      <c r="I684" s="1">
        <f t="shared" si="85"/>
        <v>45536</v>
      </c>
      <c r="J684" s="1">
        <f t="shared" si="86"/>
        <v>45542</v>
      </c>
    </row>
    <row r="685" spans="1:10" x14ac:dyDescent="0.2">
      <c r="A685" s="1">
        <v>45542</v>
      </c>
      <c r="B685" s="1" t="str">
        <f xml:space="preserve"> TEXT(Table2[[#This Row],[Date]], "mmm-yyyy")</f>
        <v>Sep-2024</v>
      </c>
      <c r="C685">
        <f t="shared" si="80"/>
        <v>2024</v>
      </c>
      <c r="D685">
        <f t="shared" si="81"/>
        <v>9</v>
      </c>
      <c r="E685" t="str">
        <f t="shared" si="82"/>
        <v>September</v>
      </c>
      <c r="F685" t="str">
        <f t="shared" si="87"/>
        <v>Q3</v>
      </c>
      <c r="G685">
        <f t="shared" si="83"/>
        <v>7</v>
      </c>
      <c r="H685" t="str">
        <f t="shared" si="84"/>
        <v>Saturday</v>
      </c>
      <c r="I685" s="1">
        <f t="shared" si="85"/>
        <v>45536</v>
      </c>
      <c r="J685" s="1">
        <f t="shared" si="86"/>
        <v>45542</v>
      </c>
    </row>
    <row r="686" spans="1:10" x14ac:dyDescent="0.2">
      <c r="A686" s="1">
        <v>45543</v>
      </c>
      <c r="B686" s="1" t="str">
        <f xml:space="preserve"> TEXT(Table2[[#This Row],[Date]], "mmm-yyyy")</f>
        <v>Sep-2024</v>
      </c>
      <c r="C686">
        <f t="shared" si="80"/>
        <v>2024</v>
      </c>
      <c r="D686">
        <f t="shared" si="81"/>
        <v>9</v>
      </c>
      <c r="E686" t="str">
        <f t="shared" si="82"/>
        <v>September</v>
      </c>
      <c r="F686" t="str">
        <f t="shared" si="87"/>
        <v>Q3</v>
      </c>
      <c r="G686">
        <f t="shared" si="83"/>
        <v>1</v>
      </c>
      <c r="H686" t="str">
        <f t="shared" si="84"/>
        <v>Sunday</v>
      </c>
      <c r="I686" s="1">
        <f t="shared" si="85"/>
        <v>45543</v>
      </c>
      <c r="J686" s="1">
        <f t="shared" si="86"/>
        <v>45549</v>
      </c>
    </row>
    <row r="687" spans="1:10" x14ac:dyDescent="0.2">
      <c r="A687" s="1">
        <v>45544</v>
      </c>
      <c r="B687" s="1" t="str">
        <f xml:space="preserve"> TEXT(Table2[[#This Row],[Date]], "mmm-yyyy")</f>
        <v>Sep-2024</v>
      </c>
      <c r="C687">
        <f t="shared" si="80"/>
        <v>2024</v>
      </c>
      <c r="D687">
        <f t="shared" si="81"/>
        <v>9</v>
      </c>
      <c r="E687" t="str">
        <f t="shared" si="82"/>
        <v>September</v>
      </c>
      <c r="F687" t="str">
        <f t="shared" si="87"/>
        <v>Q3</v>
      </c>
      <c r="G687">
        <f t="shared" si="83"/>
        <v>2</v>
      </c>
      <c r="H687" t="str">
        <f t="shared" si="84"/>
        <v>Monday</v>
      </c>
      <c r="I687" s="1">
        <f t="shared" si="85"/>
        <v>45543</v>
      </c>
      <c r="J687" s="1">
        <f t="shared" si="86"/>
        <v>45549</v>
      </c>
    </row>
    <row r="688" spans="1:10" x14ac:dyDescent="0.2">
      <c r="A688" s="1">
        <v>45545</v>
      </c>
      <c r="B688" s="1" t="str">
        <f xml:space="preserve"> TEXT(Table2[[#This Row],[Date]], "mmm-yyyy")</f>
        <v>Sep-2024</v>
      </c>
      <c r="C688">
        <f t="shared" si="80"/>
        <v>2024</v>
      </c>
      <c r="D688">
        <f t="shared" si="81"/>
        <v>9</v>
      </c>
      <c r="E688" t="str">
        <f t="shared" si="82"/>
        <v>September</v>
      </c>
      <c r="F688" t="str">
        <f t="shared" si="87"/>
        <v>Q3</v>
      </c>
      <c r="G688">
        <f t="shared" si="83"/>
        <v>3</v>
      </c>
      <c r="H688" t="str">
        <f t="shared" si="84"/>
        <v>Tuesday</v>
      </c>
      <c r="I688" s="1">
        <f t="shared" si="85"/>
        <v>45543</v>
      </c>
      <c r="J688" s="1">
        <f t="shared" si="86"/>
        <v>45549</v>
      </c>
    </row>
    <row r="689" spans="1:10" x14ac:dyDescent="0.2">
      <c r="A689" s="1">
        <v>45546</v>
      </c>
      <c r="B689" s="1" t="str">
        <f xml:space="preserve"> TEXT(Table2[[#This Row],[Date]], "mmm-yyyy")</f>
        <v>Sep-2024</v>
      </c>
      <c r="C689">
        <f t="shared" si="80"/>
        <v>2024</v>
      </c>
      <c r="D689">
        <f t="shared" si="81"/>
        <v>9</v>
      </c>
      <c r="E689" t="str">
        <f t="shared" si="82"/>
        <v>September</v>
      </c>
      <c r="F689" t="str">
        <f t="shared" si="87"/>
        <v>Q3</v>
      </c>
      <c r="G689">
        <f t="shared" si="83"/>
        <v>4</v>
      </c>
      <c r="H689" t="str">
        <f t="shared" si="84"/>
        <v>Wednesday</v>
      </c>
      <c r="I689" s="1">
        <f t="shared" si="85"/>
        <v>45543</v>
      </c>
      <c r="J689" s="1">
        <f t="shared" si="86"/>
        <v>45549</v>
      </c>
    </row>
    <row r="690" spans="1:10" x14ac:dyDescent="0.2">
      <c r="A690" s="1">
        <v>45547</v>
      </c>
      <c r="B690" s="1" t="str">
        <f xml:space="preserve"> TEXT(Table2[[#This Row],[Date]], "mmm-yyyy")</f>
        <v>Sep-2024</v>
      </c>
      <c r="C690">
        <f t="shared" si="80"/>
        <v>2024</v>
      </c>
      <c r="D690">
        <f t="shared" si="81"/>
        <v>9</v>
      </c>
      <c r="E690" t="str">
        <f t="shared" si="82"/>
        <v>September</v>
      </c>
      <c r="F690" t="str">
        <f t="shared" si="87"/>
        <v>Q3</v>
      </c>
      <c r="G690">
        <f t="shared" si="83"/>
        <v>5</v>
      </c>
      <c r="H690" t="str">
        <f t="shared" si="84"/>
        <v>Thursday</v>
      </c>
      <c r="I690" s="1">
        <f t="shared" si="85"/>
        <v>45543</v>
      </c>
      <c r="J690" s="1">
        <f t="shared" si="86"/>
        <v>45549</v>
      </c>
    </row>
    <row r="691" spans="1:10" x14ac:dyDescent="0.2">
      <c r="A691" s="1">
        <v>45548</v>
      </c>
      <c r="B691" s="1" t="str">
        <f xml:space="preserve"> TEXT(Table2[[#This Row],[Date]], "mmm-yyyy")</f>
        <v>Sep-2024</v>
      </c>
      <c r="C691">
        <f t="shared" si="80"/>
        <v>2024</v>
      </c>
      <c r="D691">
        <f t="shared" si="81"/>
        <v>9</v>
      </c>
      <c r="E691" t="str">
        <f t="shared" si="82"/>
        <v>September</v>
      </c>
      <c r="F691" t="str">
        <f t="shared" si="87"/>
        <v>Q3</v>
      </c>
      <c r="G691">
        <f t="shared" si="83"/>
        <v>6</v>
      </c>
      <c r="H691" t="str">
        <f t="shared" si="84"/>
        <v>Friday</v>
      </c>
      <c r="I691" s="1">
        <f t="shared" si="85"/>
        <v>45543</v>
      </c>
      <c r="J691" s="1">
        <f t="shared" si="86"/>
        <v>45549</v>
      </c>
    </row>
    <row r="692" spans="1:10" x14ac:dyDescent="0.2">
      <c r="A692" s="1">
        <v>45549</v>
      </c>
      <c r="B692" s="1" t="str">
        <f xml:space="preserve"> TEXT(Table2[[#This Row],[Date]], "mmm-yyyy")</f>
        <v>Sep-2024</v>
      </c>
      <c r="C692">
        <f t="shared" si="80"/>
        <v>2024</v>
      </c>
      <c r="D692">
        <f t="shared" si="81"/>
        <v>9</v>
      </c>
      <c r="E692" t="str">
        <f t="shared" si="82"/>
        <v>September</v>
      </c>
      <c r="F692" t="str">
        <f t="shared" si="87"/>
        <v>Q3</v>
      </c>
      <c r="G692">
        <f t="shared" si="83"/>
        <v>7</v>
      </c>
      <c r="H692" t="str">
        <f t="shared" si="84"/>
        <v>Saturday</v>
      </c>
      <c r="I692" s="1">
        <f t="shared" si="85"/>
        <v>45543</v>
      </c>
      <c r="J692" s="1">
        <f t="shared" si="86"/>
        <v>45549</v>
      </c>
    </row>
    <row r="693" spans="1:10" x14ac:dyDescent="0.2">
      <c r="A693" s="1">
        <v>45550</v>
      </c>
      <c r="B693" s="1" t="str">
        <f xml:space="preserve"> TEXT(Table2[[#This Row],[Date]], "mmm-yyyy")</f>
        <v>Sep-2024</v>
      </c>
      <c r="C693">
        <f t="shared" si="80"/>
        <v>2024</v>
      </c>
      <c r="D693">
        <f t="shared" si="81"/>
        <v>9</v>
      </c>
      <c r="E693" t="str">
        <f t="shared" si="82"/>
        <v>September</v>
      </c>
      <c r="F693" t="str">
        <f t="shared" si="87"/>
        <v>Q3</v>
      </c>
      <c r="G693">
        <f t="shared" si="83"/>
        <v>1</v>
      </c>
      <c r="H693" t="str">
        <f t="shared" si="84"/>
        <v>Sunday</v>
      </c>
      <c r="I693" s="1">
        <f t="shared" si="85"/>
        <v>45550</v>
      </c>
      <c r="J693" s="1">
        <f t="shared" si="86"/>
        <v>45556</v>
      </c>
    </row>
    <row r="694" spans="1:10" x14ac:dyDescent="0.2">
      <c r="A694" s="1">
        <v>45551</v>
      </c>
      <c r="B694" s="1" t="str">
        <f xml:space="preserve"> TEXT(Table2[[#This Row],[Date]], "mmm-yyyy")</f>
        <v>Sep-2024</v>
      </c>
      <c r="C694">
        <f t="shared" si="80"/>
        <v>2024</v>
      </c>
      <c r="D694">
        <f t="shared" si="81"/>
        <v>9</v>
      </c>
      <c r="E694" t="str">
        <f t="shared" si="82"/>
        <v>September</v>
      </c>
      <c r="F694" t="str">
        <f t="shared" si="87"/>
        <v>Q3</v>
      </c>
      <c r="G694">
        <f t="shared" si="83"/>
        <v>2</v>
      </c>
      <c r="H694" t="str">
        <f t="shared" si="84"/>
        <v>Monday</v>
      </c>
      <c r="I694" s="1">
        <f t="shared" si="85"/>
        <v>45550</v>
      </c>
      <c r="J694" s="1">
        <f t="shared" si="86"/>
        <v>45556</v>
      </c>
    </row>
    <row r="695" spans="1:10" x14ac:dyDescent="0.2">
      <c r="A695" s="1">
        <v>45552</v>
      </c>
      <c r="B695" s="1" t="str">
        <f xml:space="preserve"> TEXT(Table2[[#This Row],[Date]], "mmm-yyyy")</f>
        <v>Sep-2024</v>
      </c>
      <c r="C695">
        <f t="shared" si="80"/>
        <v>2024</v>
      </c>
      <c r="D695">
        <f t="shared" si="81"/>
        <v>9</v>
      </c>
      <c r="E695" t="str">
        <f t="shared" si="82"/>
        <v>September</v>
      </c>
      <c r="F695" t="str">
        <f t="shared" si="87"/>
        <v>Q3</v>
      </c>
      <c r="G695">
        <f t="shared" si="83"/>
        <v>3</v>
      </c>
      <c r="H695" t="str">
        <f t="shared" si="84"/>
        <v>Tuesday</v>
      </c>
      <c r="I695" s="1">
        <f t="shared" si="85"/>
        <v>45550</v>
      </c>
      <c r="J695" s="1">
        <f t="shared" si="86"/>
        <v>45556</v>
      </c>
    </row>
    <row r="696" spans="1:10" x14ac:dyDescent="0.2">
      <c r="A696" s="1">
        <v>45553</v>
      </c>
      <c r="B696" s="1" t="str">
        <f xml:space="preserve"> TEXT(Table2[[#This Row],[Date]], "mmm-yyyy")</f>
        <v>Sep-2024</v>
      </c>
      <c r="C696">
        <f t="shared" si="80"/>
        <v>2024</v>
      </c>
      <c r="D696">
        <f t="shared" si="81"/>
        <v>9</v>
      </c>
      <c r="E696" t="str">
        <f t="shared" si="82"/>
        <v>September</v>
      </c>
      <c r="F696" t="str">
        <f t="shared" si="87"/>
        <v>Q3</v>
      </c>
      <c r="G696">
        <f t="shared" si="83"/>
        <v>4</v>
      </c>
      <c r="H696" t="str">
        <f t="shared" si="84"/>
        <v>Wednesday</v>
      </c>
      <c r="I696" s="1">
        <f t="shared" si="85"/>
        <v>45550</v>
      </c>
      <c r="J696" s="1">
        <f t="shared" si="86"/>
        <v>45556</v>
      </c>
    </row>
    <row r="697" spans="1:10" x14ac:dyDescent="0.2">
      <c r="A697" s="1">
        <v>45554</v>
      </c>
      <c r="B697" s="1" t="str">
        <f xml:space="preserve"> TEXT(Table2[[#This Row],[Date]], "mmm-yyyy")</f>
        <v>Sep-2024</v>
      </c>
      <c r="C697">
        <f t="shared" si="80"/>
        <v>2024</v>
      </c>
      <c r="D697">
        <f t="shared" si="81"/>
        <v>9</v>
      </c>
      <c r="E697" t="str">
        <f t="shared" si="82"/>
        <v>September</v>
      </c>
      <c r="F697" t="str">
        <f t="shared" si="87"/>
        <v>Q3</v>
      </c>
      <c r="G697">
        <f t="shared" si="83"/>
        <v>5</v>
      </c>
      <c r="H697" t="str">
        <f t="shared" si="84"/>
        <v>Thursday</v>
      </c>
      <c r="I697" s="1">
        <f t="shared" si="85"/>
        <v>45550</v>
      </c>
      <c r="J697" s="1">
        <f t="shared" si="86"/>
        <v>45556</v>
      </c>
    </row>
    <row r="698" spans="1:10" x14ac:dyDescent="0.2">
      <c r="A698" s="1">
        <v>45555</v>
      </c>
      <c r="B698" s="1" t="str">
        <f xml:space="preserve"> TEXT(Table2[[#This Row],[Date]], "mmm-yyyy")</f>
        <v>Sep-2024</v>
      </c>
      <c r="C698">
        <f t="shared" si="80"/>
        <v>2024</v>
      </c>
      <c r="D698">
        <f t="shared" si="81"/>
        <v>9</v>
      </c>
      <c r="E698" t="str">
        <f t="shared" si="82"/>
        <v>September</v>
      </c>
      <c r="F698" t="str">
        <f t="shared" si="87"/>
        <v>Q3</v>
      </c>
      <c r="G698">
        <f t="shared" si="83"/>
        <v>6</v>
      </c>
      <c r="H698" t="str">
        <f t="shared" si="84"/>
        <v>Friday</v>
      </c>
      <c r="I698" s="1">
        <f t="shared" si="85"/>
        <v>45550</v>
      </c>
      <c r="J698" s="1">
        <f t="shared" si="86"/>
        <v>45556</v>
      </c>
    </row>
    <row r="699" spans="1:10" x14ac:dyDescent="0.2">
      <c r="A699" s="1">
        <v>45556</v>
      </c>
      <c r="B699" s="1" t="str">
        <f xml:space="preserve"> TEXT(Table2[[#This Row],[Date]], "mmm-yyyy")</f>
        <v>Sep-2024</v>
      </c>
      <c r="C699">
        <f t="shared" si="80"/>
        <v>2024</v>
      </c>
      <c r="D699">
        <f t="shared" si="81"/>
        <v>9</v>
      </c>
      <c r="E699" t="str">
        <f t="shared" si="82"/>
        <v>September</v>
      </c>
      <c r="F699" t="str">
        <f t="shared" si="87"/>
        <v>Q3</v>
      </c>
      <c r="G699">
        <f t="shared" si="83"/>
        <v>7</v>
      </c>
      <c r="H699" t="str">
        <f t="shared" si="84"/>
        <v>Saturday</v>
      </c>
      <c r="I699" s="1">
        <f t="shared" si="85"/>
        <v>45550</v>
      </c>
      <c r="J699" s="1">
        <f t="shared" si="86"/>
        <v>45556</v>
      </c>
    </row>
    <row r="700" spans="1:10" x14ac:dyDescent="0.2">
      <c r="A700" s="1">
        <v>45557</v>
      </c>
      <c r="B700" s="1" t="str">
        <f xml:space="preserve"> TEXT(Table2[[#This Row],[Date]], "mmm-yyyy")</f>
        <v>Sep-2024</v>
      </c>
      <c r="C700">
        <f t="shared" si="80"/>
        <v>2024</v>
      </c>
      <c r="D700">
        <f t="shared" si="81"/>
        <v>9</v>
      </c>
      <c r="E700" t="str">
        <f t="shared" si="82"/>
        <v>September</v>
      </c>
      <c r="F700" t="str">
        <f t="shared" si="87"/>
        <v>Q3</v>
      </c>
      <c r="G700">
        <f t="shared" si="83"/>
        <v>1</v>
      </c>
      <c r="H700" t="str">
        <f t="shared" si="84"/>
        <v>Sunday</v>
      </c>
      <c r="I700" s="1">
        <f t="shared" si="85"/>
        <v>45557</v>
      </c>
      <c r="J700" s="1">
        <f t="shared" si="86"/>
        <v>45563</v>
      </c>
    </row>
    <row r="701" spans="1:10" x14ac:dyDescent="0.2">
      <c r="A701" s="1">
        <v>45558</v>
      </c>
      <c r="B701" s="1" t="str">
        <f xml:space="preserve"> TEXT(Table2[[#This Row],[Date]], "mmm-yyyy")</f>
        <v>Sep-2024</v>
      </c>
      <c r="C701">
        <f t="shared" si="80"/>
        <v>2024</v>
      </c>
      <c r="D701">
        <f t="shared" si="81"/>
        <v>9</v>
      </c>
      <c r="E701" t="str">
        <f t="shared" si="82"/>
        <v>September</v>
      </c>
      <c r="F701" t="str">
        <f t="shared" si="87"/>
        <v>Q3</v>
      </c>
      <c r="G701">
        <f t="shared" si="83"/>
        <v>2</v>
      </c>
      <c r="H701" t="str">
        <f t="shared" si="84"/>
        <v>Monday</v>
      </c>
      <c r="I701" s="1">
        <f t="shared" si="85"/>
        <v>45557</v>
      </c>
      <c r="J701" s="1">
        <f t="shared" si="86"/>
        <v>45563</v>
      </c>
    </row>
    <row r="702" spans="1:10" x14ac:dyDescent="0.2">
      <c r="A702" s="1">
        <v>45559</v>
      </c>
      <c r="B702" s="1" t="str">
        <f xml:space="preserve"> TEXT(Table2[[#This Row],[Date]], "mmm-yyyy")</f>
        <v>Sep-2024</v>
      </c>
      <c r="C702">
        <f t="shared" si="80"/>
        <v>2024</v>
      </c>
      <c r="D702">
        <f t="shared" si="81"/>
        <v>9</v>
      </c>
      <c r="E702" t="str">
        <f t="shared" si="82"/>
        <v>September</v>
      </c>
      <c r="F702" t="str">
        <f t="shared" si="87"/>
        <v>Q3</v>
      </c>
      <c r="G702">
        <f t="shared" si="83"/>
        <v>3</v>
      </c>
      <c r="H702" t="str">
        <f t="shared" si="84"/>
        <v>Tuesday</v>
      </c>
      <c r="I702" s="1">
        <f t="shared" si="85"/>
        <v>45557</v>
      </c>
      <c r="J702" s="1">
        <f t="shared" si="86"/>
        <v>45563</v>
      </c>
    </row>
    <row r="703" spans="1:10" x14ac:dyDescent="0.2">
      <c r="A703" s="1">
        <v>45560</v>
      </c>
      <c r="B703" s="1" t="str">
        <f xml:space="preserve"> TEXT(Table2[[#This Row],[Date]], "mmm-yyyy")</f>
        <v>Sep-2024</v>
      </c>
      <c r="C703">
        <f t="shared" si="80"/>
        <v>2024</v>
      </c>
      <c r="D703">
        <f t="shared" si="81"/>
        <v>9</v>
      </c>
      <c r="E703" t="str">
        <f t="shared" si="82"/>
        <v>September</v>
      </c>
      <c r="F703" t="str">
        <f t="shared" si="87"/>
        <v>Q3</v>
      </c>
      <c r="G703">
        <f t="shared" si="83"/>
        <v>4</v>
      </c>
      <c r="H703" t="str">
        <f t="shared" si="84"/>
        <v>Wednesday</v>
      </c>
      <c r="I703" s="1">
        <f t="shared" si="85"/>
        <v>45557</v>
      </c>
      <c r="J703" s="1">
        <f t="shared" si="86"/>
        <v>45563</v>
      </c>
    </row>
    <row r="704" spans="1:10" x14ac:dyDescent="0.2">
      <c r="A704" s="1">
        <v>45561</v>
      </c>
      <c r="B704" s="1" t="str">
        <f xml:space="preserve"> TEXT(Table2[[#This Row],[Date]], "mmm-yyyy")</f>
        <v>Sep-2024</v>
      </c>
      <c r="C704">
        <f t="shared" si="80"/>
        <v>2024</v>
      </c>
      <c r="D704">
        <f t="shared" si="81"/>
        <v>9</v>
      </c>
      <c r="E704" t="str">
        <f t="shared" si="82"/>
        <v>September</v>
      </c>
      <c r="F704" t="str">
        <f t="shared" si="87"/>
        <v>Q3</v>
      </c>
      <c r="G704">
        <f t="shared" si="83"/>
        <v>5</v>
      </c>
      <c r="H704" t="str">
        <f t="shared" si="84"/>
        <v>Thursday</v>
      </c>
      <c r="I704" s="1">
        <f t="shared" si="85"/>
        <v>45557</v>
      </c>
      <c r="J704" s="1">
        <f t="shared" si="86"/>
        <v>45563</v>
      </c>
    </row>
    <row r="705" spans="1:10" x14ac:dyDescent="0.2">
      <c r="A705" s="1">
        <v>45562</v>
      </c>
      <c r="B705" s="1" t="str">
        <f xml:space="preserve"> TEXT(Table2[[#This Row],[Date]], "mmm-yyyy")</f>
        <v>Sep-2024</v>
      </c>
      <c r="C705">
        <f t="shared" si="80"/>
        <v>2024</v>
      </c>
      <c r="D705">
        <f t="shared" si="81"/>
        <v>9</v>
      </c>
      <c r="E705" t="str">
        <f t="shared" si="82"/>
        <v>September</v>
      </c>
      <c r="F705" t="str">
        <f t="shared" si="87"/>
        <v>Q3</v>
      </c>
      <c r="G705">
        <f t="shared" si="83"/>
        <v>6</v>
      </c>
      <c r="H705" t="str">
        <f t="shared" si="84"/>
        <v>Friday</v>
      </c>
      <c r="I705" s="1">
        <f t="shared" si="85"/>
        <v>45557</v>
      </c>
      <c r="J705" s="1">
        <f t="shared" si="86"/>
        <v>45563</v>
      </c>
    </row>
    <row r="706" spans="1:10" x14ac:dyDescent="0.2">
      <c r="A706" s="1">
        <v>45563</v>
      </c>
      <c r="B706" s="1" t="str">
        <f xml:space="preserve"> TEXT(Table2[[#This Row],[Date]], "mmm-yyyy")</f>
        <v>Sep-2024</v>
      </c>
      <c r="C706">
        <f t="shared" ref="C706:C762" si="88" xml:space="preserve"> YEAR(A706)</f>
        <v>2024</v>
      </c>
      <c r="D706">
        <f t="shared" ref="D706:D762" si="89" xml:space="preserve"> MONTH(A706)</f>
        <v>9</v>
      </c>
      <c r="E706" t="str">
        <f t="shared" ref="E706:E762" si="90" xml:space="preserve"> TEXT(A706,"mmmm")</f>
        <v>September</v>
      </c>
      <c r="F706" t="str">
        <f t="shared" si="87"/>
        <v>Q3</v>
      </c>
      <c r="G706">
        <f t="shared" si="83"/>
        <v>7</v>
      </c>
      <c r="H706" t="str">
        <f t="shared" si="84"/>
        <v>Saturday</v>
      </c>
      <c r="I706" s="1">
        <f t="shared" ref="I706:I762" si="91">A706 - WEEKDAY(A706, 1) + 1</f>
        <v>45557</v>
      </c>
      <c r="J706" s="1">
        <f t="shared" ref="J706:J762" si="92">A706 - WEEKDAY(A706, 1) + 7</f>
        <v>45563</v>
      </c>
    </row>
    <row r="707" spans="1:10" x14ac:dyDescent="0.2">
      <c r="A707" s="1">
        <v>45564</v>
      </c>
      <c r="B707" s="1" t="str">
        <f xml:space="preserve"> TEXT(Table2[[#This Row],[Date]], "mmm-yyyy")</f>
        <v>Sep-2024</v>
      </c>
      <c r="C707">
        <f t="shared" si="88"/>
        <v>2024</v>
      </c>
      <c r="D707">
        <f t="shared" si="89"/>
        <v>9</v>
      </c>
      <c r="E707" t="str">
        <f t="shared" si="90"/>
        <v>September</v>
      </c>
      <c r="F707" t="str">
        <f t="shared" ref="F707:F762" si="93" xml:space="preserve"> "Q" &amp; INT((D707-1)/3)+1</f>
        <v>Q3</v>
      </c>
      <c r="G707">
        <f t="shared" ref="G707:G762" si="94" xml:space="preserve"> WEEKDAY(A707)</f>
        <v>1</v>
      </c>
      <c r="H707" t="str">
        <f t="shared" ref="H707:H762" si="95" xml:space="preserve"> TEXT(A707,"dddd")</f>
        <v>Sunday</v>
      </c>
      <c r="I707" s="1">
        <f t="shared" si="91"/>
        <v>45564</v>
      </c>
      <c r="J707" s="1">
        <f t="shared" si="92"/>
        <v>45570</v>
      </c>
    </row>
    <row r="708" spans="1:10" x14ac:dyDescent="0.2">
      <c r="A708" s="1">
        <v>45565</v>
      </c>
      <c r="B708" s="1" t="str">
        <f xml:space="preserve"> TEXT(Table2[[#This Row],[Date]], "mmm-yyyy")</f>
        <v>Sep-2024</v>
      </c>
      <c r="C708">
        <f t="shared" si="88"/>
        <v>2024</v>
      </c>
      <c r="D708">
        <f t="shared" si="89"/>
        <v>9</v>
      </c>
      <c r="E708" t="str">
        <f t="shared" si="90"/>
        <v>September</v>
      </c>
      <c r="F708" t="str">
        <f t="shared" si="93"/>
        <v>Q3</v>
      </c>
      <c r="G708">
        <f t="shared" si="94"/>
        <v>2</v>
      </c>
      <c r="H708" t="str">
        <f t="shared" si="95"/>
        <v>Monday</v>
      </c>
      <c r="I708" s="1">
        <f t="shared" si="91"/>
        <v>45564</v>
      </c>
      <c r="J708" s="1">
        <f t="shared" si="92"/>
        <v>45570</v>
      </c>
    </row>
    <row r="709" spans="1:10" x14ac:dyDescent="0.2">
      <c r="A709" s="1">
        <v>45566</v>
      </c>
      <c r="B709" s="1" t="str">
        <f xml:space="preserve"> TEXT(Table2[[#This Row],[Date]], "mmm-yyyy")</f>
        <v>Oct-2024</v>
      </c>
      <c r="C709">
        <f t="shared" si="88"/>
        <v>2024</v>
      </c>
      <c r="D709">
        <f t="shared" si="89"/>
        <v>10</v>
      </c>
      <c r="E709" t="str">
        <f t="shared" si="90"/>
        <v>October</v>
      </c>
      <c r="F709" t="str">
        <f t="shared" si="93"/>
        <v>Q4</v>
      </c>
      <c r="G709">
        <f t="shared" si="94"/>
        <v>3</v>
      </c>
      <c r="H709" t="str">
        <f t="shared" si="95"/>
        <v>Tuesday</v>
      </c>
      <c r="I709" s="1">
        <f t="shared" si="91"/>
        <v>45564</v>
      </c>
      <c r="J709" s="1">
        <f t="shared" si="92"/>
        <v>45570</v>
      </c>
    </row>
    <row r="710" spans="1:10" x14ac:dyDescent="0.2">
      <c r="A710" s="1">
        <v>45567</v>
      </c>
      <c r="B710" s="1" t="str">
        <f xml:space="preserve"> TEXT(Table2[[#This Row],[Date]], "mmm-yyyy")</f>
        <v>Oct-2024</v>
      </c>
      <c r="C710">
        <f t="shared" si="88"/>
        <v>2024</v>
      </c>
      <c r="D710">
        <f t="shared" si="89"/>
        <v>10</v>
      </c>
      <c r="E710" t="str">
        <f t="shared" si="90"/>
        <v>October</v>
      </c>
      <c r="F710" t="str">
        <f t="shared" si="93"/>
        <v>Q4</v>
      </c>
      <c r="G710">
        <f t="shared" si="94"/>
        <v>4</v>
      </c>
      <c r="H710" t="str">
        <f t="shared" si="95"/>
        <v>Wednesday</v>
      </c>
      <c r="I710" s="1">
        <f t="shared" si="91"/>
        <v>45564</v>
      </c>
      <c r="J710" s="1">
        <f t="shared" si="92"/>
        <v>45570</v>
      </c>
    </row>
    <row r="711" spans="1:10" x14ac:dyDescent="0.2">
      <c r="A711" s="1">
        <v>45568</v>
      </c>
      <c r="B711" s="1" t="str">
        <f xml:space="preserve"> TEXT(Table2[[#This Row],[Date]], "mmm-yyyy")</f>
        <v>Oct-2024</v>
      </c>
      <c r="C711">
        <f t="shared" si="88"/>
        <v>2024</v>
      </c>
      <c r="D711">
        <f t="shared" si="89"/>
        <v>10</v>
      </c>
      <c r="E711" t="str">
        <f t="shared" si="90"/>
        <v>October</v>
      </c>
      <c r="F711" t="str">
        <f t="shared" si="93"/>
        <v>Q4</v>
      </c>
      <c r="G711">
        <f t="shared" si="94"/>
        <v>5</v>
      </c>
      <c r="H711" t="str">
        <f t="shared" si="95"/>
        <v>Thursday</v>
      </c>
      <c r="I711" s="1">
        <f t="shared" si="91"/>
        <v>45564</v>
      </c>
      <c r="J711" s="1">
        <f t="shared" si="92"/>
        <v>45570</v>
      </c>
    </row>
    <row r="712" spans="1:10" x14ac:dyDescent="0.2">
      <c r="A712" s="1">
        <v>45569</v>
      </c>
      <c r="B712" s="1" t="str">
        <f xml:space="preserve"> TEXT(Table2[[#This Row],[Date]], "mmm-yyyy")</f>
        <v>Oct-2024</v>
      </c>
      <c r="C712">
        <f t="shared" si="88"/>
        <v>2024</v>
      </c>
      <c r="D712">
        <f t="shared" si="89"/>
        <v>10</v>
      </c>
      <c r="E712" t="str">
        <f t="shared" si="90"/>
        <v>October</v>
      </c>
      <c r="F712" t="str">
        <f t="shared" si="93"/>
        <v>Q4</v>
      </c>
      <c r="G712">
        <f t="shared" si="94"/>
        <v>6</v>
      </c>
      <c r="H712" t="str">
        <f t="shared" si="95"/>
        <v>Friday</v>
      </c>
      <c r="I712" s="1">
        <f t="shared" si="91"/>
        <v>45564</v>
      </c>
      <c r="J712" s="1">
        <f t="shared" si="92"/>
        <v>45570</v>
      </c>
    </row>
    <row r="713" spans="1:10" x14ac:dyDescent="0.2">
      <c r="A713" s="1">
        <v>45570</v>
      </c>
      <c r="B713" s="1" t="str">
        <f xml:space="preserve"> TEXT(Table2[[#This Row],[Date]], "mmm-yyyy")</f>
        <v>Oct-2024</v>
      </c>
      <c r="C713">
        <f t="shared" si="88"/>
        <v>2024</v>
      </c>
      <c r="D713">
        <f t="shared" si="89"/>
        <v>10</v>
      </c>
      <c r="E713" t="str">
        <f t="shared" si="90"/>
        <v>October</v>
      </c>
      <c r="F713" t="str">
        <f t="shared" si="93"/>
        <v>Q4</v>
      </c>
      <c r="G713">
        <f t="shared" si="94"/>
        <v>7</v>
      </c>
      <c r="H713" t="str">
        <f t="shared" si="95"/>
        <v>Saturday</v>
      </c>
      <c r="I713" s="1">
        <f t="shared" si="91"/>
        <v>45564</v>
      </c>
      <c r="J713" s="1">
        <f t="shared" si="92"/>
        <v>45570</v>
      </c>
    </row>
    <row r="714" spans="1:10" x14ac:dyDescent="0.2">
      <c r="A714" s="1">
        <v>45571</v>
      </c>
      <c r="B714" s="1" t="str">
        <f xml:space="preserve"> TEXT(Table2[[#This Row],[Date]], "mmm-yyyy")</f>
        <v>Oct-2024</v>
      </c>
      <c r="C714">
        <f t="shared" si="88"/>
        <v>2024</v>
      </c>
      <c r="D714">
        <f t="shared" si="89"/>
        <v>10</v>
      </c>
      <c r="E714" t="str">
        <f t="shared" si="90"/>
        <v>October</v>
      </c>
      <c r="F714" t="str">
        <f t="shared" si="93"/>
        <v>Q4</v>
      </c>
      <c r="G714">
        <f t="shared" si="94"/>
        <v>1</v>
      </c>
      <c r="H714" t="str">
        <f t="shared" si="95"/>
        <v>Sunday</v>
      </c>
      <c r="I714" s="1">
        <f t="shared" si="91"/>
        <v>45571</v>
      </c>
      <c r="J714" s="1">
        <f t="shared" si="92"/>
        <v>45577</v>
      </c>
    </row>
    <row r="715" spans="1:10" x14ac:dyDescent="0.2">
      <c r="A715" s="1">
        <v>45572</v>
      </c>
      <c r="B715" s="1" t="str">
        <f xml:space="preserve"> TEXT(Table2[[#This Row],[Date]], "mmm-yyyy")</f>
        <v>Oct-2024</v>
      </c>
      <c r="C715">
        <f t="shared" si="88"/>
        <v>2024</v>
      </c>
      <c r="D715">
        <f t="shared" si="89"/>
        <v>10</v>
      </c>
      <c r="E715" t="str">
        <f t="shared" si="90"/>
        <v>October</v>
      </c>
      <c r="F715" t="str">
        <f t="shared" si="93"/>
        <v>Q4</v>
      </c>
      <c r="G715">
        <f t="shared" si="94"/>
        <v>2</v>
      </c>
      <c r="H715" t="str">
        <f t="shared" si="95"/>
        <v>Monday</v>
      </c>
      <c r="I715" s="1">
        <f t="shared" si="91"/>
        <v>45571</v>
      </c>
      <c r="J715" s="1">
        <f t="shared" si="92"/>
        <v>45577</v>
      </c>
    </row>
    <row r="716" spans="1:10" x14ac:dyDescent="0.2">
      <c r="A716" s="1">
        <v>45573</v>
      </c>
      <c r="B716" s="1" t="str">
        <f xml:space="preserve"> TEXT(Table2[[#This Row],[Date]], "mmm-yyyy")</f>
        <v>Oct-2024</v>
      </c>
      <c r="C716">
        <f t="shared" si="88"/>
        <v>2024</v>
      </c>
      <c r="D716">
        <f t="shared" si="89"/>
        <v>10</v>
      </c>
      <c r="E716" t="str">
        <f t="shared" si="90"/>
        <v>October</v>
      </c>
      <c r="F716" t="str">
        <f t="shared" si="93"/>
        <v>Q4</v>
      </c>
      <c r="G716">
        <f t="shared" si="94"/>
        <v>3</v>
      </c>
      <c r="H716" t="str">
        <f t="shared" si="95"/>
        <v>Tuesday</v>
      </c>
      <c r="I716" s="1">
        <f t="shared" si="91"/>
        <v>45571</v>
      </c>
      <c r="J716" s="1">
        <f t="shared" si="92"/>
        <v>45577</v>
      </c>
    </row>
    <row r="717" spans="1:10" x14ac:dyDescent="0.2">
      <c r="A717" s="1">
        <v>45574</v>
      </c>
      <c r="B717" s="1" t="str">
        <f xml:space="preserve"> TEXT(Table2[[#This Row],[Date]], "mmm-yyyy")</f>
        <v>Oct-2024</v>
      </c>
      <c r="C717">
        <f t="shared" si="88"/>
        <v>2024</v>
      </c>
      <c r="D717">
        <f t="shared" si="89"/>
        <v>10</v>
      </c>
      <c r="E717" t="str">
        <f t="shared" si="90"/>
        <v>October</v>
      </c>
      <c r="F717" t="str">
        <f t="shared" si="93"/>
        <v>Q4</v>
      </c>
      <c r="G717">
        <f t="shared" si="94"/>
        <v>4</v>
      </c>
      <c r="H717" t="str">
        <f t="shared" si="95"/>
        <v>Wednesday</v>
      </c>
      <c r="I717" s="1">
        <f t="shared" si="91"/>
        <v>45571</v>
      </c>
      <c r="J717" s="1">
        <f t="shared" si="92"/>
        <v>45577</v>
      </c>
    </row>
    <row r="718" spans="1:10" x14ac:dyDescent="0.2">
      <c r="A718" s="1">
        <v>45575</v>
      </c>
      <c r="B718" s="1" t="str">
        <f xml:space="preserve"> TEXT(Table2[[#This Row],[Date]], "mmm-yyyy")</f>
        <v>Oct-2024</v>
      </c>
      <c r="C718">
        <f t="shared" si="88"/>
        <v>2024</v>
      </c>
      <c r="D718">
        <f t="shared" si="89"/>
        <v>10</v>
      </c>
      <c r="E718" t="str">
        <f t="shared" si="90"/>
        <v>October</v>
      </c>
      <c r="F718" t="str">
        <f t="shared" si="93"/>
        <v>Q4</v>
      </c>
      <c r="G718">
        <f t="shared" si="94"/>
        <v>5</v>
      </c>
      <c r="H718" t="str">
        <f t="shared" si="95"/>
        <v>Thursday</v>
      </c>
      <c r="I718" s="1">
        <f t="shared" si="91"/>
        <v>45571</v>
      </c>
      <c r="J718" s="1">
        <f t="shared" si="92"/>
        <v>45577</v>
      </c>
    </row>
    <row r="719" spans="1:10" x14ac:dyDescent="0.2">
      <c r="A719" s="1">
        <v>45576</v>
      </c>
      <c r="B719" s="1" t="str">
        <f xml:space="preserve"> TEXT(Table2[[#This Row],[Date]], "mmm-yyyy")</f>
        <v>Oct-2024</v>
      </c>
      <c r="C719">
        <f t="shared" si="88"/>
        <v>2024</v>
      </c>
      <c r="D719">
        <f t="shared" si="89"/>
        <v>10</v>
      </c>
      <c r="E719" t="str">
        <f t="shared" si="90"/>
        <v>October</v>
      </c>
      <c r="F719" t="str">
        <f t="shared" si="93"/>
        <v>Q4</v>
      </c>
      <c r="G719">
        <f t="shared" si="94"/>
        <v>6</v>
      </c>
      <c r="H719" t="str">
        <f t="shared" si="95"/>
        <v>Friday</v>
      </c>
      <c r="I719" s="1">
        <f t="shared" si="91"/>
        <v>45571</v>
      </c>
      <c r="J719" s="1">
        <f t="shared" si="92"/>
        <v>45577</v>
      </c>
    </row>
    <row r="720" spans="1:10" x14ac:dyDescent="0.2">
      <c r="A720" s="1">
        <v>45577</v>
      </c>
      <c r="B720" s="1" t="str">
        <f xml:space="preserve"> TEXT(Table2[[#This Row],[Date]], "mmm-yyyy")</f>
        <v>Oct-2024</v>
      </c>
      <c r="C720">
        <f t="shared" si="88"/>
        <v>2024</v>
      </c>
      <c r="D720">
        <f t="shared" si="89"/>
        <v>10</v>
      </c>
      <c r="E720" t="str">
        <f t="shared" si="90"/>
        <v>October</v>
      </c>
      <c r="F720" t="str">
        <f t="shared" si="93"/>
        <v>Q4</v>
      </c>
      <c r="G720">
        <f t="shared" si="94"/>
        <v>7</v>
      </c>
      <c r="H720" t="str">
        <f t="shared" si="95"/>
        <v>Saturday</v>
      </c>
      <c r="I720" s="1">
        <f t="shared" si="91"/>
        <v>45571</v>
      </c>
      <c r="J720" s="1">
        <f t="shared" si="92"/>
        <v>45577</v>
      </c>
    </row>
    <row r="721" spans="1:10" x14ac:dyDescent="0.2">
      <c r="A721" s="1">
        <v>45578</v>
      </c>
      <c r="B721" s="1" t="str">
        <f xml:space="preserve"> TEXT(Table2[[#This Row],[Date]], "mmm-yyyy")</f>
        <v>Oct-2024</v>
      </c>
      <c r="C721">
        <f t="shared" si="88"/>
        <v>2024</v>
      </c>
      <c r="D721">
        <f t="shared" si="89"/>
        <v>10</v>
      </c>
      <c r="E721" t="str">
        <f t="shared" si="90"/>
        <v>October</v>
      </c>
      <c r="F721" t="str">
        <f t="shared" si="93"/>
        <v>Q4</v>
      </c>
      <c r="G721">
        <f t="shared" si="94"/>
        <v>1</v>
      </c>
      <c r="H721" t="str">
        <f t="shared" si="95"/>
        <v>Sunday</v>
      </c>
      <c r="I721" s="1">
        <f t="shared" si="91"/>
        <v>45578</v>
      </c>
      <c r="J721" s="1">
        <f t="shared" si="92"/>
        <v>45584</v>
      </c>
    </row>
    <row r="722" spans="1:10" x14ac:dyDescent="0.2">
      <c r="A722" s="1">
        <v>45579</v>
      </c>
      <c r="B722" s="1" t="str">
        <f xml:space="preserve"> TEXT(Table2[[#This Row],[Date]], "mmm-yyyy")</f>
        <v>Oct-2024</v>
      </c>
      <c r="C722">
        <f t="shared" si="88"/>
        <v>2024</v>
      </c>
      <c r="D722">
        <f t="shared" si="89"/>
        <v>10</v>
      </c>
      <c r="E722" t="str">
        <f t="shared" si="90"/>
        <v>October</v>
      </c>
      <c r="F722" t="str">
        <f t="shared" si="93"/>
        <v>Q4</v>
      </c>
      <c r="G722">
        <f t="shared" si="94"/>
        <v>2</v>
      </c>
      <c r="H722" t="str">
        <f t="shared" si="95"/>
        <v>Monday</v>
      </c>
      <c r="I722" s="1">
        <f t="shared" si="91"/>
        <v>45578</v>
      </c>
      <c r="J722" s="1">
        <f t="shared" si="92"/>
        <v>45584</v>
      </c>
    </row>
    <row r="723" spans="1:10" x14ac:dyDescent="0.2">
      <c r="A723" s="1">
        <v>45580</v>
      </c>
      <c r="B723" s="1" t="str">
        <f xml:space="preserve"> TEXT(Table2[[#This Row],[Date]], "mmm-yyyy")</f>
        <v>Oct-2024</v>
      </c>
      <c r="C723">
        <f t="shared" si="88"/>
        <v>2024</v>
      </c>
      <c r="D723">
        <f t="shared" si="89"/>
        <v>10</v>
      </c>
      <c r="E723" t="str">
        <f t="shared" si="90"/>
        <v>October</v>
      </c>
      <c r="F723" t="str">
        <f t="shared" si="93"/>
        <v>Q4</v>
      </c>
      <c r="G723">
        <f t="shared" si="94"/>
        <v>3</v>
      </c>
      <c r="H723" t="str">
        <f t="shared" si="95"/>
        <v>Tuesday</v>
      </c>
      <c r="I723" s="1">
        <f t="shared" si="91"/>
        <v>45578</v>
      </c>
      <c r="J723" s="1">
        <f t="shared" si="92"/>
        <v>45584</v>
      </c>
    </row>
    <row r="724" spans="1:10" x14ac:dyDescent="0.2">
      <c r="A724" s="1">
        <v>45581</v>
      </c>
      <c r="B724" s="1" t="str">
        <f xml:space="preserve"> TEXT(Table2[[#This Row],[Date]], "mmm-yyyy")</f>
        <v>Oct-2024</v>
      </c>
      <c r="C724">
        <f t="shared" si="88"/>
        <v>2024</v>
      </c>
      <c r="D724">
        <f t="shared" si="89"/>
        <v>10</v>
      </c>
      <c r="E724" t="str">
        <f t="shared" si="90"/>
        <v>October</v>
      </c>
      <c r="F724" t="str">
        <f t="shared" si="93"/>
        <v>Q4</v>
      </c>
      <c r="G724">
        <f t="shared" si="94"/>
        <v>4</v>
      </c>
      <c r="H724" t="str">
        <f t="shared" si="95"/>
        <v>Wednesday</v>
      </c>
      <c r="I724" s="1">
        <f t="shared" si="91"/>
        <v>45578</v>
      </c>
      <c r="J724" s="1">
        <f t="shared" si="92"/>
        <v>45584</v>
      </c>
    </row>
    <row r="725" spans="1:10" x14ac:dyDescent="0.2">
      <c r="A725" s="1">
        <v>45582</v>
      </c>
      <c r="B725" s="1" t="str">
        <f xml:space="preserve"> TEXT(Table2[[#This Row],[Date]], "mmm-yyyy")</f>
        <v>Oct-2024</v>
      </c>
      <c r="C725">
        <f t="shared" si="88"/>
        <v>2024</v>
      </c>
      <c r="D725">
        <f t="shared" si="89"/>
        <v>10</v>
      </c>
      <c r="E725" t="str">
        <f t="shared" si="90"/>
        <v>October</v>
      </c>
      <c r="F725" t="str">
        <f t="shared" si="93"/>
        <v>Q4</v>
      </c>
      <c r="G725">
        <f t="shared" si="94"/>
        <v>5</v>
      </c>
      <c r="H725" t="str">
        <f t="shared" si="95"/>
        <v>Thursday</v>
      </c>
      <c r="I725" s="1">
        <f t="shared" si="91"/>
        <v>45578</v>
      </c>
      <c r="J725" s="1">
        <f t="shared" si="92"/>
        <v>45584</v>
      </c>
    </row>
    <row r="726" spans="1:10" x14ac:dyDescent="0.2">
      <c r="A726" s="1">
        <v>45583</v>
      </c>
      <c r="B726" s="1" t="str">
        <f xml:space="preserve"> TEXT(Table2[[#This Row],[Date]], "mmm-yyyy")</f>
        <v>Oct-2024</v>
      </c>
      <c r="C726">
        <f t="shared" si="88"/>
        <v>2024</v>
      </c>
      <c r="D726">
        <f t="shared" si="89"/>
        <v>10</v>
      </c>
      <c r="E726" t="str">
        <f t="shared" si="90"/>
        <v>October</v>
      </c>
      <c r="F726" t="str">
        <f t="shared" si="93"/>
        <v>Q4</v>
      </c>
      <c r="G726">
        <f t="shared" si="94"/>
        <v>6</v>
      </c>
      <c r="H726" t="str">
        <f t="shared" si="95"/>
        <v>Friday</v>
      </c>
      <c r="I726" s="1">
        <f t="shared" si="91"/>
        <v>45578</v>
      </c>
      <c r="J726" s="1">
        <f t="shared" si="92"/>
        <v>45584</v>
      </c>
    </row>
    <row r="727" spans="1:10" x14ac:dyDescent="0.2">
      <c r="A727" s="1">
        <v>45584</v>
      </c>
      <c r="B727" s="1" t="str">
        <f xml:space="preserve"> TEXT(Table2[[#This Row],[Date]], "mmm-yyyy")</f>
        <v>Oct-2024</v>
      </c>
      <c r="C727">
        <f t="shared" si="88"/>
        <v>2024</v>
      </c>
      <c r="D727">
        <f t="shared" si="89"/>
        <v>10</v>
      </c>
      <c r="E727" t="str">
        <f t="shared" si="90"/>
        <v>October</v>
      </c>
      <c r="F727" t="str">
        <f t="shared" si="93"/>
        <v>Q4</v>
      </c>
      <c r="G727">
        <f t="shared" si="94"/>
        <v>7</v>
      </c>
      <c r="H727" t="str">
        <f t="shared" si="95"/>
        <v>Saturday</v>
      </c>
      <c r="I727" s="1">
        <f t="shared" si="91"/>
        <v>45578</v>
      </c>
      <c r="J727" s="1">
        <f t="shared" si="92"/>
        <v>45584</v>
      </c>
    </row>
    <row r="728" spans="1:10" x14ac:dyDescent="0.2">
      <c r="A728" s="1">
        <v>45585</v>
      </c>
      <c r="B728" s="1" t="str">
        <f xml:space="preserve"> TEXT(Table2[[#This Row],[Date]], "mmm-yyyy")</f>
        <v>Oct-2024</v>
      </c>
      <c r="C728">
        <f t="shared" si="88"/>
        <v>2024</v>
      </c>
      <c r="D728">
        <f t="shared" si="89"/>
        <v>10</v>
      </c>
      <c r="E728" t="str">
        <f t="shared" si="90"/>
        <v>October</v>
      </c>
      <c r="F728" t="str">
        <f t="shared" si="93"/>
        <v>Q4</v>
      </c>
      <c r="G728">
        <f t="shared" si="94"/>
        <v>1</v>
      </c>
      <c r="H728" t="str">
        <f t="shared" si="95"/>
        <v>Sunday</v>
      </c>
      <c r="I728" s="1">
        <f t="shared" si="91"/>
        <v>45585</v>
      </c>
      <c r="J728" s="1">
        <f t="shared" si="92"/>
        <v>45591</v>
      </c>
    </row>
    <row r="729" spans="1:10" x14ac:dyDescent="0.2">
      <c r="A729" s="1">
        <v>45586</v>
      </c>
      <c r="B729" s="1" t="str">
        <f xml:space="preserve"> TEXT(Table2[[#This Row],[Date]], "mmm-yyyy")</f>
        <v>Oct-2024</v>
      </c>
      <c r="C729">
        <f t="shared" si="88"/>
        <v>2024</v>
      </c>
      <c r="D729">
        <f t="shared" si="89"/>
        <v>10</v>
      </c>
      <c r="E729" t="str">
        <f t="shared" si="90"/>
        <v>October</v>
      </c>
      <c r="F729" t="str">
        <f t="shared" si="93"/>
        <v>Q4</v>
      </c>
      <c r="G729">
        <f t="shared" si="94"/>
        <v>2</v>
      </c>
      <c r="H729" t="str">
        <f t="shared" si="95"/>
        <v>Monday</v>
      </c>
      <c r="I729" s="1">
        <f t="shared" si="91"/>
        <v>45585</v>
      </c>
      <c r="J729" s="1">
        <f t="shared" si="92"/>
        <v>45591</v>
      </c>
    </row>
    <row r="730" spans="1:10" x14ac:dyDescent="0.2">
      <c r="A730" s="1">
        <v>45587</v>
      </c>
      <c r="B730" s="1" t="str">
        <f xml:space="preserve"> TEXT(Table2[[#This Row],[Date]], "mmm-yyyy")</f>
        <v>Oct-2024</v>
      </c>
      <c r="C730">
        <f t="shared" si="88"/>
        <v>2024</v>
      </c>
      <c r="D730">
        <f t="shared" si="89"/>
        <v>10</v>
      </c>
      <c r="E730" t="str">
        <f t="shared" si="90"/>
        <v>October</v>
      </c>
      <c r="F730" t="str">
        <f t="shared" si="93"/>
        <v>Q4</v>
      </c>
      <c r="G730">
        <f t="shared" si="94"/>
        <v>3</v>
      </c>
      <c r="H730" t="str">
        <f t="shared" si="95"/>
        <v>Tuesday</v>
      </c>
      <c r="I730" s="1">
        <f t="shared" si="91"/>
        <v>45585</v>
      </c>
      <c r="J730" s="1">
        <f t="shared" si="92"/>
        <v>45591</v>
      </c>
    </row>
    <row r="731" spans="1:10" x14ac:dyDescent="0.2">
      <c r="A731" s="1">
        <v>45588</v>
      </c>
      <c r="B731" s="1" t="str">
        <f xml:space="preserve"> TEXT(Table2[[#This Row],[Date]], "mmm-yyyy")</f>
        <v>Oct-2024</v>
      </c>
      <c r="C731">
        <f t="shared" si="88"/>
        <v>2024</v>
      </c>
      <c r="D731">
        <f t="shared" si="89"/>
        <v>10</v>
      </c>
      <c r="E731" t="str">
        <f t="shared" si="90"/>
        <v>October</v>
      </c>
      <c r="F731" t="str">
        <f t="shared" si="93"/>
        <v>Q4</v>
      </c>
      <c r="G731">
        <f t="shared" si="94"/>
        <v>4</v>
      </c>
      <c r="H731" t="str">
        <f t="shared" si="95"/>
        <v>Wednesday</v>
      </c>
      <c r="I731" s="1">
        <f t="shared" si="91"/>
        <v>45585</v>
      </c>
      <c r="J731" s="1">
        <f t="shared" si="92"/>
        <v>45591</v>
      </c>
    </row>
    <row r="732" spans="1:10" x14ac:dyDescent="0.2">
      <c r="A732" s="1">
        <v>45589</v>
      </c>
      <c r="B732" s="1" t="str">
        <f xml:space="preserve"> TEXT(Table2[[#This Row],[Date]], "mmm-yyyy")</f>
        <v>Oct-2024</v>
      </c>
      <c r="C732">
        <f t="shared" si="88"/>
        <v>2024</v>
      </c>
      <c r="D732">
        <f t="shared" si="89"/>
        <v>10</v>
      </c>
      <c r="E732" t="str">
        <f t="shared" si="90"/>
        <v>October</v>
      </c>
      <c r="F732" t="str">
        <f t="shared" si="93"/>
        <v>Q4</v>
      </c>
      <c r="G732">
        <f t="shared" si="94"/>
        <v>5</v>
      </c>
      <c r="H732" t="str">
        <f t="shared" si="95"/>
        <v>Thursday</v>
      </c>
      <c r="I732" s="1">
        <f t="shared" si="91"/>
        <v>45585</v>
      </c>
      <c r="J732" s="1">
        <f t="shared" si="92"/>
        <v>45591</v>
      </c>
    </row>
    <row r="733" spans="1:10" x14ac:dyDescent="0.2">
      <c r="A733" s="1">
        <v>45590</v>
      </c>
      <c r="B733" s="1" t="str">
        <f xml:space="preserve"> TEXT(Table2[[#This Row],[Date]], "mmm-yyyy")</f>
        <v>Oct-2024</v>
      </c>
      <c r="C733">
        <f t="shared" si="88"/>
        <v>2024</v>
      </c>
      <c r="D733">
        <f t="shared" si="89"/>
        <v>10</v>
      </c>
      <c r="E733" t="str">
        <f t="shared" si="90"/>
        <v>October</v>
      </c>
      <c r="F733" t="str">
        <f t="shared" si="93"/>
        <v>Q4</v>
      </c>
      <c r="G733">
        <f t="shared" si="94"/>
        <v>6</v>
      </c>
      <c r="H733" t="str">
        <f t="shared" si="95"/>
        <v>Friday</v>
      </c>
      <c r="I733" s="1">
        <f t="shared" si="91"/>
        <v>45585</v>
      </c>
      <c r="J733" s="1">
        <f t="shared" si="92"/>
        <v>45591</v>
      </c>
    </row>
    <row r="734" spans="1:10" x14ac:dyDescent="0.2">
      <c r="A734" s="1">
        <v>45591</v>
      </c>
      <c r="B734" s="1" t="str">
        <f xml:space="preserve"> TEXT(Table2[[#This Row],[Date]], "mmm-yyyy")</f>
        <v>Oct-2024</v>
      </c>
      <c r="C734">
        <f t="shared" si="88"/>
        <v>2024</v>
      </c>
      <c r="D734">
        <f t="shared" si="89"/>
        <v>10</v>
      </c>
      <c r="E734" t="str">
        <f t="shared" si="90"/>
        <v>October</v>
      </c>
      <c r="F734" t="str">
        <f t="shared" si="93"/>
        <v>Q4</v>
      </c>
      <c r="G734">
        <f t="shared" si="94"/>
        <v>7</v>
      </c>
      <c r="H734" t="str">
        <f t="shared" si="95"/>
        <v>Saturday</v>
      </c>
      <c r="I734" s="1">
        <f t="shared" si="91"/>
        <v>45585</v>
      </c>
      <c r="J734" s="1">
        <f t="shared" si="92"/>
        <v>45591</v>
      </c>
    </row>
    <row r="735" spans="1:10" x14ac:dyDescent="0.2">
      <c r="A735" s="1">
        <v>45592</v>
      </c>
      <c r="B735" s="1" t="str">
        <f xml:space="preserve"> TEXT(Table2[[#This Row],[Date]], "mmm-yyyy")</f>
        <v>Oct-2024</v>
      </c>
      <c r="C735">
        <f t="shared" si="88"/>
        <v>2024</v>
      </c>
      <c r="D735">
        <f t="shared" si="89"/>
        <v>10</v>
      </c>
      <c r="E735" t="str">
        <f t="shared" si="90"/>
        <v>October</v>
      </c>
      <c r="F735" t="str">
        <f t="shared" si="93"/>
        <v>Q4</v>
      </c>
      <c r="G735">
        <f t="shared" si="94"/>
        <v>1</v>
      </c>
      <c r="H735" t="str">
        <f t="shared" si="95"/>
        <v>Sunday</v>
      </c>
      <c r="I735" s="1">
        <f t="shared" si="91"/>
        <v>45592</v>
      </c>
      <c r="J735" s="1">
        <f t="shared" si="92"/>
        <v>45598</v>
      </c>
    </row>
    <row r="736" spans="1:10" x14ac:dyDescent="0.2">
      <c r="A736" s="1">
        <v>45593</v>
      </c>
      <c r="B736" s="1" t="str">
        <f xml:space="preserve"> TEXT(Table2[[#This Row],[Date]], "mmm-yyyy")</f>
        <v>Oct-2024</v>
      </c>
      <c r="C736">
        <f t="shared" si="88"/>
        <v>2024</v>
      </c>
      <c r="D736">
        <f t="shared" si="89"/>
        <v>10</v>
      </c>
      <c r="E736" t="str">
        <f t="shared" si="90"/>
        <v>October</v>
      </c>
      <c r="F736" t="str">
        <f t="shared" si="93"/>
        <v>Q4</v>
      </c>
      <c r="G736">
        <f t="shared" si="94"/>
        <v>2</v>
      </c>
      <c r="H736" t="str">
        <f t="shared" si="95"/>
        <v>Monday</v>
      </c>
      <c r="I736" s="1">
        <f t="shared" si="91"/>
        <v>45592</v>
      </c>
      <c r="J736" s="1">
        <f t="shared" si="92"/>
        <v>45598</v>
      </c>
    </row>
    <row r="737" spans="1:10" x14ac:dyDescent="0.2">
      <c r="A737" s="1">
        <v>45594</v>
      </c>
      <c r="B737" s="1" t="str">
        <f xml:space="preserve"> TEXT(Table2[[#This Row],[Date]], "mmm-yyyy")</f>
        <v>Oct-2024</v>
      </c>
      <c r="C737">
        <f t="shared" si="88"/>
        <v>2024</v>
      </c>
      <c r="D737">
        <f t="shared" si="89"/>
        <v>10</v>
      </c>
      <c r="E737" t="str">
        <f t="shared" si="90"/>
        <v>October</v>
      </c>
      <c r="F737" t="str">
        <f t="shared" si="93"/>
        <v>Q4</v>
      </c>
      <c r="G737">
        <f t="shared" si="94"/>
        <v>3</v>
      </c>
      <c r="H737" t="str">
        <f t="shared" si="95"/>
        <v>Tuesday</v>
      </c>
      <c r="I737" s="1">
        <f t="shared" si="91"/>
        <v>45592</v>
      </c>
      <c r="J737" s="1">
        <f t="shared" si="92"/>
        <v>45598</v>
      </c>
    </row>
    <row r="738" spans="1:10" x14ac:dyDescent="0.2">
      <c r="A738" s="1">
        <v>45595</v>
      </c>
      <c r="B738" s="1" t="str">
        <f xml:space="preserve"> TEXT(Table2[[#This Row],[Date]], "mmm-yyyy")</f>
        <v>Oct-2024</v>
      </c>
      <c r="C738">
        <f t="shared" si="88"/>
        <v>2024</v>
      </c>
      <c r="D738">
        <f t="shared" si="89"/>
        <v>10</v>
      </c>
      <c r="E738" t="str">
        <f t="shared" si="90"/>
        <v>October</v>
      </c>
      <c r="F738" t="str">
        <f t="shared" si="93"/>
        <v>Q4</v>
      </c>
      <c r="G738">
        <f t="shared" si="94"/>
        <v>4</v>
      </c>
      <c r="H738" t="str">
        <f t="shared" si="95"/>
        <v>Wednesday</v>
      </c>
      <c r="I738" s="1">
        <f t="shared" si="91"/>
        <v>45592</v>
      </c>
      <c r="J738" s="1">
        <f t="shared" si="92"/>
        <v>45598</v>
      </c>
    </row>
    <row r="739" spans="1:10" x14ac:dyDescent="0.2">
      <c r="A739" s="1">
        <v>45596</v>
      </c>
      <c r="B739" s="1" t="str">
        <f xml:space="preserve"> TEXT(Table2[[#This Row],[Date]], "mmm-yyyy")</f>
        <v>Oct-2024</v>
      </c>
      <c r="C739">
        <f t="shared" si="88"/>
        <v>2024</v>
      </c>
      <c r="D739">
        <f t="shared" si="89"/>
        <v>10</v>
      </c>
      <c r="E739" t="str">
        <f t="shared" si="90"/>
        <v>October</v>
      </c>
      <c r="F739" t="str">
        <f t="shared" si="93"/>
        <v>Q4</v>
      </c>
      <c r="G739">
        <f t="shared" si="94"/>
        <v>5</v>
      </c>
      <c r="H739" t="str">
        <f t="shared" si="95"/>
        <v>Thursday</v>
      </c>
      <c r="I739" s="1">
        <f t="shared" si="91"/>
        <v>45592</v>
      </c>
      <c r="J739" s="1">
        <f t="shared" si="92"/>
        <v>45598</v>
      </c>
    </row>
    <row r="740" spans="1:10" x14ac:dyDescent="0.2">
      <c r="A740" s="1">
        <v>45597</v>
      </c>
      <c r="B740" s="1" t="str">
        <f xml:space="preserve"> TEXT(Table2[[#This Row],[Date]], "mmm-yyyy")</f>
        <v>Nov-2024</v>
      </c>
      <c r="C740">
        <f t="shared" si="88"/>
        <v>2024</v>
      </c>
      <c r="D740">
        <f t="shared" si="89"/>
        <v>11</v>
      </c>
      <c r="E740" t="str">
        <f t="shared" si="90"/>
        <v>November</v>
      </c>
      <c r="F740" t="str">
        <f t="shared" si="93"/>
        <v>Q4</v>
      </c>
      <c r="G740">
        <f t="shared" si="94"/>
        <v>6</v>
      </c>
      <c r="H740" t="str">
        <f t="shared" si="95"/>
        <v>Friday</v>
      </c>
      <c r="I740" s="1">
        <f t="shared" si="91"/>
        <v>45592</v>
      </c>
      <c r="J740" s="1">
        <f t="shared" si="92"/>
        <v>45598</v>
      </c>
    </row>
    <row r="741" spans="1:10" x14ac:dyDescent="0.2">
      <c r="A741" s="1">
        <v>45598</v>
      </c>
      <c r="B741" s="1" t="str">
        <f xml:space="preserve"> TEXT(Table2[[#This Row],[Date]], "mmm-yyyy")</f>
        <v>Nov-2024</v>
      </c>
      <c r="C741">
        <f t="shared" si="88"/>
        <v>2024</v>
      </c>
      <c r="D741">
        <f t="shared" si="89"/>
        <v>11</v>
      </c>
      <c r="E741" t="str">
        <f t="shared" si="90"/>
        <v>November</v>
      </c>
      <c r="F741" t="str">
        <f t="shared" si="93"/>
        <v>Q4</v>
      </c>
      <c r="G741">
        <f t="shared" si="94"/>
        <v>7</v>
      </c>
      <c r="H741" t="str">
        <f t="shared" si="95"/>
        <v>Saturday</v>
      </c>
      <c r="I741" s="1">
        <f t="shared" si="91"/>
        <v>45592</v>
      </c>
      <c r="J741" s="1">
        <f t="shared" si="92"/>
        <v>45598</v>
      </c>
    </row>
    <row r="742" spans="1:10" x14ac:dyDescent="0.2">
      <c r="A742" s="1">
        <v>45599</v>
      </c>
      <c r="B742" s="1" t="str">
        <f xml:space="preserve"> TEXT(Table2[[#This Row],[Date]], "mmm-yyyy")</f>
        <v>Nov-2024</v>
      </c>
      <c r="C742">
        <f t="shared" si="88"/>
        <v>2024</v>
      </c>
      <c r="D742">
        <f t="shared" si="89"/>
        <v>11</v>
      </c>
      <c r="E742" t="str">
        <f t="shared" si="90"/>
        <v>November</v>
      </c>
      <c r="F742" t="str">
        <f t="shared" si="93"/>
        <v>Q4</v>
      </c>
      <c r="G742">
        <f t="shared" si="94"/>
        <v>1</v>
      </c>
      <c r="H742" t="str">
        <f t="shared" si="95"/>
        <v>Sunday</v>
      </c>
      <c r="I742" s="1">
        <f t="shared" si="91"/>
        <v>45599</v>
      </c>
      <c r="J742" s="1">
        <f t="shared" si="92"/>
        <v>45605</v>
      </c>
    </row>
    <row r="743" spans="1:10" x14ac:dyDescent="0.2">
      <c r="A743" s="1">
        <v>45600</v>
      </c>
      <c r="B743" s="1" t="str">
        <f xml:space="preserve"> TEXT(Table2[[#This Row],[Date]], "mmm-yyyy")</f>
        <v>Nov-2024</v>
      </c>
      <c r="C743">
        <f t="shared" si="88"/>
        <v>2024</v>
      </c>
      <c r="D743">
        <f t="shared" si="89"/>
        <v>11</v>
      </c>
      <c r="E743" t="str">
        <f t="shared" si="90"/>
        <v>November</v>
      </c>
      <c r="F743" t="str">
        <f t="shared" si="93"/>
        <v>Q4</v>
      </c>
      <c r="G743">
        <f t="shared" si="94"/>
        <v>2</v>
      </c>
      <c r="H743" t="str">
        <f t="shared" si="95"/>
        <v>Monday</v>
      </c>
      <c r="I743" s="1">
        <f t="shared" si="91"/>
        <v>45599</v>
      </c>
      <c r="J743" s="1">
        <f t="shared" si="92"/>
        <v>45605</v>
      </c>
    </row>
    <row r="744" spans="1:10" x14ac:dyDescent="0.2">
      <c r="A744" s="1">
        <v>45601</v>
      </c>
      <c r="B744" s="1" t="str">
        <f xml:space="preserve"> TEXT(Table2[[#This Row],[Date]], "mmm-yyyy")</f>
        <v>Nov-2024</v>
      </c>
      <c r="C744">
        <f t="shared" si="88"/>
        <v>2024</v>
      </c>
      <c r="D744">
        <f t="shared" si="89"/>
        <v>11</v>
      </c>
      <c r="E744" t="str">
        <f t="shared" si="90"/>
        <v>November</v>
      </c>
      <c r="F744" t="str">
        <f t="shared" si="93"/>
        <v>Q4</v>
      </c>
      <c r="G744">
        <f t="shared" si="94"/>
        <v>3</v>
      </c>
      <c r="H744" t="str">
        <f t="shared" si="95"/>
        <v>Tuesday</v>
      </c>
      <c r="I744" s="1">
        <f t="shared" si="91"/>
        <v>45599</v>
      </c>
      <c r="J744" s="1">
        <f t="shared" si="92"/>
        <v>45605</v>
      </c>
    </row>
    <row r="745" spans="1:10" x14ac:dyDescent="0.2">
      <c r="A745" s="1">
        <v>45602</v>
      </c>
      <c r="B745" s="1" t="str">
        <f xml:space="preserve"> TEXT(Table2[[#This Row],[Date]], "mmm-yyyy")</f>
        <v>Nov-2024</v>
      </c>
      <c r="C745">
        <f t="shared" si="88"/>
        <v>2024</v>
      </c>
      <c r="D745">
        <f t="shared" si="89"/>
        <v>11</v>
      </c>
      <c r="E745" t="str">
        <f t="shared" si="90"/>
        <v>November</v>
      </c>
      <c r="F745" t="str">
        <f t="shared" si="93"/>
        <v>Q4</v>
      </c>
      <c r="G745">
        <f t="shared" si="94"/>
        <v>4</v>
      </c>
      <c r="H745" t="str">
        <f t="shared" si="95"/>
        <v>Wednesday</v>
      </c>
      <c r="I745" s="1">
        <f t="shared" si="91"/>
        <v>45599</v>
      </c>
      <c r="J745" s="1">
        <f t="shared" si="92"/>
        <v>45605</v>
      </c>
    </row>
    <row r="746" spans="1:10" x14ac:dyDescent="0.2">
      <c r="A746" s="1">
        <v>45603</v>
      </c>
      <c r="B746" s="1" t="str">
        <f xml:space="preserve"> TEXT(Table2[[#This Row],[Date]], "mmm-yyyy")</f>
        <v>Nov-2024</v>
      </c>
      <c r="C746">
        <f t="shared" si="88"/>
        <v>2024</v>
      </c>
      <c r="D746">
        <f t="shared" si="89"/>
        <v>11</v>
      </c>
      <c r="E746" t="str">
        <f t="shared" si="90"/>
        <v>November</v>
      </c>
      <c r="F746" t="str">
        <f t="shared" si="93"/>
        <v>Q4</v>
      </c>
      <c r="G746">
        <f t="shared" si="94"/>
        <v>5</v>
      </c>
      <c r="H746" t="str">
        <f t="shared" si="95"/>
        <v>Thursday</v>
      </c>
      <c r="I746" s="1">
        <f t="shared" si="91"/>
        <v>45599</v>
      </c>
      <c r="J746" s="1">
        <f t="shared" si="92"/>
        <v>45605</v>
      </c>
    </row>
    <row r="747" spans="1:10" x14ac:dyDescent="0.2">
      <c r="A747" s="1">
        <v>45604</v>
      </c>
      <c r="B747" s="1" t="str">
        <f xml:space="preserve"> TEXT(Table2[[#This Row],[Date]], "mmm-yyyy")</f>
        <v>Nov-2024</v>
      </c>
      <c r="C747">
        <f t="shared" si="88"/>
        <v>2024</v>
      </c>
      <c r="D747">
        <f t="shared" si="89"/>
        <v>11</v>
      </c>
      <c r="E747" t="str">
        <f t="shared" si="90"/>
        <v>November</v>
      </c>
      <c r="F747" t="str">
        <f t="shared" si="93"/>
        <v>Q4</v>
      </c>
      <c r="G747">
        <f t="shared" si="94"/>
        <v>6</v>
      </c>
      <c r="H747" t="str">
        <f t="shared" si="95"/>
        <v>Friday</v>
      </c>
      <c r="I747" s="1">
        <f t="shared" si="91"/>
        <v>45599</v>
      </c>
      <c r="J747" s="1">
        <f t="shared" si="92"/>
        <v>45605</v>
      </c>
    </row>
    <row r="748" spans="1:10" x14ac:dyDescent="0.2">
      <c r="A748" s="1">
        <v>45605</v>
      </c>
      <c r="B748" s="1" t="str">
        <f xml:space="preserve"> TEXT(Table2[[#This Row],[Date]], "mmm-yyyy")</f>
        <v>Nov-2024</v>
      </c>
      <c r="C748">
        <f t="shared" si="88"/>
        <v>2024</v>
      </c>
      <c r="D748">
        <f t="shared" si="89"/>
        <v>11</v>
      </c>
      <c r="E748" t="str">
        <f t="shared" si="90"/>
        <v>November</v>
      </c>
      <c r="F748" t="str">
        <f t="shared" si="93"/>
        <v>Q4</v>
      </c>
      <c r="G748">
        <f t="shared" si="94"/>
        <v>7</v>
      </c>
      <c r="H748" t="str">
        <f t="shared" si="95"/>
        <v>Saturday</v>
      </c>
      <c r="I748" s="1">
        <f t="shared" si="91"/>
        <v>45599</v>
      </c>
      <c r="J748" s="1">
        <f t="shared" si="92"/>
        <v>45605</v>
      </c>
    </row>
    <row r="749" spans="1:10" x14ac:dyDescent="0.2">
      <c r="A749" s="1">
        <v>45606</v>
      </c>
      <c r="B749" s="1" t="str">
        <f xml:space="preserve"> TEXT(Table2[[#This Row],[Date]], "mmm-yyyy")</f>
        <v>Nov-2024</v>
      </c>
      <c r="C749">
        <f t="shared" si="88"/>
        <v>2024</v>
      </c>
      <c r="D749">
        <f t="shared" si="89"/>
        <v>11</v>
      </c>
      <c r="E749" t="str">
        <f t="shared" si="90"/>
        <v>November</v>
      </c>
      <c r="F749" t="str">
        <f t="shared" si="93"/>
        <v>Q4</v>
      </c>
      <c r="G749">
        <f t="shared" si="94"/>
        <v>1</v>
      </c>
      <c r="H749" t="str">
        <f t="shared" si="95"/>
        <v>Sunday</v>
      </c>
      <c r="I749" s="1">
        <f t="shared" si="91"/>
        <v>45606</v>
      </c>
      <c r="J749" s="1">
        <f t="shared" si="92"/>
        <v>45612</v>
      </c>
    </row>
    <row r="750" spans="1:10" x14ac:dyDescent="0.2">
      <c r="A750" s="1">
        <v>45607</v>
      </c>
      <c r="B750" s="1" t="str">
        <f xml:space="preserve"> TEXT(Table2[[#This Row],[Date]], "mmm-yyyy")</f>
        <v>Nov-2024</v>
      </c>
      <c r="C750">
        <f t="shared" si="88"/>
        <v>2024</v>
      </c>
      <c r="D750">
        <f t="shared" si="89"/>
        <v>11</v>
      </c>
      <c r="E750" t="str">
        <f t="shared" si="90"/>
        <v>November</v>
      </c>
      <c r="F750" t="str">
        <f t="shared" si="93"/>
        <v>Q4</v>
      </c>
      <c r="G750">
        <f t="shared" si="94"/>
        <v>2</v>
      </c>
      <c r="H750" t="str">
        <f t="shared" si="95"/>
        <v>Monday</v>
      </c>
      <c r="I750" s="1">
        <f t="shared" si="91"/>
        <v>45606</v>
      </c>
      <c r="J750" s="1">
        <f t="shared" si="92"/>
        <v>45612</v>
      </c>
    </row>
    <row r="751" spans="1:10" x14ac:dyDescent="0.2">
      <c r="A751" s="1">
        <v>45608</v>
      </c>
      <c r="B751" s="1" t="str">
        <f xml:space="preserve"> TEXT(Table2[[#This Row],[Date]], "mmm-yyyy")</f>
        <v>Nov-2024</v>
      </c>
      <c r="C751">
        <f t="shared" si="88"/>
        <v>2024</v>
      </c>
      <c r="D751">
        <f t="shared" si="89"/>
        <v>11</v>
      </c>
      <c r="E751" t="str">
        <f t="shared" si="90"/>
        <v>November</v>
      </c>
      <c r="F751" t="str">
        <f t="shared" si="93"/>
        <v>Q4</v>
      </c>
      <c r="G751">
        <f t="shared" si="94"/>
        <v>3</v>
      </c>
      <c r="H751" t="str">
        <f t="shared" si="95"/>
        <v>Tuesday</v>
      </c>
      <c r="I751" s="1">
        <f t="shared" si="91"/>
        <v>45606</v>
      </c>
      <c r="J751" s="1">
        <f t="shared" si="92"/>
        <v>45612</v>
      </c>
    </row>
    <row r="752" spans="1:10" x14ac:dyDescent="0.2">
      <c r="A752" s="1">
        <v>45609</v>
      </c>
      <c r="B752" s="1" t="str">
        <f xml:space="preserve"> TEXT(Table2[[#This Row],[Date]], "mmm-yyyy")</f>
        <v>Nov-2024</v>
      </c>
      <c r="C752">
        <f t="shared" si="88"/>
        <v>2024</v>
      </c>
      <c r="D752">
        <f t="shared" si="89"/>
        <v>11</v>
      </c>
      <c r="E752" t="str">
        <f t="shared" si="90"/>
        <v>November</v>
      </c>
      <c r="F752" t="str">
        <f t="shared" si="93"/>
        <v>Q4</v>
      </c>
      <c r="G752">
        <f t="shared" si="94"/>
        <v>4</v>
      </c>
      <c r="H752" t="str">
        <f t="shared" si="95"/>
        <v>Wednesday</v>
      </c>
      <c r="I752" s="1">
        <f t="shared" si="91"/>
        <v>45606</v>
      </c>
      <c r="J752" s="1">
        <f t="shared" si="92"/>
        <v>45612</v>
      </c>
    </row>
    <row r="753" spans="1:10" x14ac:dyDescent="0.2">
      <c r="A753" s="1">
        <v>45610</v>
      </c>
      <c r="B753" s="1" t="str">
        <f xml:space="preserve"> TEXT(Table2[[#This Row],[Date]], "mmm-yyyy")</f>
        <v>Nov-2024</v>
      </c>
      <c r="C753">
        <f t="shared" si="88"/>
        <v>2024</v>
      </c>
      <c r="D753">
        <f t="shared" si="89"/>
        <v>11</v>
      </c>
      <c r="E753" t="str">
        <f t="shared" si="90"/>
        <v>November</v>
      </c>
      <c r="F753" t="str">
        <f t="shared" si="93"/>
        <v>Q4</v>
      </c>
      <c r="G753">
        <f t="shared" si="94"/>
        <v>5</v>
      </c>
      <c r="H753" t="str">
        <f t="shared" si="95"/>
        <v>Thursday</v>
      </c>
      <c r="I753" s="1">
        <f t="shared" si="91"/>
        <v>45606</v>
      </c>
      <c r="J753" s="1">
        <f t="shared" si="92"/>
        <v>45612</v>
      </c>
    </row>
    <row r="754" spans="1:10" x14ac:dyDescent="0.2">
      <c r="A754" s="1">
        <v>45611</v>
      </c>
      <c r="B754" s="1" t="str">
        <f xml:space="preserve"> TEXT(Table2[[#This Row],[Date]], "mmm-yyyy")</f>
        <v>Nov-2024</v>
      </c>
      <c r="C754">
        <f t="shared" si="88"/>
        <v>2024</v>
      </c>
      <c r="D754">
        <f t="shared" si="89"/>
        <v>11</v>
      </c>
      <c r="E754" t="str">
        <f t="shared" si="90"/>
        <v>November</v>
      </c>
      <c r="F754" t="str">
        <f t="shared" si="93"/>
        <v>Q4</v>
      </c>
      <c r="G754">
        <f t="shared" si="94"/>
        <v>6</v>
      </c>
      <c r="H754" t="str">
        <f t="shared" si="95"/>
        <v>Friday</v>
      </c>
      <c r="I754" s="1">
        <f t="shared" si="91"/>
        <v>45606</v>
      </c>
      <c r="J754" s="1">
        <f t="shared" si="92"/>
        <v>45612</v>
      </c>
    </row>
    <row r="755" spans="1:10" x14ac:dyDescent="0.2">
      <c r="A755" s="1">
        <v>45612</v>
      </c>
      <c r="B755" s="1" t="str">
        <f xml:space="preserve"> TEXT(Table2[[#This Row],[Date]], "mmm-yyyy")</f>
        <v>Nov-2024</v>
      </c>
      <c r="C755">
        <f t="shared" si="88"/>
        <v>2024</v>
      </c>
      <c r="D755">
        <f t="shared" si="89"/>
        <v>11</v>
      </c>
      <c r="E755" t="str">
        <f t="shared" si="90"/>
        <v>November</v>
      </c>
      <c r="F755" t="str">
        <f t="shared" si="93"/>
        <v>Q4</v>
      </c>
      <c r="G755">
        <f t="shared" si="94"/>
        <v>7</v>
      </c>
      <c r="H755" t="str">
        <f t="shared" si="95"/>
        <v>Saturday</v>
      </c>
      <c r="I755" s="1">
        <f t="shared" si="91"/>
        <v>45606</v>
      </c>
      <c r="J755" s="1">
        <f t="shared" si="92"/>
        <v>45612</v>
      </c>
    </row>
    <row r="756" spans="1:10" x14ac:dyDescent="0.2">
      <c r="A756" s="1">
        <v>45613</v>
      </c>
      <c r="B756" s="1" t="str">
        <f xml:space="preserve"> TEXT(Table2[[#This Row],[Date]], "mmm-yyyy")</f>
        <v>Nov-2024</v>
      </c>
      <c r="C756">
        <f t="shared" si="88"/>
        <v>2024</v>
      </c>
      <c r="D756">
        <f t="shared" si="89"/>
        <v>11</v>
      </c>
      <c r="E756" t="str">
        <f t="shared" si="90"/>
        <v>November</v>
      </c>
      <c r="F756" t="str">
        <f t="shared" si="93"/>
        <v>Q4</v>
      </c>
      <c r="G756">
        <f t="shared" si="94"/>
        <v>1</v>
      </c>
      <c r="H756" t="str">
        <f t="shared" si="95"/>
        <v>Sunday</v>
      </c>
      <c r="I756" s="1">
        <f t="shared" si="91"/>
        <v>45613</v>
      </c>
      <c r="J756" s="1">
        <f t="shared" si="92"/>
        <v>45619</v>
      </c>
    </row>
    <row r="757" spans="1:10" x14ac:dyDescent="0.2">
      <c r="A757" s="1">
        <v>45614</v>
      </c>
      <c r="B757" s="1" t="str">
        <f xml:space="preserve"> TEXT(Table2[[#This Row],[Date]], "mmm-yyyy")</f>
        <v>Nov-2024</v>
      </c>
      <c r="C757">
        <f t="shared" si="88"/>
        <v>2024</v>
      </c>
      <c r="D757">
        <f t="shared" si="89"/>
        <v>11</v>
      </c>
      <c r="E757" t="str">
        <f t="shared" si="90"/>
        <v>November</v>
      </c>
      <c r="F757" t="str">
        <f t="shared" si="93"/>
        <v>Q4</v>
      </c>
      <c r="G757">
        <f t="shared" si="94"/>
        <v>2</v>
      </c>
      <c r="H757" t="str">
        <f t="shared" si="95"/>
        <v>Monday</v>
      </c>
      <c r="I757" s="1">
        <f t="shared" si="91"/>
        <v>45613</v>
      </c>
      <c r="J757" s="1">
        <f t="shared" si="92"/>
        <v>45619</v>
      </c>
    </row>
    <row r="758" spans="1:10" x14ac:dyDescent="0.2">
      <c r="A758" s="1">
        <v>45615</v>
      </c>
      <c r="B758" s="1" t="str">
        <f xml:space="preserve"> TEXT(Table2[[#This Row],[Date]], "mmm-yyyy")</f>
        <v>Nov-2024</v>
      </c>
      <c r="C758">
        <f t="shared" si="88"/>
        <v>2024</v>
      </c>
      <c r="D758">
        <f t="shared" si="89"/>
        <v>11</v>
      </c>
      <c r="E758" t="str">
        <f t="shared" si="90"/>
        <v>November</v>
      </c>
      <c r="F758" t="str">
        <f t="shared" si="93"/>
        <v>Q4</v>
      </c>
      <c r="G758">
        <f t="shared" si="94"/>
        <v>3</v>
      </c>
      <c r="H758" t="str">
        <f t="shared" si="95"/>
        <v>Tuesday</v>
      </c>
      <c r="I758" s="1">
        <f t="shared" si="91"/>
        <v>45613</v>
      </c>
      <c r="J758" s="1">
        <f t="shared" si="92"/>
        <v>45619</v>
      </c>
    </row>
    <row r="759" spans="1:10" x14ac:dyDescent="0.2">
      <c r="A759" s="1">
        <v>45616</v>
      </c>
      <c r="B759" s="1" t="str">
        <f xml:space="preserve"> TEXT(Table2[[#This Row],[Date]], "mmm-yyyy")</f>
        <v>Nov-2024</v>
      </c>
      <c r="C759">
        <f t="shared" si="88"/>
        <v>2024</v>
      </c>
      <c r="D759">
        <f t="shared" si="89"/>
        <v>11</v>
      </c>
      <c r="E759" t="str">
        <f t="shared" si="90"/>
        <v>November</v>
      </c>
      <c r="F759" t="str">
        <f t="shared" si="93"/>
        <v>Q4</v>
      </c>
      <c r="G759">
        <f t="shared" si="94"/>
        <v>4</v>
      </c>
      <c r="H759" t="str">
        <f t="shared" si="95"/>
        <v>Wednesday</v>
      </c>
      <c r="I759" s="1">
        <f t="shared" si="91"/>
        <v>45613</v>
      </c>
      <c r="J759" s="1">
        <f t="shared" si="92"/>
        <v>45619</v>
      </c>
    </row>
    <row r="760" spans="1:10" x14ac:dyDescent="0.2">
      <c r="A760" s="1">
        <v>45617</v>
      </c>
      <c r="B760" s="1" t="str">
        <f xml:space="preserve"> TEXT(Table2[[#This Row],[Date]], "mmm-yyyy")</f>
        <v>Nov-2024</v>
      </c>
      <c r="C760">
        <f t="shared" si="88"/>
        <v>2024</v>
      </c>
      <c r="D760">
        <f t="shared" si="89"/>
        <v>11</v>
      </c>
      <c r="E760" t="str">
        <f t="shared" si="90"/>
        <v>November</v>
      </c>
      <c r="F760" t="str">
        <f t="shared" si="93"/>
        <v>Q4</v>
      </c>
      <c r="G760">
        <f t="shared" si="94"/>
        <v>5</v>
      </c>
      <c r="H760" t="str">
        <f t="shared" si="95"/>
        <v>Thursday</v>
      </c>
      <c r="I760" s="1">
        <f t="shared" si="91"/>
        <v>45613</v>
      </c>
      <c r="J760" s="1">
        <f t="shared" si="92"/>
        <v>45619</v>
      </c>
    </row>
    <row r="761" spans="1:10" x14ac:dyDescent="0.2">
      <c r="A761" s="1">
        <v>45618</v>
      </c>
      <c r="B761" s="1" t="str">
        <f xml:space="preserve"> TEXT(Table2[[#This Row],[Date]], "mmm-yyyy")</f>
        <v>Nov-2024</v>
      </c>
      <c r="C761">
        <f t="shared" si="88"/>
        <v>2024</v>
      </c>
      <c r="D761">
        <f t="shared" si="89"/>
        <v>11</v>
      </c>
      <c r="E761" t="str">
        <f t="shared" si="90"/>
        <v>November</v>
      </c>
      <c r="F761" t="str">
        <f t="shared" si="93"/>
        <v>Q4</v>
      </c>
      <c r="G761">
        <f t="shared" si="94"/>
        <v>6</v>
      </c>
      <c r="H761" t="str">
        <f t="shared" si="95"/>
        <v>Friday</v>
      </c>
      <c r="I761" s="1">
        <f t="shared" si="91"/>
        <v>45613</v>
      </c>
      <c r="J761" s="1">
        <f t="shared" si="92"/>
        <v>45619</v>
      </c>
    </row>
    <row r="762" spans="1:10" x14ac:dyDescent="0.2">
      <c r="A762" s="1">
        <v>45619</v>
      </c>
      <c r="B762" s="1" t="str">
        <f xml:space="preserve"> TEXT(Table2[[#This Row],[Date]], "mmm-yyyy")</f>
        <v>Nov-2024</v>
      </c>
      <c r="C762">
        <f t="shared" si="88"/>
        <v>2024</v>
      </c>
      <c r="D762">
        <f t="shared" si="89"/>
        <v>11</v>
      </c>
      <c r="E762" t="str">
        <f t="shared" si="90"/>
        <v>November</v>
      </c>
      <c r="F762" t="str">
        <f t="shared" si="93"/>
        <v>Q4</v>
      </c>
      <c r="G762">
        <f t="shared" si="94"/>
        <v>7</v>
      </c>
      <c r="H762" t="str">
        <f t="shared" si="95"/>
        <v>Saturday</v>
      </c>
      <c r="I762" s="1">
        <f t="shared" si="91"/>
        <v>45613</v>
      </c>
      <c r="J762" s="1">
        <f t="shared" si="92"/>
        <v>45619</v>
      </c>
    </row>
    <row r="763" spans="1:10" x14ac:dyDescent="0.2">
      <c r="A76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1363-4108-694F-8D90-F8872A50A897}">
  <sheetPr codeName="Sheet1">
    <tabColor theme="4"/>
  </sheetPr>
  <dimension ref="A1:F44"/>
  <sheetViews>
    <sheetView workbookViewId="0">
      <selection activeCell="E26" sqref="E26"/>
    </sheetView>
  </sheetViews>
  <sheetFormatPr baseColWidth="10" defaultRowHeight="16" x14ac:dyDescent="0.2"/>
  <cols>
    <col min="1" max="1" width="25" bestFit="1" customWidth="1"/>
    <col min="2" max="2" width="24.6640625" bestFit="1" customWidth="1"/>
    <col min="3" max="4" width="14.5" bestFit="1" customWidth="1"/>
    <col min="5" max="6" width="27.83203125" bestFit="1" customWidth="1"/>
    <col min="7" max="7" width="22.6640625" customWidth="1"/>
    <col min="9" max="9" width="29" customWidth="1"/>
  </cols>
  <sheetData>
    <row r="1" spans="1:6" x14ac:dyDescent="0.2">
      <c r="A1" s="21"/>
      <c r="F1" s="21"/>
    </row>
    <row r="2" spans="1:6" x14ac:dyDescent="0.2">
      <c r="B2" s="21"/>
      <c r="C2" s="21"/>
      <c r="D2" s="21"/>
      <c r="F2" s="21"/>
    </row>
    <row r="3" spans="1:6" x14ac:dyDescent="0.2">
      <c r="A3" s="3"/>
      <c r="B3" s="4"/>
      <c r="C3" s="6"/>
      <c r="D3" s="4"/>
      <c r="F3" s="22"/>
    </row>
    <row r="4" spans="1:6" x14ac:dyDescent="0.2">
      <c r="A4" s="3"/>
      <c r="B4" s="4"/>
      <c r="C4" s="6"/>
      <c r="D4" s="4"/>
      <c r="F4" s="22"/>
    </row>
    <row r="5" spans="1:6" x14ac:dyDescent="0.2">
      <c r="A5" s="3"/>
      <c r="B5" s="4"/>
      <c r="C5" s="6"/>
      <c r="D5" s="4"/>
      <c r="F5" s="22"/>
    </row>
    <row r="6" spans="1:6" x14ac:dyDescent="0.2">
      <c r="A6" s="3"/>
      <c r="B6" s="4"/>
      <c r="C6" s="6"/>
      <c r="D6" s="4"/>
      <c r="F6" s="22"/>
    </row>
    <row r="7" spans="1:6" x14ac:dyDescent="0.2">
      <c r="A7" s="3"/>
      <c r="B7" s="4"/>
      <c r="C7" s="6"/>
      <c r="D7" s="4"/>
      <c r="F7" s="22"/>
    </row>
    <row r="8" spans="1:6" x14ac:dyDescent="0.2">
      <c r="A8" s="3"/>
      <c r="B8" s="4"/>
      <c r="C8" s="6"/>
      <c r="D8" s="4"/>
      <c r="F8" s="22"/>
    </row>
    <row r="16" spans="1:6" x14ac:dyDescent="0.2">
      <c r="A16" s="2" t="s">
        <v>2133</v>
      </c>
      <c r="B16" t="s">
        <v>2132</v>
      </c>
    </row>
    <row r="17" spans="1:2" x14ac:dyDescent="0.2">
      <c r="A17" s="3" t="s">
        <v>46</v>
      </c>
      <c r="B17" s="6">
        <v>2.5231525902913088</v>
      </c>
    </row>
    <row r="18" spans="1:2" x14ac:dyDescent="0.2">
      <c r="A18" s="3" t="s">
        <v>19</v>
      </c>
      <c r="B18" s="6">
        <v>2.5339659227414777</v>
      </c>
    </row>
    <row r="19" spans="1:2" x14ac:dyDescent="0.2">
      <c r="A19" s="3" t="s">
        <v>39</v>
      </c>
      <c r="B19" s="6">
        <v>2.6959962679846052</v>
      </c>
    </row>
    <row r="20" spans="1:2" x14ac:dyDescent="0.2">
      <c r="A20" s="3" t="s">
        <v>25</v>
      </c>
      <c r="B20" s="6">
        <v>2.5769206925101451</v>
      </c>
    </row>
    <row r="21" spans="1:2" x14ac:dyDescent="0.2">
      <c r="A21" s="3" t="s">
        <v>33</v>
      </c>
      <c r="B21" s="6">
        <v>2.7054464490355237</v>
      </c>
    </row>
    <row r="22" spans="1:2" x14ac:dyDescent="0.2">
      <c r="A22" s="3" t="s">
        <v>27</v>
      </c>
      <c r="B22" s="6">
        <v>2.571532419803936</v>
      </c>
    </row>
    <row r="23" spans="1:2" x14ac:dyDescent="0.2">
      <c r="A23" s="3" t="s">
        <v>2062</v>
      </c>
      <c r="B23" s="6">
        <v>2.6015965744599185</v>
      </c>
    </row>
    <row r="26" spans="1:2" x14ac:dyDescent="0.2">
      <c r="A26" s="2" t="s">
        <v>2133</v>
      </c>
      <c r="B26" t="s">
        <v>2134</v>
      </c>
    </row>
    <row r="27" spans="1:2" x14ac:dyDescent="0.2">
      <c r="A27" s="3" t="s">
        <v>46</v>
      </c>
      <c r="B27" s="23">
        <v>0.49139621685022461</v>
      </c>
    </row>
    <row r="28" spans="1:2" x14ac:dyDescent="0.2">
      <c r="A28" s="3" t="s">
        <v>19</v>
      </c>
      <c r="B28" s="23">
        <v>0.49111975382061468</v>
      </c>
    </row>
    <row r="29" spans="1:2" x14ac:dyDescent="0.2">
      <c r="A29" s="3" t="s">
        <v>39</v>
      </c>
      <c r="B29" s="23">
        <v>0.50035699078833906</v>
      </c>
    </row>
    <row r="30" spans="1:2" x14ac:dyDescent="0.2">
      <c r="A30" s="3" t="s">
        <v>25</v>
      </c>
      <c r="B30" s="23">
        <v>0.51049091948321612</v>
      </c>
    </row>
    <row r="31" spans="1:2" x14ac:dyDescent="0.2">
      <c r="A31" s="3" t="s">
        <v>33</v>
      </c>
      <c r="B31" s="23">
        <v>0.53917613761651106</v>
      </c>
    </row>
    <row r="32" spans="1:2" x14ac:dyDescent="0.2">
      <c r="A32" s="3" t="s">
        <v>27</v>
      </c>
      <c r="B32" s="23">
        <v>0.48732435051199346</v>
      </c>
    </row>
    <row r="33" spans="1:2" x14ac:dyDescent="0.2">
      <c r="A33" s="3" t="s">
        <v>2062</v>
      </c>
      <c r="B33">
        <v>0.50285452288456345</v>
      </c>
    </row>
    <row r="37" spans="1:2" x14ac:dyDescent="0.2">
      <c r="A37" s="2" t="s">
        <v>2133</v>
      </c>
      <c r="B37" t="s">
        <v>2131</v>
      </c>
    </row>
    <row r="38" spans="1:2" x14ac:dyDescent="0.2">
      <c r="A38" s="3" t="s">
        <v>46</v>
      </c>
      <c r="B38" s="23">
        <v>0.48105410735017601</v>
      </c>
    </row>
    <row r="39" spans="1:2" x14ac:dyDescent="0.2">
      <c r="A39" s="3" t="s">
        <v>19</v>
      </c>
      <c r="B39" s="23">
        <v>0.49755379152338491</v>
      </c>
    </row>
    <row r="40" spans="1:2" x14ac:dyDescent="0.2">
      <c r="A40" s="3" t="s">
        <v>39</v>
      </c>
      <c r="B40" s="23">
        <v>0.52234858228052961</v>
      </c>
    </row>
    <row r="41" spans="1:2" x14ac:dyDescent="0.2">
      <c r="A41" s="3" t="s">
        <v>25</v>
      </c>
      <c r="B41" s="23">
        <v>0.50560963514025647</v>
      </c>
    </row>
    <row r="42" spans="1:2" x14ac:dyDescent="0.2">
      <c r="A42" s="3" t="s">
        <v>33</v>
      </c>
      <c r="B42" s="23">
        <v>0.49402096439927612</v>
      </c>
    </row>
    <row r="43" spans="1:2" x14ac:dyDescent="0.2">
      <c r="A43" s="3" t="s">
        <v>27</v>
      </c>
      <c r="B43" s="23">
        <v>0.51106958631812982</v>
      </c>
    </row>
    <row r="44" spans="1:2" x14ac:dyDescent="0.2">
      <c r="A44" s="3" t="s">
        <v>2062</v>
      </c>
      <c r="B44">
        <v>0.50231033132346614</v>
      </c>
    </row>
  </sheetData>
  <dataValidations count="1">
    <dataValidation type="list" allowBlank="1" showInputMessage="1" showErrorMessage="1" sqref="B1" xr:uid="{88627196-B2E3-1542-AAB7-66BD30BDF38F}">
      <formula1>$B$2:$D$2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AFA3-858E-CC4F-BF95-B7B60A820FA3}">
  <sheetPr codeName="Sheet4">
    <tabColor theme="4" tint="0.79998168889431442"/>
  </sheetPr>
  <dimension ref="A1:T25"/>
  <sheetViews>
    <sheetView topLeftCell="F1" zoomScale="75" zoomScaleNormal="100" workbookViewId="0">
      <selection activeCell="I22" sqref="I22"/>
    </sheetView>
  </sheetViews>
  <sheetFormatPr baseColWidth="10" defaultColWidth="11" defaultRowHeight="16" x14ac:dyDescent="0.2"/>
  <cols>
    <col min="1" max="1" width="17.83203125" bestFit="1" customWidth="1"/>
    <col min="2" max="2" width="15" bestFit="1" customWidth="1"/>
    <col min="3" max="4" width="15.83203125" bestFit="1" customWidth="1"/>
    <col min="5" max="10" width="14.83203125" bestFit="1" customWidth="1"/>
    <col min="11" max="11" width="42.83203125" bestFit="1" customWidth="1"/>
  </cols>
  <sheetData>
    <row r="1" spans="1:11" x14ac:dyDescent="0.2">
      <c r="A1" s="2" t="s">
        <v>2047</v>
      </c>
      <c r="B1" t="s">
        <v>2048</v>
      </c>
      <c r="C1" t="s">
        <v>2049</v>
      </c>
      <c r="D1" t="s">
        <v>2050</v>
      </c>
      <c r="E1" t="s">
        <v>2051</v>
      </c>
      <c r="F1" t="s">
        <v>2052</v>
      </c>
      <c r="G1" t="s">
        <v>2053</v>
      </c>
      <c r="H1" t="s">
        <v>2054</v>
      </c>
      <c r="I1" t="s">
        <v>2055</v>
      </c>
      <c r="J1" t="s">
        <v>2056</v>
      </c>
      <c r="K1" s="12" t="s">
        <v>2057</v>
      </c>
    </row>
    <row r="2" spans="1:11" x14ac:dyDescent="0.2">
      <c r="A2" s="3" t="s">
        <v>47</v>
      </c>
      <c r="B2">
        <v>18153843.400000021</v>
      </c>
      <c r="C2">
        <v>35209358.200000003</v>
      </c>
      <c r="D2">
        <v>9257641.0000000019</v>
      </c>
      <c r="E2" s="6">
        <v>3665337.8109999998</v>
      </c>
      <c r="F2" s="6">
        <v>9578155.9310000092</v>
      </c>
      <c r="G2" s="8">
        <v>0.51559711190645952</v>
      </c>
      <c r="H2" s="8">
        <v>0.50995487820501917</v>
      </c>
      <c r="I2" s="6">
        <v>0.20190423208123495</v>
      </c>
      <c r="J2" s="9">
        <v>2.6131713978054423</v>
      </c>
      <c r="K2" s="10" t="s">
        <v>2058</v>
      </c>
    </row>
    <row r="3" spans="1:11" x14ac:dyDescent="0.2">
      <c r="A3" s="3" t="s">
        <v>40</v>
      </c>
      <c r="B3">
        <v>19137111.59999999</v>
      </c>
      <c r="C3">
        <v>37165712.700000033</v>
      </c>
      <c r="D3">
        <v>9738489.9999999944</v>
      </c>
      <c r="E3" s="6">
        <v>3676960.17</v>
      </c>
      <c r="F3" s="6">
        <v>9599613.6690000016</v>
      </c>
      <c r="G3" s="8">
        <v>0.51491308008738856</v>
      </c>
      <c r="H3" s="8">
        <v>0.50887982489478711</v>
      </c>
      <c r="I3" s="6">
        <v>0.19213767714036856</v>
      </c>
      <c r="J3" s="9">
        <v>2.6107472545725185</v>
      </c>
      <c r="K3" s="10" t="s">
        <v>2059</v>
      </c>
    </row>
    <row r="4" spans="1:11" x14ac:dyDescent="0.2">
      <c r="A4" s="3" t="s">
        <v>20</v>
      </c>
      <c r="B4">
        <v>18609926.400000002</v>
      </c>
      <c r="C4">
        <v>37849031.000000037</v>
      </c>
      <c r="D4">
        <v>9441637.3000000007</v>
      </c>
      <c r="E4" s="6">
        <v>3743388.0340000014</v>
      </c>
      <c r="F4" s="6">
        <v>9601531.1489999965</v>
      </c>
      <c r="G4" s="8">
        <v>0.49168831825575626</v>
      </c>
      <c r="H4" s="8">
        <v>0.50734415048519477</v>
      </c>
      <c r="I4" s="6">
        <v>0.2011500719315043</v>
      </c>
      <c r="J4" s="9">
        <v>2.5649307690766618</v>
      </c>
      <c r="K4" s="10" t="s">
        <v>2060</v>
      </c>
    </row>
    <row r="5" spans="1:11" x14ac:dyDescent="0.2">
      <c r="A5" s="3" t="s">
        <v>28</v>
      </c>
      <c r="B5">
        <v>17109043.000000015</v>
      </c>
      <c r="C5">
        <v>35124141.699999966</v>
      </c>
      <c r="D5">
        <v>8275602.4000000032</v>
      </c>
      <c r="E5" s="6">
        <v>3699235.8240000014</v>
      </c>
      <c r="F5" s="6">
        <v>9685101.2609999981</v>
      </c>
      <c r="G5" s="8">
        <v>0.48710209479652655</v>
      </c>
      <c r="H5" s="8">
        <v>0.48369756274503467</v>
      </c>
      <c r="I5" s="6">
        <v>0.21621523915744428</v>
      </c>
      <c r="J5" s="9">
        <v>2.6181356695793054</v>
      </c>
      <c r="K5" s="10" t="s">
        <v>2061</v>
      </c>
    </row>
    <row r="6" spans="1:11" x14ac:dyDescent="0.2">
      <c r="A6" s="3" t="s">
        <v>2062</v>
      </c>
      <c r="B6">
        <v>73009924.400000036</v>
      </c>
      <c r="C6">
        <v>145348243.60000005</v>
      </c>
      <c r="D6">
        <v>36713370.700000003</v>
      </c>
      <c r="E6" s="6">
        <v>14784921.839000003</v>
      </c>
      <c r="F6" s="6">
        <v>38464402.010000005</v>
      </c>
      <c r="G6" s="8">
        <v>0.50231033132346847</v>
      </c>
      <c r="H6" s="8">
        <v>0.50285452288456367</v>
      </c>
      <c r="I6" s="6">
        <v>0.20250564509555918</v>
      </c>
      <c r="J6" s="9">
        <v>2.6015965744599163</v>
      </c>
    </row>
    <row r="13" spans="1:11" x14ac:dyDescent="0.2">
      <c r="A13" s="2" t="s">
        <v>2047</v>
      </c>
      <c r="B13" t="s">
        <v>2051</v>
      </c>
      <c r="C13" t="s">
        <v>2050</v>
      </c>
      <c r="D13" t="s">
        <v>2049</v>
      </c>
      <c r="K13" s="24"/>
    </row>
    <row r="14" spans="1:11" x14ac:dyDescent="0.2">
      <c r="A14" s="3" t="s">
        <v>28</v>
      </c>
      <c r="B14" s="6">
        <v>3699235.8240000014</v>
      </c>
      <c r="C14">
        <v>8275602.4000000032</v>
      </c>
      <c r="D14">
        <v>35124141.699999966</v>
      </c>
      <c r="K14" s="10"/>
    </row>
    <row r="15" spans="1:11" x14ac:dyDescent="0.2">
      <c r="A15" s="3" t="s">
        <v>47</v>
      </c>
      <c r="B15" s="6">
        <v>3665337.8109999998</v>
      </c>
      <c r="C15">
        <v>9257641.0000000019</v>
      </c>
      <c r="D15">
        <v>35209358.200000003</v>
      </c>
      <c r="K15" s="10"/>
    </row>
    <row r="16" spans="1:11" x14ac:dyDescent="0.2">
      <c r="A16" s="3" t="s">
        <v>40</v>
      </c>
      <c r="B16" s="6">
        <v>3676960.17</v>
      </c>
      <c r="C16">
        <v>9738489.9999999944</v>
      </c>
      <c r="D16">
        <v>37165712.700000033</v>
      </c>
      <c r="K16" s="10"/>
    </row>
    <row r="17" spans="1:20" x14ac:dyDescent="0.2">
      <c r="A17" s="3" t="s">
        <v>20</v>
      </c>
      <c r="B17" s="6">
        <v>3743388.0340000014</v>
      </c>
      <c r="C17">
        <v>9441637.3000000007</v>
      </c>
      <c r="D17">
        <v>37849031.000000037</v>
      </c>
      <c r="K17" s="10"/>
    </row>
    <row r="18" spans="1:20" x14ac:dyDescent="0.2">
      <c r="A18" s="3" t="s">
        <v>2062</v>
      </c>
      <c r="B18" s="6">
        <v>14784921.839000003</v>
      </c>
      <c r="C18">
        <v>36713370.700000003</v>
      </c>
      <c r="D18">
        <v>145348243.60000005</v>
      </c>
    </row>
    <row r="23" spans="1:20" x14ac:dyDescent="0.2">
      <c r="N23" s="10"/>
      <c r="O23" s="11"/>
      <c r="P23" s="11"/>
      <c r="Q23" s="10"/>
      <c r="R23" s="10"/>
      <c r="S23" s="10"/>
      <c r="T23" s="10"/>
    </row>
    <row r="24" spans="1:20" x14ac:dyDescent="0.2">
      <c r="N24" s="10"/>
      <c r="O24" s="11"/>
      <c r="P24" s="11"/>
      <c r="Q24" s="10"/>
      <c r="R24" s="10"/>
      <c r="S24" s="10"/>
      <c r="T24" s="10"/>
    </row>
    <row r="25" spans="1:20" x14ac:dyDescent="0.2">
      <c r="N25" s="10"/>
      <c r="O25" s="11"/>
      <c r="P25" s="11"/>
      <c r="Q25" s="10"/>
      <c r="R25" s="10"/>
      <c r="S25" s="10"/>
      <c r="T25" s="10"/>
    </row>
  </sheetData>
  <conditionalFormatting pivot="1" sqref="H2:H5">
    <cfRule type="top10" dxfId="34" priority="12" percent="1" rank="1"/>
  </conditionalFormatting>
  <conditionalFormatting pivot="1" sqref="J2:J5">
    <cfRule type="top10" dxfId="33" priority="11" percent="1" rank="1"/>
  </conditionalFormatting>
  <conditionalFormatting pivot="1" sqref="E4">
    <cfRule type="top10" dxfId="32" priority="10" rank="1"/>
  </conditionalFormatting>
  <conditionalFormatting pivot="1" sqref="J2:J5">
    <cfRule type="top10" dxfId="31" priority="9" bottom="1" rank="1"/>
  </conditionalFormatting>
  <conditionalFormatting pivot="1" sqref="J2">
    <cfRule type="top10" dxfId="30" priority="8" percent="1" rank="2"/>
  </conditionalFormatting>
  <conditionalFormatting sqref="A4">
    <cfRule type="containsText" dxfId="29" priority="7" operator="containsText" text="Influencer Marketing">
      <formula>NOT(ISERROR(SEARCH("Influencer Marketing",A4)))</formula>
    </cfRule>
  </conditionalFormatting>
  <conditionalFormatting pivot="1" sqref="B17">
    <cfRule type="top10" dxfId="28" priority="4" rank="1"/>
  </conditionalFormatting>
  <conditionalFormatting sqref="A16">
    <cfRule type="containsText" dxfId="27" priority="1" operator="containsText" text="Influencer Marketing">
      <formula>NOT(ISERROR(SEARCH("Influencer Marketing",A16)))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CA52-0B4D-534B-AF6B-DBE50F73C248}">
  <sheetPr codeName="Sheet5">
    <tabColor theme="5" tint="0.59999389629810485"/>
  </sheetPr>
  <dimension ref="A2:U100"/>
  <sheetViews>
    <sheetView topLeftCell="S8" zoomScale="84" workbookViewId="0">
      <selection activeCell="H121" sqref="H121"/>
    </sheetView>
  </sheetViews>
  <sheetFormatPr baseColWidth="10" defaultColWidth="11" defaultRowHeight="16" x14ac:dyDescent="0.2"/>
  <cols>
    <col min="1" max="1" width="13" bestFit="1" customWidth="1"/>
    <col min="2" max="2" width="16" bestFit="1" customWidth="1"/>
    <col min="3" max="3" width="22.33203125" bestFit="1" customWidth="1"/>
    <col min="4" max="4" width="23.6640625" bestFit="1" customWidth="1"/>
    <col min="5" max="5" width="22.33203125" bestFit="1" customWidth="1"/>
    <col min="6" max="7" width="15.1640625" bestFit="1" customWidth="1"/>
    <col min="8" max="9" width="15" bestFit="1" customWidth="1"/>
    <col min="10" max="10" width="11.5" bestFit="1" customWidth="1"/>
    <col min="11" max="11" width="16" bestFit="1" customWidth="1"/>
    <col min="12" max="12" width="22.33203125" bestFit="1" customWidth="1"/>
    <col min="13" max="13" width="20.1640625" bestFit="1" customWidth="1"/>
    <col min="14" max="14" width="11.33203125" bestFit="1" customWidth="1"/>
    <col min="15" max="15" width="16.5" bestFit="1" customWidth="1"/>
    <col min="16" max="16" width="16" bestFit="1" customWidth="1"/>
    <col min="17" max="17" width="14.33203125" bestFit="1" customWidth="1"/>
    <col min="18" max="18" width="22.33203125" bestFit="1" customWidth="1"/>
    <col min="19" max="19" width="23.6640625" bestFit="1" customWidth="1"/>
    <col min="20" max="20" width="13.83203125" bestFit="1" customWidth="1"/>
    <col min="21" max="21" width="15" bestFit="1" customWidth="1"/>
    <col min="22" max="22" width="17.6640625" bestFit="1" customWidth="1"/>
    <col min="23" max="23" width="11.1640625" bestFit="1" customWidth="1"/>
    <col min="24" max="24" width="17.6640625" bestFit="1" customWidth="1"/>
    <col min="25" max="25" width="10.1640625" bestFit="1" customWidth="1"/>
    <col min="26" max="26" width="15.83203125" bestFit="1" customWidth="1"/>
    <col min="27" max="27" width="7" bestFit="1" customWidth="1"/>
    <col min="28" max="28" width="24.6640625" bestFit="1" customWidth="1"/>
    <col min="29" max="29" width="12.1640625" bestFit="1" customWidth="1"/>
    <col min="30" max="30" width="14.83203125" bestFit="1" customWidth="1"/>
    <col min="31" max="31" width="7" bestFit="1" customWidth="1"/>
    <col min="32" max="32" width="17.83203125" bestFit="1" customWidth="1"/>
    <col min="33" max="33" width="23" bestFit="1" customWidth="1"/>
    <col min="34" max="34" width="23.1640625" bestFit="1" customWidth="1"/>
    <col min="35" max="35" width="21.1640625" bestFit="1" customWidth="1"/>
    <col min="36" max="36" width="30" bestFit="1" customWidth="1"/>
    <col min="37" max="37" width="20" bestFit="1" customWidth="1"/>
    <col min="38" max="38" width="12.5" bestFit="1" customWidth="1"/>
    <col min="39" max="39" width="10.1640625" bestFit="1" customWidth="1"/>
    <col min="40" max="40" width="17.6640625" bestFit="1" customWidth="1"/>
    <col min="41" max="41" width="11.1640625" bestFit="1" customWidth="1"/>
    <col min="42" max="42" width="17.6640625" bestFit="1" customWidth="1"/>
    <col min="43" max="43" width="9.1640625" bestFit="1" customWidth="1"/>
    <col min="44" max="44" width="15.83203125" bestFit="1" customWidth="1"/>
    <col min="45" max="45" width="7" bestFit="1" customWidth="1"/>
    <col min="46" max="46" width="24.6640625" bestFit="1" customWidth="1"/>
    <col min="47" max="47" width="12.1640625" bestFit="1" customWidth="1"/>
    <col min="48" max="48" width="14.83203125" bestFit="1" customWidth="1"/>
    <col min="49" max="49" width="7" bestFit="1" customWidth="1"/>
    <col min="50" max="50" width="17.1640625" bestFit="1" customWidth="1"/>
    <col min="51" max="52" width="22.33203125" bestFit="1" customWidth="1"/>
    <col min="53" max="53" width="20.5" bestFit="1" customWidth="1"/>
    <col min="54" max="54" width="29.33203125" bestFit="1" customWidth="1"/>
    <col min="55" max="55" width="19.5" bestFit="1" customWidth="1"/>
    <col min="56" max="56" width="12.5" bestFit="1" customWidth="1"/>
    <col min="57" max="57" width="10.1640625" bestFit="1" customWidth="1"/>
    <col min="58" max="58" width="17.6640625" bestFit="1" customWidth="1"/>
    <col min="59" max="59" width="11.1640625" bestFit="1" customWidth="1"/>
    <col min="60" max="60" width="17.6640625" bestFit="1" customWidth="1"/>
    <col min="61" max="61" width="10.1640625" bestFit="1" customWidth="1"/>
    <col min="62" max="62" width="15.83203125" bestFit="1" customWidth="1"/>
    <col min="63" max="63" width="7" bestFit="1" customWidth="1"/>
    <col min="64" max="64" width="24.6640625" bestFit="1" customWidth="1"/>
    <col min="65" max="65" width="12.1640625" bestFit="1" customWidth="1"/>
    <col min="66" max="66" width="14.83203125" bestFit="1" customWidth="1"/>
    <col min="67" max="67" width="7" bestFit="1" customWidth="1"/>
    <col min="68" max="68" width="19" bestFit="1" customWidth="1"/>
    <col min="69" max="69" width="24.1640625" bestFit="1" customWidth="1"/>
    <col min="70" max="70" width="24.33203125" bestFit="1" customWidth="1"/>
    <col min="71" max="71" width="22.33203125" bestFit="1" customWidth="1"/>
    <col min="72" max="72" width="31" bestFit="1" customWidth="1"/>
    <col min="73" max="73" width="21" bestFit="1" customWidth="1"/>
    <col min="74" max="74" width="12.5" bestFit="1" customWidth="1"/>
    <col min="75" max="75" width="10.1640625" bestFit="1" customWidth="1"/>
    <col min="76" max="76" width="17.6640625" bestFit="1" customWidth="1"/>
    <col min="77" max="77" width="11.1640625" bestFit="1" customWidth="1"/>
    <col min="78" max="78" width="17.6640625" bestFit="1" customWidth="1"/>
    <col min="79" max="79" width="10.1640625" bestFit="1" customWidth="1"/>
    <col min="80" max="80" width="15.83203125" bestFit="1" customWidth="1"/>
    <col min="81" max="81" width="7" bestFit="1" customWidth="1"/>
    <col min="82" max="82" width="24.6640625" bestFit="1" customWidth="1"/>
    <col min="83" max="83" width="12.1640625" bestFit="1" customWidth="1"/>
    <col min="84" max="84" width="14.83203125" bestFit="1" customWidth="1"/>
    <col min="85" max="85" width="7" bestFit="1" customWidth="1"/>
    <col min="86" max="86" width="18.33203125" bestFit="1" customWidth="1"/>
    <col min="87" max="87" width="23.5" bestFit="1" customWidth="1"/>
    <col min="88" max="88" width="23.6640625" bestFit="1" customWidth="1"/>
    <col min="89" max="89" width="21.6640625" bestFit="1" customWidth="1"/>
    <col min="90" max="90" width="30.5" bestFit="1" customWidth="1"/>
    <col min="91" max="91" width="20.33203125" bestFit="1" customWidth="1"/>
    <col min="92" max="92" width="17" bestFit="1" customWidth="1"/>
    <col min="93" max="94" width="22.1640625" bestFit="1" customWidth="1"/>
    <col min="95" max="95" width="20.33203125" bestFit="1" customWidth="1"/>
    <col min="96" max="96" width="29.1640625" bestFit="1" customWidth="1"/>
    <col min="97" max="97" width="19.33203125" bestFit="1" customWidth="1"/>
  </cols>
  <sheetData>
    <row r="2" spans="1:21" x14ac:dyDescent="0.2">
      <c r="A2" s="13" t="s">
        <v>2063</v>
      </c>
      <c r="L2" s="13" t="s">
        <v>2073</v>
      </c>
    </row>
    <row r="3" spans="1:21" x14ac:dyDescent="0.2">
      <c r="A3" s="2" t="s">
        <v>11</v>
      </c>
      <c r="B3" t="s">
        <v>2048</v>
      </c>
      <c r="C3" t="s">
        <v>2049</v>
      </c>
      <c r="D3" t="s">
        <v>2050</v>
      </c>
      <c r="E3" t="s">
        <v>2051</v>
      </c>
      <c r="F3" t="s">
        <v>2052</v>
      </c>
      <c r="G3" t="s">
        <v>2054</v>
      </c>
      <c r="H3" t="s">
        <v>2064</v>
      </c>
      <c r="I3" t="s">
        <v>2056</v>
      </c>
      <c r="L3" s="2" t="s">
        <v>12</v>
      </c>
      <c r="M3" t="s">
        <v>2048</v>
      </c>
      <c r="N3" t="s">
        <v>2049</v>
      </c>
      <c r="O3" t="s">
        <v>2050</v>
      </c>
      <c r="P3" t="s">
        <v>2051</v>
      </c>
      <c r="Q3" t="s">
        <v>2052</v>
      </c>
      <c r="R3" t="s">
        <v>2054</v>
      </c>
      <c r="S3" t="s">
        <v>2064</v>
      </c>
      <c r="T3" t="s">
        <v>2056</v>
      </c>
    </row>
    <row r="4" spans="1:21" x14ac:dyDescent="0.2">
      <c r="A4" t="s">
        <v>22</v>
      </c>
      <c r="B4">
        <v>14419690.300000004</v>
      </c>
      <c r="C4">
        <v>28518869.699999969</v>
      </c>
      <c r="D4">
        <v>7356435.8000000007</v>
      </c>
      <c r="E4" s="6">
        <v>2795783.9469999983</v>
      </c>
      <c r="F4" s="6">
        <v>7326300.4210000038</v>
      </c>
      <c r="G4">
        <v>0.51016600543771728</v>
      </c>
      <c r="H4" s="6">
        <v>0.38004599278906204</v>
      </c>
      <c r="I4" s="6">
        <v>2.6204816108417295</v>
      </c>
      <c r="L4" t="s">
        <v>31</v>
      </c>
      <c r="M4">
        <v>34844514.999999985</v>
      </c>
      <c r="N4">
        <v>70529592.099999949</v>
      </c>
      <c r="O4">
        <v>17975386.100000001</v>
      </c>
      <c r="P4" s="6">
        <v>7201221.0429999968</v>
      </c>
      <c r="Q4" s="6">
        <v>18883528.639999997</v>
      </c>
      <c r="R4">
        <v>0.51587419425984293</v>
      </c>
      <c r="S4" s="6">
        <v>0.40061565314583125</v>
      </c>
      <c r="T4" s="6">
        <v>2.6222676025694112</v>
      </c>
    </row>
    <row r="5" spans="1:21" x14ac:dyDescent="0.2">
      <c r="A5" t="s">
        <v>34</v>
      </c>
      <c r="B5">
        <v>14702214.100000001</v>
      </c>
      <c r="C5">
        <v>29750662.100000028</v>
      </c>
      <c r="D5">
        <v>7393822.599999994</v>
      </c>
      <c r="E5" s="6">
        <v>3008643.9469999997</v>
      </c>
      <c r="F5" s="6">
        <v>7736461.5440000026</v>
      </c>
      <c r="G5">
        <v>0.50290538212200253</v>
      </c>
      <c r="H5" s="6">
        <v>0.40691319088450972</v>
      </c>
      <c r="I5" s="6">
        <v>2.5714114665227297</v>
      </c>
      <c r="L5" t="s">
        <v>23</v>
      </c>
      <c r="M5">
        <v>38165409.399999984</v>
      </c>
      <c r="N5">
        <v>74818651.500000045</v>
      </c>
      <c r="O5">
        <v>18737984.599999987</v>
      </c>
      <c r="P5" s="6">
        <v>7583700.796000002</v>
      </c>
      <c r="Q5" s="6">
        <v>19580873.370000008</v>
      </c>
      <c r="R5">
        <v>0.49096773477818356</v>
      </c>
      <c r="S5" s="6">
        <v>0.40472339784076927</v>
      </c>
      <c r="T5" s="6">
        <v>2.5819680782142509</v>
      </c>
    </row>
    <row r="6" spans="1:21" x14ac:dyDescent="0.2">
      <c r="A6" t="s">
        <v>49</v>
      </c>
      <c r="B6">
        <v>14460841.300000019</v>
      </c>
      <c r="C6">
        <v>27218634.400000017</v>
      </c>
      <c r="D6">
        <v>7420453.2999999989</v>
      </c>
      <c r="E6" s="6">
        <v>2736464.4760000021</v>
      </c>
      <c r="F6" s="6">
        <v>7134612.6540000057</v>
      </c>
      <c r="G6">
        <v>0.51314118909526996</v>
      </c>
      <c r="H6" s="6">
        <v>0.36877322251997768</v>
      </c>
      <c r="I6" s="6">
        <v>2.6072374469223698</v>
      </c>
    </row>
    <row r="7" spans="1:21" x14ac:dyDescent="0.2">
      <c r="A7" t="s">
        <v>43</v>
      </c>
      <c r="B7">
        <v>15418609.800000001</v>
      </c>
      <c r="C7">
        <v>30357449.400000017</v>
      </c>
      <c r="D7">
        <v>7807588.8000000026</v>
      </c>
      <c r="E7" s="6">
        <v>3025127.5759999999</v>
      </c>
      <c r="F7" s="6">
        <v>7831814.6750000026</v>
      </c>
      <c r="G7">
        <v>0.50637436845960015</v>
      </c>
      <c r="H7" s="6">
        <v>0.38745990003981751</v>
      </c>
      <c r="I7" s="6">
        <v>2.588920459796173</v>
      </c>
      <c r="L7" s="13" t="s">
        <v>2065</v>
      </c>
    </row>
    <row r="8" spans="1:21" x14ac:dyDescent="0.2">
      <c r="A8" t="s">
        <v>30</v>
      </c>
      <c r="B8">
        <v>14008568.90000003</v>
      </c>
      <c r="C8">
        <v>29502628</v>
      </c>
      <c r="D8">
        <v>6735070.1999999983</v>
      </c>
      <c r="E8" s="6">
        <v>3218901.8930000006</v>
      </c>
      <c r="F8" s="6">
        <v>8435212.7160000037</v>
      </c>
      <c r="G8">
        <v>0.48078217325968137</v>
      </c>
      <c r="H8" s="6">
        <v>0.47793145392901792</v>
      </c>
      <c r="I8" s="6">
        <v>2.6205249480711656</v>
      </c>
      <c r="L8" s="2" t="s">
        <v>12</v>
      </c>
      <c r="M8" s="2" t="s">
        <v>2</v>
      </c>
      <c r="N8" t="s">
        <v>2048</v>
      </c>
      <c r="O8" t="s">
        <v>2049</v>
      </c>
      <c r="P8" t="s">
        <v>2050</v>
      </c>
      <c r="Q8" t="s">
        <v>2051</v>
      </c>
      <c r="R8" t="s">
        <v>2052</v>
      </c>
      <c r="S8" t="s">
        <v>2054</v>
      </c>
      <c r="T8" t="s">
        <v>2064</v>
      </c>
      <c r="U8" t="s">
        <v>2056</v>
      </c>
    </row>
    <row r="9" spans="1:21" x14ac:dyDescent="0.2">
      <c r="L9" t="s">
        <v>31</v>
      </c>
      <c r="N9">
        <v>34844514.999999978</v>
      </c>
      <c r="O9">
        <v>70529592.099999994</v>
      </c>
      <c r="P9">
        <v>17975386.100000005</v>
      </c>
      <c r="Q9" s="6">
        <v>7201221.0429999959</v>
      </c>
      <c r="R9" s="6">
        <v>18883528.640000019</v>
      </c>
      <c r="S9">
        <v>0.51587419425984304</v>
      </c>
      <c r="T9" s="6">
        <v>0.40061565314583109</v>
      </c>
      <c r="U9" s="6">
        <v>2.6222676025694147</v>
      </c>
    </row>
    <row r="10" spans="1:21" x14ac:dyDescent="0.2">
      <c r="A10" s="14" t="s">
        <v>2066</v>
      </c>
      <c r="M10" t="s">
        <v>28</v>
      </c>
      <c r="N10">
        <v>8317142</v>
      </c>
      <c r="O10">
        <v>16736123.30000001</v>
      </c>
      <c r="P10">
        <v>3822141.9999999986</v>
      </c>
      <c r="Q10" s="6">
        <v>1826920.6270000001</v>
      </c>
      <c r="R10" s="6">
        <v>4844207.6760000037</v>
      </c>
      <c r="S10">
        <v>0.45954992712640935</v>
      </c>
      <c r="T10" s="6">
        <v>0.47798345194919517</v>
      </c>
      <c r="U10" s="6">
        <v>2.6515698626462569</v>
      </c>
    </row>
    <row r="11" spans="1:21" x14ac:dyDescent="0.2">
      <c r="A11" s="2" t="s">
        <v>11</v>
      </c>
      <c r="B11" s="2" t="s">
        <v>2</v>
      </c>
      <c r="C11" t="s">
        <v>2048</v>
      </c>
      <c r="D11" t="s">
        <v>2049</v>
      </c>
      <c r="E11" t="s">
        <v>2050</v>
      </c>
      <c r="F11" t="s">
        <v>2051</v>
      </c>
      <c r="G11" t="s">
        <v>2052</v>
      </c>
      <c r="H11" t="s">
        <v>2054</v>
      </c>
      <c r="I11" t="s">
        <v>2064</v>
      </c>
      <c r="J11" t="s">
        <v>2056</v>
      </c>
      <c r="M11" t="s">
        <v>47</v>
      </c>
      <c r="N11">
        <v>8565903.9999999925</v>
      </c>
      <c r="O11">
        <v>16847906.699999999</v>
      </c>
      <c r="P11">
        <v>4555311.3000000007</v>
      </c>
      <c r="Q11" s="6">
        <v>1782455.7389999996</v>
      </c>
      <c r="R11" s="6">
        <v>4704629.6900000013</v>
      </c>
      <c r="S11">
        <v>0.53179574508423222</v>
      </c>
      <c r="T11" s="6">
        <v>0.39129175189410204</v>
      </c>
      <c r="U11" s="6">
        <v>2.6394089833834591</v>
      </c>
    </row>
    <row r="12" spans="1:21" x14ac:dyDescent="0.2">
      <c r="A12" t="s">
        <v>22</v>
      </c>
      <c r="C12">
        <v>14419690.299999999</v>
      </c>
      <c r="D12">
        <v>28518869.699999984</v>
      </c>
      <c r="E12">
        <v>7356435.8000000035</v>
      </c>
      <c r="F12" s="6">
        <v>2795783.9470000011</v>
      </c>
      <c r="G12" s="6">
        <v>7326300.4209999954</v>
      </c>
      <c r="H12">
        <v>0.51016600543771762</v>
      </c>
      <c r="I12" s="6">
        <v>0.38004599278906231</v>
      </c>
      <c r="J12" s="6">
        <v>2.6204816108417237</v>
      </c>
      <c r="M12" t="s">
        <v>40</v>
      </c>
      <c r="N12">
        <v>9057836.8000000026</v>
      </c>
      <c r="O12">
        <v>18190696.600000005</v>
      </c>
      <c r="P12">
        <v>4625007</v>
      </c>
      <c r="Q12" s="6">
        <v>1897955.4020000005</v>
      </c>
      <c r="R12" s="6">
        <v>4936047.8049999997</v>
      </c>
      <c r="S12">
        <v>0.51060833862672361</v>
      </c>
      <c r="T12" s="6">
        <v>0.41036811446988092</v>
      </c>
      <c r="U12" s="6">
        <v>2.6007185415413669</v>
      </c>
    </row>
    <row r="13" spans="1:21" x14ac:dyDescent="0.2">
      <c r="B13" t="s">
        <v>28</v>
      </c>
      <c r="C13">
        <v>3207753.7999999989</v>
      </c>
      <c r="D13">
        <v>6340107.6000000024</v>
      </c>
      <c r="E13">
        <v>1682156.5999999996</v>
      </c>
      <c r="F13" s="6">
        <v>640007.55400000012</v>
      </c>
      <c r="G13" s="6">
        <v>1710398.3659999997</v>
      </c>
      <c r="H13">
        <v>0.52440327558804556</v>
      </c>
      <c r="I13" s="6">
        <v>0.38046847362486957</v>
      </c>
      <c r="J13" s="6">
        <v>2.6724659034258829</v>
      </c>
      <c r="M13" t="s">
        <v>20</v>
      </c>
      <c r="N13">
        <v>8903632.2000000067</v>
      </c>
      <c r="O13">
        <v>18754865.499999989</v>
      </c>
      <c r="P13">
        <v>4972925.7999999989</v>
      </c>
      <c r="Q13" s="6">
        <v>1693889.2750000008</v>
      </c>
      <c r="R13" s="6">
        <v>4398643.4689999986</v>
      </c>
      <c r="S13">
        <v>0.55852776578080066</v>
      </c>
      <c r="T13" s="6">
        <v>0.34062227009299056</v>
      </c>
      <c r="U13" s="6">
        <v>2.5967715445863462</v>
      </c>
    </row>
    <row r="14" spans="1:21" x14ac:dyDescent="0.2">
      <c r="B14" t="s">
        <v>47</v>
      </c>
      <c r="C14">
        <v>3971732.7000000011</v>
      </c>
      <c r="D14">
        <v>7449244.5000000028</v>
      </c>
      <c r="E14">
        <v>2076272.4000000001</v>
      </c>
      <c r="F14" s="6">
        <v>761547.9169999999</v>
      </c>
      <c r="G14" s="6">
        <v>1960945.1710000008</v>
      </c>
      <c r="H14">
        <v>0.52276237018669447</v>
      </c>
      <c r="I14" s="6">
        <v>0.36678612931520926</v>
      </c>
      <c r="J14" s="6">
        <v>2.5749465361612973</v>
      </c>
      <c r="Q14" s="6"/>
      <c r="R14" s="6"/>
      <c r="T14" s="6"/>
      <c r="U14" s="6"/>
    </row>
    <row r="15" spans="1:21" x14ac:dyDescent="0.2">
      <c r="B15" t="s">
        <v>40</v>
      </c>
      <c r="C15">
        <v>3062043.3</v>
      </c>
      <c r="D15">
        <v>5880440.2000000002</v>
      </c>
      <c r="E15">
        <v>1625328.2000000004</v>
      </c>
      <c r="F15" s="6">
        <v>600169.848</v>
      </c>
      <c r="G15" s="6">
        <v>1662034.3989999993</v>
      </c>
      <c r="H15">
        <v>0.53079856839385664</v>
      </c>
      <c r="I15" s="6">
        <v>0.36926071177501246</v>
      </c>
      <c r="J15" s="6">
        <v>2.7692734057509654</v>
      </c>
      <c r="L15" t="s">
        <v>23</v>
      </c>
      <c r="N15">
        <v>38165409.399999969</v>
      </c>
      <c r="O15">
        <v>74818651.499999985</v>
      </c>
      <c r="P15">
        <v>18737984.599999975</v>
      </c>
      <c r="Q15" s="6">
        <v>7583700.7959999973</v>
      </c>
      <c r="R15" s="6">
        <v>19580873.369999986</v>
      </c>
      <c r="S15">
        <v>0.49096773477818351</v>
      </c>
      <c r="T15" s="6">
        <v>0.40472339784076922</v>
      </c>
      <c r="U15" s="6">
        <v>2.5819680782142496</v>
      </c>
    </row>
    <row r="16" spans="1:21" x14ac:dyDescent="0.2">
      <c r="B16" t="s">
        <v>20</v>
      </c>
      <c r="C16">
        <v>4178160.4999999991</v>
      </c>
      <c r="D16">
        <v>8849077.3999999966</v>
      </c>
      <c r="E16">
        <v>1972678.5999999996</v>
      </c>
      <c r="F16" s="6">
        <v>794058.62800000038</v>
      </c>
      <c r="G16" s="6">
        <v>1992922.4849999996</v>
      </c>
      <c r="H16">
        <v>0.47214045511176511</v>
      </c>
      <c r="I16" s="6">
        <v>0.40252813002584431</v>
      </c>
      <c r="J16" s="6">
        <v>2.5097926207534371</v>
      </c>
      <c r="M16" t="s">
        <v>28</v>
      </c>
      <c r="N16">
        <v>8791901.0000000056</v>
      </c>
      <c r="O16">
        <v>18388018.399999999</v>
      </c>
      <c r="P16">
        <v>4453460.3999999994</v>
      </c>
      <c r="Q16" s="6">
        <v>1872315.1970000004</v>
      </c>
      <c r="R16" s="6">
        <v>4840893.5849999944</v>
      </c>
      <c r="S16">
        <v>0.50654123607624757</v>
      </c>
      <c r="T16" s="6">
        <v>0.42041806344567489</v>
      </c>
      <c r="U16" s="6">
        <v>2.5855120936669902</v>
      </c>
    </row>
    <row r="17" spans="1:21" x14ac:dyDescent="0.2">
      <c r="F17" s="6"/>
      <c r="G17" s="6"/>
      <c r="I17" s="6"/>
      <c r="J17" s="6"/>
      <c r="M17" t="s">
        <v>47</v>
      </c>
      <c r="N17">
        <v>9587939.3999999948</v>
      </c>
      <c r="O17">
        <v>18361451.499999993</v>
      </c>
      <c r="P17">
        <v>4702329.7000000048</v>
      </c>
      <c r="Q17" s="6">
        <v>1882882.0719999999</v>
      </c>
      <c r="R17" s="6">
        <v>4873526.2410000032</v>
      </c>
      <c r="S17">
        <v>0.49044215903158583</v>
      </c>
      <c r="T17" s="6">
        <v>0.40041472889491309</v>
      </c>
      <c r="U17" s="6">
        <v>2.5883332331181723</v>
      </c>
    </row>
    <row r="18" spans="1:21" x14ac:dyDescent="0.2">
      <c r="A18" t="s">
        <v>34</v>
      </c>
      <c r="C18">
        <v>14702214.100000001</v>
      </c>
      <c r="D18">
        <v>29750662.100000013</v>
      </c>
      <c r="E18">
        <v>7393822.599999994</v>
      </c>
      <c r="F18" s="6">
        <v>3008643.9470000025</v>
      </c>
      <c r="G18" s="6">
        <v>7736461.5440000016</v>
      </c>
      <c r="H18">
        <v>0.50290538212200253</v>
      </c>
      <c r="I18" s="6">
        <v>0.40691319088451011</v>
      </c>
      <c r="J18" s="6">
        <v>2.571411466522727</v>
      </c>
      <c r="M18" t="s">
        <v>40</v>
      </c>
      <c r="N18">
        <v>10079274.800000003</v>
      </c>
      <c r="O18">
        <v>18975016.100000009</v>
      </c>
      <c r="P18">
        <v>5113483</v>
      </c>
      <c r="Q18" s="6">
        <v>1779004.7679999985</v>
      </c>
      <c r="R18" s="6">
        <v>4663565.8640000019</v>
      </c>
      <c r="S18">
        <v>0.50732647948044818</v>
      </c>
      <c r="T18" s="6">
        <v>0.34790469979072941</v>
      </c>
      <c r="U18" s="6">
        <v>2.6214465232956621</v>
      </c>
    </row>
    <row r="19" spans="1:21" x14ac:dyDescent="0.2">
      <c r="B19" t="s">
        <v>28</v>
      </c>
      <c r="C19">
        <v>3788902.1999999993</v>
      </c>
      <c r="D19">
        <v>7368250.3999999985</v>
      </c>
      <c r="E19">
        <v>1780684.1</v>
      </c>
      <c r="F19" s="6">
        <v>742865.3050000004</v>
      </c>
      <c r="G19" s="6">
        <v>2001946.4440000001</v>
      </c>
      <c r="H19">
        <v>0.46997362455014025</v>
      </c>
      <c r="I19" s="6">
        <v>0.41717972603899839</v>
      </c>
      <c r="J19" s="6">
        <v>2.6948982951895957</v>
      </c>
      <c r="M19" t="s">
        <v>20</v>
      </c>
      <c r="N19">
        <v>9706294.2000000067</v>
      </c>
      <c r="O19">
        <v>19094165.499999996</v>
      </c>
      <c r="P19">
        <v>4468711.4999999991</v>
      </c>
      <c r="Q19" s="6">
        <v>2049498.759000001</v>
      </c>
      <c r="R19" s="6">
        <v>5202887.6800000006</v>
      </c>
      <c r="S19">
        <v>0.46039316426242222</v>
      </c>
      <c r="T19" s="6">
        <v>0.45863304422315054</v>
      </c>
      <c r="U19" s="6">
        <v>2.53861470135196</v>
      </c>
    </row>
    <row r="20" spans="1:21" x14ac:dyDescent="0.2">
      <c r="B20" t="s">
        <v>47</v>
      </c>
      <c r="C20">
        <v>3778270.8000000007</v>
      </c>
      <c r="D20">
        <v>7607381.4999999981</v>
      </c>
      <c r="E20">
        <v>1920501.8000000003</v>
      </c>
      <c r="F20" s="6">
        <v>766775.89200000011</v>
      </c>
      <c r="G20" s="6">
        <v>1941123.6710000001</v>
      </c>
      <c r="H20">
        <v>0.50830178715617735</v>
      </c>
      <c r="I20" s="6">
        <v>0.39925809598303941</v>
      </c>
      <c r="J20" s="6">
        <v>2.5315397774660342</v>
      </c>
      <c r="Q20" s="6"/>
      <c r="R20" s="6"/>
      <c r="T20" s="6"/>
      <c r="U20" s="6"/>
    </row>
    <row r="21" spans="1:21" x14ac:dyDescent="0.2">
      <c r="B21" t="s">
        <v>40</v>
      </c>
      <c r="C21">
        <v>3682353.2999999993</v>
      </c>
      <c r="D21">
        <v>7767908.1000000006</v>
      </c>
      <c r="E21">
        <v>1796155.6000000008</v>
      </c>
      <c r="F21" s="6">
        <v>804511.7649999999</v>
      </c>
      <c r="G21" s="6">
        <v>2015879.5230000003</v>
      </c>
      <c r="H21">
        <v>0.4877738374533484</v>
      </c>
      <c r="I21" s="6">
        <v>0.447907611679077</v>
      </c>
      <c r="J21" s="6">
        <v>2.5057178908999553</v>
      </c>
    </row>
    <row r="22" spans="1:21" x14ac:dyDescent="0.2">
      <c r="B22" t="s">
        <v>20</v>
      </c>
      <c r="C22">
        <v>3452687.7999999993</v>
      </c>
      <c r="D22">
        <v>7007122.0999999987</v>
      </c>
      <c r="E22">
        <v>1896481.1000000006</v>
      </c>
      <c r="F22" s="6">
        <v>694490.98500000034</v>
      </c>
      <c r="G22" s="6">
        <v>1777511.9059999995</v>
      </c>
      <c r="H22">
        <v>0.54927674028332385</v>
      </c>
      <c r="I22" s="6">
        <v>0.36619979234172179</v>
      </c>
      <c r="J22" s="6">
        <v>2.5594456146900146</v>
      </c>
    </row>
    <row r="23" spans="1:21" x14ac:dyDescent="0.2">
      <c r="F23" s="6"/>
      <c r="G23" s="6"/>
      <c r="I23" s="6"/>
      <c r="J23" s="6"/>
    </row>
    <row r="24" spans="1:21" x14ac:dyDescent="0.2">
      <c r="A24" t="s">
        <v>49</v>
      </c>
      <c r="C24">
        <v>14460841.30000001</v>
      </c>
      <c r="D24">
        <v>27218634.400000025</v>
      </c>
      <c r="E24">
        <v>7420453.2999999961</v>
      </c>
      <c r="F24" s="6">
        <v>2736464.4759999993</v>
      </c>
      <c r="G24" s="6">
        <v>7134612.6540000038</v>
      </c>
      <c r="H24">
        <v>0.51314118909527007</v>
      </c>
      <c r="I24" s="6">
        <v>0.36877322251997741</v>
      </c>
      <c r="J24" s="6">
        <v>2.6072374469223716</v>
      </c>
    </row>
    <row r="25" spans="1:21" x14ac:dyDescent="0.2">
      <c r="B25" t="s">
        <v>28</v>
      </c>
      <c r="C25">
        <v>3446328.0999999987</v>
      </c>
      <c r="D25">
        <v>7012919.2000000011</v>
      </c>
      <c r="E25">
        <v>1783134.6000000006</v>
      </c>
      <c r="F25" s="6">
        <v>728680.79599999986</v>
      </c>
      <c r="G25" s="6">
        <v>1852513.6200000003</v>
      </c>
      <c r="H25">
        <v>0.51740128863528734</v>
      </c>
      <c r="I25" s="6">
        <v>0.40865159365983905</v>
      </c>
      <c r="J25" s="6">
        <v>2.5422841251877877</v>
      </c>
      <c r="L25" s="13" t="s">
        <v>2067</v>
      </c>
    </row>
    <row r="26" spans="1:21" x14ac:dyDescent="0.2">
      <c r="B26" t="s">
        <v>47</v>
      </c>
      <c r="C26">
        <v>3400331.2</v>
      </c>
      <c r="D26">
        <v>6294629.7999999989</v>
      </c>
      <c r="E26">
        <v>1745475.1999999997</v>
      </c>
      <c r="F26" s="6">
        <v>671090.18900000001</v>
      </c>
      <c r="G26" s="6">
        <v>1768309.51</v>
      </c>
      <c r="H26">
        <v>0.51332505492406144</v>
      </c>
      <c r="I26" s="6">
        <v>0.38447420450316344</v>
      </c>
      <c r="J26" s="6">
        <v>2.6349804228772595</v>
      </c>
      <c r="L26" s="2" t="s">
        <v>10</v>
      </c>
      <c r="M26" t="s">
        <v>2068</v>
      </c>
      <c r="N26" t="s">
        <v>2049</v>
      </c>
      <c r="O26" t="s">
        <v>2050</v>
      </c>
      <c r="P26" t="s">
        <v>2051</v>
      </c>
      <c r="Q26" t="s">
        <v>2052</v>
      </c>
      <c r="R26" t="s">
        <v>2054</v>
      </c>
      <c r="S26" t="s">
        <v>2064</v>
      </c>
      <c r="T26" t="s">
        <v>2056</v>
      </c>
    </row>
    <row r="27" spans="1:21" x14ac:dyDescent="0.2">
      <c r="B27" t="s">
        <v>40</v>
      </c>
      <c r="C27">
        <v>3940577.9999999991</v>
      </c>
      <c r="D27">
        <v>7195288.5999999987</v>
      </c>
      <c r="E27">
        <v>2141006.2000000002</v>
      </c>
      <c r="F27" s="6">
        <v>685098.52299999993</v>
      </c>
      <c r="G27" s="6">
        <v>1798635.1289999988</v>
      </c>
      <c r="H27">
        <v>0.54332288308973975</v>
      </c>
      <c r="I27" s="6">
        <v>0.31998904206816398</v>
      </c>
      <c r="J27" s="6">
        <v>2.625367109425222</v>
      </c>
      <c r="L27" t="s">
        <v>21</v>
      </c>
      <c r="M27">
        <v>14518296.100000016</v>
      </c>
      <c r="N27">
        <v>28455127.700000022</v>
      </c>
      <c r="O27">
        <v>7355298.9999999953</v>
      </c>
      <c r="P27" s="6">
        <v>2809268.8310000016</v>
      </c>
      <c r="Q27" s="6">
        <v>7211942.8069999982</v>
      </c>
      <c r="R27">
        <v>0.50662274342234881</v>
      </c>
      <c r="S27" s="6">
        <v>0.38193808722119976</v>
      </c>
      <c r="T27" s="6">
        <v>2.5671956800349358</v>
      </c>
    </row>
    <row r="28" spans="1:21" x14ac:dyDescent="0.2">
      <c r="B28" t="s">
        <v>20</v>
      </c>
      <c r="C28">
        <v>3673603.9999999977</v>
      </c>
      <c r="D28">
        <v>6715796.799999998</v>
      </c>
      <c r="E28">
        <v>1750837.2999999998</v>
      </c>
      <c r="F28" s="6">
        <v>651594.96799999999</v>
      </c>
      <c r="G28" s="6">
        <v>1715154.3950000007</v>
      </c>
      <c r="H28">
        <v>0.47659935583693858</v>
      </c>
      <c r="I28" s="6">
        <v>0.37216191818623012</v>
      </c>
      <c r="J28" s="6">
        <v>2.6322400866054583</v>
      </c>
      <c r="L28" t="s">
        <v>29</v>
      </c>
      <c r="M28">
        <v>16300177.899999989</v>
      </c>
      <c r="N28">
        <v>32781904.500000026</v>
      </c>
      <c r="O28">
        <v>8399922.5000000037</v>
      </c>
      <c r="P28" s="6">
        <v>3299936.1580000008</v>
      </c>
      <c r="Q28" s="6">
        <v>8580989.5970000047</v>
      </c>
      <c r="R28">
        <v>0.51532704437538746</v>
      </c>
      <c r="S28" s="6">
        <v>0.39285316715719693</v>
      </c>
      <c r="T28" s="6">
        <v>2.6003501844110533</v>
      </c>
    </row>
    <row r="29" spans="1:21" x14ac:dyDescent="0.2">
      <c r="F29" s="6"/>
      <c r="G29" s="6"/>
      <c r="I29" s="6"/>
      <c r="J29" s="6"/>
      <c r="L29" t="s">
        <v>37</v>
      </c>
      <c r="M29">
        <v>13450495.800000008</v>
      </c>
      <c r="N29">
        <v>27086011.599999994</v>
      </c>
      <c r="O29">
        <v>6829497.0999999959</v>
      </c>
      <c r="P29" s="6">
        <v>2689643.251000002</v>
      </c>
      <c r="Q29" s="6">
        <v>7188649.2240000023</v>
      </c>
      <c r="R29">
        <v>0.50775058418292596</v>
      </c>
      <c r="S29" s="6">
        <v>0.39382742413054156</v>
      </c>
      <c r="T29" s="6">
        <v>2.6727147629438521</v>
      </c>
    </row>
    <row r="30" spans="1:21" x14ac:dyDescent="0.2">
      <c r="A30" t="s">
        <v>43</v>
      </c>
      <c r="C30">
        <v>15418609.800000006</v>
      </c>
      <c r="D30">
        <v>30357449.400000017</v>
      </c>
      <c r="E30">
        <v>7807588.799999997</v>
      </c>
      <c r="F30" s="6">
        <v>3025127.575999998</v>
      </c>
      <c r="G30" s="6">
        <v>7831814.674999998</v>
      </c>
      <c r="H30">
        <v>0.5063743684595996</v>
      </c>
      <c r="I30" s="6">
        <v>0.38745990003981756</v>
      </c>
      <c r="J30" s="6">
        <v>2.5889204597961735</v>
      </c>
      <c r="L30" t="s">
        <v>42</v>
      </c>
      <c r="M30">
        <v>14476660.800000019</v>
      </c>
      <c r="N30">
        <v>28464413.5</v>
      </c>
      <c r="O30">
        <v>6920589.0000000009</v>
      </c>
      <c r="P30" s="6">
        <v>2971392.5770000019</v>
      </c>
      <c r="Q30" s="6">
        <v>7576173.6720000068</v>
      </c>
      <c r="R30">
        <v>0.47805147164876527</v>
      </c>
      <c r="S30" s="6">
        <v>0.42935544604657228</v>
      </c>
      <c r="T30" s="6">
        <v>2.5497047177956929</v>
      </c>
    </row>
    <row r="31" spans="1:21" x14ac:dyDescent="0.2">
      <c r="B31" t="s">
        <v>28</v>
      </c>
      <c r="C31">
        <v>3346617.4000000018</v>
      </c>
      <c r="D31">
        <v>7019003.4000000004</v>
      </c>
      <c r="E31">
        <v>1640967.9</v>
      </c>
      <c r="F31" s="6">
        <v>784969.15800000017</v>
      </c>
      <c r="G31" s="6">
        <v>1997152.1639999999</v>
      </c>
      <c r="H31">
        <v>0.49033627208177399</v>
      </c>
      <c r="I31" s="6">
        <v>0.47835741211025529</v>
      </c>
      <c r="J31" s="6">
        <v>2.5442428452711252</v>
      </c>
      <c r="L31" t="s">
        <v>64</v>
      </c>
      <c r="M31">
        <v>14264293.800000019</v>
      </c>
      <c r="N31">
        <v>28560786.29999999</v>
      </c>
      <c r="O31">
        <v>7208063.099999994</v>
      </c>
      <c r="P31" s="6">
        <v>3014681.0219999957</v>
      </c>
      <c r="Q31" s="6">
        <v>7906646.7100000056</v>
      </c>
      <c r="R31">
        <v>0.5053221141589207</v>
      </c>
      <c r="S31" s="6">
        <v>0.41823732397681124</v>
      </c>
      <c r="T31" s="6">
        <v>2.6227141950675064</v>
      </c>
    </row>
    <row r="32" spans="1:21" x14ac:dyDescent="0.2">
      <c r="B32" t="s">
        <v>47</v>
      </c>
      <c r="C32">
        <v>3801783.9999999995</v>
      </c>
      <c r="D32">
        <v>7035344.8999999994</v>
      </c>
      <c r="E32">
        <v>1907599.6999999993</v>
      </c>
      <c r="F32" s="6">
        <v>746207.00400000019</v>
      </c>
      <c r="G32" s="6">
        <v>1990458.7030000009</v>
      </c>
      <c r="H32">
        <v>0.50176435589186541</v>
      </c>
      <c r="I32" s="6">
        <v>0.39117588663911013</v>
      </c>
      <c r="J32" s="6">
        <v>2.6674350312048269</v>
      </c>
    </row>
    <row r="33" spans="1:21" x14ac:dyDescent="0.2">
      <c r="B33" t="s">
        <v>40</v>
      </c>
      <c r="C33">
        <v>4593307.1000000015</v>
      </c>
      <c r="D33">
        <v>8632485.0999999978</v>
      </c>
      <c r="E33">
        <v>2310435.8000000003</v>
      </c>
      <c r="F33" s="6">
        <v>755365.00099999993</v>
      </c>
      <c r="G33" s="6">
        <v>1900210.732000001</v>
      </c>
      <c r="H33">
        <v>0.50300050697677057</v>
      </c>
      <c r="I33" s="6">
        <v>0.32693615680643445</v>
      </c>
      <c r="J33" s="6">
        <v>2.5156192429942901</v>
      </c>
      <c r="L33" s="13" t="s">
        <v>2069</v>
      </c>
    </row>
    <row r="34" spans="1:21" x14ac:dyDescent="0.2">
      <c r="B34" t="s">
        <v>20</v>
      </c>
      <c r="C34">
        <v>3676901.2999999989</v>
      </c>
      <c r="D34">
        <v>7670615.9999999981</v>
      </c>
      <c r="E34">
        <v>1948585.4</v>
      </c>
      <c r="F34" s="6">
        <v>738586.41300000018</v>
      </c>
      <c r="G34" s="6">
        <v>1943993.0760000001</v>
      </c>
      <c r="H34">
        <v>0.52995314288148021</v>
      </c>
      <c r="I34" s="6">
        <v>0.37903723029024039</v>
      </c>
      <c r="J34" s="6">
        <v>2.6320455423812401</v>
      </c>
      <c r="L34" s="2" t="s">
        <v>10</v>
      </c>
      <c r="M34" s="2" t="s">
        <v>2</v>
      </c>
      <c r="N34" t="s">
        <v>2068</v>
      </c>
      <c r="O34" t="s">
        <v>2049</v>
      </c>
      <c r="P34" t="s">
        <v>2050</v>
      </c>
      <c r="Q34" t="s">
        <v>2051</v>
      </c>
      <c r="R34" t="s">
        <v>2052</v>
      </c>
      <c r="S34" t="s">
        <v>2054</v>
      </c>
      <c r="T34" t="s">
        <v>2064</v>
      </c>
      <c r="U34" t="s">
        <v>2056</v>
      </c>
    </row>
    <row r="35" spans="1:21" x14ac:dyDescent="0.2">
      <c r="F35" s="6"/>
      <c r="G35" s="6"/>
      <c r="I35" s="6"/>
      <c r="J35" s="6"/>
      <c r="L35" t="s">
        <v>21</v>
      </c>
      <c r="N35">
        <v>14518296.100000007</v>
      </c>
      <c r="O35">
        <v>28455127.700000007</v>
      </c>
      <c r="P35">
        <v>7355298.9999999963</v>
      </c>
      <c r="Q35" s="6">
        <v>2809268.8310000007</v>
      </c>
      <c r="R35" s="6">
        <v>7211942.8069999972</v>
      </c>
      <c r="S35">
        <v>0.50662274342234914</v>
      </c>
      <c r="T35" s="6">
        <v>0.3819380872211996</v>
      </c>
      <c r="U35" s="6">
        <v>2.5671956800349363</v>
      </c>
    </row>
    <row r="36" spans="1:21" x14ac:dyDescent="0.2">
      <c r="A36" t="s">
        <v>30</v>
      </c>
      <c r="C36">
        <v>14008568.9</v>
      </c>
      <c r="D36">
        <v>29502628.000000037</v>
      </c>
      <c r="E36">
        <v>6735070.2000000002</v>
      </c>
      <c r="F36" s="6">
        <v>3218901.8930000016</v>
      </c>
      <c r="G36" s="6">
        <v>8435212.7159999963</v>
      </c>
      <c r="H36">
        <v>0.48078217325968253</v>
      </c>
      <c r="I36" s="6">
        <v>0.47793145392901792</v>
      </c>
      <c r="J36" s="6">
        <v>2.6205249480711625</v>
      </c>
      <c r="M36" t="s">
        <v>28</v>
      </c>
      <c r="N36">
        <v>3001575.3999999985</v>
      </c>
      <c r="O36">
        <v>6258214.5000000019</v>
      </c>
      <c r="P36">
        <v>1479568.4000000001</v>
      </c>
      <c r="Q36" s="6">
        <v>612178.19700000004</v>
      </c>
      <c r="R36" s="6">
        <v>1626738.8180000002</v>
      </c>
      <c r="S36">
        <v>0.49293061237109048</v>
      </c>
      <c r="T36" s="6">
        <v>0.41375457667249449</v>
      </c>
      <c r="U36" s="6">
        <v>2.6572962349392526</v>
      </c>
    </row>
    <row r="37" spans="1:21" x14ac:dyDescent="0.2">
      <c r="B37" t="s">
        <v>28</v>
      </c>
      <c r="C37">
        <v>3319441.4999999977</v>
      </c>
      <c r="D37">
        <v>7383861.1000000034</v>
      </c>
      <c r="E37">
        <v>1388659.1999999995</v>
      </c>
      <c r="F37" s="6">
        <v>802713.01100000006</v>
      </c>
      <c r="G37" s="6">
        <v>2123090.6669999999</v>
      </c>
      <c r="H37">
        <v>0.4183412179428378</v>
      </c>
      <c r="I37" s="6">
        <v>0.57804896334536249</v>
      </c>
      <c r="J37" s="6">
        <v>2.6448938012791219</v>
      </c>
      <c r="M37" t="s">
        <v>47</v>
      </c>
      <c r="N37">
        <v>3340852.1999999988</v>
      </c>
      <c r="O37">
        <v>6562662.299999997</v>
      </c>
      <c r="P37">
        <v>1756228.4</v>
      </c>
      <c r="Q37" s="6">
        <v>696487.86700000032</v>
      </c>
      <c r="R37" s="6">
        <v>1736247.1389999997</v>
      </c>
      <c r="S37">
        <v>0.52568275842912193</v>
      </c>
      <c r="T37" s="6">
        <v>0.39658159895375816</v>
      </c>
      <c r="U37" s="6">
        <v>2.4928605669450934</v>
      </c>
    </row>
    <row r="38" spans="1:21" x14ac:dyDescent="0.2">
      <c r="B38" t="s">
        <v>47</v>
      </c>
      <c r="C38">
        <v>3201724.6999999988</v>
      </c>
      <c r="D38">
        <v>6822757.5</v>
      </c>
      <c r="E38">
        <v>1607791.9000000001</v>
      </c>
      <c r="F38" s="6">
        <v>719716.80899999989</v>
      </c>
      <c r="G38" s="6">
        <v>1917318.8759999997</v>
      </c>
      <c r="H38">
        <v>0.50216431787530036</v>
      </c>
      <c r="I38" s="6">
        <v>0.44764301213359753</v>
      </c>
      <c r="J38" s="6">
        <v>2.6639906863700888</v>
      </c>
      <c r="M38" t="s">
        <v>40</v>
      </c>
      <c r="N38">
        <v>3586885.2999999984</v>
      </c>
      <c r="O38">
        <v>7044320.3999999976</v>
      </c>
      <c r="P38">
        <v>1882746.7000000004</v>
      </c>
      <c r="Q38" s="6">
        <v>656133.11999999988</v>
      </c>
      <c r="R38" s="6">
        <v>1764501.0559999999</v>
      </c>
      <c r="S38">
        <v>0.52489738102302885</v>
      </c>
      <c r="T38" s="6">
        <v>0.34849781970139676</v>
      </c>
      <c r="U38" s="6">
        <v>2.6892424756732294</v>
      </c>
    </row>
    <row r="39" spans="1:21" x14ac:dyDescent="0.2">
      <c r="B39" t="s">
        <v>40</v>
      </c>
      <c r="C39">
        <v>3858829.8999999994</v>
      </c>
      <c r="D39">
        <v>7689590.6999999974</v>
      </c>
      <c r="E39">
        <v>1865564.2000000002</v>
      </c>
      <c r="F39" s="6">
        <v>831815.03300000005</v>
      </c>
      <c r="G39" s="6">
        <v>2222853.8860000004</v>
      </c>
      <c r="H39">
        <v>0.48345333905492971</v>
      </c>
      <c r="I39" s="6">
        <v>0.44587853529779353</v>
      </c>
      <c r="J39" s="6">
        <v>2.6722934760906156</v>
      </c>
      <c r="M39" t="s">
        <v>20</v>
      </c>
      <c r="N39">
        <v>4588983.2000000011</v>
      </c>
      <c r="O39">
        <v>8589930.4999999981</v>
      </c>
      <c r="P39">
        <v>2236755.5000000005</v>
      </c>
      <c r="Q39" s="6">
        <v>844469.64700000011</v>
      </c>
      <c r="R39" s="6">
        <v>2084455.7940000009</v>
      </c>
      <c r="S39">
        <v>0.48741854186783684</v>
      </c>
      <c r="T39" s="6">
        <v>0.37754222444071334</v>
      </c>
      <c r="U39" s="6">
        <v>2.468360824341151</v>
      </c>
    </row>
    <row r="40" spans="1:21" x14ac:dyDescent="0.2">
      <c r="B40" t="s">
        <v>20</v>
      </c>
      <c r="C40">
        <v>3628572.7999999989</v>
      </c>
      <c r="D40">
        <v>7606418.6999999993</v>
      </c>
      <c r="E40">
        <v>1873054.9000000006</v>
      </c>
      <c r="F40" s="6">
        <v>864657.03999999969</v>
      </c>
      <c r="G40" s="6">
        <v>2171949.287</v>
      </c>
      <c r="H40">
        <v>0.51619603718575002</v>
      </c>
      <c r="I40" s="6">
        <v>0.46162930942387187</v>
      </c>
      <c r="J40" s="6">
        <v>2.5119199711830262</v>
      </c>
      <c r="Q40" s="6"/>
      <c r="R40" s="6"/>
      <c r="T40" s="6"/>
      <c r="U40" s="6"/>
    </row>
    <row r="41" spans="1:21" x14ac:dyDescent="0.2">
      <c r="F41" s="6"/>
      <c r="G41" s="6"/>
      <c r="I41" s="6"/>
      <c r="J41" s="6"/>
      <c r="L41" t="s">
        <v>29</v>
      </c>
      <c r="N41">
        <v>16300177.9</v>
      </c>
      <c r="O41">
        <v>32781904.500000041</v>
      </c>
      <c r="P41">
        <v>8399922.5000000037</v>
      </c>
      <c r="Q41" s="6">
        <v>3299936.1580000003</v>
      </c>
      <c r="R41" s="6">
        <v>8580989.597000001</v>
      </c>
      <c r="S41">
        <v>0.51532704437538701</v>
      </c>
      <c r="T41" s="6">
        <v>0.39285316715719687</v>
      </c>
      <c r="U41" s="6">
        <v>2.6003501844110524</v>
      </c>
    </row>
    <row r="42" spans="1:21" x14ac:dyDescent="0.2">
      <c r="M42" t="s">
        <v>28</v>
      </c>
      <c r="N42">
        <v>3947787.4000000008</v>
      </c>
      <c r="O42">
        <v>7941838.5000000019</v>
      </c>
      <c r="P42">
        <v>2035190.9999999995</v>
      </c>
      <c r="Q42" s="6">
        <v>850932.84800000023</v>
      </c>
      <c r="R42" s="6">
        <v>2176703.2280000001</v>
      </c>
      <c r="S42">
        <v>0.51552700127671491</v>
      </c>
      <c r="T42" s="6">
        <v>0.41810957693897055</v>
      </c>
      <c r="U42" s="6">
        <v>2.5580199813840063</v>
      </c>
    </row>
    <row r="43" spans="1:21" x14ac:dyDescent="0.2">
      <c r="M43" t="s">
        <v>47</v>
      </c>
      <c r="N43">
        <v>4447730</v>
      </c>
      <c r="O43">
        <v>8735394.5000000019</v>
      </c>
      <c r="P43">
        <v>2209414.2999999993</v>
      </c>
      <c r="Q43" s="6">
        <v>861797.93</v>
      </c>
      <c r="R43" s="6">
        <v>2180505.7369999993</v>
      </c>
      <c r="S43">
        <v>0.4967509943274433</v>
      </c>
      <c r="T43" s="6">
        <v>0.39005718845940318</v>
      </c>
      <c r="U43" s="6">
        <v>2.5301821472233046</v>
      </c>
    </row>
    <row r="44" spans="1:21" x14ac:dyDescent="0.2">
      <c r="M44" t="s">
        <v>40</v>
      </c>
      <c r="N44">
        <v>4512298.5000000028</v>
      </c>
      <c r="O44">
        <v>8489683.2999999989</v>
      </c>
      <c r="P44">
        <v>2491598.7999999998</v>
      </c>
      <c r="Q44" s="6">
        <v>903991.27699999977</v>
      </c>
      <c r="R44" s="6">
        <v>2445352.094</v>
      </c>
      <c r="S44">
        <v>0.55217951560607048</v>
      </c>
      <c r="T44" s="6">
        <v>0.36281574585763959</v>
      </c>
      <c r="U44" s="6">
        <v>2.7050616042614766</v>
      </c>
    </row>
    <row r="45" spans="1:21" x14ac:dyDescent="0.2">
      <c r="M45" t="s">
        <v>20</v>
      </c>
      <c r="N45">
        <v>3392362.0000000005</v>
      </c>
      <c r="O45">
        <v>7614988.1999999955</v>
      </c>
      <c r="P45">
        <v>1663718.3999999999</v>
      </c>
      <c r="Q45" s="6">
        <v>683214.10300000024</v>
      </c>
      <c r="R45" s="6">
        <v>1778428.5379999999</v>
      </c>
      <c r="S45">
        <v>0.49043067927302558</v>
      </c>
      <c r="T45" s="6">
        <v>0.41065489388108006</v>
      </c>
      <c r="U45" s="6">
        <v>2.6030325342976699</v>
      </c>
    </row>
    <row r="46" spans="1:21" x14ac:dyDescent="0.2">
      <c r="Q46" s="6"/>
      <c r="R46" s="6"/>
      <c r="T46" s="6"/>
      <c r="U46" s="6"/>
    </row>
    <row r="47" spans="1:21" x14ac:dyDescent="0.2">
      <c r="L47" t="s">
        <v>37</v>
      </c>
      <c r="N47">
        <v>13450495.799999999</v>
      </c>
      <c r="O47">
        <v>27086011.599999998</v>
      </c>
      <c r="P47">
        <v>6829497.1000000024</v>
      </c>
      <c r="Q47" s="6">
        <v>2689643.2509999997</v>
      </c>
      <c r="R47" s="6">
        <v>7188649.2239999985</v>
      </c>
      <c r="S47">
        <v>0.50775058418292673</v>
      </c>
      <c r="T47" s="6">
        <v>0.39382742413054084</v>
      </c>
      <c r="U47" s="6">
        <v>2.672714762943853</v>
      </c>
    </row>
    <row r="48" spans="1:21" x14ac:dyDescent="0.2">
      <c r="M48" t="s">
        <v>28</v>
      </c>
      <c r="N48">
        <v>3309204.4999999995</v>
      </c>
      <c r="O48">
        <v>6366486</v>
      </c>
      <c r="P48">
        <v>1585586.6000000003</v>
      </c>
      <c r="Q48" s="6">
        <v>772066.7969999999</v>
      </c>
      <c r="R48" s="6">
        <v>2062020.6400000001</v>
      </c>
      <c r="S48">
        <v>0.47914433816344698</v>
      </c>
      <c r="T48" s="6">
        <v>0.48692817976640301</v>
      </c>
      <c r="U48" s="6">
        <v>2.6707801034992578</v>
      </c>
    </row>
    <row r="49" spans="12:21" x14ac:dyDescent="0.2">
      <c r="M49" t="s">
        <v>47</v>
      </c>
      <c r="N49">
        <v>3238545.9999999995</v>
      </c>
      <c r="O49">
        <v>6863952</v>
      </c>
      <c r="P49">
        <v>1501791.0999999996</v>
      </c>
      <c r="Q49" s="6">
        <v>619747.74800000014</v>
      </c>
      <c r="R49" s="6">
        <v>1713408.3920000007</v>
      </c>
      <c r="S49">
        <v>0.46372387485000982</v>
      </c>
      <c r="T49" s="6">
        <v>0.41267240696792001</v>
      </c>
      <c r="U49" s="6">
        <v>2.7646867576838705</v>
      </c>
    </row>
    <row r="50" spans="12:21" x14ac:dyDescent="0.2">
      <c r="M50" t="s">
        <v>40</v>
      </c>
      <c r="N50">
        <v>3507236.7999999984</v>
      </c>
      <c r="O50">
        <v>6468023.7000000002</v>
      </c>
      <c r="P50">
        <v>1946787.4000000006</v>
      </c>
      <c r="Q50" s="6">
        <v>646480.52800000052</v>
      </c>
      <c r="R50" s="6">
        <v>1705452.6480000003</v>
      </c>
      <c r="S50">
        <v>0.55507726196303642</v>
      </c>
      <c r="T50" s="6">
        <v>0.33207556613526484</v>
      </c>
      <c r="U50" s="6">
        <v>2.6380572563818951</v>
      </c>
    </row>
    <row r="51" spans="12:21" x14ac:dyDescent="0.2">
      <c r="M51" t="s">
        <v>20</v>
      </c>
      <c r="N51">
        <v>3395508.5000000005</v>
      </c>
      <c r="O51">
        <v>7387549.9000000004</v>
      </c>
      <c r="P51">
        <v>1795332</v>
      </c>
      <c r="Q51" s="6">
        <v>651348.17800000007</v>
      </c>
      <c r="R51" s="6">
        <v>1707767.5439999998</v>
      </c>
      <c r="S51">
        <v>0.52873730105520267</v>
      </c>
      <c r="T51" s="6">
        <v>0.36280096271887319</v>
      </c>
      <c r="U51" s="6">
        <v>2.6218965549942777</v>
      </c>
    </row>
    <row r="52" spans="12:21" x14ac:dyDescent="0.2">
      <c r="Q52" s="6"/>
      <c r="R52" s="6"/>
      <c r="T52" s="6"/>
      <c r="U52" s="6"/>
    </row>
    <row r="53" spans="12:21" x14ac:dyDescent="0.2">
      <c r="L53" t="s">
        <v>42</v>
      </c>
      <c r="N53">
        <v>14476660.800000016</v>
      </c>
      <c r="O53">
        <v>28464413.500000004</v>
      </c>
      <c r="P53">
        <v>6920588.9999999963</v>
      </c>
      <c r="Q53" s="6">
        <v>2971392.577000001</v>
      </c>
      <c r="R53" s="6">
        <v>7576173.6719999975</v>
      </c>
      <c r="S53">
        <v>0.4780514716487651</v>
      </c>
      <c r="T53" s="6">
        <v>0.42935544604657244</v>
      </c>
      <c r="U53" s="6">
        <v>2.5497047177956906</v>
      </c>
    </row>
    <row r="54" spans="12:21" x14ac:dyDescent="0.2">
      <c r="M54" t="s">
        <v>28</v>
      </c>
      <c r="N54">
        <v>3302206.8000000003</v>
      </c>
      <c r="O54">
        <v>6663454.7000000002</v>
      </c>
      <c r="P54">
        <v>1738042.4999999991</v>
      </c>
      <c r="Q54" s="6">
        <v>720525.06800000032</v>
      </c>
      <c r="R54" s="6">
        <v>1932826.9740000004</v>
      </c>
      <c r="S54">
        <v>0.52632757585018564</v>
      </c>
      <c r="T54" s="6">
        <v>0.41456124807074668</v>
      </c>
      <c r="U54" s="6">
        <v>2.6825256466996366</v>
      </c>
    </row>
    <row r="55" spans="12:21" x14ac:dyDescent="0.2">
      <c r="M55" t="s">
        <v>47</v>
      </c>
      <c r="N55">
        <v>3267705.5000000014</v>
      </c>
      <c r="O55">
        <v>6292637.4999999991</v>
      </c>
      <c r="P55">
        <v>1783644.9999999995</v>
      </c>
      <c r="Q55" s="6">
        <v>758447.2370000002</v>
      </c>
      <c r="R55" s="6">
        <v>2018880.791</v>
      </c>
      <c r="S55">
        <v>0.54584019275910844</v>
      </c>
      <c r="T55" s="6">
        <v>0.42522320136574282</v>
      </c>
      <c r="U55" s="6">
        <v>2.6618605652590697</v>
      </c>
    </row>
    <row r="56" spans="12:21" x14ac:dyDescent="0.2">
      <c r="M56" t="s">
        <v>40</v>
      </c>
      <c r="N56">
        <v>4104929.6999999983</v>
      </c>
      <c r="O56">
        <v>8110200.9000000013</v>
      </c>
      <c r="P56">
        <v>1692370.4000000004</v>
      </c>
      <c r="Q56" s="6">
        <v>752217.10899999982</v>
      </c>
      <c r="R56" s="6">
        <v>1737523.3419999995</v>
      </c>
      <c r="S56">
        <v>0.41227755983251091</v>
      </c>
      <c r="T56" s="6">
        <v>0.44447545820938467</v>
      </c>
      <c r="U56" s="6">
        <v>2.309869479451045</v>
      </c>
    </row>
    <row r="57" spans="12:21" x14ac:dyDescent="0.2">
      <c r="M57" t="s">
        <v>20</v>
      </c>
      <c r="N57">
        <v>3801818.7999999952</v>
      </c>
      <c r="O57">
        <v>7398120.3999999994</v>
      </c>
      <c r="P57">
        <v>1706531.1000000003</v>
      </c>
      <c r="Q57" s="6">
        <v>740203.16300000029</v>
      </c>
      <c r="R57" s="6">
        <v>1886942.5649999997</v>
      </c>
      <c r="S57">
        <v>0.4488722871274145</v>
      </c>
      <c r="T57" s="6">
        <v>0.43374724492275596</v>
      </c>
      <c r="U57" s="6">
        <v>2.5492225098746286</v>
      </c>
    </row>
    <row r="58" spans="12:21" x14ac:dyDescent="0.2">
      <c r="Q58" s="6"/>
      <c r="R58" s="6"/>
      <c r="T58" s="6"/>
      <c r="U58" s="6"/>
    </row>
    <row r="59" spans="12:21" x14ac:dyDescent="0.2">
      <c r="L59" t="s">
        <v>64</v>
      </c>
      <c r="N59">
        <v>14264293.800000003</v>
      </c>
      <c r="O59">
        <v>28560786.300000034</v>
      </c>
      <c r="P59">
        <v>7208063.1000000006</v>
      </c>
      <c r="Q59" s="6">
        <v>3014681.0220000003</v>
      </c>
      <c r="R59" s="6">
        <v>7906646.709999999</v>
      </c>
      <c r="S59">
        <v>0.5053221141589217</v>
      </c>
      <c r="T59" s="6">
        <v>0.41823732397681146</v>
      </c>
      <c r="U59" s="6">
        <v>2.6227141950675001</v>
      </c>
    </row>
    <row r="60" spans="12:21" x14ac:dyDescent="0.2">
      <c r="M60" t="s">
        <v>28</v>
      </c>
      <c r="N60">
        <v>3548268.8999999966</v>
      </c>
      <c r="O60">
        <v>7894148.0000000028</v>
      </c>
      <c r="P60">
        <v>1437213.9000000004</v>
      </c>
      <c r="Q60" s="6">
        <v>743532.91399999964</v>
      </c>
      <c r="R60" s="6">
        <v>1886811.601</v>
      </c>
      <c r="S60">
        <v>0.40504650028074302</v>
      </c>
      <c r="T60" s="6">
        <v>0.51734325280321836</v>
      </c>
      <c r="U60" s="6">
        <v>2.5376302319281066</v>
      </c>
    </row>
    <row r="61" spans="12:21" x14ac:dyDescent="0.2">
      <c r="M61" t="s">
        <v>47</v>
      </c>
      <c r="N61">
        <v>3859009.6999999997</v>
      </c>
      <c r="O61">
        <v>6754711.9000000004</v>
      </c>
      <c r="P61">
        <v>2006562.2</v>
      </c>
      <c r="Q61" s="6">
        <v>728857.02899999986</v>
      </c>
      <c r="R61" s="6">
        <v>1929113.872</v>
      </c>
      <c r="S61">
        <v>0.51996816696262782</v>
      </c>
      <c r="T61" s="6">
        <v>0.36323669856832741</v>
      </c>
      <c r="U61" s="6">
        <v>2.6467658199671424</v>
      </c>
    </row>
    <row r="62" spans="12:21" x14ac:dyDescent="0.2">
      <c r="M62" t="s">
        <v>40</v>
      </c>
      <c r="N62">
        <v>3425761.2999999993</v>
      </c>
      <c r="O62">
        <v>7053484.3999999985</v>
      </c>
      <c r="P62">
        <v>1724986.7000000004</v>
      </c>
      <c r="Q62" s="6">
        <v>718138.13599999982</v>
      </c>
      <c r="R62" s="6">
        <v>1946784.5289999999</v>
      </c>
      <c r="S62">
        <v>0.50353382764876253</v>
      </c>
      <c r="T62" s="6">
        <v>0.41631517274886792</v>
      </c>
      <c r="U62" s="6">
        <v>2.7108775198090864</v>
      </c>
    </row>
    <row r="63" spans="12:21" x14ac:dyDescent="0.2">
      <c r="M63" t="s">
        <v>20</v>
      </c>
      <c r="N63">
        <v>3431253.899999999</v>
      </c>
      <c r="O63">
        <v>6858442.0000000019</v>
      </c>
      <c r="P63">
        <v>2039300.3</v>
      </c>
      <c r="Q63" s="6">
        <v>824152.94300000009</v>
      </c>
      <c r="R63" s="6">
        <v>2143936.7079999996</v>
      </c>
      <c r="S63">
        <v>0.59433092374772989</v>
      </c>
      <c r="T63" s="6">
        <v>0.40413515508235842</v>
      </c>
      <c r="U63" s="6">
        <v>2.6013820932263534</v>
      </c>
    </row>
    <row r="64" spans="12:21" x14ac:dyDescent="0.2">
      <c r="Q64" s="6"/>
      <c r="R64" s="6"/>
      <c r="T64" s="6"/>
      <c r="U64" s="6"/>
    </row>
    <row r="94" spans="1:12" x14ac:dyDescent="0.2">
      <c r="A94" s="13"/>
    </row>
    <row r="95" spans="1:12" x14ac:dyDescent="0.2">
      <c r="A95" s="2" t="s">
        <v>11</v>
      </c>
      <c r="B95" t="s">
        <v>2050</v>
      </c>
      <c r="C95" t="s">
        <v>2052</v>
      </c>
      <c r="F95" s="2" t="s">
        <v>12</v>
      </c>
      <c r="J95" s="2" t="s">
        <v>10</v>
      </c>
      <c r="K95" t="s">
        <v>2050</v>
      </c>
      <c r="L95" t="s">
        <v>2052</v>
      </c>
    </row>
    <row r="96" spans="1:12" x14ac:dyDescent="0.2">
      <c r="A96" t="s">
        <v>22</v>
      </c>
      <c r="B96">
        <v>7356435.8000000007</v>
      </c>
      <c r="C96" s="6">
        <v>7326300.4210000038</v>
      </c>
      <c r="E96" s="2" t="s">
        <v>2135</v>
      </c>
      <c r="F96" t="s">
        <v>31</v>
      </c>
      <c r="G96" t="s">
        <v>23</v>
      </c>
      <c r="J96" t="s">
        <v>21</v>
      </c>
      <c r="K96">
        <v>7355298.9999999953</v>
      </c>
      <c r="L96" s="6">
        <v>7211942.8069999982</v>
      </c>
    </row>
    <row r="97" spans="1:12" x14ac:dyDescent="0.2">
      <c r="A97" t="s">
        <v>34</v>
      </c>
      <c r="B97">
        <v>7393822.599999994</v>
      </c>
      <c r="C97" s="6">
        <v>7736461.5440000026</v>
      </c>
      <c r="E97" t="s">
        <v>2050</v>
      </c>
      <c r="F97">
        <v>17975386.100000001</v>
      </c>
      <c r="G97">
        <v>18737984.599999987</v>
      </c>
      <c r="J97" t="s">
        <v>29</v>
      </c>
      <c r="K97">
        <v>8399922.5000000037</v>
      </c>
      <c r="L97" s="6">
        <v>8580989.5970000047</v>
      </c>
    </row>
    <row r="98" spans="1:12" x14ac:dyDescent="0.2">
      <c r="A98" t="s">
        <v>49</v>
      </c>
      <c r="B98">
        <v>7420453.2999999989</v>
      </c>
      <c r="C98" s="6">
        <v>7134612.6540000057</v>
      </c>
      <c r="E98" t="s">
        <v>2052</v>
      </c>
      <c r="F98" s="6">
        <v>18883528.639999997</v>
      </c>
      <c r="G98" s="6">
        <v>19580873.370000008</v>
      </c>
      <c r="J98" t="s">
        <v>37</v>
      </c>
      <c r="K98">
        <v>6829497.0999999959</v>
      </c>
      <c r="L98" s="6">
        <v>7188649.2240000023</v>
      </c>
    </row>
    <row r="99" spans="1:12" x14ac:dyDescent="0.2">
      <c r="A99" t="s">
        <v>43</v>
      </c>
      <c r="B99">
        <v>7807588.8000000026</v>
      </c>
      <c r="C99" s="6">
        <v>7831814.6750000026</v>
      </c>
      <c r="J99" t="s">
        <v>42</v>
      </c>
      <c r="K99">
        <v>6920589.0000000009</v>
      </c>
      <c r="L99" s="6">
        <v>7576173.6720000068</v>
      </c>
    </row>
    <row r="100" spans="1:12" x14ac:dyDescent="0.2">
      <c r="A100" t="s">
        <v>30</v>
      </c>
      <c r="B100">
        <v>6735070.1999999983</v>
      </c>
      <c r="C100" s="6">
        <v>8435212.7160000037</v>
      </c>
      <c r="J100" t="s">
        <v>64</v>
      </c>
      <c r="K100">
        <v>7208063.099999994</v>
      </c>
      <c r="L100" s="6">
        <v>7906646.7100000056</v>
      </c>
    </row>
  </sheetData>
  <pageMargins left="0.7" right="0.7" top="0.75" bottom="0.75" header="0.3" footer="0.3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3BA4-A027-6145-B1D4-19C911B19F3D}">
  <sheetPr codeName="Sheet6">
    <tabColor theme="8" tint="0.79998168889431442"/>
  </sheetPr>
  <dimension ref="A1:J68"/>
  <sheetViews>
    <sheetView topLeftCell="G1" zoomScale="75" workbookViewId="0">
      <selection activeCell="P74" sqref="P74"/>
    </sheetView>
  </sheetViews>
  <sheetFormatPr baseColWidth="10" defaultColWidth="11" defaultRowHeight="16" x14ac:dyDescent="0.2"/>
  <cols>
    <col min="1" max="1" width="21.5" bestFit="1" customWidth="1"/>
    <col min="2" max="2" width="23.6640625" bestFit="1" customWidth="1"/>
    <col min="3" max="3" width="19.33203125" customWidth="1"/>
    <col min="4" max="4" width="17.1640625" bestFit="1" customWidth="1"/>
    <col min="5" max="5" width="12.1640625" bestFit="1" customWidth="1"/>
    <col min="6" max="6" width="17.1640625" bestFit="1" customWidth="1"/>
    <col min="7" max="7" width="18.1640625" bestFit="1" customWidth="1"/>
    <col min="8" max="8" width="10" bestFit="1" customWidth="1"/>
    <col min="9" max="9" width="16.6640625" customWidth="1"/>
    <col min="10" max="10" width="11.5" bestFit="1" customWidth="1"/>
    <col min="11" max="11" width="10" bestFit="1" customWidth="1"/>
    <col min="12" max="12" width="10.1640625" bestFit="1" customWidth="1"/>
    <col min="13" max="13" width="11.5" bestFit="1" customWidth="1"/>
  </cols>
  <sheetData>
    <row r="1" spans="1:10" x14ac:dyDescent="0.2">
      <c r="A1" s="18" t="s">
        <v>2074</v>
      </c>
      <c r="B1" s="18" t="s">
        <v>8</v>
      </c>
      <c r="C1" s="18" t="s">
        <v>9</v>
      </c>
      <c r="D1" s="18" t="s">
        <v>7</v>
      </c>
      <c r="E1" s="18" t="s">
        <v>6</v>
      </c>
      <c r="F1" s="18" t="s">
        <v>5</v>
      </c>
      <c r="G1" s="18" t="s">
        <v>17</v>
      </c>
      <c r="H1" s="18" t="s">
        <v>16</v>
      </c>
      <c r="I1" s="18" t="s">
        <v>2075</v>
      </c>
      <c r="J1" s="18" t="s">
        <v>13</v>
      </c>
    </row>
    <row r="2" spans="1:10" x14ac:dyDescent="0.2">
      <c r="A2" t="s">
        <v>2076</v>
      </c>
      <c r="B2" s="7">
        <v>422915.46799999999</v>
      </c>
      <c r="C2" s="6">
        <v>1037414.738</v>
      </c>
      <c r="D2" s="20">
        <v>1131617.7</v>
      </c>
      <c r="E2" s="20">
        <v>1949043.6</v>
      </c>
      <c r="F2" s="20">
        <v>4193579.8</v>
      </c>
      <c r="G2" s="17">
        <v>2.4530073182378849</v>
      </c>
      <c r="H2" s="6">
        <v>0.37372645196341492</v>
      </c>
      <c r="I2" s="19">
        <v>0.58060153195136321</v>
      </c>
      <c r="J2" s="19">
        <v>0.46476845391138139</v>
      </c>
    </row>
    <row r="3" spans="1:10" x14ac:dyDescent="0.2">
      <c r="A3" t="s">
        <v>2077</v>
      </c>
      <c r="B3" s="7">
        <v>1555107.629</v>
      </c>
      <c r="C3" s="6">
        <v>4000629.0249999999</v>
      </c>
      <c r="D3" s="20">
        <v>4173242.1</v>
      </c>
      <c r="E3" s="20">
        <v>8156972.0999999996</v>
      </c>
      <c r="F3" s="20">
        <v>15690502.199999999</v>
      </c>
      <c r="G3" s="17">
        <v>2.5725737244132572</v>
      </c>
      <c r="H3" s="6">
        <v>0.37263776980491969</v>
      </c>
      <c r="I3" s="19">
        <v>0.51161657154619911</v>
      </c>
      <c r="J3" s="19">
        <v>0.51986685932844134</v>
      </c>
    </row>
    <row r="4" spans="1:10" x14ac:dyDescent="0.2">
      <c r="A4" t="s">
        <v>2078</v>
      </c>
      <c r="B4" s="7">
        <v>1505437.9080000001</v>
      </c>
      <c r="C4" s="6">
        <v>3880835.0419999999</v>
      </c>
      <c r="D4" s="20">
        <v>3498194.6</v>
      </c>
      <c r="E4" s="20">
        <v>7172114.7000000002</v>
      </c>
      <c r="F4" s="20">
        <v>14243091.9</v>
      </c>
      <c r="G4" s="17">
        <v>2.577877852933673</v>
      </c>
      <c r="H4" s="6">
        <v>0.4303471019022212</v>
      </c>
      <c r="I4" s="19">
        <v>0.48774939419192498</v>
      </c>
      <c r="J4" s="19">
        <v>0.50355040537230544</v>
      </c>
    </row>
    <row r="5" spans="1:10" x14ac:dyDescent="0.2">
      <c r="A5" t="s">
        <v>2079</v>
      </c>
      <c r="B5" s="7">
        <v>1463689.3629999999</v>
      </c>
      <c r="C5" s="6">
        <v>3759964.202</v>
      </c>
      <c r="D5" s="20">
        <v>4475477.2</v>
      </c>
      <c r="E5" s="20">
        <v>8000630.1999999993</v>
      </c>
      <c r="F5" s="20">
        <v>15348041.199999999</v>
      </c>
      <c r="G5" s="17">
        <v>2.5688266219913771</v>
      </c>
      <c r="H5" s="6">
        <v>0.32704654667886579</v>
      </c>
      <c r="I5" s="19">
        <v>0.55939058400674491</v>
      </c>
      <c r="J5" s="19">
        <v>0.52128021392071844</v>
      </c>
    </row>
    <row r="6" spans="1:10" x14ac:dyDescent="0.2">
      <c r="A6" t="s">
        <v>2080</v>
      </c>
      <c r="B6" s="7">
        <v>1348783.7649999999</v>
      </c>
      <c r="C6" s="6">
        <v>3649241.071</v>
      </c>
      <c r="D6" s="20">
        <v>3499899.8</v>
      </c>
      <c r="E6" s="20">
        <v>7442722.3999999994</v>
      </c>
      <c r="F6" s="20">
        <v>13882888.699999999</v>
      </c>
      <c r="G6" s="17">
        <v>2.7055790303051279</v>
      </c>
      <c r="H6" s="6">
        <v>0.38537782281652749</v>
      </c>
      <c r="I6" s="19">
        <v>0.47024457072320741</v>
      </c>
      <c r="J6" s="19">
        <v>0.53610761858229117</v>
      </c>
    </row>
    <row r="7" spans="1:10" x14ac:dyDescent="0.2">
      <c r="A7" t="s">
        <v>2081</v>
      </c>
      <c r="B7" s="7">
        <v>1540206.0079999999</v>
      </c>
      <c r="C7" s="6">
        <v>4137169.3769999999</v>
      </c>
      <c r="D7" s="20">
        <v>3133189</v>
      </c>
      <c r="E7" s="20">
        <v>6587579.0999999996</v>
      </c>
      <c r="F7" s="20">
        <v>13166063.800000001</v>
      </c>
      <c r="G7" s="17">
        <v>2.686114296081878</v>
      </c>
      <c r="H7" s="6">
        <v>0.49157775289010652</v>
      </c>
      <c r="I7" s="19">
        <v>0.47562070260378358</v>
      </c>
      <c r="J7" s="19">
        <v>0.50034537277572666</v>
      </c>
    </row>
    <row r="8" spans="1:10" x14ac:dyDescent="0.2">
      <c r="A8" t="s">
        <v>2082</v>
      </c>
      <c r="B8" s="7">
        <v>1435370.37</v>
      </c>
      <c r="C8" s="6">
        <v>3626483.1179999998</v>
      </c>
      <c r="D8" s="20">
        <v>3374060.1</v>
      </c>
      <c r="E8" s="20">
        <v>7004578.7999999998</v>
      </c>
      <c r="F8" s="20">
        <v>13954014.1</v>
      </c>
      <c r="G8" s="17">
        <v>2.5265138488263479</v>
      </c>
      <c r="H8" s="6">
        <v>0.42541339734879058</v>
      </c>
      <c r="I8" s="19">
        <v>0.48169350311256398</v>
      </c>
      <c r="J8" s="19">
        <v>0.50197590097031652</v>
      </c>
    </row>
    <row r="9" spans="1:10" x14ac:dyDescent="0.2">
      <c r="A9" t="s">
        <v>2083</v>
      </c>
      <c r="B9" s="7">
        <v>1537376.9709999999</v>
      </c>
      <c r="C9" s="6">
        <v>3894663.4019999998</v>
      </c>
      <c r="D9" s="20">
        <v>3655624</v>
      </c>
      <c r="E9" s="20">
        <v>7261542</v>
      </c>
      <c r="F9" s="20">
        <v>15425935.199999999</v>
      </c>
      <c r="G9" s="17">
        <v>2.533317120957447</v>
      </c>
      <c r="H9" s="6">
        <v>0.42055117566795708</v>
      </c>
      <c r="I9" s="19">
        <v>0.50342255129833302</v>
      </c>
      <c r="J9" s="19">
        <v>0.47073593307976558</v>
      </c>
    </row>
    <row r="10" spans="1:10" x14ac:dyDescent="0.2">
      <c r="A10" t="s">
        <v>2084</v>
      </c>
      <c r="B10" s="7">
        <v>1493815.4620000001</v>
      </c>
      <c r="C10" s="6">
        <v>3952029.926</v>
      </c>
      <c r="D10" s="20">
        <v>3633995.8</v>
      </c>
      <c r="E10" s="20">
        <v>7443267.5999999996</v>
      </c>
      <c r="F10" s="20">
        <v>15698793.300000001</v>
      </c>
      <c r="G10" s="17">
        <v>2.6455944703563392</v>
      </c>
      <c r="H10" s="6">
        <v>0.41106692033050779</v>
      </c>
      <c r="I10" s="19">
        <v>0.48822587004664458</v>
      </c>
      <c r="J10" s="19">
        <v>0.47412991927220288</v>
      </c>
    </row>
    <row r="11" spans="1:10" x14ac:dyDescent="0.2">
      <c r="A11" t="s">
        <v>2085</v>
      </c>
      <c r="B11" s="7">
        <v>1513957.5279999999</v>
      </c>
      <c r="C11" s="6">
        <v>4084841.6320000002</v>
      </c>
      <c r="D11" s="20">
        <v>3551612.6</v>
      </c>
      <c r="E11" s="20">
        <v>7090027.2999999998</v>
      </c>
      <c r="F11" s="20">
        <v>14049226.9</v>
      </c>
      <c r="G11" s="17">
        <v>2.6981216820502509</v>
      </c>
      <c r="H11" s="6">
        <v>0.42627327316047919</v>
      </c>
      <c r="I11" s="19">
        <v>0.50093073689575218</v>
      </c>
      <c r="J11" s="19">
        <v>0.50465604623411697</v>
      </c>
    </row>
    <row r="12" spans="1:10" x14ac:dyDescent="0.2">
      <c r="A12" t="s">
        <v>2086</v>
      </c>
      <c r="B12" s="7">
        <v>968261.36699999997</v>
      </c>
      <c r="C12" s="6">
        <v>2441130.477</v>
      </c>
      <c r="D12" s="20">
        <v>2586457.7999999998</v>
      </c>
      <c r="E12" s="20">
        <v>4901446.5999999996</v>
      </c>
      <c r="F12" s="20">
        <v>9696106.5</v>
      </c>
      <c r="G12" s="17">
        <v>2.5211482768990821</v>
      </c>
      <c r="H12" s="6">
        <v>0.37435807651684871</v>
      </c>
      <c r="I12" s="19">
        <v>0.52769274279148526</v>
      </c>
      <c r="J12" s="19">
        <v>0.50550667940786331</v>
      </c>
    </row>
    <row r="25" spans="1:10" x14ac:dyDescent="0.2">
      <c r="A25" s="18" t="s">
        <v>2087</v>
      </c>
      <c r="B25" s="18" t="s">
        <v>8</v>
      </c>
      <c r="C25" s="18" t="s">
        <v>9</v>
      </c>
      <c r="D25" s="18" t="s">
        <v>7</v>
      </c>
      <c r="E25" s="18" t="s">
        <v>6</v>
      </c>
      <c r="F25" s="18" t="s">
        <v>5</v>
      </c>
      <c r="G25" s="18" t="s">
        <v>17</v>
      </c>
      <c r="H25" s="18" t="s">
        <v>16</v>
      </c>
      <c r="I25" s="18" t="s">
        <v>2075</v>
      </c>
      <c r="J25" s="18" t="s">
        <v>13</v>
      </c>
    </row>
    <row r="26" spans="1:10" x14ac:dyDescent="0.2">
      <c r="A26" t="s">
        <v>2088</v>
      </c>
      <c r="B26" s="6">
        <v>368611.37300000002</v>
      </c>
      <c r="C26" s="6">
        <v>925400.93299999996</v>
      </c>
      <c r="D26">
        <v>980374</v>
      </c>
      <c r="E26">
        <v>1690685.5</v>
      </c>
      <c r="F26">
        <v>3647654.8</v>
      </c>
      <c r="G26">
        <v>2.510505645738716</v>
      </c>
      <c r="H26">
        <v>0.37599056380524171</v>
      </c>
      <c r="I26">
        <v>0.57986775186751172</v>
      </c>
      <c r="J26">
        <v>0.46349931468295741</v>
      </c>
    </row>
    <row r="27" spans="1:10" x14ac:dyDescent="0.2">
      <c r="A27" t="s">
        <v>2089</v>
      </c>
      <c r="B27" s="6">
        <v>396107.14299999998</v>
      </c>
      <c r="C27" s="6">
        <v>939005.23899999994</v>
      </c>
      <c r="D27">
        <v>1238572.6000000001</v>
      </c>
      <c r="E27">
        <v>2337028.7999999998</v>
      </c>
      <c r="F27">
        <v>4306949.5</v>
      </c>
      <c r="G27">
        <v>2.3705839583912778</v>
      </c>
      <c r="H27">
        <v>0.31980938622410993</v>
      </c>
      <c r="I27">
        <v>0.5299774654039352</v>
      </c>
      <c r="J27">
        <v>0.5426181105675838</v>
      </c>
    </row>
    <row r="28" spans="1:10" x14ac:dyDescent="0.2">
      <c r="A28" t="s">
        <v>2090</v>
      </c>
      <c r="B28" s="6">
        <v>420938.91499999998</v>
      </c>
      <c r="C28" s="6">
        <v>1106280.632</v>
      </c>
      <c r="D28">
        <v>994665.2</v>
      </c>
      <c r="E28">
        <v>2187928.2000000002</v>
      </c>
      <c r="F28">
        <v>4284126.5</v>
      </c>
      <c r="G28">
        <v>2.628126297137436</v>
      </c>
      <c r="H28">
        <v>0.42319658413705441</v>
      </c>
      <c r="I28">
        <v>0.45461510117196707</v>
      </c>
      <c r="J28">
        <v>0.51070578798268451</v>
      </c>
    </row>
    <row r="29" spans="1:10" x14ac:dyDescent="0.2">
      <c r="A29" t="s">
        <v>2091</v>
      </c>
      <c r="B29" s="6">
        <v>320889.46600000001</v>
      </c>
      <c r="C29" s="6">
        <v>900378.83400000003</v>
      </c>
      <c r="D29">
        <v>903451.5</v>
      </c>
      <c r="E29">
        <v>1741650.1</v>
      </c>
      <c r="F29">
        <v>2977870.8</v>
      </c>
      <c r="G29">
        <v>2.805884671826528</v>
      </c>
      <c r="H29">
        <v>0.35518172917970697</v>
      </c>
      <c r="I29">
        <v>0.51873306814038023</v>
      </c>
      <c r="J29">
        <v>0.58486422580858777</v>
      </c>
    </row>
    <row r="30" spans="1:10" x14ac:dyDescent="0.2">
      <c r="A30" t="s">
        <v>2092</v>
      </c>
      <c r="B30" s="6">
        <v>331305.91800000001</v>
      </c>
      <c r="C30" s="6">
        <v>840565.11600000004</v>
      </c>
      <c r="D30">
        <v>711668.7</v>
      </c>
      <c r="E30">
        <v>1366775.8</v>
      </c>
      <c r="F30">
        <v>3160846.3</v>
      </c>
      <c r="G30">
        <v>2.53712677719207</v>
      </c>
      <c r="H30">
        <v>0.46553391767826802</v>
      </c>
      <c r="I30">
        <v>0.52069161599144498</v>
      </c>
      <c r="J30">
        <v>0.43240818131523828</v>
      </c>
    </row>
    <row r="31" spans="1:10" x14ac:dyDescent="0.2">
      <c r="A31" t="s">
        <v>2093</v>
      </c>
      <c r="B31" s="6">
        <v>295800.435</v>
      </c>
      <c r="C31" s="6">
        <v>695205.4</v>
      </c>
      <c r="D31">
        <v>982134.29999999993</v>
      </c>
      <c r="E31">
        <v>1647295.7</v>
      </c>
      <c r="F31">
        <v>3071674.2</v>
      </c>
      <c r="G31">
        <v>2.350251445708659</v>
      </c>
      <c r="H31">
        <v>0.30118124883735348</v>
      </c>
      <c r="I31">
        <v>0.59621007934398174</v>
      </c>
      <c r="J31">
        <v>0.53628594464868706</v>
      </c>
    </row>
    <row r="32" spans="1:10" x14ac:dyDescent="0.2">
      <c r="A32" t="s">
        <v>2094</v>
      </c>
      <c r="B32" s="6">
        <v>316139.875</v>
      </c>
      <c r="C32" s="6">
        <v>804467.33700000006</v>
      </c>
      <c r="D32">
        <v>644910.69999999995</v>
      </c>
      <c r="E32">
        <v>1410040.9</v>
      </c>
      <c r="F32">
        <v>3014999.5</v>
      </c>
      <c r="G32">
        <v>2.544656339223264</v>
      </c>
      <c r="H32">
        <v>0.4902072100835046</v>
      </c>
      <c r="I32">
        <v>0.4573702081975069</v>
      </c>
      <c r="J32">
        <v>0.46767533460619137</v>
      </c>
    </row>
    <row r="33" spans="1:10" x14ac:dyDescent="0.2">
      <c r="A33" t="s">
        <v>2095</v>
      </c>
      <c r="B33" s="6">
        <v>336107.44799999997</v>
      </c>
      <c r="C33" s="6">
        <v>875259.67200000002</v>
      </c>
      <c r="D33">
        <v>694567.4</v>
      </c>
      <c r="E33">
        <v>1573212.3</v>
      </c>
      <c r="F33">
        <v>3247066.2</v>
      </c>
      <c r="G33">
        <v>2.6041067438648371</v>
      </c>
      <c r="H33">
        <v>0.48390904611993008</v>
      </c>
      <c r="I33">
        <v>0.44149629392040729</v>
      </c>
      <c r="J33">
        <v>0.4845026873797646</v>
      </c>
    </row>
    <row r="34" spans="1:10" x14ac:dyDescent="0.2">
      <c r="A34" t="s">
        <v>2096</v>
      </c>
      <c r="B34" s="6">
        <v>412062.10200000001</v>
      </c>
      <c r="C34" s="6">
        <v>1035480.438</v>
      </c>
      <c r="D34">
        <v>868602.2</v>
      </c>
      <c r="E34">
        <v>1753606.8</v>
      </c>
      <c r="F34">
        <v>3620215</v>
      </c>
      <c r="G34">
        <v>2.512923253495416</v>
      </c>
      <c r="H34">
        <v>0.474396797521351</v>
      </c>
      <c r="I34">
        <v>0.49532323893817021</v>
      </c>
      <c r="J34">
        <v>0.48439299875836112</v>
      </c>
    </row>
    <row r="35" spans="1:10" x14ac:dyDescent="0.2">
      <c r="A35" t="s">
        <v>2097</v>
      </c>
      <c r="B35" s="6">
        <v>343422.87199999997</v>
      </c>
      <c r="C35" s="6">
        <v>964525.41299999994</v>
      </c>
      <c r="D35">
        <v>893423.29999999993</v>
      </c>
      <c r="E35">
        <v>1766874.3</v>
      </c>
      <c r="F35">
        <v>3343601.4</v>
      </c>
      <c r="G35">
        <v>2.8085648675141242</v>
      </c>
      <c r="H35">
        <v>0.38438987655683482</v>
      </c>
      <c r="I35">
        <v>0.50565187348075635</v>
      </c>
      <c r="J35">
        <v>0.52843448982884145</v>
      </c>
    </row>
    <row r="36" spans="1:10" x14ac:dyDescent="0.2">
      <c r="A36" t="s">
        <v>2098</v>
      </c>
      <c r="B36" s="6">
        <v>313654.80699999997</v>
      </c>
      <c r="C36" s="6">
        <v>829030.10499999998</v>
      </c>
      <c r="D36">
        <v>774149.2</v>
      </c>
      <c r="E36">
        <v>1760616.1</v>
      </c>
      <c r="F36">
        <v>3417125.1</v>
      </c>
      <c r="G36">
        <v>2.6431289637464408</v>
      </c>
      <c r="H36">
        <v>0.40516066799526512</v>
      </c>
      <c r="I36">
        <v>0.43970357876427463</v>
      </c>
      <c r="J36">
        <v>0.51523314144981103</v>
      </c>
    </row>
    <row r="37" spans="1:10" x14ac:dyDescent="0.2">
      <c r="A37" t="s">
        <v>2099</v>
      </c>
      <c r="B37" s="6">
        <v>286225.70799999998</v>
      </c>
      <c r="C37" s="6">
        <v>677001.11400000006</v>
      </c>
      <c r="D37">
        <v>816628.4</v>
      </c>
      <c r="E37">
        <v>1479768.5</v>
      </c>
      <c r="F37">
        <v>2841072</v>
      </c>
      <c r="G37">
        <v>2.3652701175255721</v>
      </c>
      <c r="H37">
        <v>0.35049688205798368</v>
      </c>
      <c r="I37">
        <v>0.55186226764524315</v>
      </c>
      <c r="J37">
        <v>0.5208486444553323</v>
      </c>
    </row>
    <row r="38" spans="1:10" x14ac:dyDescent="0.2">
      <c r="A38" t="s">
        <v>2100</v>
      </c>
      <c r="B38" s="6">
        <v>372812.80599999998</v>
      </c>
      <c r="C38" s="6">
        <v>962683.42</v>
      </c>
      <c r="D38">
        <v>1461840.7</v>
      </c>
      <c r="E38">
        <v>2345656.2999999998</v>
      </c>
      <c r="F38">
        <v>4348570.3</v>
      </c>
      <c r="G38">
        <v>2.5822166098017569</v>
      </c>
      <c r="H38">
        <v>0.2550297074092957</v>
      </c>
      <c r="I38">
        <v>0.62321180643558061</v>
      </c>
      <c r="J38">
        <v>0.53940861896610015</v>
      </c>
    </row>
    <row r="39" spans="1:10" x14ac:dyDescent="0.2">
      <c r="A39" t="s">
        <v>2101</v>
      </c>
      <c r="B39" s="6">
        <v>371592.54399999999</v>
      </c>
      <c r="C39" s="6">
        <v>970083.11800000002</v>
      </c>
      <c r="D39">
        <v>1178446.8999999999</v>
      </c>
      <c r="E39">
        <v>1997641.8</v>
      </c>
      <c r="F39">
        <v>3569772.4</v>
      </c>
      <c r="G39">
        <v>2.610609748940496</v>
      </c>
      <c r="H39">
        <v>0.31532396071473401</v>
      </c>
      <c r="I39">
        <v>0.58991902352063308</v>
      </c>
      <c r="J39">
        <v>0.55959920582051681</v>
      </c>
    </row>
    <row r="40" spans="1:10" x14ac:dyDescent="0.2">
      <c r="A40" t="s">
        <v>2102</v>
      </c>
      <c r="B40" s="6">
        <v>293419.59299999999</v>
      </c>
      <c r="C40" s="6">
        <v>847890.45799999998</v>
      </c>
      <c r="D40">
        <v>676584.5</v>
      </c>
      <c r="E40">
        <v>1500233.8</v>
      </c>
      <c r="F40">
        <v>3308465</v>
      </c>
      <c r="G40">
        <v>2.889685890880505</v>
      </c>
      <c r="H40">
        <v>0.43367767514626782</v>
      </c>
      <c r="I40">
        <v>0.45098603964262102</v>
      </c>
      <c r="J40">
        <v>0.45345312705438928</v>
      </c>
    </row>
    <row r="41" spans="1:10" x14ac:dyDescent="0.2">
      <c r="A41" t="s">
        <v>2103</v>
      </c>
      <c r="B41" s="6">
        <v>346365.995</v>
      </c>
      <c r="C41" s="6">
        <v>963894.75</v>
      </c>
      <c r="D41">
        <v>868605.1</v>
      </c>
      <c r="E41">
        <v>1907840.4</v>
      </c>
      <c r="F41">
        <v>3525196.5</v>
      </c>
      <c r="G41">
        <v>2.782879277742031</v>
      </c>
      <c r="H41">
        <v>0.3987611804259496</v>
      </c>
      <c r="I41">
        <v>0.45528184642698633</v>
      </c>
      <c r="J41">
        <v>0.54120115006354963</v>
      </c>
    </row>
    <row r="42" spans="1:10" x14ac:dyDescent="0.2">
      <c r="A42" t="s">
        <v>2104</v>
      </c>
      <c r="B42" s="6">
        <v>320072.217</v>
      </c>
      <c r="C42" s="6">
        <v>810542.228</v>
      </c>
      <c r="D42">
        <v>957545.2</v>
      </c>
      <c r="E42">
        <v>1953956.2</v>
      </c>
      <c r="F42">
        <v>3124883.4</v>
      </c>
      <c r="G42">
        <v>2.532372961318289</v>
      </c>
      <c r="H42">
        <v>0.33426329848449982</v>
      </c>
      <c r="I42">
        <v>0.49005458771286692</v>
      </c>
      <c r="J42">
        <v>0.62528931479491368</v>
      </c>
    </row>
    <row r="43" spans="1:10" x14ac:dyDescent="0.2">
      <c r="A43" t="s">
        <v>2105</v>
      </c>
      <c r="B43" s="6">
        <v>365453.82400000002</v>
      </c>
      <c r="C43" s="6">
        <v>963827.15099999995</v>
      </c>
      <c r="D43">
        <v>751796</v>
      </c>
      <c r="E43">
        <v>1561258.5</v>
      </c>
      <c r="F43">
        <v>3451472.7</v>
      </c>
      <c r="G43">
        <v>2.6373431818297242</v>
      </c>
      <c r="H43">
        <v>0.48610769942910048</v>
      </c>
      <c r="I43">
        <v>0.48153204610255118</v>
      </c>
      <c r="J43">
        <v>0.4523456030812586</v>
      </c>
    </row>
    <row r="44" spans="1:10" x14ac:dyDescent="0.2">
      <c r="A44" t="s">
        <v>2106</v>
      </c>
      <c r="B44" s="6">
        <v>289287.99200000003</v>
      </c>
      <c r="C44" s="6">
        <v>777838.98600000003</v>
      </c>
      <c r="D44">
        <v>783443.7</v>
      </c>
      <c r="E44">
        <v>1458917.5</v>
      </c>
      <c r="F44">
        <v>2855896.8</v>
      </c>
      <c r="G44">
        <v>2.6888049539228711</v>
      </c>
      <c r="H44">
        <v>0.36925179435357008</v>
      </c>
      <c r="I44">
        <v>0.53700342891219</v>
      </c>
      <c r="J44">
        <v>0.51084391424788178</v>
      </c>
    </row>
    <row r="45" spans="1:10" x14ac:dyDescent="0.2">
      <c r="A45" t="s">
        <v>2107</v>
      </c>
      <c r="B45" s="6">
        <v>339126.75400000002</v>
      </c>
      <c r="C45" s="6">
        <v>912655.201</v>
      </c>
      <c r="D45">
        <v>573208.19999999995</v>
      </c>
      <c r="E45">
        <v>1152984.8999999999</v>
      </c>
      <c r="F45">
        <v>2458724.4</v>
      </c>
      <c r="G45">
        <v>2.6911919812731728</v>
      </c>
      <c r="H45">
        <v>0.59162927885539673</v>
      </c>
      <c r="I45">
        <v>0.49715152384042499</v>
      </c>
      <c r="J45">
        <v>0.46893620936124442</v>
      </c>
    </row>
    <row r="46" spans="1:10" x14ac:dyDescent="0.2">
      <c r="A46" t="s">
        <v>2108</v>
      </c>
      <c r="B46" s="6">
        <v>324537.89799999999</v>
      </c>
      <c r="C46" s="6">
        <v>863704.30299999996</v>
      </c>
      <c r="D46">
        <v>783200.1</v>
      </c>
      <c r="E46">
        <v>1603758</v>
      </c>
      <c r="F46">
        <v>2922846.2</v>
      </c>
      <c r="G46">
        <v>2.661335727884699</v>
      </c>
      <c r="H46">
        <v>0.41437417845069219</v>
      </c>
      <c r="I46">
        <v>0.48835304328957357</v>
      </c>
      <c r="J46">
        <v>0.54869736218074017</v>
      </c>
    </row>
    <row r="47" spans="1:10" x14ac:dyDescent="0.2">
      <c r="A47" t="s">
        <v>2109</v>
      </c>
      <c r="B47" s="6">
        <v>412997.99</v>
      </c>
      <c r="C47" s="6">
        <v>1093691.297</v>
      </c>
      <c r="D47">
        <v>919558.1</v>
      </c>
      <c r="E47">
        <v>1922172.2</v>
      </c>
      <c r="F47">
        <v>3706962.7</v>
      </c>
      <c r="G47">
        <v>2.648175834947768</v>
      </c>
      <c r="H47">
        <v>0.44912658591121107</v>
      </c>
      <c r="I47">
        <v>0.47839527592793202</v>
      </c>
      <c r="J47">
        <v>0.51853022421833384</v>
      </c>
    </row>
    <row r="48" spans="1:10" x14ac:dyDescent="0.2">
      <c r="A48" t="s">
        <v>2110</v>
      </c>
      <c r="B48" s="6">
        <v>377470.06099999999</v>
      </c>
      <c r="C48" s="6">
        <v>1012684.843</v>
      </c>
      <c r="D48">
        <v>684916.2</v>
      </c>
      <c r="E48">
        <v>1655264.9</v>
      </c>
      <c r="F48">
        <v>3238952</v>
      </c>
      <c r="G48">
        <v>2.682821626481259</v>
      </c>
      <c r="H48">
        <v>0.55111860545859481</v>
      </c>
      <c r="I48">
        <v>0.41378041665717669</v>
      </c>
      <c r="J48">
        <v>0.51104953083589999</v>
      </c>
    </row>
    <row r="49" spans="1:10" x14ac:dyDescent="0.2">
      <c r="A49" t="s">
        <v>2111</v>
      </c>
      <c r="B49" s="6">
        <v>361853.18400000001</v>
      </c>
      <c r="C49" s="6">
        <v>896897.674</v>
      </c>
      <c r="D49">
        <v>739265.1</v>
      </c>
      <c r="E49">
        <v>1862931</v>
      </c>
      <c r="F49">
        <v>3788006.1</v>
      </c>
      <c r="G49">
        <v>2.4786231368355178</v>
      </c>
      <c r="H49">
        <v>0.48947689266002142</v>
      </c>
      <c r="I49">
        <v>0.39682902909447532</v>
      </c>
      <c r="J49">
        <v>0.4917972544975574</v>
      </c>
    </row>
    <row r="50" spans="1:10" x14ac:dyDescent="0.2">
      <c r="A50" t="s">
        <v>2112</v>
      </c>
      <c r="B50" s="6">
        <v>274350.55599999998</v>
      </c>
      <c r="C50" s="6">
        <v>691806.94799999997</v>
      </c>
      <c r="D50">
        <v>608971</v>
      </c>
      <c r="E50">
        <v>1395706.2</v>
      </c>
      <c r="F50">
        <v>2856465.2</v>
      </c>
      <c r="G50">
        <v>2.521616715805016</v>
      </c>
      <c r="H50">
        <v>0.45051497690366199</v>
      </c>
      <c r="I50">
        <v>0.43631747139906668</v>
      </c>
      <c r="J50">
        <v>0.48861305924539178</v>
      </c>
    </row>
    <row r="51" spans="1:10" x14ac:dyDescent="0.2">
      <c r="A51" t="s">
        <v>2113</v>
      </c>
      <c r="B51" s="6">
        <v>335130.20600000001</v>
      </c>
      <c r="C51" s="6">
        <v>913760.68099999998</v>
      </c>
      <c r="D51">
        <v>1095573.6000000001</v>
      </c>
      <c r="E51">
        <v>1834221</v>
      </c>
      <c r="F51">
        <v>3632119.5</v>
      </c>
      <c r="G51">
        <v>2.7265840698346362</v>
      </c>
      <c r="H51">
        <v>0.30589474408656803</v>
      </c>
      <c r="I51">
        <v>0.59729639994308203</v>
      </c>
      <c r="J51">
        <v>0.50500017964717292</v>
      </c>
    </row>
    <row r="52" spans="1:10" x14ac:dyDescent="0.2">
      <c r="A52" t="s">
        <v>2114</v>
      </c>
      <c r="B52" s="6">
        <v>345772.82900000003</v>
      </c>
      <c r="C52" s="6">
        <v>817175.28200000001</v>
      </c>
      <c r="D52">
        <v>699578.6</v>
      </c>
      <c r="E52">
        <v>1445615.2</v>
      </c>
      <c r="F52">
        <v>2756647.2</v>
      </c>
      <c r="G52">
        <v>2.3633299480567338</v>
      </c>
      <c r="H52">
        <v>0.49425872803999438</v>
      </c>
      <c r="I52">
        <v>0.48393140857954448</v>
      </c>
      <c r="J52">
        <v>0.52441066814788628</v>
      </c>
    </row>
    <row r="53" spans="1:10" x14ac:dyDescent="0.2">
      <c r="A53" t="s">
        <v>2115</v>
      </c>
      <c r="B53" s="6">
        <v>307681.56099999999</v>
      </c>
      <c r="C53" s="6">
        <v>792510.98499999999</v>
      </c>
      <c r="D53">
        <v>866079.2</v>
      </c>
      <c r="E53">
        <v>1585142.9</v>
      </c>
      <c r="F53">
        <v>3206802.6</v>
      </c>
      <c r="G53">
        <v>2.5757506638494991</v>
      </c>
      <c r="H53">
        <v>0.35525799603546648</v>
      </c>
      <c r="I53">
        <v>0.54637294845783302</v>
      </c>
      <c r="J53">
        <v>0.49430635362463532</v>
      </c>
    </row>
    <row r="54" spans="1:10" x14ac:dyDescent="0.2">
      <c r="A54" t="s">
        <v>2116</v>
      </c>
      <c r="B54" s="6">
        <v>361031.15</v>
      </c>
      <c r="C54" s="6">
        <v>952626.88699999999</v>
      </c>
      <c r="D54">
        <v>800107.1</v>
      </c>
      <c r="E54">
        <v>1670591.4</v>
      </c>
      <c r="F54">
        <v>3756500.5</v>
      </c>
      <c r="G54">
        <v>2.63862796049593</v>
      </c>
      <c r="H54">
        <v>0.45122852928064261</v>
      </c>
      <c r="I54">
        <v>0.4789364413105443</v>
      </c>
      <c r="J54">
        <v>0.4447201324743601</v>
      </c>
    </row>
    <row r="55" spans="1:10" x14ac:dyDescent="0.2">
      <c r="A55" t="s">
        <v>2117</v>
      </c>
      <c r="B55" s="6">
        <v>447166.68900000001</v>
      </c>
      <c r="C55" s="6">
        <v>1118789.5209999999</v>
      </c>
      <c r="D55">
        <v>1131623.5</v>
      </c>
      <c r="E55">
        <v>2200299.6</v>
      </c>
      <c r="F55">
        <v>4072670.1</v>
      </c>
      <c r="G55">
        <v>2.5019518414977462</v>
      </c>
      <c r="H55">
        <v>0.39515500429250539</v>
      </c>
      <c r="I55">
        <v>0.5143042792899658</v>
      </c>
      <c r="J55">
        <v>0.54025971806555118</v>
      </c>
    </row>
    <row r="56" spans="1:10" x14ac:dyDescent="0.2">
      <c r="A56" t="s">
        <v>2118</v>
      </c>
      <c r="B56" s="6">
        <v>322714.29100000003</v>
      </c>
      <c r="C56" s="6">
        <v>812294.35</v>
      </c>
      <c r="D56">
        <v>682161.2</v>
      </c>
      <c r="E56">
        <v>1453219</v>
      </c>
      <c r="F56">
        <v>3294924.9</v>
      </c>
      <c r="G56">
        <v>2.517069657754945</v>
      </c>
      <c r="H56">
        <v>0.47307629193803458</v>
      </c>
      <c r="I56">
        <v>0.46941390113947029</v>
      </c>
      <c r="J56">
        <v>0.44104768518396281</v>
      </c>
    </row>
    <row r="57" spans="1:10" x14ac:dyDescent="0.2">
      <c r="A57" t="s">
        <v>2119</v>
      </c>
      <c r="B57" s="6">
        <v>321831.473</v>
      </c>
      <c r="C57" s="6">
        <v>786670.58799999999</v>
      </c>
      <c r="D57">
        <v>782289.5</v>
      </c>
      <c r="E57">
        <v>1526716.6</v>
      </c>
      <c r="F57">
        <v>3381469.6</v>
      </c>
      <c r="G57">
        <v>2.4443556767985828</v>
      </c>
      <c r="H57">
        <v>0.41139689718448219</v>
      </c>
      <c r="I57">
        <v>0.51239994377476483</v>
      </c>
      <c r="J57">
        <v>0.45149499495722217</v>
      </c>
    </row>
    <row r="58" spans="1:10" x14ac:dyDescent="0.2">
      <c r="A58" t="s">
        <v>2120</v>
      </c>
      <c r="B58" s="6">
        <v>319794.68699999998</v>
      </c>
      <c r="C58" s="6">
        <v>794477.99699999997</v>
      </c>
      <c r="D58">
        <v>736565.2</v>
      </c>
      <c r="E58">
        <v>1482166.8</v>
      </c>
      <c r="F58">
        <v>3368706.7</v>
      </c>
      <c r="G58">
        <v>2.4843376994565269</v>
      </c>
      <c r="H58">
        <v>0.43417023638912072</v>
      </c>
      <c r="I58">
        <v>0.49695162514772301</v>
      </c>
      <c r="J58">
        <v>0.43998095767731871</v>
      </c>
    </row>
    <row r="59" spans="1:10" x14ac:dyDescent="0.2">
      <c r="A59" t="s">
        <v>2121</v>
      </c>
      <c r="B59" s="6">
        <v>349624.40600000002</v>
      </c>
      <c r="C59" s="6">
        <v>987807.57</v>
      </c>
      <c r="D59">
        <v>933750.7</v>
      </c>
      <c r="E59">
        <v>1778697.6</v>
      </c>
      <c r="F59">
        <v>3815306.7</v>
      </c>
      <c r="G59">
        <v>2.8253392870977092</v>
      </c>
      <c r="H59">
        <v>0.37443014072171521</v>
      </c>
      <c r="I59">
        <v>0.52496315281473371</v>
      </c>
      <c r="J59">
        <v>0.46620042367760373</v>
      </c>
    </row>
    <row r="60" spans="1:10" x14ac:dyDescent="0.2">
      <c r="A60" t="s">
        <v>2122</v>
      </c>
      <c r="B60" s="6">
        <v>337209.41899999999</v>
      </c>
      <c r="C60" s="6">
        <v>880827.005</v>
      </c>
      <c r="D60">
        <v>760748.29999999993</v>
      </c>
      <c r="E60">
        <v>1713810.1</v>
      </c>
      <c r="F60">
        <v>3494589.9</v>
      </c>
      <c r="G60">
        <v>2.6121067662110589</v>
      </c>
      <c r="H60">
        <v>0.44326016765334869</v>
      </c>
      <c r="I60">
        <v>0.44389299607932059</v>
      </c>
      <c r="J60">
        <v>0.49041808882924998</v>
      </c>
    </row>
    <row r="61" spans="1:10" x14ac:dyDescent="0.2">
      <c r="A61" t="s">
        <v>2123</v>
      </c>
      <c r="B61" s="6">
        <v>372157.348</v>
      </c>
      <c r="C61" s="6">
        <v>1025279.978</v>
      </c>
      <c r="D61">
        <v>764935.9</v>
      </c>
      <c r="E61">
        <v>1663103.6</v>
      </c>
      <c r="F61">
        <v>3687222.4</v>
      </c>
      <c r="G61">
        <v>2.7549636827270172</v>
      </c>
      <c r="H61">
        <v>0.48652095946862989</v>
      </c>
      <c r="I61">
        <v>0.45994482845205797</v>
      </c>
      <c r="J61">
        <v>0.4510451010495054</v>
      </c>
    </row>
    <row r="62" spans="1:10" x14ac:dyDescent="0.2">
      <c r="A62" t="s">
        <v>2124</v>
      </c>
      <c r="B62" s="6">
        <v>290796.48499999999</v>
      </c>
      <c r="C62" s="6">
        <v>836283.44000000006</v>
      </c>
      <c r="D62">
        <v>630141</v>
      </c>
      <c r="E62">
        <v>1396129.6</v>
      </c>
      <c r="F62">
        <v>2658688.1</v>
      </c>
      <c r="G62">
        <v>2.8758375122725441</v>
      </c>
      <c r="H62">
        <v>0.46147843895255192</v>
      </c>
      <c r="I62">
        <v>0.45134849945162681</v>
      </c>
      <c r="J62">
        <v>0.52511973856579874</v>
      </c>
    </row>
    <row r="63" spans="1:10" x14ac:dyDescent="0.2">
      <c r="A63" t="s">
        <v>2125</v>
      </c>
      <c r="B63" s="6">
        <v>350391.804</v>
      </c>
      <c r="C63" s="6">
        <v>935662.49600000004</v>
      </c>
      <c r="D63">
        <v>1087050.5</v>
      </c>
      <c r="E63">
        <v>2052382.2</v>
      </c>
      <c r="F63">
        <v>3987224.5</v>
      </c>
      <c r="G63">
        <v>2.6703321405314608</v>
      </c>
      <c r="H63">
        <v>0.32233259080419913</v>
      </c>
      <c r="I63">
        <v>0.52965305389999973</v>
      </c>
      <c r="J63">
        <v>0.51473956382440966</v>
      </c>
    </row>
    <row r="64" spans="1:10" x14ac:dyDescent="0.2">
      <c r="A64" t="s">
        <v>2126</v>
      </c>
      <c r="B64" s="6">
        <v>352583.16</v>
      </c>
      <c r="C64" s="6">
        <v>903934.78500000003</v>
      </c>
      <c r="D64">
        <v>578741.4</v>
      </c>
      <c r="E64">
        <v>1315057.2</v>
      </c>
      <c r="F64">
        <v>2796945.6</v>
      </c>
      <c r="G64">
        <v>2.5637491733864999</v>
      </c>
      <c r="H64">
        <v>0.60922401611496946</v>
      </c>
      <c r="I64">
        <v>0.44008838550901058</v>
      </c>
      <c r="J64">
        <v>0.47017618075946838</v>
      </c>
    </row>
    <row r="65" spans="1:10" x14ac:dyDescent="0.2">
      <c r="A65" t="s">
        <v>2127</v>
      </c>
      <c r="B65" s="6">
        <v>355781.62800000003</v>
      </c>
      <c r="C65" s="6">
        <v>960171.20799999998</v>
      </c>
      <c r="D65">
        <v>916521.79999999993</v>
      </c>
      <c r="E65">
        <v>1664637.7</v>
      </c>
      <c r="F65">
        <v>3141396</v>
      </c>
      <c r="G65">
        <v>2.6987655697612349</v>
      </c>
      <c r="H65">
        <v>0.38818675998759672</v>
      </c>
      <c r="I65">
        <v>0.55058334915759743</v>
      </c>
      <c r="J65">
        <v>0.52990380709722684</v>
      </c>
    </row>
    <row r="66" spans="1:10" x14ac:dyDescent="0.2">
      <c r="A66" t="s">
        <v>2128</v>
      </c>
      <c r="B66" s="6">
        <v>276043.19900000002</v>
      </c>
      <c r="C66" s="6">
        <v>690472.89</v>
      </c>
      <c r="D66">
        <v>751192.79999999993</v>
      </c>
      <c r="E66">
        <v>1455333.1</v>
      </c>
      <c r="F66">
        <v>3189689.7</v>
      </c>
      <c r="G66">
        <v>2.5013218673791711</v>
      </c>
      <c r="H66">
        <v>0.36747316933815127</v>
      </c>
      <c r="I66">
        <v>0.51616554313235918</v>
      </c>
      <c r="J66">
        <v>0.45626165454276008</v>
      </c>
    </row>
    <row r="67" spans="1:10" x14ac:dyDescent="0.2">
      <c r="A67" t="s">
        <v>2129</v>
      </c>
      <c r="B67" s="6">
        <v>405521.239</v>
      </c>
      <c r="C67" s="6">
        <v>1038041.4570000001</v>
      </c>
      <c r="D67">
        <v>1025074.6</v>
      </c>
      <c r="E67">
        <v>1943623.5</v>
      </c>
      <c r="F67">
        <v>3730844.2</v>
      </c>
      <c r="G67">
        <v>2.559770875527434</v>
      </c>
      <c r="H67">
        <v>0.39560168498956078</v>
      </c>
      <c r="I67">
        <v>0.5274038927806749</v>
      </c>
      <c r="J67">
        <v>0.52096077879639147</v>
      </c>
    </row>
    <row r="68" spans="1:10" x14ac:dyDescent="0.2">
      <c r="A68" t="s">
        <v>2130</v>
      </c>
      <c r="B68" s="6">
        <v>343082.78899999999</v>
      </c>
      <c r="C68" s="6">
        <v>856814.28</v>
      </c>
      <c r="D68">
        <v>980707.5</v>
      </c>
      <c r="E68">
        <v>1795372.6</v>
      </c>
      <c r="F68">
        <v>3287080.4</v>
      </c>
      <c r="G68">
        <v>2.4973980259907469</v>
      </c>
      <c r="H68">
        <v>0.34983192134250019</v>
      </c>
      <c r="I68">
        <v>0.54624176619382525</v>
      </c>
      <c r="J68">
        <v>0.54619065599977412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BD7E-52D5-6946-9BC3-CE8D12C0FCF0}">
  <sheetPr>
    <tabColor rgb="FF7030A0"/>
  </sheetPr>
  <dimension ref="A41:A56"/>
  <sheetViews>
    <sheetView showGridLines="0" showRowColHeaders="0" tabSelected="1" topLeftCell="A7" zoomScale="61" zoomScaleNormal="61" workbookViewId="0"/>
  </sheetViews>
  <sheetFormatPr baseColWidth="10" defaultRowHeight="16" x14ac:dyDescent="0.2"/>
  <cols>
    <col min="31" max="31" width="28.83203125" bestFit="1" customWidth="1"/>
    <col min="32" max="34" width="13.83203125" bestFit="1" customWidth="1"/>
  </cols>
  <sheetData>
    <row r="41" ht="22" x14ac:dyDescent="0.3"/>
    <row r="42" ht="22" x14ac:dyDescent="0.3"/>
    <row r="43" ht="22" x14ac:dyDescent="0.3"/>
    <row r="44" ht="22" x14ac:dyDescent="0.3"/>
    <row r="45" ht="22" x14ac:dyDescent="0.3"/>
    <row r="46" ht="22" x14ac:dyDescent="0.3"/>
    <row r="47" ht="22" x14ac:dyDescent="0.3"/>
    <row r="48" ht="22" x14ac:dyDescent="0.3"/>
    <row r="49" ht="22" x14ac:dyDescent="0.3"/>
    <row r="50" ht="22" x14ac:dyDescent="0.3"/>
    <row r="51" ht="22" x14ac:dyDescent="0.3"/>
    <row r="52" ht="22" x14ac:dyDescent="0.3"/>
    <row r="53" ht="22" x14ac:dyDescent="0.3"/>
    <row r="54" ht="22" x14ac:dyDescent="0.3"/>
    <row r="55" ht="22" x14ac:dyDescent="0.3"/>
    <row r="56" ht="22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CE68-51BA-1946-B2B1-9531939137AE}">
  <sheetPr>
    <tabColor theme="8" tint="0.39997558519241921"/>
  </sheetPr>
  <dimension ref="A1"/>
  <sheetViews>
    <sheetView showGridLines="0" showRowColHeaders="0" zoomScale="98" zoomScaleNormal="98" workbookViewId="0">
      <selection activeCell="P26" sqref="P26"/>
    </sheetView>
  </sheetViews>
  <sheetFormatPr baseColWidth="10" defaultRowHeight="16" x14ac:dyDescent="0.2"/>
  <sheetData>
    <row r="1" spans="1:1" x14ac:dyDescent="0.2">
      <c r="A1" t="s">
        <v>2136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0 7 a 9 b 9 9 - 2 2 b 2 - 4 1 1 1 - a c e b - e a 9 a 1 b f 5 b d 7 b " > < C u s t o m C o n t e n t > < ! [ C D A T A [ < ? x m l   v e r s i o n = " 1 . 0 "   e n c o d i n g = " u t f - 1 6 " ? > < S e t t i n g s > < C a l c u l a t e d F i e l d s > < i t e m > < M e a s u r e N a m e > A V G   C o n v e r s i o n   R a t e < / M e a s u r e N a m e > < D i s p l a y N a m e > A V G   C o n v e r s i o n   R a t e < / D i s p l a y N a m e > < V i s i b l e > T r u e < / V i s i b l e > < / i t e m > < i t e m > < M e a s u r e N a m e > A V G   o f   C T R < / M e a s u r e N a m e > < D i s p l a y N a m e > A V G   o f   C T R < / D i s p l a y N a m e > < V i s i b l e > T r u e < / V i s i b l e > < / i t e m > < i t e m > < M e a s u r e N a m e > A V G   o f   R O A S < / M e a s u r e N a m e > < D i s p l a y N a m e > A V G   o f   R O A S < / D i s p l a y N a m e > < V i s i b l e > T r u e < / V i s i b l e > < / i t e m > < i t e m > < M e a s u r e N a m e > A V G   o f   C P A < / M e a s u r e N a m e > < D i s p l a y N a m e > A V G   o f   C P A 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 2 0 2 5 - 0 4 - 2 5 T 1 0 : 2 8 : 2 6 . 9 4 3 1 7 1 - 0 7 : 0 0 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b b 5 f e e d - 4 3 7 f - 4 8 f 4 - 8 1 9 e - 2 2 8 9 9 1 0 b 8 8 4 1 " > < C u s t o m C o n t e n t > < ! [ C D A T A [ < ? x m l   v e r s i o n = " 1 . 0 "   e n c o d i n g = " u t f - 1 6 " ? > < S e t t i n g s > < C a l c u l a t e d F i e l d s > < i t e m > < M e a s u r e N a m e > A V G   C o n v e r s i o n   R a t e < / M e a s u r e N a m e > < D i s p l a y N a m e > A V G   C o n v e r s i o n   R a t e < / D i s p l a y N a m e > < V i s i b l e > T r u e < / V i s i b l e > < / i t e m > < i t e m > < M e a s u r e N a m e > A V G   o f   C T R < / M e a s u r e N a m e > < D i s p l a y N a m e > A V G   o f   C T R < / D i s p l a y N a m e > < V i s i b l e > T r u e < / V i s i b l e > < / i t e m > < i t e m > < M e a s u r e N a m e > A V G   o f   R O A S < / M e a s u r e N a m e > < D i s p l a y N a m e > A V G   o f   R O A S < / D i s p l a y N a m e > < V i s i b l e > T r u e < / V i s i b l e > < / i t e m > < i t e m > < M e a s u r e N a m e > A V G   o f   C P A < / M e a s u r e N a m e > < D i s p l a y N a m e > A V G   o f   C P A 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D a t a M a s h u p   s q m i d = " 6 3 1 1 0 c d 3 - b 5 9 2 - 4 9 5 4 - a 5 b e - 8 9 5 c e e 9 4 a c 0 8 "   x m l n s = " h t t p : / / s c h e m a s . m i c r o s o f t . c o m / D a t a M a s h u p " > A A A A A I w E A A B Q S w M E F A A A C A g A q q q a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q q p p a w i 7 6 R O M B A A C z B A A A E w A A A E Z v c m 1 1 b G F z L 1 N l Y 3 R p b 2 4 x L m 2 t U 0 1 v 2 k A Q v f M r V u 4 F J A s X 2 q a t o h 4 i k 7 a o D a p i q h 4 Q Q o M 9 N R b 7 Y e 2 u L S L E f + + s T W A T k 5 x 6 8 p t 5 O z N v P m w w t Y W S L G m / o + t e z 2 x A Y 8 Z i E C U U u V x N w A L 7 w j j a H m O J q n S K Z N 7 u U u T D P 0 p v 1 0 p t + 1 8 L j s N Y S Y v S m n 4 Q / T a o T a R B A g r I o o l K K + G o a K Z q Y L E S A l 2 e O 9 B b t I X M I 1 f F o B 3 u u N k F g 5 D J i v O Q W V 3 h I K S 6 b 4 I Z 1 E U O j d h R Q A J a J f v F 1 K I g M 3 i i N w j Z j 0 J m z p 9 s E G 2 w P C y c f 9 n m + q W V U J a a 3 C B k J N T l m 8 O a W j g y 3 1 t / / 1 n Z k C 2 O D 2 4 4 T 1 L g o A 2 F O p X L o 8 x 4 A z K n z K n i l Z D M P p R 4 z j 6 n g Z i / S o u 4 Y e d E u h o d O S H b 7 8 8 N T S f k c I m Y x Z 0 9 E H n m Z i C w w 5 6 m u n J q J P L O i 8 S C t m 5 S p + C M c E P d y u w y M R W l R m N o E u a R k 5 V Y o 2 4 V 8 S L d X i S U r K m n F 8 L m y g J f J S X K j N i 4 0 h p l + j B 0 k 2 n 4 e 6 x R V r j 6 h h I 1 K b n 8 6 q d K m x V 1 + r z J K V S r q u w w l J B G / c R 9 O K 7 w H o W q T y v 0 j q M l 2 t 2 5 v V 3 a d d u y s 0 f v y X j E H z x 8 5 e G P H v 7 k 4 c 9 n P H 7 r 4 Z G H x x 5 + 5 2 G v 7 t i r O 7 4 K D i 8 f a f t T v X q m z + f S X O l / v 4 r D o F f I V 1 R e / w N Q S w M E F A A A C A g A q q q a W l N y O C y b A A A A 4 Q A A A B M A A A B b Q 2 9 u d G V u d F 9 U e X B l c 1 0 u e G 1 s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E C F A M U A A A I C A C q q p p a c X L I t K Q A A A D 2 A A A A E g A A A A A A A A A A A A A A p I E A A A A A Q 2 9 u Z m l n L 1 B h Y 2 t h Z 2 U u e G 1 s U E s B A h Q D F A A A C A g A q q q a W s I u + k T j A Q A A s w Q A A B M A A A A A A A A A A A A A A K S B 1 A A A A E Z v c m 1 1 b G F z L 1 N l Y 3 R p b 2 4 x L m 1 Q S w E C F A M U A A A I C A C q q p p a U 3 I 4 L J s A A A D h A A A A E w A A A A A A A A A A A A A A p I H o A g A A W 0 N v b n R l b n R f V H l w Z X N d L n h t b F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E w A A A A A A A B U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D Y W 1 w Y W l n b l 9 E Y X R h P C 9 J d G V t U G F 0 a D 4 8 L 0 l 0 Z W 1 M b 2 N h d G l v b j 4 8 U 3 R h Y m x l R W 5 0 c m l l c z 4 8 R W 5 0 c n k g V H l w Z T 0 i R m l s b E x h c 3 R V c G R h d G V k I i B W Y W x 1 Z T 0 i Z D I w M j U t M D Q t M j Z U M T g 6 M j E 6 M j E u M j I 3 N D M w M F o i I C 8 + P E V u d H J 5 I F R 5 c G U 9 I l J l c 3 V s d F R 5 c G U i I F Z h b H V l P S J z V G F i b G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z g w Z j c 4 Z C 0 4 O D N h L T R i Z W Q t O T E x M S 1 h M 2 V k N G Y z Z G Z h N j A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R m l s b E 9 i a m V j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0 N h b X B h a W d u X 0 R h d G E i I C 8 + P E V u d H J 5 I F R 5 c G U 9 I k x v Y W R U b 1 J l c G 9 y d E R p c 2 F i b G V k I i B W Y W x 1 Z T 0 i b D A i I C 8 + P E V u d H J 5 I F R 5 c G U 9 I k J 1 Z m Z l c k 5 l e H R S Z W Z y Z X N o I i B W Y W x 1 Z T 0 i b D E i I C 8 + P E V u d H J 5 I F R 5 c G U 9 I k Z p b G x D b 2 x 1 b W 5 U e X B l c y I g V m F s d W U 9 I n N C Z 1 l H Q 1 F r R k J R V V J F U V l H Q m c 9 P S I g L z 4 8 R W 5 0 c n k g V H l w Z T 0 i R m l s b E N v b H V t b k 5 h b W V z I i B W Y W x 1 Z T 0 i c 1 s m c X V v d D t D Y W 1 w Y W l n b l 9 J R C Z x d W 9 0 O y w m c X V v d D t D Y W 1 w Y W l n b l 9 O Y W 1 l J n F 1 b 3 Q 7 L C Z x d W 9 0 O 0 1 h c m t l d G l u Z 1 9 D a G F u b m V s J n F 1 b 3 Q 7 L C Z x d W 9 0 O 1 N 0 Y X J 0 X 0 R h d G U m c X V v d D s s J n F 1 b 3 Q 7 R W 5 k X 0 R h d G U m c X V v d D s s J n F 1 b 3 Q 7 S W 1 w c m V z c 2 l v b n M m c X V v d D s s J n F 1 b 3 Q 7 Q 2 x p Y 2 t z J n F 1 b 3 Q 7 L C Z x d W 9 0 O 0 N v b n Z l c n N p b 2 5 z J n F 1 b 3 Q 7 L C Z x d W 9 0 O 1 R v d G F s X 1 N w Z W 5 k J n F 1 b 3 Q 7 L C Z x d W 9 0 O 1 J l d m V u d W V f R 2 V u Z X J h d G V k J n F 1 b 3 Q 7 L C Z x d W 9 0 O 0 x v Y 2 F 0 a W 9 u J n F 1 b 3 Q 7 L C Z x d W 9 0 O 0 F n Z V 9 H c m 9 1 c C Z x d W 9 0 O y w m c X V v d D t H Z W 5 k Z X I m c X V v d D t d I i A v P j x F b n R y e S B U e X B l P S J G a W x s Q 2 9 1 b n Q i I F Z h b H V l P S J s M j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F p Z 2 5 f R G F 0 Y S 9 B d X R v U m V t b 3 Z l Z E N v b H V t b n M x L n t D Y W 1 w Y W l n b l 9 J R C w w f S Z x d W 9 0 O y w m c X V v d D t T Z W N 0 a W 9 u M S 9 D Y W 1 w Y W l n b l 9 E Y X R h L 0 F 1 d G 9 S Z W 1 v d m V k Q 2 9 s d W 1 u c z E u e 0 N h b X B h a W d u X 0 5 h b W U s M X 0 m c X V v d D s s J n F 1 b 3 Q 7 U 2 V j d G l v b j E v Q 2 F t c G F p Z 2 5 f R G F 0 Y S 9 B d X R v U m V t b 3 Z l Z E N v b H V t b n M x L n t N Y X J r Z X R p b m d f Q 2 h h b m 5 l b C w y f S Z x d W 9 0 O y w m c X V v d D t T Z W N 0 a W 9 u M S 9 D Y W 1 w Y W l n b l 9 E Y X R h L 0 F 1 d G 9 S Z W 1 v d m V k Q 2 9 s d W 1 u c z E u e 1 N 0 Y X J 0 X 0 R h d G U s M 3 0 m c X V v d D s s J n F 1 b 3 Q 7 U 2 V j d G l v b j E v Q 2 F t c G F p Z 2 5 f R G F 0 Y S 9 B d X R v U m V t b 3 Z l Z E N v b H V t b n M x L n t F b m R f R G F 0 Z S w 0 f S Z x d W 9 0 O y w m c X V v d D t T Z W N 0 a W 9 u M S 9 D Y W 1 w Y W l n b l 9 E Y X R h L 0 F 1 d G 9 S Z W 1 v d m V k Q 2 9 s d W 1 u c z E u e 0 l t c H J l c 3 N p b 2 5 z L D V 9 J n F 1 b 3 Q 7 L C Z x d W 9 0 O 1 N l Y 3 R p b 2 4 x L 0 N h b X B h a W d u X 0 R h d G E v Q X V 0 b 1 J l b W 9 2 Z W R D b 2 x 1 b W 5 z M S 5 7 Q 2 x p Y 2 t z L D Z 9 J n F 1 b 3 Q 7 L C Z x d W 9 0 O 1 N l Y 3 R p b 2 4 x L 0 N h b X B h a W d u X 0 R h d G E v Q X V 0 b 1 J l b W 9 2 Z W R D b 2 x 1 b W 5 z M S 5 7 Q 2 9 u d m V y c 2 l v b n M s N 3 0 m c X V v d D s s J n F 1 b 3 Q 7 U 2 V j d G l v b j E v Q 2 F t c G F p Z 2 5 f R G F 0 Y S 9 B d X R v U m V t b 3 Z l Z E N v b H V t b n M x L n t U b 3 R h b F 9 T c G V u Z C w 4 f S Z x d W 9 0 O y w m c X V v d D t T Z W N 0 a W 9 u M S 9 D Y W 1 w Y W l n b l 9 E Y X R h L 0 F 1 d G 9 S Z W 1 v d m V k Q 2 9 s d W 1 u c z E u e 1 J l d m V u d W V f R 2 V u Z X J h d G V k L D l 9 J n F 1 b 3 Q 7 L C Z x d W 9 0 O 1 N l Y 3 R p b 2 4 x L 0 N h b X B h a W d u X 0 R h d G E v Q X V 0 b 1 J l b W 9 2 Z W R D b 2 x 1 b W 5 z M S 5 7 T G 9 j Y X R p b 2 4 s M T B 9 J n F 1 b 3 Q 7 L C Z x d W 9 0 O 1 N l Y 3 R p b 2 4 x L 0 N h b X B h a W d u X 0 R h d G E v Q X V 0 b 1 J l b W 9 2 Z W R D b 2 x 1 b W 5 z M S 5 7 Q W d l X 0 d y b 3 V w L D E x f S Z x d W 9 0 O y w m c X V v d D t T Z W N 0 a W 9 u M S 9 D Y W 1 w Y W l n b l 9 E Y X R h L 0 F 1 d G 9 S Z W 1 v d m V k Q 2 9 s d W 1 u c z E u e 0 d l b m R l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b X B h a W d u X 0 R h d G E v Q X V 0 b 1 J l b W 9 2 Z W R D b 2 x 1 b W 5 z M S 5 7 Q 2 F t c G F p Z 2 5 f S U Q s M H 0 m c X V v d D s s J n F 1 b 3 Q 7 U 2 V j d G l v b j E v Q 2 F t c G F p Z 2 5 f R G F 0 Y S 9 B d X R v U m V t b 3 Z l Z E N v b H V t b n M x L n t D Y W 1 w Y W l n b l 9 O Y W 1 l L D F 9 J n F 1 b 3 Q 7 L C Z x d W 9 0 O 1 N l Y 3 R p b 2 4 x L 0 N h b X B h a W d u X 0 R h d G E v Q X V 0 b 1 J l b W 9 2 Z W R D b 2 x 1 b W 5 z M S 5 7 T W F y a 2 V 0 a W 5 n X 0 N o Y W 5 u Z W w s M n 0 m c X V v d D s s J n F 1 b 3 Q 7 U 2 V j d G l v b j E v Q 2 F t c G F p Z 2 5 f R G F 0 Y S 9 B d X R v U m V t b 3 Z l Z E N v b H V t b n M x L n t T d G F y d F 9 E Y X R l L D N 9 J n F 1 b 3 Q 7 L C Z x d W 9 0 O 1 N l Y 3 R p b 2 4 x L 0 N h b X B h a W d u X 0 R h d G E v Q X V 0 b 1 J l b W 9 2 Z W R D b 2 x 1 b W 5 z M S 5 7 R W 5 k X 0 R h d G U s N H 0 m c X V v d D s s J n F 1 b 3 Q 7 U 2 V j d G l v b j E v Q 2 F t c G F p Z 2 5 f R G F 0 Y S 9 B d X R v U m V t b 3 Z l Z E N v b H V t b n M x L n t J b X B y Z X N z a W 9 u c y w 1 f S Z x d W 9 0 O y w m c X V v d D t T Z W N 0 a W 9 u M S 9 D Y W 1 w Y W l n b l 9 E Y X R h L 0 F 1 d G 9 S Z W 1 v d m V k Q 2 9 s d W 1 u c z E u e 0 N s a W N r c y w 2 f S Z x d W 9 0 O y w m c X V v d D t T Z W N 0 a W 9 u M S 9 D Y W 1 w Y W l n b l 9 E Y X R h L 0 F 1 d G 9 S Z W 1 v d m V k Q 2 9 s d W 1 u c z E u e 0 N v b n Z l c n N p b 2 5 z L D d 9 J n F 1 b 3 Q 7 L C Z x d W 9 0 O 1 N l Y 3 R p b 2 4 x L 0 N h b X B h a W d u X 0 R h d G E v Q X V 0 b 1 J l b W 9 2 Z W R D b 2 x 1 b W 5 z M S 5 7 V G 9 0 Y W x f U 3 B l b m Q s O H 0 m c X V v d D s s J n F 1 b 3 Q 7 U 2 V j d G l v b j E v Q 2 F t c G F p Z 2 5 f R G F 0 Y S 9 B d X R v U m V t b 3 Z l Z E N v b H V t b n M x L n t S Z X Z l b n V l X 0 d l b m V y Y X R l Z C w 5 f S Z x d W 9 0 O y w m c X V v d D t T Z W N 0 a W 9 u M S 9 D Y W 1 w Y W l n b l 9 E Y X R h L 0 F 1 d G 9 S Z W 1 v d m V k Q 2 9 s d W 1 u c z E u e 0 x v Y 2 F 0 a W 9 u L D E w f S Z x d W 9 0 O y w m c X V v d D t T Z W N 0 a W 9 u M S 9 D Y W 1 w Y W l n b l 9 E Y X R h L 0 F 1 d G 9 S Z W 1 v d m V k Q 2 9 s d W 1 u c z E u e 0 F n Z V 9 H c m 9 1 c C w x M X 0 m c X V v d D s s J n F 1 b 3 Q 7 U 2 V j d G l v b j E v Q 2 F t c G F p Z 2 5 f R G F 0 Y S 9 B d X R v U m V t b 3 Z l Z E N v b H V t b n M x L n t H Z W 5 k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1 w Y W l n b l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X 0 R h d G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l 9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X 0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l 9 E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5 f R G F 0 Y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k l z V H l w Z U R l d G V j d G l v b k V u Y W J s Z W Q i I F Z h b H V l P S J z V H J 1 Z S I g L z 4 8 L 1 N 0 Y W J s Z U V u d H J p Z X M + P C 9 J d G V t P j w v S X R l b X M + P C 9 M b 2 N h b F B h Y 2 t h Z 2 V N Z X R h Z G F 0 Y U Z p b G U + F g A A A F B L B Q Y A A A A A A A A A A A A A A A A A A A A A A A B k A A A A Q V Q t K o P 0 H q c c T 5 / 6 0 r E 8 P y y Q Y S j D + 4 N 3 2 f 6 A z 1 3 1 X b X R l T x l t w y G b P g o i + V V h e r o z u T / A T h u y A I u J o 5 n P 3 b O S a 2 / F f 7 W 2 N 8 O B V Z L j J N d l b h w R R 0 j n J U e W C w 1 D g M p O S V J T a z o L w = = < / D a t a M a s h u p > 
</file>

<file path=customXml/item16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 M o n t h - Y e a r < / s t r i n g > < / k e y > < v a l u e > < i n t > 1 1 2 < / i n t > < / v a l u e > < / i t e m > < i t e m > < k e y > < s t r i n g > Y e a r 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 1 2 1 < / i n t > < / v a l u e > < / i t e m > < i t e m > < k e y > < s t r i n g > Q u a r t e r < / s t r i n g > < / k e y > < v a l u e > < i n t > 8 5 < / i n t > < / v a l u e > < / i t e m > < i t e m > < k e y > < s t r i n g > W e a k d a y < / s t r i n g > < / k e y > < v a l u e > < i n t > 9 7 < / i n t > < / v a l u e > < / i t e m > < i t e m > < k e y > < s t r i n g > W e e k d a y   N a m e < / s t r i n g > < / k e y > < v a l u e > < i n t > 1 4 1 < / i n t > < / v a l u e > < / i t e m > < i t e m > < k e y > < s t r i n g > W e e k   S t a r t < / s t r i n g > < / k e y > < v a l u e > < i n t > 1 0 9 < / i n t > < / v a l u e > < / i t e m > < i t e m > < k e y > < s t r i n g > W e e k   E n d 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 M o n t h - Y e a r 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 W e a k d a y < / s t r i n g > < / k e y > < v a l u e > < i n t > 6 < / i n t > < / v a l u e > < / i t e m > < i t e m > < k e y > < s t r i n g > W e e k d a y   N a m e < / s t r i n g > < / k e y > < v a l u e > < i n t > 7 < / i n t > < / v a l u e > < / i t e m > < i t e m > < k e y > < s t r i n g > W e e k   S t a r t < / s t r i n g > < / k e y > < v a l u e > < i n t > 8 < / i n t > < / v a l u e > < / i t e m > < i t e m > < k e y > < s t r i n g > W e e k   E n d 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 T a g s \ T a b l e s \ & l t ; T a b l e s \ C a m p a i g n _ D a t a & g t ; 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 T a b l e s \ C a m p a i g n _ D a t a < / K e y > < / D i a g r a m O b j e c t K e y > < D i a g r a m O b j e c t K e y > < K e y > T a b l e s \ C a m p a i g n _ D a t a \ C o l u m n s \ C a m p a i g n _ I D < / K e y > < / D i a g r a m O b j e c t K e y > < D i a g r a m O b j e c t K e y > < K e y > T a b l e s \ C a m p a i g n _ D a t a \ C o l u m n s \ C a m p a i g n _ N a m e < / K e y > < / D i a g r a m O b j e c t K e y > < D i a g r a m O b j e c t K e y > < K e y > T a b l e s \ C a m p a i g n _ D a t a \ C o l u m n s \ M a r k e t i n g _ C h a n n e l < / K e y > < / D i a g r a m O b j e c t K e y > < D i a g r a m O b j e c t K e y > < K e y > T a b l e s \ C a m p a i g n _ D a t a \ C o l u m n s \ S t a r t _ D a t e < / K e y > < / D i a g r a m O b j e c t K e y > < D i a g r a m O b j e c t K e y > < K e y > T a b l e s \ C a m p a i g n _ D a t a \ C o l u m n s \ E n d _ D a t e < / K e y > < / D i a g r a m O b j e c t K e y > < D i a g r a m O b j e c t K e y > < K e y > T a b l e s \ C a m p a i g n _ D a t a \ C o l u m n s \ I m p r e s s i o n s < / K e y > < / D i a g r a m O b j e c t K e y > < D i a g r a m O b j e c t K e y > < K e y > T a b l e s \ C a m p a i g n _ D a t a \ C o l u m n s \ C l i c k s < / K e y > < / D i a g r a m O b j e c t K e y > < D i a g r a m O b j e c t K e y > < K e y > T a b l e s \ C a m p a i g n _ D a t a \ C o l u m n s \ C o n v e r s i o n s < / K e y > < / D i a g r a m O b j e c t K e y > < D i a g r a m O b j e c t K e y > < K e y > T a b l e s \ C a m p a i g n _ D a t a \ C o l u m n s \ T o t a l _ S p e n d < / K e y > < / D i a g r a m O b j e c t K e y > < D i a g r a m O b j e c t K e y > < K e y > T a b l e s \ C a m p a i g n _ D a t a \ C o l u m n s \ R e v e n u e _ G e n e r a t e d < / K e y > < / D i a g r a m O b j e c t K e y > < D i a g r a m O b j e c t K e y > < K e y > T a b l e s \ C a m p a i g n _ D a t a \ C o l u m n s \ L o c a t i o n < / K e y > < / D i a g r a m O b j e c t K e y > < D i a g r a m O b j e c t K e y > < K e y > T a b l e s \ C a m p a i g n _ D a t a \ C o l u m n s \ A g e _ G r o u p < / K e y > < / D i a g r a m O b j e c t K e y > < D i a g r a m O b j e c t K e y > < K e y > T a b l e s \ C a m p a i g n _ D a t a \ C o l u m n s \ G e n d e r < / K e y > < / D i a g r a m O b j e c t K e y > < D i a g r a m O b j e c t K e y > < K e y > T a b l e s \ C a m p a i g n _ D a t a \ C o l u m n s \ C T R < / K e y > < / D i a g r a m O b j e c t K e y > < D i a g r a m O b j e c t K e y > < K e y > T a b l e s \ C a m p a i g n _ D a t a \ C o l u m n s \ C o n v e r s i o n   R a t e < / K e y > < / D i a g r a m O b j e c t K e y > < D i a g r a m O b j e c t K e y > < K e y > T a b l e s \ C a m p a i g n _ D a t a \ C o l u m n s \ C P C < / K e y > < / D i a g r a m O b j e c t K e y > < D i a g r a m O b j e c t K e y > < K e y > T a b l e s \ C a m p a i g n _ D a t a \ C o l u m n s \ C P A < / K e y > < / D i a g r a m O b j e c t K e y > < D i a g r a m O b j e c t K e y > < K e y > T a b l e s \ C a m p a i g n _ D a t a \ C o l u m n s \ R O A S < / K e y > < / D i a g r a m O b j e c t K e y > < D i a g r a m O b j e c t K e y > < K e y > T a b l e s \ C a m p a i g n _ D a t a \ C o l u m n s \ M o n t h - Y e a r < / K e y > < / D i a g r a m O b j e c t K e y > < D i a g r a m O b j e c t K e y > < K e y > T a b l e s \ T a b l e 2 < / K e y > < / D i a g r a m O b j e c t K e y > < D i a g r a m O b j e c t K e y > < K e y > T a b l e s \ T a b l e 2 \ C o l u m n s \ D a t e < / K e y > < / D i a g r a m O b j e c t K e y > < D i a g r a m O b j e c t K e y > < K e y > T a b l e s \ T a b l e 2 \ C o l u m n s \ M o n t h - Y e a r < / K e y > < / D i a g r a m O b j e c t K e y > < D i a g r a m O b j e c t K e y > < K e y > T a b l e s \ T a b l e 2 \ C o l u m n s \ Y e a r < / K e y > < / D i a g r a m O b j e c t K e y > < D i a g r a m O b j e c t K e y > < K e y > T a b l e s \ T a b l e 2 \ C o l u m n s \ M o n t h < / K e y > < / D i a g r a m O b j e c t K e y > < D i a g r a m O b j e c t K e y > < K e y > T a b l e s \ T a b l e 2 \ C o l u m n s \ M o n t h   N a m e < / K e y > < / D i a g r a m O b j e c t K e y > < D i a g r a m O b j e c t K e y > < K e y > T a b l e s \ T a b l e 2 \ C o l u m n s \ Q u a r t e r < / K e y > < / D i a g r a m O b j e c t K e y > < D i a g r a m O b j e c t K e y > < K e y > T a b l e s \ T a b l e 2 \ C o l u m n s \ W e a k d a y < / K e y > < / D i a g r a m O b j e c t K e y > < D i a g r a m O b j e c t K e y > < K e y > T a b l e s \ T a b l e 2 \ C o l u m n s \ W e e k d a y   N a m e < / K e y > < / D i a g r a m O b j e c t K e y > < D i a g r a m O b j e c t K e y > < K e y > R e l a t i o n s h i p s \ & l t ; T a b l e s \ C a m p a i g n _ D a t a \ C o l u m n s \ S t a r t _ D a t e & g t ; - & l t ; T a b l e s \ T a b l e 2 \ C o l u m n s \ D a t e & g t ; < / K e y > < / D i a g r a m O b j e c t K e y > < D i a g r a m O b j e c t K e y > < K e y > R e l a t i o n s h i p s \ & l t ; T a b l e s \ C a m p a i g n _ D a t a \ C o l u m n s \ S t a r t _ D a t e & g t ; - & l t ; T a b l e s \ T a b l e 2 \ C o l u m n s \ D a t e & g t ; \ F K < / K e y > < / D i a g r a m O b j e c t K e y > < D i a g r a m O b j e c t K e y > < K e y > R e l a t i o n s h i p s \ & l t ; T a b l e s \ C a m p a i g n _ D a t a \ C o l u m n s \ S t a r t _ D a t e & g t ; - & l t ; T a b l e s \ T a b l e 2 \ C o l u m n s \ D a t e & g t ; \ P K < / K e y > < / D i a g r a m O b j e c t K e y > < D i a g r a m O b j e c t K e y > < K e y > R e l a t i o n s h i p s \ & l t ; T a b l e s \ C a m p a i g n _ D a t a \ C o l u m n s \ S t a r t _ D a t e & g t ; - & l t ; T a b l e s \ T a b l e 2 \ C o l u m n s \ D a t e & g t ; \ C r o s s F i l t e r 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 T a g s \ T a b l e s \ & l t ; T a b l e s \ C a m p a i g n _ D a t a & g t ; 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 T a b l e s \ C a m p a i g n _ D a t a 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 T a b l e s \ C a m p a i g n _ D a t a \ C o l u m n s \ C a m p a i g n _ I D 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 T a b l e s \ C a m p a i g n _ D a t a \ C o l u m n s \ C a m p a i g n _ N a m e 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 T a b l e s \ C a m p a i g n _ D a t a \ C o l u m n s \ M a r k e t i n g _ C h a n n e l 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 T a b l e s \ C a m p a i g n _ D a t a \ C o l u m n s \ I m p r e s s i o n s 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 T a b l e s \ C a m p a i g n _ D a t a \ C o l u m n s \ C l i c k s 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 T a b l e s \ C a m p a i g n _ D a t a \ C o l u m n s \ C o n v e r s i o n s 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 T a b l e s \ C a m p a i g n _ D a t a \ C o l u m n s \ T o t a l _ S p e n d 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 T a b l e s \ C a m p a i g n _ D a t a \ C o l u m n s \ C o n v e r s i o n 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 T a b l e s \ C a m p a i g n _ D a t a \ C o l u m n s \ C P C 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 T a b l e s \ C a m p a i g n _ D a t a \ C o l u m n s \ C P A 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 T a b l e s \ C a m p a i g n _ D a t a \ C o l u m n s \ R O A S 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 T a b l e s \ C a m p a i g n _ D a t a \ C o l u m n s \ M o n t h - Y e a r 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 T a b l e s \ T a b l e 2 \ C o l u m n s \ M o n t h - Y e a r 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 T a b l e s \ T a b l e 2 \ C o l u m n s \ W e a k d a y 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 T a b l e s \ T a b l e 2 \ C o l u m n s \ W e e k d a y 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 R e l a t i o n s h i p s \ & l t ; T a b l e s \ C a m p a i g n _ D a t a \ C o l u m n s \ S t a r t _ D a t e & g t ; - & l t ; T a b l e s \ T a b l e 2 \ C o l u m n s \ D a t e & g t ; 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 R e l a t i o n s h i p s \ & l t ; T a b l e s \ C a m p a i g n _ D a t a \ C o l u m n s \ S t a r t _ D a t e & g t ; - & l t ; T a b l e s \ T a b l e 2 \ C o l u m n s \ D a t e & g t ; \ F K 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 R e l a t i o n s h i p s \ & l t ; T a b l e s \ C a m p a i g n _ D a t a \ C o l u m n s \ S t a r t _ D a t e & g t ; - & l t ; T a b l e s \ T a b l e 2 \ C o l u m n s \ D a t e & g t ; \ P K 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 R e l a t i o n s h i p s \ & l t ; T a b l e s \ C a m p a i g n _ D a t a \ C o l u m n s \ S t a r t _ D a t e & g t ; - & l t ; T a b l e s \ T a b l e 2 \ C o l u m n s \ D a t e & g t ; \ C r o s s F i l t e r 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 C a m p a i g n _ D a t a 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 C a m p a i g n _ D a t a 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 C o n v e r s i o n s < / K e y > < / D i a g r a m O b j e c t K e y > < D i a g r a m O b j e c t K e y > < K e y > M e a s u r e s \ S u m   o f   C o n v e r s i o n s \ T a g I n f o \ F o r m u l a < / K e y > < / D i a g r a m O b j e c t K e y > < D i a g r a m O b j e c t K e y > < K e y > M e a s u r e s \ S u m   o f   C o n v e r s i o n s \ T a g I n f o \ V a l u e < / K e y > < / D i a g r a m O b j e c t K e y > < D i a g r a m O b j e c t K e y > < K e y > M e a s u r e s \ S u m   o f   C l i c k s < / K e y > < / D i a g r a m O b j e c t K e y > < D i a g r a m O b j e c t K e y > < K e y > M e a s u r e s \ S u m   o f   C l i c k s \ T a g I n f o \ F o r m u l a < / K e y > < / D i a g r a m O b j e c t K e y > < D i a g r a m O b j e c t K e y > < K e y > M e a s u r e s \ S u m   o f   C l i c k s \ T a g I n f o \ V a l u e < / K e y > < / D i a g r a m O b j e c t K e y > < D i a g r a m O b j e c t K e y > < K e y > M e a s u r e s \ S u m   o f   I m p r e s s i o n s < / K e y > < / D i a g r a m O b j e c t K e y > < D i a g r a m O b j e c t K e y > < K e y > M e a s u r e s \ S u m   o f   I m p r e s s i o n s \ T a g I n f o \ F o r m u l a < / K e y > < / D i a g r a m O b j e c t K e y > < D i a g r a m O b j e c t K e y > < K e y > M e a s u r e s \ S u m   o f   I m p r e s s i o n s \ T a g I n f o \ V a l u e < / K e y > < / D i a g r a m O b j e c t K e y > < D i a g r a m O b j e c t K e y > < K e y > M e a s u r e s \ S u m   o f   T o t a l _ S p e n d < / K e y > < / D i a g r a m O b j e c t K e y > < D i a g r a m O b j e c t K e y > < K e y > M e a s u r e s \ S u m   o f   T o t a l _ S p e n d \ T a g I n f o \ F o r m u l a < / K e y > < / D i a g r a m O b j e c t K e y > < D i a g r a m O b j e c t K e y > < K e y > M e a s u r e s \ S u m   o f   T o t a l _ S p e n d \ T a g I n f o \ V a l u e 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 M e a s u r e s \ A V G   C o n v e r s i o n   R a t e < / K e y > < / D i a g r a m O b j e c t K e y > < D i a g r a m O b j e c t K e y > < K e y > M e a s u r e s \ A V G   C o n v e r s i o n   R a t e \ T a g I n f o \ F o r m u l a < / K e y > < / D i a g r a m O b j e c t K e y > < D i a g r a m O b j e c t K e y > < K e y > M e a s u r e s \ A V G   C o n v e r s i o n   R a t e \ T a g I n f o \ V a l u e < / K e y > < / D i a g r a m O b j e c t K e y > < D i a g r a m O b j e c t K e y > < K e y > M e a s u r e s \ A V G   o f   C T R < / K e y > < / D i a g r a m O b j e c t K e y > < D i a g r a m O b j e c t K e y > < K e y > M e a s u r e s \ A V G   o f   C T R \ T a g I n f o \ F o r m u l a < / K e y > < / D i a g r a m O b j e c t K e y > < D i a g r a m O b j e c t K e y > < K e y > M e a s u r e s \ A V G   o f   C T R \ T a g I n f o \ V a l u e < / K e y > < / D i a g r a m O b j e c t K e y > < D i a g r a m O b j e c t K e y > < K e y > M e a s u r e s \ A V G   o f   R O A S < / K e y > < / D i a g r a m O b j e c t K e y > < D i a g r a m O b j e c t K e y > < K e y > M e a s u r e s \ A V G   o f   R O A S \ T a g I n f o \ F o r m u l a < / K e y > < / D i a g r a m O b j e c t K e y > < D i a g r a m O b j e c t K e y > < K e y > M e a s u r e s \ A V G   o f   R O A S \ T a g I n f o \ V a l u e < / K e y > < / D i a g r a m O b j e c t K e y > < D i a g r a m O b j e c t K e y > < K e y > M e a s u r e s \ A V G   o f   C P A < / K e y > < / D i a g r a m O b j e c t K e y > < D i a g r a m O b j e c t K e y > < K e y > M e a s u r e s \ A V G   o f   C P A \ T a g I n f o \ F o r m u l a < / K e y > < / D i a g r a m O b j e c t K e y > < D i a g r a m O b j e c t K e y > < K e y > M e a s u r e s \ A V G   o f   C P A \ T a g I n f o \ V a l u e < / K e y > < / D i a g r a m O b j e c t K e y > < D i a g r a m O b j e c t K e y > < K e y > C o l u m n s \ C a m p a i g n _ I D < / K e y > < / D i a g r a m O b j e c t K e y > < D i a g r a m O b j e c t K e y > < K e y > C o l u m n s \ C a m p a i g n _ N a m e < / K e y > < / D i a g r a m O b j e c t K e y > < D i a g r a m O b j e c t K e y > < K e y > C o l u m n s \ M a r k e t i n g _ C h a n n e l < / K e y > < / D i a g r a m O b j e c t K e y > < D i a g r a m O b j e c t K e y > < K e y > C o l u m n s \ S t a r t _ D a t e < / K e y > < / D i a g r a m O b j e c t K e y > < D i a g r a m O b j e c t K e y > < K e y > C o l u m n s \ E n d _ D a t e < / K e y > < / D i a g r a m O b j e c t K e y > < D i a g r a m O b j e c t K e y > < K e y > C o l u m n s \ I m p r e s s i o n s < / K e y > < / D i a g r a m O b j e c t K e y > < D i a g r a m O b j e c t K e y > < K e y > C o l u m n s \ C l i c k s < / K e y > < / D i a g r a m O b j e c t K e y > < D i a g r a m O b j e c t K e y > < K e y > C o l u m n s \ C o n v e r s i o n s < / K e y > < / D i a g r a m O b j e c t K e y > < D i a g r a m O b j e c t K e y > < K e y > C o l u m n s \ T o t a l _ S p e n d < / K e y > < / D i a g r a m O b j e c t K e y > < D i a g r a m O b j e c t K e y > < K e y > C o l u m n s \ R e v e n u e _ G e n e r a t e d < / K e y > < / D i a g r a m O b j e c t K e y > < D i a g r a m O b j e c t K e y > < K e y > C o l u m n s \ L o c a t i o n < / K e y > < / D i a g r a m O b j e c t K e y > < D i a g r a m O b j e c t K e y > < K e y > C o l u m n s \ A g e _ G r o u p < / K e y > < / D i a g r a m O b j e c t K e y > < D i a g r a m O b j e c t K e y > < K e y > C o l u m n s \ G e n d e r < / K e y > < / D i a g r a m O b j e c t K e y > < D i a g r a m O b j e c t K e y > < K e y > C o l u m n s \ C T R < / K e y > < / D i a g r a m O b j e c t K e y > < D i a g r a m O b j e c t K e y > < K e y > C o l u m n s \ C o n v e r s i o n   R a t e < / K e y > < / D i a g r a m O b j e c t K e y > < D i a g r a m O b j e c t K e y > < K e y > C o l u m n s \ C P C < / K e y > < / D i a g r a m O b j e c t K e y > < D i a g r a m O b j e c t K e y > < K e y > C o l u m n s \ C P A < / K e y > < / D i a g r a m O b j e c t K e y > < D i a g r a m O b j e c t K e y > < K e y > C o l u m n s \ R O A S < / K e y > < / D i a g r a m O b j e c t K e y > < D i a g r a m O b j e c t K e y > < K e y > C o l u m n s \ M o n t h - Y e a r < / K e y > < / D i a g r a m O b j e c t K e y > < D i a g r a m O b j e c t K e y > < K e y > L i n k s \ & l t ; C o l u m n s \ S u m   o f   C o n v e r s i o n s & g t ; - & l t ; M e a s u r e s \ C o n v e r s i o n s & g t ; < / K e y > < / D i a g r a m O b j e c t K e y > < D i a g r a m O b j e c t K e y > < K e y > L i n k s \ & l t ; C o l u m n s \ S u m   o f   C o n v e r s i o n s & g t ; - & l t ; M e a s u r e s \ C o n v e r s i o n s & g t ; \ C O L U M N < / K e y > < / D i a g r a m O b j e c t K e y > < D i a g r a m O b j e c t K e y > < K e y > L i n k s \ & l t ; C o l u m n s \ S u m   o f   C o n v e r s i o n s & g t ; - & l t ; M e a s u r e s \ C o n v e r s i o n s & g t ; \ M E A S U R E < / K e y > < / D i a g r a m O b j e c t K e y > < D i a g r a m O b j e c t K e y > < K e y > L i n k s \ & l t ; C o l u m n s \ S u m   o f   C l i c k s & g t ; - & l t ; M e a s u r e s \ C l i c k s & g t ; < / K e y > < / D i a g r a m O b j e c t K e y > < D i a g r a m O b j e c t K e y > < K e y > L i n k s \ & l t ; C o l u m n s \ S u m   o f   C l i c k s & g t ; - & l t ; M e a s u r e s \ C l i c k s & g t ; \ C O L U M N < / K e y > < / D i a g r a m O b j e c t K e y > < D i a g r a m O b j e c t K e y > < K e y > L i n k s \ & l t ; C o l u m n s \ S u m   o f   C l i c k s & g t ; - & l t ; M e a s u r e s \ C l i c k s & g t ; \ M E A S U R E < / K e y > < / D i a g r a m O b j e c t K e y > < D i a g r a m O b j e c t K e y > < K e y > L i n k s \ & l t ; C o l u m n s \ S u m   o f   I m p r e s s i o n s & g t ; - & l t ; M e a s u r e s \ I m p r e s s i o n s & g t ; < / K e y > < / D i a g r a m O b j e c t K e y > < D i a g r a m O b j e c t K e y > < K e y > L i n k s \ & l t ; C o l u m n s \ S u m   o f   I m p r e s s i o n s & g t ; - & l t ; M e a s u r e s \ I m p r e s s i o n s & g t ; \ C O L U M N < / K e y > < / D i a g r a m O b j e c t K e y > < D i a g r a m O b j e c t K e y > < K e y > L i n k s \ & l t ; C o l u m n s \ S u m   o f   I m p r e s s i o n s & g t ; - & l t ; M e a s u r e s \ I m p r e s s i o n s & g t ; \ M E A S U R E < / K e y > < / D i a g r a m O b j e c t K e y > < D i a g r a m O b j e c t K e y > < K e y > L i n k s \ & l t ; C o l u m n s \ S u m   o f   T o t a l _ S p e n d & g t ; - & l t ; M e a s u r e s \ T o t a l _ S p e n d & g t ; < / K e y > < / D i a g r a m O b j e c t K e y > < D i a g r a m O b j e c t K e y > < K e y > L i n k s \ & l t ; C o l u m n s \ S u m   o f   T o t a l _ S p e n d & g t ; - & l t ; M e a s u r e s \ T o t a l _ S p e n d & g t ; \ C O L U M N < / K e y > < / D i a g r a m O b j e c t K e y > < D i a g r a m O b j e c t K e y > < K e y > L i n k s \ & l t ; C o l u m n s \ S u m   o f   T o t a l _ S p e n d & g t ; - & l t ; M e a s u r e s \ T o t a l _ S p e n d & g t ; \ M E A S U R E 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 C o n v e r s i o n s 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 C o n v e r s i o n s \ T a g I n f o \ F o r m u l a 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 C o n v e r s i o n s \ T a g I n f o \ V a l u e 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 C l i c k s 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 C l i c k s \ T a g I n f o \ F o r m u l a 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 C l i c k s \ T a g I n f o \ V a l u e 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 I m p r e s s i o n s 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 I m p r e s s i o n s \ T a g I n f o \ F o r m u l a 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 I m p r e s s i o n s \ T a g I n f o \ V a l u e 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 T o t a l _ S p e n d 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 T o t a l _ S p e n d \ T a g I n f o \ F o r m u l a 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 T o t a l _ S p e n d \ T a g I n f o \ V a l u e 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 C o n v e r s i o n   R a t e 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 C o n v e r s i o n 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 C o n v e r s i o n 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 o f   C T R 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 o f   C T R \ T a g I n f o \ F o r m u l a 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 o f   C T R \ T a g I n f o \ V a l u e 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 o f   R O A S 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  o f   R O A S \ T a g I n f o \ F o r m u l a 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 o f   R O A S \ T a g I n f o \ V a l u e 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 o f   C P A 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 o f   C P A \ T a g I n f o \ F o r m u l a 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 o f   C P A \ T a g I n f o \ V a l u e 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 C o l u m n s \ M a r k e t i n g _ C h a n n e l 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 C o l u m n s \ I m p r e s s i o n s 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 C o l u m n s \ C l i c k s 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 C o l u m n s \ T o t a l _ S p e n d 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 C o l u m n s \ C P C 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 C o l u m n s \ C P A 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 C o n v e r s i o n s & g t ; - & l t ; M e a s u r e s \ C o n v e r s i o n s & g t ; 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 C o n v e r s i o n s & g t ; - & l t ; M e a s u r e s \ C o n v e r s i o n s & g t ; \ C O L U M N 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 C o n v e r s i o n s & g t ; - & l t ; M e a s u r e s \ C o n v e r s i o n s & g t ; \ M E A S U R E 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 C l i c k s & g t ; - & l t ; M e a s u r e s \ C l i c k s & g t ; 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 C l i c k s & g t ; - & l t ; M e a s u r e s \ C l i c k s & g t ; \ C O L U M N 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 C l i c k s & g t ; - & l t ; M e a s u r e s \ C l i c k s & g t ; \ M E A S U R E 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 I m p r e s s i o n s & g t ; - & l t ; M e a s u r e s \ I m p r e s s i o n s & g t ; 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 I m p r e s s i o n s & g t ; - & l t ; M e a s u r e s \ I m p r e s s i o n s & g t ; \ C O L U M N 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 I m p r e s s i o n s & g t ; - & l t ; M e a s u r e s \ I m p r e s s i o n s & g t ; \ M E A S U R E 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 T o t a l _ S p e n d & g t ; - & l t ; M e a s u r e s \ T o t a l _ S p e n d & g t ; 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 T o t a l _ S p e n d & g t ; - & l t ; M e a s u r e s \ T o t a l _ S p e n d & g t ; \ C O L U M N 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 T o t a l _ S p e n d & g t ; - & l t ; M e a s u r e s \ T o t a l _ S p e n d & g t ; \ M E A S U R E 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 C o l u m n s \ M o n t h - Y e a r 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 C o l u m n s \ W e a k d a y < / K e y > < / D i a g r a m O b j e c t K e y > < D i a g r a m O b j e c t K e y > < K e y > C o l u m n s \ W e e k d a y   N a m e < / K e y > < / D i a g r a m O b j e c t K e y > < D i a g r a m O b j e c t K e y > < K e y > C o l u m n s \ W e e k   S t a r t < / K e y > < / D i a g r a m O b j e c t K e y > < D i a g r a m O b j e c t K e y > < K e y > C o l u m n s \ W e e k   E n d 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 S t a r t 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 E n d 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 C a m p a i g n _ D a t a 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m p a i g n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 C a m p a i g n _ I D < / s t r i n g > < / k e y > < v a l u e > < i n t > 1 2 4 < / i n t > < / v a l u e > < / i t e m > < i t e m > < k e y > < s t r i n g > C a m p a i g n _ N a m e < / s t r i n g > < / k e y > < v a l u e > < i n t > 1 5 0 < / i n t > < / v a l u e > < / i t e m > < i t e m > < k e y > < s t r i n g > M a r k e t i n g _ C h a n n e l < / s t r i n g > < / k e y > < v a l u e > < i n t > 1 6 2 < / i n t > < / v a l u e > < / i t e m > < i t e m > < k e y > < s t r i n g > S t a r t _ D a t e < / s t r i n g > < / k e y > < v a l u e > < i n t > 1 0 5 < / i n t > < / v a l u e > < / i t e m > < i t e m > < k e y > < s t r i n g > E n d _ D a t e < / s t r i n g > < / k e y > < v a l u e > < i n t > 1 0 0 < / i n t > < / v a l u e > < / i t e m > < i t e m > < k e y > < s t r i n g > I m p r e s s i o n s < / s t r i n g > < / k e y > < v a l u e > < i n t > 1 1 6 < / i n t > < / v a l u e > < / i t e m > < i t e m > < k e y > < s t r i n g > C l i c k s < / s t r i n g > < / k e y > < v a l u e > < i n t > 7 6 < / i n t > < / v a l u e > < / i t e m > < i t e m > < k e y > < s t r i n g > C o n v e r s i o n s < / s t r i n g > < / k e y > < v a l u e > < i n t > 1 1 9 < / i n t > < / v a l u e > < / i t e m > < i t e m > < k e y > < s t r i n g > T o t a l _ S p e n d < / s t r i n g > < / k e y > < v a l u e > < i n t > 1 1 8 < / i n t > < / v a l u e > < / i t e m > < i t e m > < k e y > < s t r i n g > R e v e n u e _ G e n e r a t e d < / s t r i n g > < / k e y > < v a l u e > < i n t > 1 7 0 < / i n t > < / v a l u e > < / i t e m > < i t e m > < k e y > < s t r i n g > L o c a t i o n < / s t r i n g > < / k e y > < v a l u e > < i n t > 9 2 < / i n t > < / v a l u e > < / i t e m > < i t e m > < k e y > < s t r i n g > A g e _ G r o u p < / s t r i n g > < / k e y > < v a l u e > < i n t > 1 1 0 < / i n t > < / v a l u e > < / i t e m > < i t e m > < k e y > < s t r i n g > G e n d e r < / s t r i n g > < / k e y > < v a l u e > < i n t > 8 4 < / i n t > < / v a l u e > < / i t e m > < i t e m > < k e y > < s t r i n g > C T R < / s t r i n g > < / k e y > < v a l u e > < i n t > 6 6 < / i n t > < / v a l u e > < / i t e m > < i t e m > < k e y > < s t r i n g > C o n v e r s i o n   R a t e < / s t r i n g > < / k e y > < v a l u e > < i n t > 1 4 6 < / i n t > < / v a l u e > < / i t e m > < i t e m > < k e y > < s t r i n g > C P C < / s t r i n g > < / k e y > < v a l u e > < i n t > 6 7 < / i n t > < / v a l u e > < / i t e m > < i t e m > < k e y > < s t r i n g > C P A < / s t r i n g > < / k e y > < v a l u e > < i n t > 6 5 < / i n t > < / v a l u e > < / i t e m > < i t e m > < k e y > < s t r i n g > R O A S < / s t r i n g > < / k e y > < v a l u e > < i n t > 7 7 < / i n t > < / v a l u e > < / i t e m > < i t e m > < k e y > < s t r i n g > M o n t h - Y e a r < / s t r i n g > < / k e y > < v a l u e > < i n t > 1 1 2 < / i n t > < / v a l u e > < / i t e m > < / C o l u m n W i d t h s > < C o l u m n D i s p l a y I n d e x > < i t e m > < k e y > < s t r i n g > C a m p a i g n _ I D < / s t r i n g > < / k e y > < v a l u e > < i n t > 0 < / i n t > < / v a l u e > < / i t e m > < i t e m > < k e y > < s t r i n g > C a m p a i g n _ N a m e < / s t r i n g > < / k e y > < v a l u e > < i n t > 1 < / i n t > < / v a l u e > < / i t e m > < i t e m > < k e y > < s t r i n g > M a r k e t i n g _ C h a n n e l < / s t r i n g > < / k e y > < v a l u e > < i n t > 2 < / i n t > < / v a l u e > < / i t e m > < i t e m > < k e y > < s t r i n g > S t a r t _ D a t e < / s t r i n g > < / k e y > < v a l u e > < i n t > 3 < / i n t > < / v a l u e > < / i t e m > < i t e m > < k e y > < s t r i n g > E n d _ D a t e < / s t r i n g > < / k e y > < v a l u e > < i n t > 4 < / i n t > < / v a l u e > < / i t e m > < i t e m > < k e y > < s t r i n g > I m p r e s s i o n s < / s t r i n g > < / k e y > < v a l u e > < i n t > 5 < / i n t > < / v a l u e > < / i t e m > < i t e m > < k e y > < s t r i n g > C l i c k s < / s t r i n g > < / k e y > < v a l u e > < i n t > 6 < / i n t > < / v a l u e > < / i t e m > < i t e m > < k e y > < s t r i n g > C o n v e r s i o n s < / s t r i n g > < / k e y > < v a l u e > < i n t > 7 < / i n t > < / v a l u e > < / i t e m > < i t e m > < k e y > < s t r i n g > T o t a l _ S p e n d < / s t r i n g > < / k e y > < v a l u e > < i n t > 8 < / i n t > < / v a l u e > < / i t e m > < i t e m > < k e y > < s t r i n g > R e v e n u e _ G e n e r a t e d < / s t r i n g > < / k e y > < v a l u e > < i n t > 9 < / i n t > < / v a l u e > < / i t e m > < i t e m > < k e y > < s t r i n g > L o c a t i o n < / s t r i n g > < / k e y > < v a l u e > < i n t > 1 0 < / i n t > < / v a l u e > < / i t e m > < i t e m > < k e y > < s t r i n g > A g e _ G r o u p 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 C T R < / s t r i n g > < / k e y > < v a l u e > < i n t > 1 3 < / i n t > < / v a l u e > < / i t e m > < i t e m > < k e y > < s t r i n g > C o n v e r s i o n   R a t e < / s t r i n g > < / k e y > < v a l u e > < i n t > 1 4 < / i n t > < / v a l u e > < / i t e m > < i t e m > < k e y > < s t r i n g > C P C < / s t r i n g > < / k e y > < v a l u e > < i n t > 1 5 < / i n t > < / v a l u e > < / i t e m > < i t e m > < k e y > < s t r i n g > C P A < / s t r i n g > < / k e y > < v a l u e > < i n t > 1 6 < / i n t > < / v a l u e > < / i t e m > < i t e m > < k e y > < s t r i n g > R O A S < / s t r i n g > < / k e y > < v a l u e > < i n t > 1 7 < / i n t > < / v a l u e > < / i t e m > < i t e m > < k e y > < s t r i n g > M o n t h - Y e a r 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 C a m p a i g n _ D a t a 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 C a m p a i g n _ D a t a 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 C o l u m n s \ M a r k e t i n g _ C h a n n e l 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 C o l u m n s \ I m p r e s s i o n s 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 C o l u m n s \ C P C 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a m p a i g n _ D a t a ,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Props1.xml><?xml version="1.0" encoding="utf-8"?>
<ds:datastoreItem xmlns:ds="http://schemas.openxmlformats.org/officeDocument/2006/customXml" ds:itemID="{C76B8573-8D22-4F5F-8F85-B6CAC94951DA}">
  <ds:schemaRefs/>
</ds:datastoreItem>
</file>

<file path=customXml/itemProps10.xml><?xml version="1.0" encoding="utf-8"?>
<ds:datastoreItem xmlns:ds="http://schemas.openxmlformats.org/officeDocument/2006/customXml" ds:itemID="{057E5CD9-DDE9-4C45-84F9-26DC2734E756}">
  <ds:schemaRefs/>
</ds:datastoreItem>
</file>

<file path=customXml/itemProps11.xml><?xml version="1.0" encoding="utf-8"?>
<ds:datastoreItem xmlns:ds="http://schemas.openxmlformats.org/officeDocument/2006/customXml" ds:itemID="{BDF618F6-BEDD-4B97-B021-EFCE89F1A9D2}">
  <ds:schemaRefs/>
</ds:datastoreItem>
</file>

<file path=customXml/itemProps12.xml><?xml version="1.0" encoding="utf-8"?>
<ds:datastoreItem xmlns:ds="http://schemas.openxmlformats.org/officeDocument/2006/customXml" ds:itemID="{BA3119A4-E3A6-45EF-A894-2EB75A5357F1}">
  <ds:schemaRefs/>
</ds:datastoreItem>
</file>

<file path=customXml/itemProps13.xml><?xml version="1.0" encoding="utf-8"?>
<ds:datastoreItem xmlns:ds="http://schemas.openxmlformats.org/officeDocument/2006/customXml" ds:itemID="{CD71FEA4-195C-49D1-9ED0-89EA2024ACE8}">
  <ds:schemaRefs/>
</ds:datastoreItem>
</file>

<file path=customXml/itemProps14.xml><?xml version="1.0" encoding="utf-8"?>
<ds:datastoreItem xmlns:ds="http://schemas.openxmlformats.org/officeDocument/2006/customXml" ds:itemID="{2D605F81-85ED-42CA-836B-3B4681FFFBC9}">
  <ds:schemaRefs/>
</ds:datastoreItem>
</file>

<file path=customXml/itemProps15.xml><?xml version="1.0" encoding="utf-8"?>
<ds:datastoreItem xmlns:ds="http://schemas.openxmlformats.org/officeDocument/2006/customXml" ds:itemID="{2B5F8794-BC8E-8742-9B9F-714AD8BAC47E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5C755EB-2AD0-4757-B4E6-991FB7530EC6}">
  <ds:schemaRefs/>
</ds:datastoreItem>
</file>

<file path=customXml/itemProps17.xml><?xml version="1.0" encoding="utf-8"?>
<ds:datastoreItem xmlns:ds="http://schemas.openxmlformats.org/officeDocument/2006/customXml" ds:itemID="{A68289F9-BFF7-4A83-98B2-A8BF75653F79}">
  <ds:schemaRefs/>
</ds:datastoreItem>
</file>

<file path=customXml/itemProps18.xml><?xml version="1.0" encoding="utf-8"?>
<ds:datastoreItem xmlns:ds="http://schemas.openxmlformats.org/officeDocument/2006/customXml" ds:itemID="{82EA494A-635B-496A-8DC1-34E9517505B2}">
  <ds:schemaRefs/>
</ds:datastoreItem>
</file>

<file path=customXml/itemProps19.xml><?xml version="1.0" encoding="utf-8"?>
<ds:datastoreItem xmlns:ds="http://schemas.openxmlformats.org/officeDocument/2006/customXml" ds:itemID="{F5FCBEA1-7246-4912-863E-762A0CB7DAD3}">
  <ds:schemaRefs/>
</ds:datastoreItem>
</file>

<file path=customXml/itemProps2.xml><?xml version="1.0" encoding="utf-8"?>
<ds:datastoreItem xmlns:ds="http://schemas.openxmlformats.org/officeDocument/2006/customXml" ds:itemID="{CBBA799F-8FA8-4369-944B-4AA74570C88D}">
  <ds:schemaRefs/>
</ds:datastoreItem>
</file>

<file path=customXml/itemProps20.xml><?xml version="1.0" encoding="utf-8"?>
<ds:datastoreItem xmlns:ds="http://schemas.openxmlformats.org/officeDocument/2006/customXml" ds:itemID="{6A08371C-E4A4-4C33-85E3-1F670705A43A}">
  <ds:schemaRefs/>
</ds:datastoreItem>
</file>

<file path=customXml/itemProps3.xml><?xml version="1.0" encoding="utf-8"?>
<ds:datastoreItem xmlns:ds="http://schemas.openxmlformats.org/officeDocument/2006/customXml" ds:itemID="{07750143-A5AE-4E28-8E93-0A15B3C8673B}">
  <ds:schemaRefs/>
</ds:datastoreItem>
</file>

<file path=customXml/itemProps4.xml><?xml version="1.0" encoding="utf-8"?>
<ds:datastoreItem xmlns:ds="http://schemas.openxmlformats.org/officeDocument/2006/customXml" ds:itemID="{A14E5E90-5885-4D93-ACCB-E9BDEF97E74C}">
  <ds:schemaRefs/>
</ds:datastoreItem>
</file>

<file path=customXml/itemProps5.xml><?xml version="1.0" encoding="utf-8"?>
<ds:datastoreItem xmlns:ds="http://schemas.openxmlformats.org/officeDocument/2006/customXml" ds:itemID="{BF606330-DD6D-4E6F-BE06-4B72DA791D1A}">
  <ds:schemaRefs/>
</ds:datastoreItem>
</file>

<file path=customXml/itemProps6.xml><?xml version="1.0" encoding="utf-8"?>
<ds:datastoreItem xmlns:ds="http://schemas.openxmlformats.org/officeDocument/2006/customXml" ds:itemID="{DFE337CF-DF1F-4A90-A381-791FCF441A3A}">
  <ds:schemaRefs/>
</ds:datastoreItem>
</file>

<file path=customXml/itemProps7.xml><?xml version="1.0" encoding="utf-8"?>
<ds:datastoreItem xmlns:ds="http://schemas.openxmlformats.org/officeDocument/2006/customXml" ds:itemID="{A2E63F7F-2174-475D-82C3-88783198E99D}">
  <ds:schemaRefs/>
</ds:datastoreItem>
</file>

<file path=customXml/itemProps8.xml><?xml version="1.0" encoding="utf-8"?>
<ds:datastoreItem xmlns:ds="http://schemas.openxmlformats.org/officeDocument/2006/customXml" ds:itemID="{7A718460-7D2D-43BF-BA53-6E2DDEBE95BB}">
  <ds:schemaRefs/>
</ds:datastoreItem>
</file>

<file path=customXml/itemProps9.xml><?xml version="1.0" encoding="utf-8"?>
<ds:datastoreItem xmlns:ds="http://schemas.openxmlformats.org/officeDocument/2006/customXml" ds:itemID="{51FF2555-22D6-41B8-A23A-4822D049B1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Campaign_Data</vt:lpstr>
      <vt:lpstr>Calender</vt:lpstr>
      <vt:lpstr>Campaign Analysis</vt:lpstr>
      <vt:lpstr>Channel Comparison</vt:lpstr>
      <vt:lpstr>Demographic Analysis</vt:lpstr>
      <vt:lpstr>Time-Based Analysis</vt:lpstr>
      <vt:lpstr>Dashboard1</vt:lpstr>
      <vt:lpstr>Dashboard2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Rana Emad</dc:creator>
  <cp:keywords/>
  <dc:description/>
  <cp:lastModifiedBy>رنا عماد محمد السيد سليمان</cp:lastModifiedBy>
  <cp:revision/>
  <dcterms:created xsi:type="dcterms:W3CDTF">2025-04-25T05:05:57Z</dcterms:created>
  <dcterms:modified xsi:type="dcterms:W3CDTF">2025-04-26T18:21:44Z</dcterms:modified>
  <cp:category/>
  <cp:contentStatus/>
</cp:coreProperties>
</file>