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C916B0B3-8218-4A76-B6F6-9B15ACBFA431}" xr6:coauthVersionLast="45" xr6:coauthVersionMax="45" xr10:uidLastSave="{00000000-0000-0000-0000-000000000000}"/>
  <bookViews>
    <workbookView xWindow="-120" yWindow="-120" windowWidth="19440" windowHeight="11040" xr2:uid="{00000000-000D-0000-FFFF-FFFF00000000}"/>
  </bookViews>
  <sheets>
    <sheet name="Stampa Unione" sheetId="2" r:id="rId1"/>
    <sheet name="Voti" sheetId="3" r:id="rId2"/>
  </sheets>
  <definedNames>
    <definedName name="_xlnm._FilterDatabase" localSheetId="0" hidden="1">'Stampa Unione'!$B$1:$O$26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2" l="1"/>
  <c r="D37" i="2"/>
  <c r="D35" i="2"/>
  <c r="H35" i="2"/>
  <c r="I35" i="2"/>
  <c r="H36" i="2"/>
  <c r="I36" i="2"/>
  <c r="H37" i="2"/>
  <c r="I37" i="2"/>
  <c r="H38" i="2"/>
  <c r="I38" i="2"/>
  <c r="I34" i="2"/>
  <c r="G35" i="2" l="1"/>
  <c r="G36" i="2"/>
  <c r="G37" i="2"/>
  <c r="G38" i="2"/>
  <c r="H34" i="2"/>
  <c r="D2" i="3" l="1"/>
  <c r="C26" i="2"/>
  <c r="J26" i="2" s="1"/>
  <c r="O3" i="2"/>
  <c r="C3" i="3" s="1"/>
  <c r="O4" i="2"/>
  <c r="C4" i="3" s="1"/>
  <c r="O5" i="2"/>
  <c r="C5" i="3" s="1"/>
  <c r="O6" i="2"/>
  <c r="C6" i="3" s="1"/>
  <c r="O7" i="2"/>
  <c r="C7" i="3" s="1"/>
  <c r="O8" i="2"/>
  <c r="C8" i="3" s="1"/>
  <c r="O9" i="2"/>
  <c r="C9" i="3" s="1"/>
  <c r="O10" i="2"/>
  <c r="C10" i="3" s="1"/>
  <c r="O11" i="2"/>
  <c r="C11" i="3" s="1"/>
  <c r="O12" i="2"/>
  <c r="C12" i="3" s="1"/>
  <c r="O13" i="2"/>
  <c r="C13" i="3" s="1"/>
  <c r="O14" i="2"/>
  <c r="C14" i="3" s="1"/>
  <c r="O15" i="2"/>
  <c r="C15" i="3" s="1"/>
  <c r="O16" i="2"/>
  <c r="C16" i="3" s="1"/>
  <c r="O17" i="2"/>
  <c r="C17" i="3" s="1"/>
  <c r="O18" i="2"/>
  <c r="O19" i="2"/>
  <c r="O20" i="2"/>
  <c r="O21" i="2"/>
  <c r="O22" i="2"/>
  <c r="O23" i="2"/>
  <c r="O24" i="2"/>
  <c r="O25" i="2"/>
  <c r="O2" i="2"/>
  <c r="C2" i="3" s="1"/>
  <c r="C49" i="2"/>
  <c r="D34" i="2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N15" i="2"/>
  <c r="N16" i="2"/>
  <c r="N17" i="2"/>
  <c r="N3" i="2"/>
  <c r="N4" i="2"/>
  <c r="N5" i="2"/>
  <c r="N6" i="2"/>
  <c r="N7" i="2"/>
  <c r="N8" i="2"/>
  <c r="N9" i="2"/>
  <c r="N10" i="2"/>
  <c r="N11" i="2"/>
  <c r="N12" i="2"/>
  <c r="N13" i="2"/>
  <c r="M14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N14" i="2"/>
  <c r="M3" i="2"/>
  <c r="M4" i="2"/>
  <c r="M5" i="2"/>
  <c r="M6" i="2"/>
  <c r="M7" i="2"/>
  <c r="M8" i="2"/>
  <c r="M9" i="2"/>
  <c r="M10" i="2"/>
  <c r="M11" i="2"/>
  <c r="M12" i="2"/>
  <c r="M13" i="2"/>
  <c r="M15" i="2"/>
  <c r="M16" i="2"/>
  <c r="M17" i="2"/>
  <c r="N2" i="2"/>
  <c r="K2" i="2" l="1"/>
  <c r="M18" i="2" l="1"/>
  <c r="M19" i="2"/>
  <c r="M20" i="2"/>
  <c r="M21" i="2"/>
  <c r="M22" i="2"/>
  <c r="M23" i="2"/>
  <c r="M24" i="2"/>
  <c r="M25" i="2"/>
  <c r="M2" i="2" l="1"/>
  <c r="L18" i="2"/>
  <c r="L19" i="2"/>
  <c r="L20" i="2"/>
  <c r="L21" i="2"/>
  <c r="L22" i="2"/>
  <c r="L23" i="2"/>
  <c r="L24" i="2"/>
  <c r="L25" i="2"/>
  <c r="L2" i="2"/>
  <c r="K18" i="2"/>
  <c r="K19" i="2"/>
  <c r="K20" i="2"/>
  <c r="K21" i="2"/>
  <c r="K22" i="2"/>
  <c r="K23" i="2"/>
  <c r="K24" i="2"/>
  <c r="K25" i="2"/>
  <c r="E38" i="2"/>
  <c r="F38" i="2"/>
  <c r="F34" i="2"/>
  <c r="G34" i="2"/>
  <c r="F35" i="2"/>
  <c r="F36" i="2"/>
  <c r="F37" i="2"/>
  <c r="E35" i="2"/>
  <c r="E36" i="2"/>
  <c r="E37" i="2"/>
  <c r="E34" i="2"/>
  <c r="J34" i="2" l="1"/>
  <c r="J35" i="2"/>
  <c r="J36" i="2"/>
  <c r="J38" i="2"/>
  <c r="J37" i="2"/>
  <c r="Q24" i="2" l="1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D24" i="3"/>
  <c r="D25" i="3"/>
  <c r="B2" i="3"/>
  <c r="A3" i="2" l="1"/>
  <c r="A4" i="2" s="1"/>
  <c r="D18" i="3" l="1"/>
  <c r="D19" i="3"/>
  <c r="D20" i="3"/>
  <c r="D21" i="3"/>
  <c r="D22" i="3"/>
  <c r="D23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D32" i="3" l="1"/>
  <c r="D33" i="3" s="1"/>
</calcChain>
</file>

<file path=xl/sharedStrings.xml><?xml version="1.0" encoding="utf-8"?>
<sst xmlns="http://schemas.openxmlformats.org/spreadsheetml/2006/main" count="71" uniqueCount="51">
  <si>
    <t>Voto</t>
  </si>
  <si>
    <t>FILA</t>
  </si>
  <si>
    <t>Studente</t>
  </si>
  <si>
    <t>Note di correzione</t>
  </si>
  <si>
    <t>x</t>
  </si>
  <si>
    <t>#</t>
  </si>
  <si>
    <t>Sufficienti</t>
  </si>
  <si>
    <t>Non Sufficienti</t>
  </si>
  <si>
    <t>Punteggio</t>
  </si>
  <si>
    <t>&gt;=8</t>
  </si>
  <si>
    <t>ASS</t>
  </si>
  <si>
    <t>Note di correzione P1</t>
  </si>
  <si>
    <t>Note di correzione P2</t>
  </si>
  <si>
    <t>Note di correzione P3</t>
  </si>
  <si>
    <t>Ha realizzato senza errori quanto richiesto</t>
  </si>
  <si>
    <t>Ha realizzato con lievi errori quanto richiesto</t>
  </si>
  <si>
    <t>Presenta gravi errori</t>
  </si>
  <si>
    <t>Ha realizzato in parte quanto richiesto oppure ci sono errori gravi che compromettono in parte il risultato finale</t>
  </si>
  <si>
    <t>Non svolto o completamente errato</t>
  </si>
  <si>
    <t>Indicatore</t>
  </si>
  <si>
    <t>% pt</t>
  </si>
  <si>
    <t>Note di correzione P4</t>
  </si>
  <si>
    <t>Num. Stud</t>
  </si>
  <si>
    <t>Totale Punteggio</t>
  </si>
  <si>
    <t>CADETTO SIMONE</t>
  </si>
  <si>
    <t>CORTI MIRKO</t>
  </si>
  <si>
    <t>FAUR CONSTANTIN MADALIN</t>
  </si>
  <si>
    <t>FURMANSKI PATRYK</t>
  </si>
  <si>
    <t>GORI MARCO</t>
  </si>
  <si>
    <t>HE ELISA</t>
  </si>
  <si>
    <t>LIYANA MUDIYANSELAGE SHASHIKA DILSHAN</t>
  </si>
  <si>
    <t>MANUEL CHRISTIAN</t>
  </si>
  <si>
    <t>MANZILLO MELANIA</t>
  </si>
  <si>
    <t>MARTELLI BRUNO</t>
  </si>
  <si>
    <t>ROGAI GUIDO</t>
  </si>
  <si>
    <t>ROSELLI DANIELE</t>
  </si>
  <si>
    <t>SABATINI LORENZO</t>
  </si>
  <si>
    <t>SERNI MIRCO</t>
  </si>
  <si>
    <t>TARLINI DAVIDE</t>
  </si>
  <si>
    <t>TORELLI ANDREA</t>
  </si>
  <si>
    <t>VARANO SAMUEL</t>
  </si>
  <si>
    <t>YLADE PATRICIA MIKAELA</t>
  </si>
  <si>
    <t>Homepage</t>
  </si>
  <si>
    <t>Pagine di Ricerca per tipo e annata</t>
  </si>
  <si>
    <t>Pagine di Ricerca dei vini per Regione</t>
  </si>
  <si>
    <t>Pgine di Ricerca dei vini per tipo e provincia</t>
  </si>
  <si>
    <t>Utilizzo di CSS, Boostrap, JS nelle pagine web</t>
  </si>
  <si>
    <t>Svolgimento Completo dell'esercizio</t>
  </si>
  <si>
    <t>Controllare insieme a Lyana</t>
  </si>
  <si>
    <t>Come Faur, Rogai e Varano</t>
  </si>
  <si>
    <t>Come Tarlini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</si>
</sst>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68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5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9" xfId="0" applyBorder="1" applyAlignment="1">
      <alignment horizontal="left" vertical="center" wrapText="1"/>
    </xf>
    <xf numFmtId="0" fontId="2" fillId="3" borderId="16" xfId="0" applyFont="1" applyFill="1" applyBorder="1" applyAlignment="1">
      <alignment horizontal="center" vertical="center"/>
    </xf>
    <xf numFmtId="2" fontId="0" fillId="0" borderId="8" xfId="0" applyNumberFormat="1" applyBorder="1" applyAlignment="1">
      <alignment vertical="center"/>
    </xf>
    <xf numFmtId="2" fontId="0" fillId="0" borderId="6" xfId="0" applyNumberFormat="1" applyBorder="1" applyAlignment="1">
      <alignment vertical="center" wrapText="1"/>
    </xf>
    <xf numFmtId="2" fontId="0" fillId="2" borderId="4" xfId="0" applyNumberFormat="1" applyFill="1" applyBorder="1" applyAlignment="1">
      <alignment vertical="center"/>
    </xf>
    <xf numFmtId="2" fontId="0" fillId="2" borderId="1" xfId="0" applyNumberFormat="1" applyFill="1" applyBorder="1" applyAlignment="1">
      <alignment vertical="center" wrapText="1"/>
    </xf>
    <xf numFmtId="2" fontId="0" fillId="0" borderId="4" xfId="0" applyNumberFormat="1" applyBorder="1" applyAlignment="1">
      <alignment vertical="center"/>
    </xf>
    <xf numFmtId="2" fontId="0" fillId="0" borderId="1" xfId="0" applyNumberFormat="1" applyBorder="1" applyAlignment="1">
      <alignment vertical="center" wrapText="1"/>
    </xf>
    <xf numFmtId="2" fontId="0" fillId="0" borderId="10" xfId="0" applyNumberFormat="1" applyBorder="1" applyAlignment="1">
      <alignment vertical="center"/>
    </xf>
    <xf numFmtId="2" fontId="0" fillId="2" borderId="3" xfId="0" applyNumberFormat="1" applyFill="1" applyBorder="1" applyAlignment="1">
      <alignment vertical="center"/>
    </xf>
    <xf numFmtId="2" fontId="0" fillId="0" borderId="3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0" fillId="2" borderId="9" xfId="0" applyFill="1" applyBorder="1" applyAlignment="1">
      <alignment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3" borderId="17" xfId="0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8" xfId="0" applyBorder="1" applyAlignment="1">
      <alignment vertical="center" wrapText="1"/>
    </xf>
    <xf numFmtId="0" fontId="0" fillId="2" borderId="18" xfId="0" applyFill="1" applyBorder="1" applyAlignment="1">
      <alignment vertical="center" wrapText="1"/>
    </xf>
    <xf numFmtId="0" fontId="0" fillId="2" borderId="19" xfId="0" applyFill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0" fillId="0" borderId="20" xfId="0" applyBorder="1" applyAlignment="1">
      <alignment vertical="center" wrapText="1"/>
    </xf>
    <xf numFmtId="0" fontId="0" fillId="2" borderId="20" xfId="0" applyFill="1" applyBorder="1" applyAlignment="1">
      <alignment vertical="center" wrapText="1"/>
    </xf>
    <xf numFmtId="0" fontId="0" fillId="2" borderId="23" xfId="0" applyFill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2" fontId="0" fillId="0" borderId="0" xfId="0" applyNumberFormat="1" applyAlignment="1">
      <alignment vertical="center"/>
    </xf>
    <xf numFmtId="2" fontId="0" fillId="0" borderId="6" xfId="0" applyNumberFormat="1" applyBorder="1" applyAlignment="1">
      <alignment vertical="center"/>
    </xf>
    <xf numFmtId="2" fontId="0" fillId="0" borderId="7" xfId="0" applyNumberForma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2" fontId="0" fillId="0" borderId="7" xfId="0" applyNumberFormat="1" applyBorder="1" applyAlignment="1">
      <alignment vertical="center" wrapText="1"/>
    </xf>
    <xf numFmtId="2" fontId="0" fillId="2" borderId="2" xfId="0" applyNumberFormat="1" applyFill="1" applyBorder="1" applyAlignment="1">
      <alignment vertical="center" wrapText="1"/>
    </xf>
    <xf numFmtId="2" fontId="0" fillId="0" borderId="2" xfId="0" applyNumberFormat="1" applyBorder="1" applyAlignment="1">
      <alignment vertical="center" wrapText="1"/>
    </xf>
  </cellXfs>
  <cellStyles count="2">
    <cellStyle name="Normale" xfId="0" builtinId="0"/>
    <cellStyle name="Normale 2" xfId="1" xr:uid="{3A58FF7F-393F-422C-8046-913D21C90C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BEBA-48F2-4F45-9580-DE94F25D03A9}">
  <dimension ref="A1:T49"/>
  <sheetViews>
    <sheetView tabSelected="1" zoomScale="70" zoomScaleNormal="70" workbookViewId="0">
      <pane xSplit="2" topLeftCell="C1" activePane="topRight" state="frozen"/>
      <selection pane="topRight" activeCell="J15" sqref="J15"/>
    </sheetView>
  </sheetViews>
  <sheetFormatPr defaultColWidth="9.140625" defaultRowHeight="15" x14ac:dyDescent="0.25"/>
  <cols>
    <col min="1" max="1" width="3.140625" style="2" bestFit="1" customWidth="1"/>
    <col min="2" max="2" width="47.85546875" style="2" bestFit="1" customWidth="1"/>
    <col min="3" max="3" width="6.28515625" style="31" customWidth="1"/>
    <col min="4" max="4" width="13.7109375" style="2" customWidth="1"/>
    <col min="5" max="5" width="9" style="2" customWidth="1"/>
    <col min="6" max="6" width="11.42578125" style="13" customWidth="1"/>
    <col min="7" max="8" width="16" style="13" customWidth="1"/>
    <col min="9" max="9" width="22.140625" style="13" bestFit="1" customWidth="1"/>
    <col min="10" max="10" width="61.28515625" style="2" customWidth="1"/>
    <col min="11" max="11" width="41.140625" style="2" customWidth="1"/>
    <col min="12" max="14" width="40" style="2" customWidth="1"/>
    <col min="15" max="15" width="10.85546875" style="2" customWidth="1"/>
    <col min="16" max="16" width="9.140625" style="31"/>
    <col min="17" max="16384" width="9.140625" style="2"/>
  </cols>
  <sheetData>
    <row r="1" spans="1:16" s="3" customFormat="1" ht="75.75" thickBot="1" x14ac:dyDescent="0.3">
      <c r="A1" s="32" t="s">
        <v>5</v>
      </c>
      <c r="B1" s="4" t="s">
        <v>2</v>
      </c>
      <c r="C1" s="26" t="s">
        <v>1</v>
      </c>
      <c r="D1" s="5" t="s">
        <v>42</v>
      </c>
      <c r="E1" s="7" t="s">
        <v>43</v>
      </c>
      <c r="F1" s="6" t="s">
        <v>44</v>
      </c>
      <c r="G1" s="6" t="s">
        <v>45</v>
      </c>
      <c r="H1" s="6" t="s">
        <v>46</v>
      </c>
      <c r="I1" s="64" t="s">
        <v>47</v>
      </c>
      <c r="J1" s="15" t="s">
        <v>3</v>
      </c>
      <c r="K1" s="15" t="s">
        <v>11</v>
      </c>
      <c r="L1" s="15" t="s">
        <v>12</v>
      </c>
      <c r="M1" s="54" t="s">
        <v>13</v>
      </c>
      <c r="N1" s="55" t="s">
        <v>21</v>
      </c>
      <c r="O1" s="6" t="s">
        <v>23</v>
      </c>
      <c r="P1" s="34" t="s">
        <v>0</v>
      </c>
    </row>
    <row r="2" spans="1:16" x14ac:dyDescent="0.25">
      <c r="A2" s="8">
        <v>1</v>
      </c>
      <c r="B2" s="8" t="s">
        <v>24</v>
      </c>
      <c r="C2" s="27"/>
      <c r="D2" s="16"/>
      <c r="E2" s="22"/>
      <c r="F2" s="17"/>
      <c r="G2" s="17"/>
      <c r="H2" s="17"/>
      <c r="I2" s="65"/>
      <c r="J2" s="14"/>
      <c r="K2" s="14" t="str">
        <f t="shared" ref="K2:K25" si="0">MID(J2,1,255)</f>
        <v/>
      </c>
      <c r="L2" s="9" t="str">
        <f>MID(J2,256,255)</f>
        <v/>
      </c>
      <c r="M2" s="40" t="str">
        <f>MID(J2,511,767)</f>
        <v/>
      </c>
      <c r="N2" s="56" t="str">
        <f t="shared" ref="N2:N17" si="1">MID(J2,766,255)</f>
        <v/>
      </c>
      <c r="O2" s="61">
        <f t="shared" ref="O2:O25" si="2">SUM(D2:H2)</f>
        <v>0</v>
      </c>
      <c r="P2" s="50"/>
    </row>
    <row r="3" spans="1:16" x14ac:dyDescent="0.25">
      <c r="A3" s="10">
        <f>A2+1</f>
        <v>2</v>
      </c>
      <c r="B3" s="10" t="s">
        <v>25</v>
      </c>
      <c r="C3" s="28"/>
      <c r="D3" s="18"/>
      <c r="E3" s="23"/>
      <c r="F3" s="19"/>
      <c r="G3" s="19"/>
      <c r="H3" s="19"/>
      <c r="I3" s="66"/>
      <c r="J3" s="11" t="s">
        <v>49</v>
      </c>
      <c r="K3" s="33" t="str">
        <f t="shared" si="0"/>
        <v>Come Faur, Rogai e Varano</v>
      </c>
      <c r="L3" s="33" t="str">
        <f t="shared" ref="L3:L17" si="3">MID(J3,256,255)</f>
        <v/>
      </c>
      <c r="M3" s="41" t="str">
        <f t="shared" ref="M3:M17" si="4">MID(J3,511,767)</f>
        <v/>
      </c>
      <c r="N3" s="57" t="str">
        <f t="shared" si="1"/>
        <v/>
      </c>
      <c r="O3" s="10">
        <f t="shared" si="2"/>
        <v>0</v>
      </c>
      <c r="P3" s="51"/>
    </row>
    <row r="4" spans="1:16" x14ac:dyDescent="0.25">
      <c r="A4" s="1">
        <f t="shared" ref="A4:A25" si="5">A3+1</f>
        <v>3</v>
      </c>
      <c r="B4" s="1" t="s">
        <v>26</v>
      </c>
      <c r="C4" s="27"/>
      <c r="D4" s="16"/>
      <c r="E4" s="22"/>
      <c r="F4" s="17"/>
      <c r="G4" s="17"/>
      <c r="H4" s="17"/>
      <c r="I4" s="65"/>
      <c r="J4" s="9"/>
      <c r="K4" s="9" t="str">
        <f t="shared" si="0"/>
        <v/>
      </c>
      <c r="L4" s="9" t="str">
        <f t="shared" si="3"/>
        <v/>
      </c>
      <c r="M4" s="40" t="str">
        <f t="shared" si="4"/>
        <v/>
      </c>
      <c r="N4" s="56" t="str">
        <f t="shared" si="1"/>
        <v/>
      </c>
      <c r="O4" s="1">
        <f t="shared" si="2"/>
        <v>0</v>
      </c>
      <c r="P4" s="49"/>
    </row>
    <row r="5" spans="1:16" x14ac:dyDescent="0.25">
      <c r="A5" s="10">
        <f t="shared" si="5"/>
        <v>4</v>
      </c>
      <c r="B5" s="10" t="s">
        <v>27</v>
      </c>
      <c r="C5" s="28"/>
      <c r="D5" s="18"/>
      <c r="E5" s="23"/>
      <c r="F5" s="19"/>
      <c r="G5" s="19"/>
      <c r="H5" s="19"/>
      <c r="I5" s="66"/>
      <c r="J5" s="11"/>
      <c r="K5" s="11" t="str">
        <f t="shared" si="0"/>
        <v/>
      </c>
      <c r="L5" s="11" t="str">
        <f t="shared" si="3"/>
        <v/>
      </c>
      <c r="M5" s="42" t="str">
        <f t="shared" si="4"/>
        <v/>
      </c>
      <c r="N5" s="58" t="str">
        <f t="shared" si="1"/>
        <v/>
      </c>
      <c r="O5" s="10">
        <f t="shared" si="2"/>
        <v>0</v>
      </c>
      <c r="P5" s="51"/>
    </row>
    <row r="6" spans="1:16" x14ac:dyDescent="0.25">
      <c r="A6" s="1">
        <f t="shared" si="5"/>
        <v>5</v>
      </c>
      <c r="B6" s="1" t="s">
        <v>28</v>
      </c>
      <c r="C6" s="29"/>
      <c r="D6" s="20"/>
      <c r="E6" s="24"/>
      <c r="F6" s="21"/>
      <c r="G6" s="21"/>
      <c r="H6" s="21"/>
      <c r="I6" s="67"/>
      <c r="J6" s="12"/>
      <c r="K6" s="12" t="str">
        <f t="shared" si="0"/>
        <v/>
      </c>
      <c r="L6" s="12" t="str">
        <f t="shared" si="3"/>
        <v/>
      </c>
      <c r="M6" s="43" t="str">
        <f t="shared" si="4"/>
        <v/>
      </c>
      <c r="N6" s="59" t="str">
        <f t="shared" si="1"/>
        <v/>
      </c>
      <c r="O6" s="1">
        <f t="shared" si="2"/>
        <v>0</v>
      </c>
      <c r="P6" s="49"/>
    </row>
    <row r="7" spans="1:16" x14ac:dyDescent="0.25">
      <c r="A7" s="10">
        <f t="shared" si="5"/>
        <v>6</v>
      </c>
      <c r="B7" s="10" t="s">
        <v>29</v>
      </c>
      <c r="C7" s="28"/>
      <c r="D7" s="18"/>
      <c r="E7" s="23"/>
      <c r="F7" s="19"/>
      <c r="G7" s="19"/>
      <c r="H7" s="19"/>
      <c r="I7" s="66"/>
      <c r="J7" s="11"/>
      <c r="K7" s="11" t="str">
        <f t="shared" si="0"/>
        <v/>
      </c>
      <c r="L7" s="11" t="str">
        <f t="shared" si="3"/>
        <v/>
      </c>
      <c r="M7" s="42" t="str">
        <f t="shared" si="4"/>
        <v/>
      </c>
      <c r="N7" s="58" t="str">
        <f t="shared" si="1"/>
        <v/>
      </c>
      <c r="O7" s="10">
        <f t="shared" si="2"/>
        <v>0</v>
      </c>
      <c r="P7" s="51"/>
    </row>
    <row r="8" spans="1:16" x14ac:dyDescent="0.25">
      <c r="A8" s="1">
        <f t="shared" si="5"/>
        <v>7</v>
      </c>
      <c r="B8" s="1" t="s">
        <v>30</v>
      </c>
      <c r="C8" s="29"/>
      <c r="D8" s="20"/>
      <c r="E8" s="24"/>
      <c r="F8" s="21"/>
      <c r="G8" s="21"/>
      <c r="H8" s="21"/>
      <c r="I8" s="67"/>
      <c r="J8" s="12"/>
      <c r="K8" s="12" t="str">
        <f t="shared" si="0"/>
        <v/>
      </c>
      <c r="L8" s="12" t="str">
        <f t="shared" si="3"/>
        <v/>
      </c>
      <c r="M8" s="43" t="str">
        <f t="shared" si="4"/>
        <v/>
      </c>
      <c r="N8" s="59" t="str">
        <f t="shared" si="1"/>
        <v/>
      </c>
      <c r="O8" s="1">
        <f t="shared" si="2"/>
        <v>0</v>
      </c>
      <c r="P8" s="49"/>
    </row>
    <row r="9" spans="1:16" x14ac:dyDescent="0.25">
      <c r="A9" s="10">
        <f t="shared" si="5"/>
        <v>8</v>
      </c>
      <c r="B9" s="10" t="s">
        <v>31</v>
      </c>
      <c r="C9" s="28"/>
      <c r="D9" s="18"/>
      <c r="E9" s="23"/>
      <c r="F9" s="19"/>
      <c r="G9" s="19"/>
      <c r="H9" s="19"/>
      <c r="I9" s="66"/>
      <c r="J9" s="11"/>
      <c r="K9" s="11" t="str">
        <f t="shared" si="0"/>
        <v/>
      </c>
      <c r="L9" s="11" t="str">
        <f t="shared" si="3"/>
        <v/>
      </c>
      <c r="M9" s="42" t="str">
        <f t="shared" si="4"/>
        <v/>
      </c>
      <c r="N9" s="58" t="str">
        <f t="shared" si="1"/>
        <v/>
      </c>
      <c r="O9" s="10">
        <f t="shared" si="2"/>
        <v>0</v>
      </c>
      <c r="P9" s="51"/>
    </row>
    <row r="10" spans="1:16" x14ac:dyDescent="0.25">
      <c r="A10" s="1">
        <f t="shared" si="5"/>
        <v>9</v>
      </c>
      <c r="B10" s="1" t="s">
        <v>32</v>
      </c>
      <c r="C10" s="29"/>
      <c r="D10" s="20"/>
      <c r="E10" s="24"/>
      <c r="F10" s="21"/>
      <c r="G10" s="21"/>
      <c r="H10" s="21"/>
      <c r="I10" s="67"/>
      <c r="J10" s="12"/>
      <c r="K10" s="12" t="str">
        <f t="shared" si="0"/>
        <v/>
      </c>
      <c r="L10" s="12" t="str">
        <f t="shared" si="3"/>
        <v/>
      </c>
      <c r="M10" s="43" t="str">
        <f t="shared" si="4"/>
        <v/>
      </c>
      <c r="N10" s="59" t="str">
        <f t="shared" si="1"/>
        <v/>
      </c>
      <c r="O10" s="1">
        <f t="shared" si="2"/>
        <v>0</v>
      </c>
      <c r="P10" s="49"/>
    </row>
    <row r="11" spans="1:16" x14ac:dyDescent="0.25">
      <c r="A11" s="10">
        <f t="shared" si="5"/>
        <v>10</v>
      </c>
      <c r="B11" s="10" t="s">
        <v>33</v>
      </c>
      <c r="C11" s="28"/>
      <c r="D11" s="18"/>
      <c r="E11" s="23"/>
      <c r="F11" s="19"/>
      <c r="G11" s="19"/>
      <c r="H11" s="19"/>
      <c r="I11" s="66"/>
      <c r="J11" s="11" t="s">
        <v>48</v>
      </c>
      <c r="K11" s="11" t="str">
        <f t="shared" si="0"/>
        <v>Controllare insieme a Lyana</v>
      </c>
      <c r="L11" s="11" t="str">
        <f t="shared" si="3"/>
        <v/>
      </c>
      <c r="M11" s="42" t="str">
        <f t="shared" si="4"/>
        <v/>
      </c>
      <c r="N11" s="58" t="str">
        <f t="shared" si="1"/>
        <v/>
      </c>
      <c r="O11" s="10">
        <f t="shared" si="2"/>
        <v>0</v>
      </c>
      <c r="P11" s="51"/>
    </row>
    <row r="12" spans="1:16" x14ac:dyDescent="0.25">
      <c r="A12" s="1">
        <f t="shared" si="5"/>
        <v>11</v>
      </c>
      <c r="B12" s="1" t="s">
        <v>34</v>
      </c>
      <c r="C12" s="29"/>
      <c r="D12" s="20"/>
      <c r="E12" s="24"/>
      <c r="F12" s="21"/>
      <c r="G12" s="21"/>
      <c r="H12" s="21"/>
      <c r="I12" s="67"/>
      <c r="J12" s="12"/>
      <c r="K12" s="12" t="str">
        <f t="shared" si="0"/>
        <v/>
      </c>
      <c r="L12" s="12" t="str">
        <f t="shared" si="3"/>
        <v/>
      </c>
      <c r="M12" s="43" t="str">
        <f t="shared" si="4"/>
        <v/>
      </c>
      <c r="N12" s="59" t="str">
        <f t="shared" si="1"/>
        <v/>
      </c>
      <c r="O12" s="1">
        <f t="shared" si="2"/>
        <v>0</v>
      </c>
      <c r="P12" s="49"/>
    </row>
    <row r="13" spans="1:16" x14ac:dyDescent="0.25">
      <c r="A13" s="10">
        <f t="shared" si="5"/>
        <v>12</v>
      </c>
      <c r="B13" s="10" t="s">
        <v>35</v>
      </c>
      <c r="C13" s="28"/>
      <c r="D13" s="18"/>
      <c r="E13" s="23"/>
      <c r="F13" s="19"/>
      <c r="G13" s="19"/>
      <c r="H13" s="19"/>
      <c r="I13" s="66"/>
      <c r="J13" s="11"/>
      <c r="K13" s="11" t="str">
        <f t="shared" si="0"/>
        <v/>
      </c>
      <c r="L13" s="11" t="str">
        <f t="shared" si="3"/>
        <v/>
      </c>
      <c r="M13" s="42" t="str">
        <f t="shared" si="4"/>
        <v/>
      </c>
      <c r="N13" s="58" t="str">
        <f t="shared" si="1"/>
        <v/>
      </c>
      <c r="O13" s="10">
        <f t="shared" si="2"/>
        <v>0</v>
      </c>
      <c r="P13" s="51"/>
    </row>
    <row r="14" spans="1:16" x14ac:dyDescent="0.25">
      <c r="A14" s="1">
        <f t="shared" si="5"/>
        <v>13</v>
      </c>
      <c r="B14" s="1" t="s">
        <v>36</v>
      </c>
      <c r="C14" s="29"/>
      <c r="D14" s="20"/>
      <c r="E14" s="24"/>
      <c r="F14" s="21"/>
      <c r="G14" s="21"/>
      <c r="H14" s="21"/>
      <c r="I14" s="67"/>
      <c r="J14" s="12"/>
      <c r="K14" s="12" t="str">
        <f t="shared" si="0"/>
        <v/>
      </c>
      <c r="L14" s="12" t="str">
        <f t="shared" si="3"/>
        <v/>
      </c>
      <c r="M14" s="43" t="str">
        <f>MID(J14,511,255)</f>
        <v/>
      </c>
      <c r="N14" s="59" t="str">
        <f t="shared" si="1"/>
        <v/>
      </c>
      <c r="O14" s="1">
        <f t="shared" si="2"/>
        <v>0</v>
      </c>
      <c r="P14" s="49"/>
    </row>
    <row r="15" spans="1:16" x14ac:dyDescent="0.25">
      <c r="A15" s="10">
        <f t="shared" si="5"/>
        <v>14</v>
      </c>
      <c r="B15" s="10" t="s">
        <v>37</v>
      </c>
      <c r="C15" s="28"/>
      <c r="D15" s="18"/>
      <c r="E15" s="23"/>
      <c r="F15" s="19"/>
      <c r="G15" s="19"/>
      <c r="H15" s="19"/>
      <c r="I15" s="66"/>
      <c r="J15" s="11"/>
      <c r="K15" s="11" t="str">
        <f t="shared" si="0"/>
        <v/>
      </c>
      <c r="L15" s="11" t="str">
        <f t="shared" si="3"/>
        <v/>
      </c>
      <c r="M15" s="42" t="str">
        <f t="shared" si="4"/>
        <v/>
      </c>
      <c r="N15" s="58" t="str">
        <f t="shared" si="1"/>
        <v/>
      </c>
      <c r="O15" s="10">
        <f t="shared" si="2"/>
        <v>0</v>
      </c>
      <c r="P15" s="51"/>
    </row>
    <row r="16" spans="1:16" x14ac:dyDescent="0.25">
      <c r="A16" s="1">
        <f t="shared" si="5"/>
        <v>15</v>
      </c>
      <c r="B16" s="1" t="s">
        <v>38</v>
      </c>
      <c r="C16" s="29"/>
      <c r="D16" s="20"/>
      <c r="E16" s="24"/>
      <c r="F16" s="21"/>
      <c r="G16" s="21"/>
      <c r="H16" s="21"/>
      <c r="I16" s="67"/>
      <c r="J16" s="12"/>
      <c r="K16" s="12" t="str">
        <f t="shared" si="0"/>
        <v/>
      </c>
      <c r="L16" s="12" t="str">
        <f t="shared" si="3"/>
        <v/>
      </c>
      <c r="M16" s="43" t="str">
        <f t="shared" si="4"/>
        <v/>
      </c>
      <c r="N16" s="59" t="str">
        <f t="shared" si="1"/>
        <v/>
      </c>
      <c r="O16" s="1">
        <f t="shared" si="2"/>
        <v>0</v>
      </c>
      <c r="P16" s="49"/>
    </row>
    <row r="17" spans="1:20" x14ac:dyDescent="0.25">
      <c r="A17" s="10">
        <f t="shared" si="5"/>
        <v>16</v>
      </c>
      <c r="B17" s="10" t="s">
        <v>39</v>
      </c>
      <c r="C17" s="28"/>
      <c r="D17" s="18"/>
      <c r="E17" s="23"/>
      <c r="F17" s="19"/>
      <c r="G17" s="19"/>
      <c r="H17" s="19"/>
      <c r="I17" s="66"/>
      <c r="J17" s="11" t="s">
        <v>50</v>
      </c>
      <c r="K17" s="11" t="str">
        <f t="shared" si="0"/>
        <v>Come Tarlini</v>
      </c>
      <c r="L17" s="11" t="str">
        <f t="shared" si="3"/>
        <v/>
      </c>
      <c r="M17" s="42" t="str">
        <f t="shared" si="4"/>
        <v/>
      </c>
      <c r="N17" s="58" t="str">
        <f t="shared" si="1"/>
        <v/>
      </c>
      <c r="O17" s="10">
        <f t="shared" si="2"/>
        <v>0</v>
      </c>
      <c r="P17" s="51"/>
    </row>
    <row r="18" spans="1:20" x14ac:dyDescent="0.25">
      <c r="A18" s="1">
        <f t="shared" si="5"/>
        <v>17</v>
      </c>
      <c r="B18" s="1" t="s">
        <v>40</v>
      </c>
      <c r="C18" s="29"/>
      <c r="D18" s="20"/>
      <c r="E18" s="24"/>
      <c r="F18" s="21"/>
      <c r="G18" s="21"/>
      <c r="H18" s="21"/>
      <c r="I18" s="67"/>
      <c r="J18" s="12"/>
      <c r="K18" s="12" t="str">
        <f t="shared" si="0"/>
        <v/>
      </c>
      <c r="L18" s="12" t="str">
        <f t="shared" ref="L18:L25" si="6">MID(J18,256,255)</f>
        <v/>
      </c>
      <c r="M18" s="43" t="str">
        <f t="shared" ref="M18:M25" si="7">MID(J18,511,255)</f>
        <v/>
      </c>
      <c r="N18" s="59"/>
      <c r="O18" s="1">
        <f t="shared" si="2"/>
        <v>0</v>
      </c>
      <c r="P18" s="49"/>
    </row>
    <row r="19" spans="1:20" x14ac:dyDescent="0.25">
      <c r="A19" s="10">
        <f t="shared" si="5"/>
        <v>18</v>
      </c>
      <c r="B19" s="10" t="s">
        <v>41</v>
      </c>
      <c r="C19" s="28"/>
      <c r="D19" s="18"/>
      <c r="E19" s="23"/>
      <c r="F19" s="19"/>
      <c r="G19" s="19"/>
      <c r="H19" s="19"/>
      <c r="I19" s="66"/>
      <c r="J19" s="11"/>
      <c r="K19" s="11" t="str">
        <f t="shared" si="0"/>
        <v/>
      </c>
      <c r="L19" s="11" t="str">
        <f t="shared" si="6"/>
        <v/>
      </c>
      <c r="M19" s="42" t="str">
        <f t="shared" si="7"/>
        <v/>
      </c>
      <c r="N19" s="58"/>
      <c r="O19" s="10">
        <f t="shared" si="2"/>
        <v>0</v>
      </c>
      <c r="P19" s="51"/>
    </row>
    <row r="20" spans="1:20" x14ac:dyDescent="0.25">
      <c r="A20" s="1">
        <f t="shared" si="5"/>
        <v>19</v>
      </c>
      <c r="B20" s="1"/>
      <c r="C20" s="29"/>
      <c r="D20" s="20"/>
      <c r="E20" s="24"/>
      <c r="F20" s="21"/>
      <c r="G20" s="21"/>
      <c r="H20" s="21"/>
      <c r="I20" s="67"/>
      <c r="J20" s="12"/>
      <c r="K20" s="12" t="str">
        <f t="shared" si="0"/>
        <v/>
      </c>
      <c r="L20" s="12" t="str">
        <f t="shared" si="6"/>
        <v/>
      </c>
      <c r="M20" s="43" t="str">
        <f t="shared" si="7"/>
        <v/>
      </c>
      <c r="N20" s="59"/>
      <c r="O20" s="1">
        <f t="shared" si="2"/>
        <v>0</v>
      </c>
      <c r="P20" s="49"/>
    </row>
    <row r="21" spans="1:20" x14ac:dyDescent="0.25">
      <c r="A21" s="10">
        <f t="shared" si="5"/>
        <v>20</v>
      </c>
      <c r="B21" s="10"/>
      <c r="C21" s="28"/>
      <c r="D21" s="18"/>
      <c r="E21" s="23"/>
      <c r="F21" s="19"/>
      <c r="G21" s="19"/>
      <c r="H21" s="19"/>
      <c r="I21" s="66"/>
      <c r="J21" s="11"/>
      <c r="K21" s="11" t="str">
        <f t="shared" si="0"/>
        <v/>
      </c>
      <c r="L21" s="11" t="str">
        <f t="shared" si="6"/>
        <v/>
      </c>
      <c r="M21" s="42" t="str">
        <f t="shared" si="7"/>
        <v/>
      </c>
      <c r="N21" s="58"/>
      <c r="O21" s="10">
        <f t="shared" si="2"/>
        <v>0</v>
      </c>
      <c r="P21" s="51"/>
    </row>
    <row r="22" spans="1:20" x14ac:dyDescent="0.25">
      <c r="A22" s="1">
        <f t="shared" si="5"/>
        <v>21</v>
      </c>
      <c r="B22" s="1"/>
      <c r="C22" s="29"/>
      <c r="D22" s="20"/>
      <c r="E22" s="24"/>
      <c r="F22" s="21"/>
      <c r="G22" s="21"/>
      <c r="H22" s="21"/>
      <c r="I22" s="67"/>
      <c r="J22" s="12"/>
      <c r="K22" s="12" t="str">
        <f t="shared" si="0"/>
        <v/>
      </c>
      <c r="L22" s="12" t="str">
        <f t="shared" si="6"/>
        <v/>
      </c>
      <c r="M22" s="43" t="str">
        <f t="shared" si="7"/>
        <v/>
      </c>
      <c r="N22" s="59"/>
      <c r="O22" s="1">
        <f t="shared" si="2"/>
        <v>0</v>
      </c>
      <c r="P22" s="49"/>
    </row>
    <row r="23" spans="1:20" x14ac:dyDescent="0.25">
      <c r="A23" s="10">
        <f t="shared" si="5"/>
        <v>22</v>
      </c>
      <c r="B23" s="10"/>
      <c r="C23" s="28"/>
      <c r="D23" s="18"/>
      <c r="E23" s="23"/>
      <c r="F23" s="19"/>
      <c r="G23" s="19"/>
      <c r="H23" s="19"/>
      <c r="I23" s="66"/>
      <c r="J23" s="11"/>
      <c r="K23" s="11" t="str">
        <f t="shared" si="0"/>
        <v/>
      </c>
      <c r="L23" s="11" t="str">
        <f t="shared" si="6"/>
        <v/>
      </c>
      <c r="M23" s="42" t="str">
        <f t="shared" si="7"/>
        <v/>
      </c>
      <c r="N23" s="58"/>
      <c r="O23" s="10">
        <f t="shared" si="2"/>
        <v>0</v>
      </c>
      <c r="P23" s="51"/>
      <c r="Q23" s="2" t="s">
        <v>4</v>
      </c>
      <c r="R23" s="2">
        <v>10</v>
      </c>
      <c r="S23" s="2">
        <v>2.5</v>
      </c>
      <c r="T23" s="2">
        <v>7</v>
      </c>
    </row>
    <row r="24" spans="1:20" x14ac:dyDescent="0.25">
      <c r="A24" s="1">
        <f t="shared" si="5"/>
        <v>23</v>
      </c>
      <c r="B24" s="1"/>
      <c r="C24" s="29"/>
      <c r="D24" s="20"/>
      <c r="E24" s="24"/>
      <c r="F24" s="21"/>
      <c r="G24" s="21"/>
      <c r="H24" s="21"/>
      <c r="I24" s="67"/>
      <c r="J24" s="12"/>
      <c r="K24" s="12" t="str">
        <f t="shared" si="0"/>
        <v/>
      </c>
      <c r="L24" s="12" t="str">
        <f t="shared" si="6"/>
        <v/>
      </c>
      <c r="M24" s="43" t="str">
        <f t="shared" si="7"/>
        <v/>
      </c>
      <c r="N24" s="59"/>
      <c r="O24" s="25">
        <f t="shared" si="2"/>
        <v>0</v>
      </c>
      <c r="P24" s="49"/>
      <c r="Q24" s="2">
        <f>25/7</f>
        <v>3.5714285714285716</v>
      </c>
    </row>
    <row r="25" spans="1:20" x14ac:dyDescent="0.25">
      <c r="A25" s="10">
        <f t="shared" si="5"/>
        <v>24</v>
      </c>
      <c r="B25" s="10"/>
      <c r="C25" s="28"/>
      <c r="D25" s="18"/>
      <c r="E25" s="23"/>
      <c r="F25" s="19"/>
      <c r="G25" s="19"/>
      <c r="H25" s="19"/>
      <c r="I25" s="66"/>
      <c r="J25" s="11"/>
      <c r="K25" s="11" t="str">
        <f t="shared" si="0"/>
        <v/>
      </c>
      <c r="L25" s="11" t="str">
        <f t="shared" si="6"/>
        <v/>
      </c>
      <c r="M25" s="42" t="str">
        <f t="shared" si="7"/>
        <v/>
      </c>
      <c r="N25" s="58"/>
      <c r="O25" s="10">
        <f t="shared" si="2"/>
        <v>0</v>
      </c>
      <c r="P25" s="51"/>
    </row>
    <row r="26" spans="1:20" x14ac:dyDescent="0.25">
      <c r="B26" s="2" t="s">
        <v>22</v>
      </c>
      <c r="C26" s="31">
        <f>COUNTA(B1:B16)</f>
        <v>16</v>
      </c>
      <c r="J26" s="2">
        <f>C26-COUNTA(J2:J24)</f>
        <v>13</v>
      </c>
    </row>
    <row r="28" spans="1:20" x14ac:dyDescent="0.25">
      <c r="J28" s="3"/>
      <c r="K28" s="3"/>
    </row>
    <row r="32" spans="1:20" x14ac:dyDescent="0.25">
      <c r="D32" s="31">
        <v>2</v>
      </c>
      <c r="E32" s="31">
        <v>1</v>
      </c>
      <c r="F32" s="63">
        <v>2</v>
      </c>
      <c r="G32" s="63">
        <v>3</v>
      </c>
      <c r="H32" s="63">
        <v>1</v>
      </c>
      <c r="I32" s="63">
        <v>1</v>
      </c>
    </row>
    <row r="33" spans="2:10" ht="51.75" customHeight="1" x14ac:dyDescent="0.25">
      <c r="B33" s="46" t="s">
        <v>19</v>
      </c>
      <c r="C33" s="47" t="s">
        <v>20</v>
      </c>
      <c r="D33" s="48" t="s">
        <v>42</v>
      </c>
      <c r="E33" s="48" t="s">
        <v>43</v>
      </c>
      <c r="F33" s="48" t="s">
        <v>44</v>
      </c>
      <c r="G33" s="48" t="s">
        <v>45</v>
      </c>
      <c r="H33" s="48" t="s">
        <v>46</v>
      </c>
      <c r="I33" s="48" t="s">
        <v>47</v>
      </c>
    </row>
    <row r="34" spans="2:10" x14ac:dyDescent="0.25">
      <c r="B34" s="44" t="s">
        <v>14</v>
      </c>
      <c r="C34" s="45">
        <v>1</v>
      </c>
      <c r="D34" s="52">
        <f t="shared" ref="D34:I38" si="8">D$32*$C34</f>
        <v>2</v>
      </c>
      <c r="E34" s="52">
        <f t="shared" si="8"/>
        <v>1</v>
      </c>
      <c r="F34" s="52">
        <f t="shared" si="8"/>
        <v>2</v>
      </c>
      <c r="G34" s="52">
        <f t="shared" si="8"/>
        <v>3</v>
      </c>
      <c r="H34" s="52">
        <f t="shared" si="8"/>
        <v>1</v>
      </c>
      <c r="I34" s="52">
        <f t="shared" si="8"/>
        <v>1</v>
      </c>
      <c r="J34" s="60">
        <f>SUM(D34:H34)</f>
        <v>9</v>
      </c>
    </row>
    <row r="35" spans="2:10" x14ac:dyDescent="0.25">
      <c r="B35" s="44" t="s">
        <v>15</v>
      </c>
      <c r="C35" s="45">
        <v>0.75</v>
      </c>
      <c r="D35" s="52">
        <f t="shared" si="8"/>
        <v>1.5</v>
      </c>
      <c r="E35" s="52">
        <f t="shared" si="8"/>
        <v>0.75</v>
      </c>
      <c r="F35" s="52">
        <f t="shared" si="8"/>
        <v>1.5</v>
      </c>
      <c r="G35" s="52">
        <f t="shared" si="8"/>
        <v>2.25</v>
      </c>
      <c r="H35" s="52">
        <f t="shared" si="8"/>
        <v>0.75</v>
      </c>
      <c r="I35" s="52">
        <f t="shared" si="8"/>
        <v>0.75</v>
      </c>
      <c r="J35" s="2">
        <f>SUM(D35:H35)</f>
        <v>6.75</v>
      </c>
    </row>
    <row r="36" spans="2:10" ht="45" x14ac:dyDescent="0.25">
      <c r="B36" s="44" t="s">
        <v>17</v>
      </c>
      <c r="C36" s="45">
        <v>0.5</v>
      </c>
      <c r="D36" s="52">
        <f t="shared" si="8"/>
        <v>1</v>
      </c>
      <c r="E36" s="52">
        <f t="shared" si="8"/>
        <v>0.5</v>
      </c>
      <c r="F36" s="52">
        <f t="shared" si="8"/>
        <v>1</v>
      </c>
      <c r="G36" s="52">
        <f t="shared" si="8"/>
        <v>1.5</v>
      </c>
      <c r="H36" s="52">
        <f t="shared" si="8"/>
        <v>0.5</v>
      </c>
      <c r="I36" s="52">
        <f t="shared" si="8"/>
        <v>0.5</v>
      </c>
      <c r="J36" s="2">
        <f>SUM(D36:H36)</f>
        <v>4.5</v>
      </c>
    </row>
    <row r="37" spans="2:10" x14ac:dyDescent="0.25">
      <c r="B37" s="44" t="s">
        <v>16</v>
      </c>
      <c r="C37" s="45">
        <v>0.25</v>
      </c>
      <c r="D37" s="52">
        <f t="shared" si="8"/>
        <v>0.5</v>
      </c>
      <c r="E37" s="52">
        <f t="shared" si="8"/>
        <v>0.25</v>
      </c>
      <c r="F37" s="52">
        <f t="shared" si="8"/>
        <v>0.5</v>
      </c>
      <c r="G37" s="52">
        <f t="shared" si="8"/>
        <v>0.75</v>
      </c>
      <c r="H37" s="52">
        <f t="shared" si="8"/>
        <v>0.25</v>
      </c>
      <c r="I37" s="52">
        <f t="shared" si="8"/>
        <v>0.25</v>
      </c>
      <c r="J37" s="2">
        <f>SUM(D37:H37)</f>
        <v>2.25</v>
      </c>
    </row>
    <row r="38" spans="2:10" x14ac:dyDescent="0.25">
      <c r="B38" s="44" t="s">
        <v>18</v>
      </c>
      <c r="C38" s="45">
        <v>0</v>
      </c>
      <c r="D38" s="35">
        <v>0</v>
      </c>
      <c r="E38" s="52">
        <f t="shared" si="8"/>
        <v>0</v>
      </c>
      <c r="F38" s="53">
        <f t="shared" si="8"/>
        <v>0</v>
      </c>
      <c r="G38" s="52">
        <f t="shared" si="8"/>
        <v>0</v>
      </c>
      <c r="H38" s="52">
        <f t="shared" si="8"/>
        <v>0</v>
      </c>
      <c r="I38" s="52">
        <f t="shared" si="8"/>
        <v>0</v>
      </c>
      <c r="J38" s="2">
        <f>SUM(D38:H38)</f>
        <v>0</v>
      </c>
    </row>
    <row r="42" spans="2:10" x14ac:dyDescent="0.25">
      <c r="B42" s="48" t="s">
        <v>42</v>
      </c>
      <c r="C42" s="31">
        <v>2</v>
      </c>
    </row>
    <row r="43" spans="2:10" x14ac:dyDescent="0.25">
      <c r="B43" s="48" t="s">
        <v>43</v>
      </c>
      <c r="C43" s="31">
        <v>1</v>
      </c>
    </row>
    <row r="44" spans="2:10" x14ac:dyDescent="0.25">
      <c r="B44" s="48" t="s">
        <v>44</v>
      </c>
      <c r="C44" s="63">
        <v>2</v>
      </c>
    </row>
    <row r="45" spans="2:10" x14ac:dyDescent="0.25">
      <c r="B45" s="48" t="s">
        <v>45</v>
      </c>
      <c r="C45" s="63">
        <v>3</v>
      </c>
    </row>
    <row r="46" spans="2:10" x14ac:dyDescent="0.25">
      <c r="B46" s="48" t="s">
        <v>46</v>
      </c>
      <c r="C46" s="63">
        <v>1</v>
      </c>
    </row>
    <row r="47" spans="2:10" x14ac:dyDescent="0.25">
      <c r="B47" s="48" t="s">
        <v>47</v>
      </c>
      <c r="C47" s="63">
        <v>1</v>
      </c>
    </row>
    <row r="48" spans="2:10" x14ac:dyDescent="0.25">
      <c r="B48" s="48"/>
      <c r="C48" s="13"/>
    </row>
    <row r="49" spans="3:3" x14ac:dyDescent="0.25">
      <c r="C49" s="31">
        <f>SUM(C42:C48)</f>
        <v>10</v>
      </c>
    </row>
  </sheetData>
  <autoFilter ref="B1:O26" xr:uid="{A534C813-AB2A-4528-9ADA-1E8452276AD1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61918-4EC2-4610-885E-E6DEF76F6D60}">
  <dimension ref="B1:H33"/>
  <sheetViews>
    <sheetView workbookViewId="0">
      <selection activeCell="D16" sqref="D16"/>
    </sheetView>
  </sheetViews>
  <sheetFormatPr defaultRowHeight="15" x14ac:dyDescent="0.25"/>
  <cols>
    <col min="2" max="2" width="30.85546875" bestFit="1" customWidth="1"/>
    <col min="3" max="3" width="30.85546875" customWidth="1"/>
    <col min="4" max="4" width="9.140625" style="30"/>
  </cols>
  <sheetData>
    <row r="1" spans="2:8" ht="15.75" thickBot="1" x14ac:dyDescent="0.3">
      <c r="B1" s="4" t="s">
        <v>2</v>
      </c>
      <c r="C1" s="36" t="s">
        <v>8</v>
      </c>
      <c r="D1" s="26" t="s">
        <v>0</v>
      </c>
    </row>
    <row r="2" spans="2:8" x14ac:dyDescent="0.25">
      <c r="B2" s="8" t="str">
        <f>'Stampa Unione'!B2</f>
        <v>CADETTO SIMONE</v>
      </c>
      <c r="C2" s="62">
        <f>'Stampa Unione'!O2</f>
        <v>0</v>
      </c>
      <c r="D2" s="27">
        <f>'Stampa Unione'!P2</f>
        <v>0</v>
      </c>
      <c r="E2" t="s">
        <v>10</v>
      </c>
    </row>
    <row r="3" spans="2:8" x14ac:dyDescent="0.25">
      <c r="B3" s="10" t="str">
        <f>'Stampa Unione'!B3</f>
        <v>CORTI MIRKO</v>
      </c>
      <c r="C3" s="38">
        <f>'Stampa Unione'!O3</f>
        <v>0</v>
      </c>
      <c r="D3" s="28">
        <f>'Stampa Unione'!P3</f>
        <v>0</v>
      </c>
      <c r="E3" t="s">
        <v>10</v>
      </c>
    </row>
    <row r="4" spans="2:8" x14ac:dyDescent="0.25">
      <c r="B4" s="1" t="str">
        <f>'Stampa Unione'!B4</f>
        <v>FAUR CONSTANTIN MADALIN</v>
      </c>
      <c r="C4" s="37">
        <f>'Stampa Unione'!O4</f>
        <v>0</v>
      </c>
      <c r="D4" s="27">
        <f>'Stampa Unione'!P4</f>
        <v>0</v>
      </c>
      <c r="G4" t="s">
        <v>9</v>
      </c>
      <c r="H4">
        <v>8</v>
      </c>
    </row>
    <row r="5" spans="2:8" x14ac:dyDescent="0.25">
      <c r="B5" s="10" t="str">
        <f>'Stampa Unione'!B5</f>
        <v>FURMANSKI PATRYK</v>
      </c>
      <c r="C5" s="38">
        <f>'Stampa Unione'!O5</f>
        <v>0</v>
      </c>
      <c r="D5" s="28">
        <f>'Stampa Unione'!P5</f>
        <v>0</v>
      </c>
    </row>
    <row r="6" spans="2:8" x14ac:dyDescent="0.25">
      <c r="B6" s="1" t="str">
        <f>'Stampa Unione'!B6</f>
        <v>GORI MARCO</v>
      </c>
      <c r="C6" s="39">
        <f>'Stampa Unione'!O6</f>
        <v>0</v>
      </c>
      <c r="D6" s="29">
        <f>'Stampa Unione'!P6</f>
        <v>0</v>
      </c>
    </row>
    <row r="7" spans="2:8" x14ac:dyDescent="0.25">
      <c r="B7" s="10" t="str">
        <f>'Stampa Unione'!B7</f>
        <v>HE ELISA</v>
      </c>
      <c r="C7" s="38">
        <f>'Stampa Unione'!O7</f>
        <v>0</v>
      </c>
      <c r="D7" s="28">
        <f>'Stampa Unione'!P7</f>
        <v>0</v>
      </c>
    </row>
    <row r="8" spans="2:8" x14ac:dyDescent="0.25">
      <c r="B8" s="1" t="str">
        <f>'Stampa Unione'!B8</f>
        <v>LIYANA MUDIYANSELAGE SHASHIKA DILSHAN</v>
      </c>
      <c r="C8" s="39">
        <f>'Stampa Unione'!O8</f>
        <v>0</v>
      </c>
      <c r="D8" s="29">
        <f>'Stampa Unione'!P8</f>
        <v>0</v>
      </c>
      <c r="E8" t="s">
        <v>10</v>
      </c>
    </row>
    <row r="9" spans="2:8" x14ac:dyDescent="0.25">
      <c r="B9" s="10" t="str">
        <f>'Stampa Unione'!B9</f>
        <v>MANUEL CHRISTIAN</v>
      </c>
      <c r="C9" s="38">
        <f>'Stampa Unione'!O9</f>
        <v>0</v>
      </c>
      <c r="D9" s="28">
        <f>'Stampa Unione'!P9</f>
        <v>0</v>
      </c>
    </row>
    <row r="10" spans="2:8" x14ac:dyDescent="0.25">
      <c r="B10" s="1" t="str">
        <f>'Stampa Unione'!B10</f>
        <v>MANZILLO MELANIA</v>
      </c>
      <c r="C10" s="39">
        <f>'Stampa Unione'!O10</f>
        <v>0</v>
      </c>
      <c r="D10" s="29">
        <f>'Stampa Unione'!P10</f>
        <v>0</v>
      </c>
    </row>
    <row r="11" spans="2:8" x14ac:dyDescent="0.25">
      <c r="B11" s="10" t="str">
        <f>'Stampa Unione'!B11</f>
        <v>MARTELLI BRUNO</v>
      </c>
      <c r="C11" s="38">
        <f>'Stampa Unione'!O11</f>
        <v>0</v>
      </c>
      <c r="D11" s="28">
        <f>'Stampa Unione'!P11</f>
        <v>0</v>
      </c>
    </row>
    <row r="12" spans="2:8" x14ac:dyDescent="0.25">
      <c r="B12" s="1" t="str">
        <f>'Stampa Unione'!B12</f>
        <v>ROGAI GUIDO</v>
      </c>
      <c r="C12" s="39">
        <f>'Stampa Unione'!O12</f>
        <v>0</v>
      </c>
      <c r="D12" s="29">
        <f>'Stampa Unione'!P12</f>
        <v>0</v>
      </c>
    </row>
    <row r="13" spans="2:8" x14ac:dyDescent="0.25">
      <c r="B13" s="10" t="str">
        <f>'Stampa Unione'!B13</f>
        <v>ROSELLI DANIELE</v>
      </c>
      <c r="C13" s="38">
        <f>'Stampa Unione'!O13</f>
        <v>0</v>
      </c>
      <c r="D13" s="28">
        <f>'Stampa Unione'!P13</f>
        <v>0</v>
      </c>
    </row>
    <row r="14" spans="2:8" x14ac:dyDescent="0.25">
      <c r="B14" s="1" t="str">
        <f>'Stampa Unione'!B14</f>
        <v>SABATINI LORENZO</v>
      </c>
      <c r="C14" s="39">
        <f>'Stampa Unione'!O14</f>
        <v>0</v>
      </c>
      <c r="D14" s="29">
        <f>'Stampa Unione'!P14</f>
        <v>0</v>
      </c>
    </row>
    <row r="15" spans="2:8" x14ac:dyDescent="0.25">
      <c r="B15" s="10" t="str">
        <f>'Stampa Unione'!B15</f>
        <v>SERNI MIRCO</v>
      </c>
      <c r="C15" s="38">
        <f>'Stampa Unione'!O15</f>
        <v>0</v>
      </c>
      <c r="D15" s="28">
        <f>'Stampa Unione'!P15</f>
        <v>0</v>
      </c>
      <c r="E15" t="s">
        <v>10</v>
      </c>
    </row>
    <row r="16" spans="2:8" x14ac:dyDescent="0.25">
      <c r="B16" s="1" t="str">
        <f>'Stampa Unione'!B16</f>
        <v>TARLINI DAVIDE</v>
      </c>
      <c r="C16" s="39">
        <f>'Stampa Unione'!O16</f>
        <v>0</v>
      </c>
      <c r="D16" s="29">
        <f>'Stampa Unione'!P16</f>
        <v>0</v>
      </c>
      <c r="E16" t="s">
        <v>10</v>
      </c>
    </row>
    <row r="17" spans="2:5" x14ac:dyDescent="0.25">
      <c r="B17" s="10" t="str">
        <f>'Stampa Unione'!B17</f>
        <v>TORELLI ANDREA</v>
      </c>
      <c r="C17" s="38">
        <f>'Stampa Unione'!O17</f>
        <v>0</v>
      </c>
      <c r="D17" s="28">
        <f>'Stampa Unione'!P17</f>
        <v>0</v>
      </c>
    </row>
    <row r="18" spans="2:5" x14ac:dyDescent="0.25">
      <c r="B18" s="1"/>
      <c r="C18" s="39"/>
      <c r="D18" s="29" t="e">
        <f>'Stampa Unione'!#REF!</f>
        <v>#REF!</v>
      </c>
    </row>
    <row r="19" spans="2:5" x14ac:dyDescent="0.25">
      <c r="B19" s="10"/>
      <c r="C19" s="38"/>
      <c r="D19" s="28" t="e">
        <f>'Stampa Unione'!#REF!</f>
        <v>#REF!</v>
      </c>
    </row>
    <row r="20" spans="2:5" x14ac:dyDescent="0.25">
      <c r="B20" s="1"/>
      <c r="C20" s="39"/>
      <c r="D20" s="29" t="e">
        <f>'Stampa Unione'!#REF!</f>
        <v>#REF!</v>
      </c>
    </row>
    <row r="21" spans="2:5" x14ac:dyDescent="0.25">
      <c r="B21" s="10"/>
      <c r="C21" s="38"/>
      <c r="D21" s="28" t="e">
        <f>'Stampa Unione'!#REF!</f>
        <v>#REF!</v>
      </c>
      <c r="E21" t="s">
        <v>10</v>
      </c>
    </row>
    <row r="22" spans="2:5" x14ac:dyDescent="0.25">
      <c r="B22" s="1"/>
      <c r="C22" s="39"/>
      <c r="D22" s="29" t="e">
        <f>'Stampa Unione'!#REF!</f>
        <v>#REF!</v>
      </c>
    </row>
    <row r="23" spans="2:5" x14ac:dyDescent="0.25">
      <c r="B23" s="10"/>
      <c r="C23" s="38"/>
      <c r="D23" s="28" t="e">
        <f>'Stampa Unione'!#REF!</f>
        <v>#REF!</v>
      </c>
      <c r="E23" t="s">
        <v>10</v>
      </c>
    </row>
    <row r="24" spans="2:5" x14ac:dyDescent="0.25">
      <c r="B24" s="1"/>
      <c r="C24" s="39"/>
      <c r="D24" s="29" t="e">
        <f>'Stampa Unione'!#REF!</f>
        <v>#REF!</v>
      </c>
    </row>
    <row r="25" spans="2:5" x14ac:dyDescent="0.25">
      <c r="B25" s="10"/>
      <c r="C25" s="38"/>
      <c r="D25" s="28" t="e">
        <f>'Stampa Unione'!#REF!</f>
        <v>#REF!</v>
      </c>
    </row>
    <row r="32" spans="2:5" x14ac:dyDescent="0.25">
      <c r="B32" t="s">
        <v>6</v>
      </c>
      <c r="D32" s="30">
        <f>COUNTIF(D2:D25,"&gt;=6")</f>
        <v>0</v>
      </c>
    </row>
    <row r="33" spans="2:4" x14ac:dyDescent="0.25">
      <c r="B33" t="s">
        <v>7</v>
      </c>
      <c r="D33" s="30">
        <f>COUNTIF(D2:D25,"&lt;&gt;0")-D32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Stampa Unione</vt:lpstr>
      <vt:lpstr>Voti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2020-05-07T18:38:06Z</dcterms:modified>
</cp:coreProperties>
</file>