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A5D05A07-31AC-4A95-8FCB-3CD717F39943}" xr6:coauthVersionLast="45" xr6:coauthVersionMax="45" xr10:uidLastSave="{00000000-0000-0000-0000-000000000000}"/>
  <bookViews>
    <workbookView xWindow="1042" yWindow="1042" windowWidth="15390" windowHeight="9533" xr2:uid="{00000000-000D-0000-FFFF-FFFF00000000}"/>
  </bookViews>
  <sheets>
    <sheet name="Stampa Unione" sheetId="2" r:id="rId1"/>
    <sheet name="Voti" sheetId="3" r:id="rId2"/>
  </sheets>
  <definedNames>
    <definedName name="_xlnm._FilterDatabase" localSheetId="0" hidden="1">'Stampa Unione'!$B$1:$N$26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5" i="2" l="1"/>
  <c r="H35" i="2"/>
  <c r="G36" i="2"/>
  <c r="H36" i="2"/>
  <c r="G37" i="2"/>
  <c r="H37" i="2"/>
  <c r="G38" i="2"/>
  <c r="H38" i="2"/>
  <c r="H34" i="2"/>
  <c r="D2" i="3" l="1"/>
  <c r="C26" i="2"/>
  <c r="I26" i="2" s="1"/>
  <c r="N3" i="2"/>
  <c r="C3" i="3" s="1"/>
  <c r="N4" i="2"/>
  <c r="C4" i="3" s="1"/>
  <c r="N5" i="2"/>
  <c r="C5" i="3" s="1"/>
  <c r="N6" i="2"/>
  <c r="C6" i="3" s="1"/>
  <c r="N7" i="2"/>
  <c r="C7" i="3" s="1"/>
  <c r="N8" i="2"/>
  <c r="C8" i="3" s="1"/>
  <c r="N9" i="2"/>
  <c r="C9" i="3" s="1"/>
  <c r="N10" i="2"/>
  <c r="C10" i="3" s="1"/>
  <c r="N11" i="2"/>
  <c r="C11" i="3" s="1"/>
  <c r="N12" i="2"/>
  <c r="C12" i="3" s="1"/>
  <c r="N13" i="2"/>
  <c r="C13" i="3" s="1"/>
  <c r="N14" i="2"/>
  <c r="C14" i="3" s="1"/>
  <c r="N15" i="2"/>
  <c r="C15" i="3" s="1"/>
  <c r="N16" i="2"/>
  <c r="C16" i="3" s="1"/>
  <c r="N17" i="2"/>
  <c r="C17" i="3" s="1"/>
  <c r="N18" i="2"/>
  <c r="N19" i="2"/>
  <c r="N20" i="2"/>
  <c r="N21" i="2"/>
  <c r="N22" i="2"/>
  <c r="N23" i="2"/>
  <c r="N24" i="2"/>
  <c r="N25" i="2"/>
  <c r="N2" i="2"/>
  <c r="C2" i="3" s="1"/>
  <c r="C49" i="2"/>
  <c r="D34" i="2"/>
  <c r="D3" i="3" l="1"/>
  <c r="D4" i="3"/>
  <c r="D5" i="3"/>
  <c r="D6" i="3"/>
  <c r="D7" i="3"/>
  <c r="D8" i="3"/>
  <c r="D9" i="3"/>
  <c r="D10" i="3"/>
  <c r="D11" i="3"/>
  <c r="D12" i="3"/>
  <c r="D13" i="3"/>
  <c r="D14" i="3"/>
  <c r="D15" i="3"/>
  <c r="D16" i="3"/>
  <c r="D17" i="3"/>
  <c r="M15" i="2"/>
  <c r="M16" i="2"/>
  <c r="M17" i="2"/>
  <c r="M3" i="2"/>
  <c r="M4" i="2"/>
  <c r="M5" i="2"/>
  <c r="M6" i="2"/>
  <c r="M7" i="2"/>
  <c r="M8" i="2"/>
  <c r="M9" i="2"/>
  <c r="M10" i="2"/>
  <c r="M11" i="2"/>
  <c r="M12" i="2"/>
  <c r="M13" i="2"/>
  <c r="L14" i="2"/>
  <c r="J3" i="2" l="1"/>
  <c r="J4" i="2"/>
  <c r="J5" i="2"/>
  <c r="J6" i="2"/>
  <c r="J7" i="2"/>
  <c r="J8" i="2"/>
  <c r="J9" i="2"/>
  <c r="J10" i="2"/>
  <c r="J11" i="2"/>
  <c r="J12" i="2"/>
  <c r="J13" i="2"/>
  <c r="J14" i="2"/>
  <c r="J15" i="2"/>
  <c r="J16" i="2"/>
  <c r="J17" i="2"/>
  <c r="K3" i="2"/>
  <c r="K4" i="2"/>
  <c r="K5" i="2"/>
  <c r="K6" i="2"/>
  <c r="K7" i="2"/>
  <c r="K8" i="2"/>
  <c r="K9" i="2"/>
  <c r="K10" i="2"/>
  <c r="K11" i="2"/>
  <c r="K12" i="2"/>
  <c r="K13" i="2"/>
  <c r="K14" i="2"/>
  <c r="K15" i="2"/>
  <c r="K16" i="2"/>
  <c r="K17" i="2"/>
  <c r="M14" i="2"/>
  <c r="L3" i="2"/>
  <c r="L4" i="2"/>
  <c r="L5" i="2"/>
  <c r="L6" i="2"/>
  <c r="L7" i="2"/>
  <c r="L8" i="2"/>
  <c r="L9" i="2"/>
  <c r="L10" i="2"/>
  <c r="L11" i="2"/>
  <c r="L12" i="2"/>
  <c r="L13" i="2"/>
  <c r="L15" i="2"/>
  <c r="L16" i="2"/>
  <c r="L17" i="2"/>
  <c r="M2" i="2"/>
  <c r="J2" i="2" l="1"/>
  <c r="L18" i="2" l="1"/>
  <c r="L19" i="2"/>
  <c r="L20" i="2"/>
  <c r="L21" i="2"/>
  <c r="L22" i="2"/>
  <c r="L23" i="2"/>
  <c r="L24" i="2"/>
  <c r="L25" i="2"/>
  <c r="L2" i="2" l="1"/>
  <c r="K18" i="2"/>
  <c r="K19" i="2"/>
  <c r="K20" i="2"/>
  <c r="K21" i="2"/>
  <c r="K22" i="2"/>
  <c r="K23" i="2"/>
  <c r="K24" i="2"/>
  <c r="K25" i="2"/>
  <c r="K2" i="2"/>
  <c r="J18" i="2"/>
  <c r="J19" i="2"/>
  <c r="J20" i="2"/>
  <c r="J21" i="2"/>
  <c r="J22" i="2"/>
  <c r="J23" i="2"/>
  <c r="J24" i="2"/>
  <c r="J25" i="2"/>
  <c r="E38" i="2"/>
  <c r="F38" i="2"/>
  <c r="F34" i="2"/>
  <c r="G34" i="2"/>
  <c r="F35" i="2"/>
  <c r="F36" i="2"/>
  <c r="F37" i="2"/>
  <c r="E35" i="2"/>
  <c r="E36" i="2"/>
  <c r="E37" i="2"/>
  <c r="E34" i="2"/>
  <c r="I34" i="2" l="1"/>
  <c r="I35" i="2"/>
  <c r="I36" i="2"/>
  <c r="I38" i="2"/>
  <c r="I37" i="2"/>
  <c r="P24" i="2" l="1"/>
  <c r="B3" i="3" l="1"/>
  <c r="B4" i="3"/>
  <c r="B5" i="3"/>
  <c r="B6" i="3"/>
  <c r="B7" i="3"/>
  <c r="B8" i="3"/>
  <c r="B9" i="3"/>
  <c r="B10" i="3"/>
  <c r="B11" i="3"/>
  <c r="B12" i="3"/>
  <c r="B13" i="3"/>
  <c r="B14" i="3"/>
  <c r="B15" i="3"/>
  <c r="B16" i="3"/>
  <c r="B17" i="3"/>
  <c r="D24" i="3"/>
  <c r="D25" i="3"/>
  <c r="B2" i="3"/>
  <c r="A3" i="2" l="1"/>
  <c r="A4" i="2" s="1"/>
  <c r="D18" i="3" l="1"/>
  <c r="D19" i="3"/>
  <c r="D20" i="3"/>
  <c r="D21" i="3"/>
  <c r="D22" i="3"/>
  <c r="D23" i="3"/>
  <c r="A5" i="2"/>
  <c r="A6" i="2" s="1"/>
  <c r="A7" i="2" s="1"/>
  <c r="A8" i="2" s="1"/>
  <c r="A9" i="2" s="1"/>
  <c r="A10" i="2" s="1"/>
  <c r="A11" i="2" s="1"/>
  <c r="A12" i="2" s="1"/>
  <c r="A13" i="2" s="1"/>
  <c r="A14" i="2" s="1"/>
  <c r="A15" i="2" s="1"/>
  <c r="A16" i="2" s="1"/>
  <c r="A17" i="2" s="1"/>
  <c r="A18" i="2" s="1"/>
  <c r="A19" i="2" s="1"/>
  <c r="A20" i="2" s="1"/>
  <c r="A21" i="2" s="1"/>
  <c r="A22" i="2" s="1"/>
  <c r="A23" i="2" s="1"/>
  <c r="A24" i="2" s="1"/>
  <c r="A25" i="2" s="1"/>
  <c r="D32" i="3" l="1"/>
  <c r="D33" i="3" s="1"/>
</calcChain>
</file>

<file path=xl/sharedStrings.xml><?xml version="1.0" encoding="utf-8"?>
<sst xmlns="http://schemas.openxmlformats.org/spreadsheetml/2006/main" count="87" uniqueCount="65">
  <si>
    <t>Voto</t>
  </si>
  <si>
    <t>FILA</t>
  </si>
  <si>
    <t>Studente</t>
  </si>
  <si>
    <t>Note di correzione</t>
  </si>
  <si>
    <t>x</t>
  </si>
  <si>
    <t>#</t>
  </si>
  <si>
    <t>Sufficienti</t>
  </si>
  <si>
    <t>Non Sufficienti</t>
  </si>
  <si>
    <t>Punteggio</t>
  </si>
  <si>
    <t>&gt;=8</t>
  </si>
  <si>
    <t>ASS</t>
  </si>
  <si>
    <t>Note di correzione P1</t>
  </si>
  <si>
    <t>Note di correzione P2</t>
  </si>
  <si>
    <t>Note di correzione P3</t>
  </si>
  <si>
    <t>Ha realizzato senza errori quanto richiesto</t>
  </si>
  <si>
    <t>Ha realizzato con lievi errori quanto richiesto</t>
  </si>
  <si>
    <t>Presenta gravi errori</t>
  </si>
  <si>
    <t>Ha realizzato in parte quanto richiesto oppure ci sono errori gravi che compromettono in parte il risultato finale</t>
  </si>
  <si>
    <t>NULL</t>
  </si>
  <si>
    <t>Non svolto o completamente errato</t>
  </si>
  <si>
    <t>Indicatore</t>
  </si>
  <si>
    <t>% pt</t>
  </si>
  <si>
    <t>Note di correzione P4</t>
  </si>
  <si>
    <t>Num. Stud</t>
  </si>
  <si>
    <t>Totale Punteggio</t>
  </si>
  <si>
    <t>CADETTO SIMONE</t>
  </si>
  <si>
    <t>CORTI MIRKO</t>
  </si>
  <si>
    <t>FAUR CONSTANTIN MADALIN</t>
  </si>
  <si>
    <t>FURMANSKI PATRYK</t>
  </si>
  <si>
    <t>GORI MARCO</t>
  </si>
  <si>
    <t>HE ELISA</t>
  </si>
  <si>
    <t>LIYANA MUDIYANSELAGE SHASHIKA DILSHAN</t>
  </si>
  <si>
    <t>MANUEL CHRISTIAN</t>
  </si>
  <si>
    <t>MANZILLO MELANIA</t>
  </si>
  <si>
    <t>MARTELLI BRUNO</t>
  </si>
  <si>
    <t>ROGAI GUIDO</t>
  </si>
  <si>
    <t>ROSELLI DANIELE</t>
  </si>
  <si>
    <t>SABATINI LORENZO</t>
  </si>
  <si>
    <t>SERNI MIRCO</t>
  </si>
  <si>
    <t>TARLINI DAVIDE</t>
  </si>
  <si>
    <t>TORELLI ANDREA</t>
  </si>
  <si>
    <t>VARANO SAMUEL</t>
  </si>
  <si>
    <t>YLADE PATRICIA MIKAELA</t>
  </si>
  <si>
    <t>Homepage</t>
  </si>
  <si>
    <t>Pagine di Ricerca per tipo e annata</t>
  </si>
  <si>
    <t>Pagine di Ricerca dei vini per Regione</t>
  </si>
  <si>
    <t>Pgine di Ricerca dei vini per tipo e provincia</t>
  </si>
  <si>
    <t>Utilizzo di CSS, Boostrap, JS nelle pagine web</t>
  </si>
  <si>
    <t>Svolgimento Completo dell'esercizio</t>
  </si>
  <si>
    <t>L'home page deve essere chiamata index.html. Utilizzo di CSS o quale Framework avrebbe reso migliore il sito.</t>
  </si>
  <si>
    <t>Non consegnato</t>
  </si>
  <si>
    <t>L'home page deve essere chiamata index.html. Utilizzo di CSS o quale Framework avrebbe reso migliore il sito. Nelle query non usi i segnaposto e le bindParam. In tutti i file .php è presente una parentesi graffa in più prima dell'ultimo catch. L'username e la password di accesso al DB dovevano essere 'userdb' 'userdb'. Nei file tipoAnnata.php e tipoProvincia usi erroneamente &amp;&amp; al posto di AND nella query SQL. Il form per la ricerca tipo-provincia doveva avere un elenco a discesa dove l'utente poteva scegliere una delle province presenti nel DB.</t>
  </si>
  <si>
    <t>L'Home page deve essere chiamata index.html. L'estetica è stata curata solo per le pagine di richiesta, ma non per quelle risultato. Come scritto nelle indicazioni di consegna user e password del db dovevano essere 'userdb' 'userdb'. Il form di ricerca per tipo e provincia poteva cercare le province presenti nel DB automaticamente senza che le scrivesse direttamente lo svilupatore.</t>
  </si>
  <si>
    <t>L'Home page deve essere chiamata index.html. Le proprietà CSS delle pagine html/php dovrebbero essere contenute in un file .css. Come scritto nelle indicazioni di consegna user e password del db dovevano essere 'userdb' 'userdb'.
Nel file tipo_annata.php nella riga 56 manca la chiamata al metodo execute per l'esecuzione della query per questo motivo non vengono stampati vini.
Nel file tipo_regione.php nella riga 11 è presente un punto che non dovrebbe esserci e nela riga 49 manca la chiamata al metodo execute per l'esecuzione della query.
Nel file tipo_regione.html nella riga 12 è presente il tag chiusura del form (&lt;/form&gt;) che non dovrebbe essere lì ed è la causa del mancato funzionamento del tasto cerca.
Nel file tipo_provincia.php nella riga 58 manca la chiamata al metodo execute per l'esecuzione della query.
Nen file tipo_provincia.php: nella riga 12 è presente il il tag chiusura del form (&lt;/form&gt;) che non dovrebbe essere lì ed è la causa del mancato funzionamento del tasto cerca; nella riga 19 è presente un doppio apice in più.</t>
  </si>
  <si>
    <t>Perfetto</t>
  </si>
  <si>
    <t>Il file della homepage si deve chiamarsi index.html. Gli stili da assegnare agli elementi html di solito sono memorizzati in un file .css
La proprietà bgcolor contenuta nel body del file homepage.html è deprecata, dovevi usare una prorietà CSS.
Nel file tipo-annata.php, righe 16 e 17, manca un doppio apice dopo :tipo ed è presente un doppio apice non richiesto prima della parentesi tonda di chiusura, manca un punto e virgola nella riga 57.
Nel File ricerca_regione.php manca un punto e virgola nella riga 57.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
Fotocopia dell'esercizio di Faur, Rogai, Corti con  stessi errori e con errori diversi sparsi volutamente per rendere più credibile l'orginalità.</t>
  </si>
  <si>
    <t>Il file della homepage si deve chiamarsi index.html. Gli stili da assegnare agli elementi html di solito sono memorizzati in un file .css
La proprietà bgcolor contenuta nel body del file homepage.html è deprecata, dovevi usare una prorietà CSS.
Nel file tipo-annata.php, righe 16 e 17, manca un doppio apice dopo :tipo ed è presente un doppio apice non richiesto prima della parentesi tonda di chiusura, manca un punto e virgola nella riga 57.
Nel File ricerca_regione.php manca un punto e virgola nella riga 57.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richiesto.Fotocopia dell'esercizio di Corti e Faur con  stessi errori e con errori diversi sparsi volutamente per rendere più credibile l'orginalità, nelle stesse righe.</t>
  </si>
  <si>
    <t>Il file della homepage si deve chiamarsi index.html. Gli stili da assegnare agli elementi html di solito sono memorizzati in un file .css
La proprietà bgcolor contenuta nel body del file homepage.html è deprecata, dovevi usare una prorietà CSS.
Nel file tipo-annata.php, righe 16 e 17, manca un doppio apice dopo :tipo ed è presente un doppio apice non richiesto prima della parentesi tonda di chiusura, manca un punto e virgola nella riga 57.
Nel File ricerca_regione.php manca un punto e virgola nella riga 57.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
Fotocopia dell'esercizio di Faur, Rogai e Varano con stessi errori e con errori diversi sparsi volutamente per rendere più credibile l'orginalità. Con Faur addirittura si nota lo stesso nome utente del DB solo modificato nella iniziale.</t>
  </si>
  <si>
    <t>Il file della homepage si deve chiamarsi index.html. Gli stili da assegnare agli elementi html di solito sono memorizzati in un file .css
La proprietà bgcolor contenuta nel body del file homepage.html è deprecata, dovevi usare una prorietà CSS.
Nel file tipo-annata.php, righe 16 e 17, manca un doppio apice dopo :tipo ed è presente un doppio apice non richiesto prima della parentesi tonda di chiusura, manca un punto e virgola nella riga 57.
Nel File ricerca_regione.php manca un punto e virgola nella riga 57.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 Fotocopia dell'esercizio di Corti, Rogai e Varano con stessi errori e con errori diversi sparsi volutamente per rendere più credibile l'orginalità. Con Faur addirittura si nota lo stesso nome utente del DB solo modificato nella iniziale.</t>
  </si>
  <si>
    <t>Come scritto nelle indicazioni di consegna user e password del db dovevano essere 'userdb' 'userdb'. Pur avendo usato il CSS l'estetica è da migliorare. I tuoi file sono fotocopie di quelli di Manuel, segno distintivo è l'uso errato di h1 presente nel file tipoProvincia.php presente nella stessa posizione nel tuo file e in quello di Manuel. Unica parte orginale, valutata per intero, è il CSS.</t>
  </si>
  <si>
    <t>Come scritto nelle indicazioni di consegna user e password del db dovevano essere 'userdb' 'userdb'. Pur avendo usato il CSS l'estetica è da migliorare.
 I tuoi file sono fotocopie di quelli di Serni, segno distintivo è l'uso errato di h1 presente nel file tipoProvincia.php presente nella stessa posizione nel tuo file e in quello di Manuel. Unica parte orginale, valutata per intero, è il CSS.</t>
  </si>
  <si>
    <t>Come scritto nelle indicazioni di consegna user e password del db dovevano essere 'userdb' 'userdb'. Struttura php, nome variabili, ecc. sono simili a quelli di Torelli, prova inconfutabile l'errore di riga 43 del file Query_regione.php, nella bindParam i segnaposto vanno indicati tra doppi apice e con il due punti. Aiutare un amico non significa fargli copiare o fargli scrivere  le stesse cose. Aiutare un amico signifca fargli capire dove sbaglia e come correggere i suoi errori. Di questo esercizio l'unica cosa originale è l'estetica delle pagine diverse dalla Homepage.</t>
  </si>
  <si>
    <t>Come scritto nelle indicazioni di consegna user e password del db dovevano essere 'userdb' 'userdb'. L'aiuto copia/incolla di Tarlini si vede e si riconosce subito, , prova inconfutabile l'errore di riga 38 del file Query_regione.php, nella bindParam i segnaposto vanno indicati tra doppi apice e con il due punti. Avrei preferito una tua consegna originale non funzionante e con errori dove avresti dimostrato di averci provato.</t>
  </si>
  <si>
    <t>Come scritto nelle indicazioni di consegna user e password del db dovevano essere 'userdb' 'userdb'. 
Nella form di ricerca per tipo e provincia non estrapoli le province dal DB ma le inserisci a mano nella select.</t>
  </si>
  <si>
    <t>L'estetica non è stata curata in tutte le pagine.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</si>
</sst>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rgb="FF002060"/>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1" fillId="0" borderId="0" applyNumberFormat="0" applyFont="0" applyFill="0" applyBorder="0" applyAlignment="0" applyProtection="0"/>
  </cellStyleXfs>
  <cellXfs count="65">
    <xf numFmtId="0" fontId="0" fillId="0" borderId="0" xfId="0"/>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2" fillId="3" borderId="11" xfId="0" applyFont="1" applyFill="1" applyBorder="1" applyAlignment="1">
      <alignment vertical="center"/>
    </xf>
    <xf numFmtId="0" fontId="2" fillId="3"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0" fillId="0" borderId="6" xfId="0" applyBorder="1" applyAlignment="1">
      <alignment vertical="center"/>
    </xf>
    <xf numFmtId="0" fontId="0" fillId="0" borderId="9" xfId="0" applyBorder="1" applyAlignment="1">
      <alignment vertical="center" wrapText="1"/>
    </xf>
    <xf numFmtId="0" fontId="0" fillId="2" borderId="1" xfId="0" applyFill="1" applyBorder="1" applyAlignment="1">
      <alignment vertical="center"/>
    </xf>
    <xf numFmtId="0" fontId="0" fillId="2" borderId="5" xfId="0" applyFill="1"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9" xfId="0" applyBorder="1" applyAlignment="1">
      <alignment horizontal="left" vertical="center" wrapText="1"/>
    </xf>
    <xf numFmtId="0" fontId="2" fillId="3" borderId="16" xfId="0" applyFont="1" applyFill="1" applyBorder="1" applyAlignment="1">
      <alignment horizontal="center" vertical="center"/>
    </xf>
    <xf numFmtId="2" fontId="0" fillId="0" borderId="8" xfId="0" applyNumberFormat="1" applyBorder="1" applyAlignment="1">
      <alignment vertical="center"/>
    </xf>
    <xf numFmtId="2" fontId="0" fillId="0" borderId="6" xfId="0" applyNumberFormat="1" applyBorder="1" applyAlignment="1">
      <alignment vertical="center" wrapText="1"/>
    </xf>
    <xf numFmtId="2" fontId="0" fillId="2" borderId="4" xfId="0" applyNumberFormat="1" applyFill="1" applyBorder="1" applyAlignment="1">
      <alignment vertical="center"/>
    </xf>
    <xf numFmtId="2" fontId="0" fillId="2" borderId="1" xfId="0" applyNumberFormat="1" applyFill="1" applyBorder="1" applyAlignment="1">
      <alignment vertical="center" wrapText="1"/>
    </xf>
    <xf numFmtId="2" fontId="0" fillId="0" borderId="4" xfId="0" applyNumberFormat="1" applyBorder="1" applyAlignment="1">
      <alignment vertical="center"/>
    </xf>
    <xf numFmtId="2" fontId="0" fillId="0" borderId="1" xfId="0" applyNumberFormat="1" applyBorder="1" applyAlignment="1">
      <alignment vertical="center" wrapText="1"/>
    </xf>
    <xf numFmtId="2" fontId="0" fillId="0" borderId="10" xfId="0" applyNumberFormat="1" applyBorder="1" applyAlignment="1">
      <alignment vertical="center"/>
    </xf>
    <xf numFmtId="2" fontId="0" fillId="2" borderId="3" xfId="0" applyNumberFormat="1" applyFill="1" applyBorder="1" applyAlignment="1">
      <alignment vertical="center"/>
    </xf>
    <xf numFmtId="2" fontId="0" fillId="0" borderId="3" xfId="0" applyNumberFormat="1" applyBorder="1" applyAlignment="1">
      <alignment vertical="center"/>
    </xf>
    <xf numFmtId="2" fontId="0" fillId="0" borderId="1" xfId="0" applyNumberFormat="1" applyBorder="1" applyAlignment="1">
      <alignment vertical="center"/>
    </xf>
    <xf numFmtId="0" fontId="2" fillId="3" borderId="12" xfId="0" applyFont="1" applyFill="1" applyBorder="1" applyAlignment="1">
      <alignment horizontal="center" vertical="center"/>
    </xf>
    <xf numFmtId="0" fontId="0" fillId="0" borderId="7" xfId="0" applyBorder="1" applyAlignment="1">
      <alignment horizontal="center" vertical="center"/>
    </xf>
    <xf numFmtId="0" fontId="0" fillId="2" borderId="2" xfId="0" applyFill="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2" fillId="3" borderId="0" xfId="0" applyFont="1" applyFill="1" applyAlignment="1">
      <alignment horizontal="right" vertical="center"/>
    </xf>
    <xf numFmtId="0" fontId="0" fillId="2" borderId="9" xfId="0" applyFill="1" applyBorder="1" applyAlignment="1">
      <alignment vertical="center" wrapText="1"/>
    </xf>
    <xf numFmtId="0" fontId="2" fillId="3" borderId="14" xfId="0" applyFont="1" applyFill="1" applyBorder="1" applyAlignment="1">
      <alignment horizontal="center" vertical="center" wrapText="1"/>
    </xf>
    <xf numFmtId="0" fontId="0" fillId="0" borderId="1" xfId="0" applyBorder="1" applyAlignment="1">
      <alignment horizontal="center" vertical="center"/>
    </xf>
    <xf numFmtId="0" fontId="2" fillId="3" borderId="17" xfId="0" applyFont="1" applyFill="1" applyBorder="1" applyAlignment="1">
      <alignment vertical="center"/>
    </xf>
    <xf numFmtId="0" fontId="0" fillId="0" borderId="7" xfId="0" applyBorder="1" applyAlignment="1">
      <alignment vertical="center"/>
    </xf>
    <xf numFmtId="0" fontId="0" fillId="2" borderId="2" xfId="0" applyFill="1" applyBorder="1" applyAlignment="1">
      <alignment vertical="center"/>
    </xf>
    <xf numFmtId="0" fontId="0" fillId="0" borderId="2" xfId="0" applyBorder="1" applyAlignment="1">
      <alignment vertical="center"/>
    </xf>
    <xf numFmtId="0" fontId="0" fillId="0" borderId="18" xfId="0" applyBorder="1" applyAlignment="1">
      <alignment vertical="center" wrapText="1"/>
    </xf>
    <xf numFmtId="0" fontId="0" fillId="2" borderId="18" xfId="0" applyFill="1" applyBorder="1" applyAlignment="1">
      <alignment vertical="center" wrapText="1"/>
    </xf>
    <xf numFmtId="0" fontId="0" fillId="2" borderId="19" xfId="0" applyFill="1" applyBorder="1" applyAlignment="1">
      <alignment vertical="center" wrapText="1"/>
    </xf>
    <xf numFmtId="0" fontId="0" fillId="0" borderId="19" xfId="0" applyBorder="1" applyAlignment="1">
      <alignment vertical="center" wrapText="1"/>
    </xf>
    <xf numFmtId="0" fontId="0" fillId="0" borderId="1" xfId="0" applyBorder="1" applyAlignment="1">
      <alignment vertical="center" wrapText="1"/>
    </xf>
    <xf numFmtId="9" fontId="0" fillId="0" borderId="1" xfId="0" applyNumberFormat="1" applyBorder="1" applyAlignment="1">
      <alignment horizontal="center" vertical="center"/>
    </xf>
    <xf numFmtId="0" fontId="0" fillId="4" borderId="1" xfId="0" applyFill="1" applyBorder="1" applyAlignmen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0" borderId="1" xfId="0" applyNumberFormat="1" applyBorder="1" applyAlignment="1">
      <alignment horizontal="center" vertical="center"/>
    </xf>
    <xf numFmtId="0" fontId="0" fillId="0" borderId="6" xfId="0" applyNumberFormat="1" applyBorder="1" applyAlignment="1">
      <alignment horizontal="center" vertical="center"/>
    </xf>
    <xf numFmtId="0" fontId="0" fillId="2" borderId="1" xfId="0" applyNumberFormat="1" applyFill="1"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applyAlignment="1">
      <alignment horizontal="center" vertical="center" wrapText="1"/>
    </xf>
    <xf numFmtId="0" fontId="2" fillId="3" borderId="21" xfId="0" applyFont="1" applyFill="1" applyBorder="1" applyAlignment="1">
      <alignment horizontal="center" vertical="center"/>
    </xf>
    <xf numFmtId="0" fontId="2" fillId="3" borderId="22" xfId="0" applyFont="1" applyFill="1" applyBorder="1" applyAlignment="1">
      <alignment horizontal="center" vertical="center"/>
    </xf>
    <xf numFmtId="0" fontId="0" fillId="0" borderId="20" xfId="0" applyBorder="1" applyAlignment="1">
      <alignment vertical="center" wrapText="1"/>
    </xf>
    <xf numFmtId="0" fontId="0" fillId="2" borderId="20" xfId="0" applyFill="1" applyBorder="1" applyAlignment="1">
      <alignment vertical="center" wrapText="1"/>
    </xf>
    <xf numFmtId="0" fontId="0" fillId="2" borderId="23" xfId="0" applyFill="1" applyBorder="1" applyAlignment="1">
      <alignment vertical="center" wrapText="1"/>
    </xf>
    <xf numFmtId="0" fontId="0" fillId="0" borderId="23" xfId="0" applyBorder="1" applyAlignment="1">
      <alignment vertical="center" wrapText="1"/>
    </xf>
    <xf numFmtId="2" fontId="0" fillId="0" borderId="0" xfId="0" applyNumberFormat="1" applyAlignment="1">
      <alignment vertical="center"/>
    </xf>
    <xf numFmtId="2" fontId="0" fillId="0" borderId="6" xfId="0" applyNumberFormat="1" applyBorder="1" applyAlignment="1">
      <alignment vertical="center"/>
    </xf>
    <xf numFmtId="2" fontId="0" fillId="0" borderId="7" xfId="0" applyNumberFormat="1" applyBorder="1" applyAlignment="1">
      <alignment vertical="center"/>
    </xf>
    <xf numFmtId="0" fontId="0" fillId="0" borderId="0" xfId="0" applyAlignment="1">
      <alignment horizontal="center" vertical="center" wrapText="1"/>
    </xf>
    <xf numFmtId="0" fontId="0" fillId="0" borderId="5" xfId="0" applyFont="1" applyBorder="1" applyAlignment="1">
      <alignment vertical="center" wrapText="1"/>
    </xf>
  </cellXfs>
  <cellStyles count="2">
    <cellStyle name="Normale" xfId="0" builtinId="0"/>
    <cellStyle name="Normale 2" xfId="1" xr:uid="{3A58FF7F-393F-422C-8046-913D21C90C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BEBA-48F2-4F45-9580-DE94F25D03A9}">
  <dimension ref="A1:S49"/>
  <sheetViews>
    <sheetView tabSelected="1" topLeftCell="G1" zoomScale="90" zoomScaleNormal="90" workbookViewId="0">
      <pane ySplit="1" topLeftCell="A17" activePane="bottomLeft" state="frozen"/>
      <selection pane="bottomLeft" activeCell="I19" sqref="I19"/>
    </sheetView>
  </sheetViews>
  <sheetFormatPr defaultColWidth="9.1328125" defaultRowHeight="14.25" x14ac:dyDescent="0.45"/>
  <cols>
    <col min="1" max="1" width="3.1328125" style="2" bestFit="1" customWidth="1"/>
    <col min="2" max="2" width="38" style="2" bestFit="1" customWidth="1"/>
    <col min="3" max="3" width="6.265625" style="31" customWidth="1"/>
    <col min="4" max="4" width="13.73046875" style="2" customWidth="1"/>
    <col min="5" max="5" width="9" style="2" customWidth="1"/>
    <col min="6" max="6" width="11.3984375" style="13" customWidth="1"/>
    <col min="7" max="8" width="16" style="13" customWidth="1"/>
    <col min="9" max="9" width="61.265625" style="2" customWidth="1"/>
    <col min="10" max="10" width="41.1328125" style="2" customWidth="1"/>
    <col min="11" max="13" width="40" style="2" customWidth="1"/>
    <col min="14" max="14" width="10.86328125" style="2" customWidth="1"/>
    <col min="15" max="15" width="9.1328125" style="31"/>
    <col min="16" max="16384" width="9.1328125" style="2"/>
  </cols>
  <sheetData>
    <row r="1" spans="1:15" s="3" customFormat="1" ht="57.4" thickBot="1" x14ac:dyDescent="0.5">
      <c r="A1" s="32" t="s">
        <v>5</v>
      </c>
      <c r="B1" s="4" t="s">
        <v>2</v>
      </c>
      <c r="C1" s="26" t="s">
        <v>1</v>
      </c>
      <c r="D1" s="5" t="s">
        <v>43</v>
      </c>
      <c r="E1" s="7" t="s">
        <v>44</v>
      </c>
      <c r="F1" s="6" t="s">
        <v>45</v>
      </c>
      <c r="G1" s="6" t="s">
        <v>46</v>
      </c>
      <c r="H1" s="6" t="s">
        <v>47</v>
      </c>
      <c r="I1" s="15" t="s">
        <v>3</v>
      </c>
      <c r="J1" s="15" t="s">
        <v>11</v>
      </c>
      <c r="K1" s="15" t="s">
        <v>12</v>
      </c>
      <c r="L1" s="54" t="s">
        <v>13</v>
      </c>
      <c r="M1" s="55" t="s">
        <v>22</v>
      </c>
      <c r="N1" s="6" t="s">
        <v>24</v>
      </c>
      <c r="O1" s="34" t="s">
        <v>0</v>
      </c>
    </row>
    <row r="2" spans="1:15" ht="42.75" x14ac:dyDescent="0.45">
      <c r="A2" s="8">
        <v>1</v>
      </c>
      <c r="B2" s="8" t="s">
        <v>25</v>
      </c>
      <c r="C2" s="27"/>
      <c r="D2" s="16"/>
      <c r="E2" s="22"/>
      <c r="F2" s="17"/>
      <c r="G2" s="17"/>
      <c r="H2" s="17"/>
      <c r="I2" s="14" t="s">
        <v>49</v>
      </c>
      <c r="J2" s="14" t="str">
        <f t="shared" ref="J2:J25" si="0">MID(I2,1,255)</f>
        <v>L'home page deve essere chiamata index.html. Utilizzo di CSS o quale Framework avrebbe reso migliore il sito.</v>
      </c>
      <c r="K2" s="9" t="str">
        <f>MID(I2,256,255)</f>
        <v/>
      </c>
      <c r="L2" s="40" t="str">
        <f>MID(I2,511,767)</f>
        <v/>
      </c>
      <c r="M2" s="56" t="str">
        <f t="shared" ref="M2:M17" si="1">MID(I2,766,255)</f>
        <v/>
      </c>
      <c r="N2" s="61">
        <f t="shared" ref="N2:N25" si="2">SUM(D2:H2)</f>
        <v>0</v>
      </c>
      <c r="O2" s="50"/>
    </row>
    <row r="3" spans="1:15" ht="242.25" x14ac:dyDescent="0.45">
      <c r="A3" s="10">
        <f>A2+1</f>
        <v>2</v>
      </c>
      <c r="B3" s="10" t="s">
        <v>26</v>
      </c>
      <c r="C3" s="28"/>
      <c r="D3" s="18"/>
      <c r="E3" s="23"/>
      <c r="F3" s="19"/>
      <c r="G3" s="19"/>
      <c r="H3" s="19"/>
      <c r="I3" s="11" t="s">
        <v>57</v>
      </c>
      <c r="J3" s="33" t="str">
        <f t="shared" si="0"/>
        <v>Il file della homepage si deve chiamarsi index.html. Gli stili da assegnare agli elementi html di solito sono memorizzati in un file .css
La proprietà bgcolor contenuta nel body del file homepage.html è deprecata, dovevi usare una prorietà CSS.
Nel file t</v>
      </c>
      <c r="K3" s="33" t="str">
        <f t="shared" ref="K3:K17" si="3">MID(I3,256,255)</f>
        <v>ipo-annata.php, righe 16 e 17, manca un doppio apice dopo :tipo ed è presente un doppio apice non richiesto prima della parentesi tonda di chiusura, manca un punto e virgola nella riga 57.
Nel File ricerca_regione.php manca un punto e virgola nella riga 5</v>
      </c>
      <c r="L3" s="41" t="str">
        <f t="shared" ref="L3:L17" si="4">MID(I3,511,767)</f>
        <v>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
Fotocopia dell'esercizio di Faur, Rogai e Varano con stessi errori e con errori diversi sparsi volutamente per rendere più credibile l'orginalità. Con Faur addirittura si nota lo stesso nome utente del DB solo modificato nella iniziale.</v>
      </c>
      <c r="M3" s="57" t="str">
        <f t="shared" si="1"/>
        <v xml:space="preserve">scelta della provincia da parte dell'utente, tu fai scrivere la provincia diversamente da quanto richiesto.
Fotocopia dell'esercizio di Faur, Rogai e Varano con stessi errori e con errori diversi sparsi volutamente per rendere più credibile l'orginalità. </v>
      </c>
      <c r="N3" s="10">
        <f t="shared" si="2"/>
        <v>0</v>
      </c>
      <c r="O3" s="51"/>
    </row>
    <row r="4" spans="1:15" ht="242.25" x14ac:dyDescent="0.45">
      <c r="A4" s="1">
        <f t="shared" ref="A4:A25" si="5">A3+1</f>
        <v>3</v>
      </c>
      <c r="B4" s="1" t="s">
        <v>27</v>
      </c>
      <c r="C4" s="27"/>
      <c r="D4" s="16"/>
      <c r="E4" s="22"/>
      <c r="F4" s="17"/>
      <c r="G4" s="17"/>
      <c r="H4" s="17"/>
      <c r="I4" s="17" t="s">
        <v>58</v>
      </c>
      <c r="J4" s="9" t="str">
        <f t="shared" si="0"/>
        <v>Il file della homepage si deve chiamarsi index.html. Gli stili da assegnare agli elementi html di solito sono memorizzati in un file .css
La proprietà bgcolor contenuta nel body del file homepage.html è deprecata, dovevi usare una prorietà CSS.
Nel file t</v>
      </c>
      <c r="K4" s="9" t="str">
        <f t="shared" si="3"/>
        <v>ipo-annata.php, righe 16 e 17, manca un doppio apice dopo :tipo ed è presente un doppio apice non richiesto prima della parentesi tonda di chiusura, manca un punto e virgola nella riga 57.
Nel File ricerca_regione.php manca un punto e virgola nella riga 5</v>
      </c>
      <c r="L4" s="40" t="str">
        <f t="shared" si="4"/>
        <v>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 Fotocopia dell'esercizio di Corti, Rogai e Varano con stessi errori e con errori diversi sparsi volutamente per rendere più credibile l'orginalità. Con Faur addirittura si nota lo stesso nome utente del DB solo modificato nella iniziale.</v>
      </c>
      <c r="M4" s="56" t="str">
        <f t="shared" si="1"/>
        <v>scelta della provincia da parte dell'utente, tu fai scrivere la provincia diversamente da quanto richiesto. Fotocopia dell'esercizio di Corti, Rogai e Varano con stessi errori e con errori diversi sparsi volutamente per rendere più credibile l'orginalità.</v>
      </c>
      <c r="N4" s="1">
        <f t="shared" si="2"/>
        <v>0</v>
      </c>
      <c r="O4" s="49"/>
    </row>
    <row r="5" spans="1:15" x14ac:dyDescent="0.45">
      <c r="A5" s="10">
        <f t="shared" si="5"/>
        <v>4</v>
      </c>
      <c r="B5" s="10" t="s">
        <v>28</v>
      </c>
      <c r="C5" s="28"/>
      <c r="D5" s="18"/>
      <c r="E5" s="23"/>
      <c r="F5" s="19"/>
      <c r="G5" s="19"/>
      <c r="H5" s="19"/>
      <c r="I5" s="11" t="s">
        <v>50</v>
      </c>
      <c r="J5" s="11" t="str">
        <f t="shared" si="0"/>
        <v>Non consegnato</v>
      </c>
      <c r="K5" s="11" t="str">
        <f t="shared" si="3"/>
        <v/>
      </c>
      <c r="L5" s="42" t="str">
        <f t="shared" si="4"/>
        <v/>
      </c>
      <c r="M5" s="58" t="str">
        <f t="shared" si="1"/>
        <v/>
      </c>
      <c r="N5" s="10">
        <f t="shared" si="2"/>
        <v>0</v>
      </c>
      <c r="O5" s="51"/>
    </row>
    <row r="6" spans="1:15" ht="114" x14ac:dyDescent="0.45">
      <c r="A6" s="1">
        <f t="shared" si="5"/>
        <v>5</v>
      </c>
      <c r="B6" s="1" t="s">
        <v>29</v>
      </c>
      <c r="C6" s="29"/>
      <c r="D6" s="20"/>
      <c r="E6" s="24"/>
      <c r="F6" s="21"/>
      <c r="G6" s="21"/>
      <c r="H6" s="21"/>
      <c r="I6" s="12" t="s">
        <v>51</v>
      </c>
      <c r="J6" s="12" t="str">
        <f t="shared" si="0"/>
        <v xml:space="preserve">L'home page deve essere chiamata index.html. Utilizzo di CSS o quale Framework avrebbe reso migliore il sito. Nelle query non usi i segnaposto e le bindParam. In tutti i file .php è presente una parentesi graffa in più prima dell'ultimo catch. L'username </v>
      </c>
      <c r="K6" s="12" t="str">
        <f t="shared" si="3"/>
        <v>e la password di accesso al DB dovevano essere 'userdb' 'userdb'. Nei file tipoAnnata.php e tipoProvincia usi erroneamente &amp;&amp; al posto di AND nella query SQL. Il form per la ricerca tipo-provincia doveva avere un elenco a discesa dove l'utente poteva sceg</v>
      </c>
      <c r="L6" s="43" t="str">
        <f t="shared" si="4"/>
        <v>liere una delle province presenti nel DB.</v>
      </c>
      <c r="M6" s="59" t="str">
        <f t="shared" si="1"/>
        <v/>
      </c>
      <c r="N6" s="1">
        <f t="shared" si="2"/>
        <v>0</v>
      </c>
      <c r="O6" s="49"/>
    </row>
    <row r="7" spans="1:15" ht="85.5" x14ac:dyDescent="0.45">
      <c r="A7" s="10">
        <f t="shared" si="5"/>
        <v>6</v>
      </c>
      <c r="B7" s="10" t="s">
        <v>30</v>
      </c>
      <c r="C7" s="28"/>
      <c r="D7" s="18"/>
      <c r="E7" s="23"/>
      <c r="F7" s="19"/>
      <c r="G7" s="19"/>
      <c r="H7" s="19"/>
      <c r="I7" s="11" t="s">
        <v>52</v>
      </c>
      <c r="J7" s="11" t="str">
        <f t="shared" si="0"/>
        <v>L'Home page deve essere chiamata index.html. L'estetica è stata curata solo per le pagine di richiesta, ma non per quelle risultato. Come scritto nelle indicazioni di consegna user e password del db dovevano essere 'userdb' 'userdb'. Il form di ricerca pe</v>
      </c>
      <c r="K7" s="11" t="str">
        <f t="shared" si="3"/>
        <v>r tipo e provincia poteva cercare le province presenti nel DB automaticamente senza che le scrivesse direttamente lo svilupatore.</v>
      </c>
      <c r="L7" s="42" t="str">
        <f t="shared" si="4"/>
        <v/>
      </c>
      <c r="M7" s="58" t="str">
        <f t="shared" si="1"/>
        <v/>
      </c>
      <c r="N7" s="10">
        <f t="shared" si="2"/>
        <v>0</v>
      </c>
      <c r="O7" s="51"/>
    </row>
    <row r="8" spans="1:15" x14ac:dyDescent="0.45">
      <c r="A8" s="1">
        <f t="shared" si="5"/>
        <v>7</v>
      </c>
      <c r="B8" s="1" t="s">
        <v>31</v>
      </c>
      <c r="C8" s="29"/>
      <c r="D8" s="20"/>
      <c r="E8" s="24"/>
      <c r="F8" s="21"/>
      <c r="G8" s="21"/>
      <c r="H8" s="21"/>
      <c r="I8" s="12" t="s">
        <v>64</v>
      </c>
      <c r="J8" s="12" t="str">
        <f t="shared" si="0"/>
        <v>L'estetica non è stata curata in tutte le pagine.</v>
      </c>
      <c r="K8" s="12" t="str">
        <f t="shared" si="3"/>
        <v/>
      </c>
      <c r="L8" s="43" t="str">
        <f t="shared" si="4"/>
        <v/>
      </c>
      <c r="M8" s="59" t="str">
        <f t="shared" si="1"/>
        <v/>
      </c>
      <c r="N8" s="1">
        <f t="shared" si="2"/>
        <v>0</v>
      </c>
      <c r="O8" s="49"/>
    </row>
    <row r="9" spans="1:15" ht="85.5" x14ac:dyDescent="0.45">
      <c r="A9" s="10">
        <f t="shared" si="5"/>
        <v>8</v>
      </c>
      <c r="B9" s="10" t="s">
        <v>32</v>
      </c>
      <c r="C9" s="28"/>
      <c r="D9" s="18"/>
      <c r="E9" s="23"/>
      <c r="F9" s="19"/>
      <c r="G9" s="19"/>
      <c r="H9" s="19"/>
      <c r="I9" s="11" t="s">
        <v>60</v>
      </c>
      <c r="J9" s="11" t="str">
        <f t="shared" si="0"/>
        <v>Come scritto nelle indicazioni di consegna user e password del db dovevano essere 'userdb' 'userdb'. Pur avendo usato il CSS l'estetica è da migliorare.
 I tuoi file sono fotocopie di quelli di Serni, segno distintivo è l'uso errato di h1 presente nel fil</v>
      </c>
      <c r="K9" s="11" t="str">
        <f t="shared" si="3"/>
        <v>e tipoProvincia.php presente nella stessa posizione nel tuo file e in quello di Manuel. Unica parte orginale, valutata per intero, è il CSS.</v>
      </c>
      <c r="L9" s="42" t="str">
        <f t="shared" si="4"/>
        <v/>
      </c>
      <c r="M9" s="58" t="str">
        <f t="shared" si="1"/>
        <v/>
      </c>
      <c r="N9" s="10">
        <f t="shared" si="2"/>
        <v>0</v>
      </c>
      <c r="O9" s="51"/>
    </row>
    <row r="10" spans="1:15" ht="256.5" x14ac:dyDescent="0.45">
      <c r="A10" s="1">
        <f t="shared" si="5"/>
        <v>9</v>
      </c>
      <c r="B10" s="1" t="s">
        <v>33</v>
      </c>
      <c r="C10" s="29"/>
      <c r="D10" s="20"/>
      <c r="E10" s="24"/>
      <c r="F10" s="21"/>
      <c r="G10" s="21"/>
      <c r="H10" s="21"/>
      <c r="I10" s="12" t="s">
        <v>53</v>
      </c>
      <c r="J10" s="12" t="str">
        <f t="shared" si="0"/>
        <v xml:space="preserve">L'Home page deve essere chiamata index.html. Le proprietà CSS delle pagine html/php dovrebbero essere contenute in un file .css. Come scritto nelle indicazioni di consegna user e password del db dovevano essere 'userdb' 'userdb'.
Nel file tipo_annata.php </v>
      </c>
      <c r="K10" s="12" t="str">
        <f t="shared" si="3"/>
        <v>nella riga 56 manca la chiamata al metodo execute per l'esecuzione della query per questo motivo non vengono stampati vini.
Nel file tipo_regione.php nella riga 11 è presente un punto che non dovrebbe esserci e nela riga 49 manca la chiamata al metodo exe</v>
      </c>
      <c r="L10" s="43" t="str">
        <f t="shared" si="4"/>
        <v>cute per l'esecuzione della query.
Nel file tipo_regione.html nella riga 12 è presente il tag chiusura del form (&lt;/form&gt;) che non dovrebbe essere lì ed è la causa del mancato funzionamento del tasto cerca.
Nel file tipo_provincia.php nella riga 58 manca la chiamata al metodo execute per l'esecuzione della query.
Nen file tipo_provincia.php: nella riga 12 è presente il il tag chiusura del form (&lt;/form&gt;) che non dovrebbe essere lì ed è la causa del mancato funzionamento del tasto cerca; nella riga 19 è presente un doppio apice in più.</v>
      </c>
      <c r="M10" s="59" t="str">
        <f t="shared" si="1"/>
        <v>a chiamata al metodo execute per l'esecuzione della query.
Nen file tipo_provincia.php: nella riga 12 è presente il il tag chiusura del form (&lt;/form&gt;) che non dovrebbe essere lì ed è la causa del mancato funzionamento del tasto cerca; nella riga 19 è pres</v>
      </c>
      <c r="N10" s="1">
        <f t="shared" si="2"/>
        <v>0</v>
      </c>
      <c r="O10" s="49"/>
    </row>
    <row r="11" spans="1:15" x14ac:dyDescent="0.45">
      <c r="A11" s="10">
        <f t="shared" si="5"/>
        <v>10</v>
      </c>
      <c r="B11" s="10" t="s">
        <v>34</v>
      </c>
      <c r="C11" s="28"/>
      <c r="D11" s="18"/>
      <c r="E11" s="23"/>
      <c r="F11" s="19"/>
      <c r="G11" s="19"/>
      <c r="H11" s="19"/>
      <c r="I11" s="11" t="s">
        <v>54</v>
      </c>
      <c r="J11" s="11" t="str">
        <f t="shared" si="0"/>
        <v>Perfetto</v>
      </c>
      <c r="K11" s="11" t="str">
        <f t="shared" si="3"/>
        <v/>
      </c>
      <c r="L11" s="42" t="str">
        <f t="shared" si="4"/>
        <v/>
      </c>
      <c r="M11" s="58" t="str">
        <f t="shared" si="1"/>
        <v/>
      </c>
      <c r="N11" s="10">
        <f t="shared" si="2"/>
        <v>0</v>
      </c>
      <c r="O11" s="51"/>
    </row>
    <row r="12" spans="1:15" ht="213.75" x14ac:dyDescent="0.45">
      <c r="A12" s="1">
        <f t="shared" si="5"/>
        <v>11</v>
      </c>
      <c r="B12" s="1" t="s">
        <v>35</v>
      </c>
      <c r="C12" s="29"/>
      <c r="D12" s="20"/>
      <c r="E12" s="24"/>
      <c r="F12" s="21"/>
      <c r="G12" s="21"/>
      <c r="H12" s="21"/>
      <c r="I12" s="17" t="s">
        <v>56</v>
      </c>
      <c r="J12" s="12" t="str">
        <f t="shared" si="0"/>
        <v>Il file della homepage si deve chiamarsi index.html. Gli stili da assegnare agli elementi html di solito sono memorizzati in un file .css
La proprietà bgcolor contenuta nel body del file homepage.html è deprecata, dovevi usare una prorietà CSS.
Nel file t</v>
      </c>
      <c r="K12" s="12" t="str">
        <f t="shared" si="3"/>
        <v>ipo-annata.php, righe 16 e 17, manca un doppio apice dopo :tipo ed è presente un doppio apice non richiesto prima della parentesi tonda di chiusura, manca un punto e virgola nella riga 57.
Nel File ricerca_regione.php manca un punto e virgola nella riga 5</v>
      </c>
      <c r="L12" s="43" t="str">
        <f t="shared" si="4"/>
        <v>7.
Nel file tipo_provincia.php sono presenti gli stessi errori del file tipo-annata.php, in più la query ricerca il vino rosso di una sola provincia e non effettua una ricerca sulla base di quanto inserito nel form html. Il form HTML doveva consentire la scelta della provincia da parte dell'utente, tu fai scrivere la provincia diversamente da quanto richiesto.Fotocopia dell'esercizio di Corti e Faur con  stessi errori e con errori diversi sparsi volutamente per rendere più credibile l'orginalità, nelle stesse righe.</v>
      </c>
      <c r="M12" s="59" t="str">
        <f t="shared" si="1"/>
        <v>scelta della provincia da parte dell'utente, tu fai scrivere la provincia diversamente da quanto richiesto.Fotocopia dell'esercizio di Corti e Faur con  stessi errori e con errori diversi sparsi volutamente per rendere più credibile l'orginalità, nelle st</v>
      </c>
      <c r="N12" s="1">
        <f t="shared" si="2"/>
        <v>0</v>
      </c>
      <c r="O12" s="49"/>
    </row>
    <row r="13" spans="1:15" x14ac:dyDescent="0.45">
      <c r="A13" s="10">
        <f t="shared" si="5"/>
        <v>12</v>
      </c>
      <c r="B13" s="10" t="s">
        <v>36</v>
      </c>
      <c r="C13" s="28"/>
      <c r="D13" s="18"/>
      <c r="E13" s="23"/>
      <c r="F13" s="19"/>
      <c r="G13" s="19"/>
      <c r="H13" s="19"/>
      <c r="I13" s="11" t="s">
        <v>50</v>
      </c>
      <c r="J13" s="11" t="str">
        <f t="shared" si="0"/>
        <v>Non consegnato</v>
      </c>
      <c r="K13" s="11" t="str">
        <f t="shared" si="3"/>
        <v/>
      </c>
      <c r="L13" s="42" t="str">
        <f t="shared" si="4"/>
        <v/>
      </c>
      <c r="M13" s="58" t="str">
        <f t="shared" si="1"/>
        <v/>
      </c>
      <c r="N13" s="10">
        <f t="shared" si="2"/>
        <v>0</v>
      </c>
      <c r="O13" s="51"/>
    </row>
    <row r="14" spans="1:15" x14ac:dyDescent="0.45">
      <c r="A14" s="1">
        <f t="shared" si="5"/>
        <v>13</v>
      </c>
      <c r="B14" s="1" t="s">
        <v>37</v>
      </c>
      <c r="C14" s="29"/>
      <c r="D14" s="20"/>
      <c r="E14" s="24"/>
      <c r="F14" s="21"/>
      <c r="G14" s="21"/>
      <c r="H14" s="21"/>
      <c r="I14" s="12" t="s">
        <v>50</v>
      </c>
      <c r="J14" s="12" t="str">
        <f t="shared" si="0"/>
        <v>Non consegnato</v>
      </c>
      <c r="K14" s="12" t="str">
        <f t="shared" si="3"/>
        <v/>
      </c>
      <c r="L14" s="43" t="str">
        <f>MID(I14,511,255)</f>
        <v/>
      </c>
      <c r="M14" s="59" t="str">
        <f t="shared" si="1"/>
        <v/>
      </c>
      <c r="N14" s="1">
        <f t="shared" si="2"/>
        <v>0</v>
      </c>
      <c r="O14" s="49"/>
    </row>
    <row r="15" spans="1:15" ht="85.5" x14ac:dyDescent="0.45">
      <c r="A15" s="10">
        <f t="shared" si="5"/>
        <v>14</v>
      </c>
      <c r="B15" s="10" t="s">
        <v>38</v>
      </c>
      <c r="C15" s="28"/>
      <c r="D15" s="18"/>
      <c r="E15" s="23"/>
      <c r="F15" s="19"/>
      <c r="G15" s="19"/>
      <c r="H15" s="19"/>
      <c r="I15" s="11" t="s">
        <v>59</v>
      </c>
      <c r="J15" s="11" t="str">
        <f t="shared" si="0"/>
        <v>Come scritto nelle indicazioni di consegna user e password del db dovevano essere 'userdb' 'userdb'. Pur avendo usato il CSS l'estetica è da migliorare. I tuoi file sono fotocopie di quelli di Manuel, segno distintivo è l'uso errato di h1 presente nel fil</v>
      </c>
      <c r="K15" s="11" t="str">
        <f t="shared" si="3"/>
        <v>e tipoProvincia.php presente nella stessa posizione nel tuo file e in quello di Manuel. Unica parte orginale, valutata per intero, è il CSS.</v>
      </c>
      <c r="L15" s="42" t="str">
        <f t="shared" si="4"/>
        <v/>
      </c>
      <c r="M15" s="58" t="str">
        <f t="shared" si="1"/>
        <v/>
      </c>
      <c r="N15" s="10">
        <f t="shared" si="2"/>
        <v>0</v>
      </c>
      <c r="O15" s="51"/>
    </row>
    <row r="16" spans="1:15" ht="114" x14ac:dyDescent="0.45">
      <c r="A16" s="1">
        <f t="shared" si="5"/>
        <v>15</v>
      </c>
      <c r="B16" s="1" t="s">
        <v>39</v>
      </c>
      <c r="C16" s="29"/>
      <c r="D16" s="20"/>
      <c r="E16" s="24"/>
      <c r="F16" s="21"/>
      <c r="G16" s="21"/>
      <c r="H16" s="21"/>
      <c r="I16" s="12" t="s">
        <v>61</v>
      </c>
      <c r="J16" s="12" t="str">
        <f t="shared" si="0"/>
        <v>Come scritto nelle indicazioni di consegna user e password del db dovevano essere 'userdb' 'userdb'. Struttura php, nome variabili, ecc. sono simili a quelli di Torelli, prova inconfutabile l'errore di riga 43 del file Query_regione.php, nella bindParam i</v>
      </c>
      <c r="K16" s="12" t="str">
        <f t="shared" si="3"/>
        <v xml:space="preserve"> segnaposto vanno indicati tra doppi apice e con il due punti. Aiutare un amico non significa fargli copiare o fargli scrivere  le stesse cose. Aiutare un amico signifca fargli capire dove sbaglia e come correggere i suoi errori. Di questo esercizio l'uni</v>
      </c>
      <c r="L16" s="43" t="str">
        <f t="shared" si="4"/>
        <v>ca cosa originale è l'estetica delle pagine diverse dalla Homepage.</v>
      </c>
      <c r="M16" s="59" t="str">
        <f t="shared" si="1"/>
        <v/>
      </c>
      <c r="N16" s="1">
        <f t="shared" si="2"/>
        <v>0</v>
      </c>
      <c r="O16" s="49"/>
    </row>
    <row r="17" spans="1:19" ht="85.5" x14ac:dyDescent="0.45">
      <c r="A17" s="10">
        <f t="shared" si="5"/>
        <v>16</v>
      </c>
      <c r="B17" s="10" t="s">
        <v>40</v>
      </c>
      <c r="C17" s="28"/>
      <c r="D17" s="18"/>
      <c r="E17" s="23"/>
      <c r="F17" s="19"/>
      <c r="G17" s="19"/>
      <c r="H17" s="19"/>
      <c r="I17" s="11" t="s">
        <v>62</v>
      </c>
      <c r="J17" s="11" t="str">
        <f t="shared" si="0"/>
        <v>Come scritto nelle indicazioni di consegna user e password del db dovevano essere 'userdb' 'userdb'. L'aiuto copia/incolla di Tarlini si vede e si riconosce subito, , prova inconfutabile l'errore di riga 38 del file Query_regione.php, nella bindParam i se</v>
      </c>
      <c r="K17" s="11" t="str">
        <f t="shared" si="3"/>
        <v>gnaposto vanno indicati tra doppi apice e con il due punti. Avrei preferito una tua consegna originale non funzionante e con errori dove avresti dimostrato di averci provato.</v>
      </c>
      <c r="L17" s="42" t="str">
        <f t="shared" si="4"/>
        <v/>
      </c>
      <c r="M17" s="58" t="str">
        <f t="shared" si="1"/>
        <v/>
      </c>
      <c r="N17" s="10">
        <f t="shared" si="2"/>
        <v>0</v>
      </c>
      <c r="O17" s="51"/>
    </row>
    <row r="18" spans="1:19" ht="213.75" x14ac:dyDescent="0.45">
      <c r="A18" s="1">
        <f t="shared" si="5"/>
        <v>17</v>
      </c>
      <c r="B18" s="1" t="s">
        <v>41</v>
      </c>
      <c r="C18" s="29"/>
      <c r="D18" s="20"/>
      <c r="E18" s="24"/>
      <c r="F18" s="21"/>
      <c r="G18" s="21"/>
      <c r="H18" s="21"/>
      <c r="I18" s="64" t="s">
        <v>55</v>
      </c>
      <c r="J18" s="12" t="str">
        <f t="shared" si="0"/>
        <v>Il file della homepage si deve chiamarsi index.html. Gli stili da assegnare agli elementi html di solito sono memorizzati in un file .css
La proprietà bgcolor contenuta nel body del file homepage.html è deprecata, dovevi usare una prorietà CSS.
Nel file t</v>
      </c>
      <c r="K18" s="12" t="str">
        <f t="shared" ref="K18:K25" si="6">MID(I18,256,255)</f>
        <v>ipo-annata.php, righe 16 e 17, manca un doppio apice dopo :tipo ed è presente un doppio apice non richiesto prima della parentesi tonda di chiusura, manca un punto e virgola nella riga 57.
Nel File ricerca_regione.php manca un punto e virgola nella riga 5</v>
      </c>
      <c r="L18" s="43" t="str">
        <f t="shared" ref="L18:L25" si="7">MID(I18,511,255)</f>
        <v xml:space="preserve">7.
Nel file tipo_provincia.php sono presenti gli stessi errori del file tipo-annata.php, in più la query ricerca il vino rosso di una sola provincia e non effettua una ricerca sulla base di quanto inserito nel form html. Il form HTML doveva consentire la </v>
      </c>
      <c r="M18" s="59"/>
      <c r="N18" s="1">
        <f t="shared" si="2"/>
        <v>0</v>
      </c>
      <c r="O18" s="49"/>
    </row>
    <row r="19" spans="1:19" ht="85.5" x14ac:dyDescent="0.45">
      <c r="A19" s="10">
        <f t="shared" si="5"/>
        <v>18</v>
      </c>
      <c r="B19" s="10" t="s">
        <v>42</v>
      </c>
      <c r="C19" s="28"/>
      <c r="D19" s="18"/>
      <c r="E19" s="23"/>
      <c r="F19" s="19"/>
      <c r="G19" s="19"/>
      <c r="H19" s="19"/>
      <c r="I19" s="11" t="s">
        <v>63</v>
      </c>
      <c r="J19" s="11" t="str">
        <f t="shared" si="0"/>
        <v>Come scritto nelle indicazioni di consegna user e password del db dovevano essere 'userdb' 'userdb'. 
Nella form di ricerca per tipo e provincia non estrapoli le province dal DB ma le inserisci a mano nella select.</v>
      </c>
      <c r="K19" s="11" t="str">
        <f t="shared" si="6"/>
        <v/>
      </c>
      <c r="L19" s="42" t="str">
        <f t="shared" si="7"/>
        <v/>
      </c>
      <c r="M19" s="58"/>
      <c r="N19" s="10">
        <f t="shared" si="2"/>
        <v>0</v>
      </c>
      <c r="O19" s="51"/>
    </row>
    <row r="20" spans="1:19" x14ac:dyDescent="0.45">
      <c r="A20" s="1">
        <f t="shared" si="5"/>
        <v>19</v>
      </c>
      <c r="B20" s="1"/>
      <c r="C20" s="29"/>
      <c r="D20" s="20"/>
      <c r="E20" s="24"/>
      <c r="F20" s="21"/>
      <c r="G20" s="21"/>
      <c r="H20" s="21"/>
      <c r="I20" s="12"/>
      <c r="J20" s="12" t="str">
        <f t="shared" si="0"/>
        <v/>
      </c>
      <c r="K20" s="12" t="str">
        <f t="shared" si="6"/>
        <v/>
      </c>
      <c r="L20" s="43" t="str">
        <f t="shared" si="7"/>
        <v/>
      </c>
      <c r="M20" s="59"/>
      <c r="N20" s="1">
        <f t="shared" si="2"/>
        <v>0</v>
      </c>
      <c r="O20" s="49"/>
    </row>
    <row r="21" spans="1:19" x14ac:dyDescent="0.45">
      <c r="A21" s="10">
        <f t="shared" si="5"/>
        <v>20</v>
      </c>
      <c r="B21" s="10"/>
      <c r="C21" s="28"/>
      <c r="D21" s="18"/>
      <c r="E21" s="23"/>
      <c r="F21" s="19"/>
      <c r="G21" s="19"/>
      <c r="H21" s="19"/>
      <c r="I21" s="11"/>
      <c r="J21" s="11" t="str">
        <f t="shared" si="0"/>
        <v/>
      </c>
      <c r="K21" s="11" t="str">
        <f t="shared" si="6"/>
        <v/>
      </c>
      <c r="L21" s="42" t="str">
        <f t="shared" si="7"/>
        <v/>
      </c>
      <c r="M21" s="58"/>
      <c r="N21" s="10">
        <f t="shared" si="2"/>
        <v>0</v>
      </c>
      <c r="O21" s="51"/>
    </row>
    <row r="22" spans="1:19" x14ac:dyDescent="0.45">
      <c r="A22" s="1">
        <f t="shared" si="5"/>
        <v>21</v>
      </c>
      <c r="B22" s="1"/>
      <c r="C22" s="29"/>
      <c r="D22" s="20"/>
      <c r="E22" s="24"/>
      <c r="F22" s="21"/>
      <c r="G22" s="21"/>
      <c r="H22" s="21"/>
      <c r="I22" s="12"/>
      <c r="J22" s="12" t="str">
        <f t="shared" si="0"/>
        <v/>
      </c>
      <c r="K22" s="12" t="str">
        <f t="shared" si="6"/>
        <v/>
      </c>
      <c r="L22" s="43" t="str">
        <f t="shared" si="7"/>
        <v/>
      </c>
      <c r="M22" s="59"/>
      <c r="N22" s="1">
        <f t="shared" si="2"/>
        <v>0</v>
      </c>
      <c r="O22" s="49"/>
    </row>
    <row r="23" spans="1:19" x14ac:dyDescent="0.45">
      <c r="A23" s="10">
        <f t="shared" si="5"/>
        <v>22</v>
      </c>
      <c r="B23" s="10"/>
      <c r="C23" s="28"/>
      <c r="D23" s="18"/>
      <c r="E23" s="23"/>
      <c r="F23" s="19"/>
      <c r="G23" s="19"/>
      <c r="H23" s="19"/>
      <c r="I23" s="11"/>
      <c r="J23" s="11" t="str">
        <f t="shared" si="0"/>
        <v/>
      </c>
      <c r="K23" s="11" t="str">
        <f t="shared" si="6"/>
        <v/>
      </c>
      <c r="L23" s="42" t="str">
        <f t="shared" si="7"/>
        <v/>
      </c>
      <c r="M23" s="58"/>
      <c r="N23" s="10">
        <f t="shared" si="2"/>
        <v>0</v>
      </c>
      <c r="O23" s="51"/>
      <c r="P23" s="2" t="s">
        <v>4</v>
      </c>
      <c r="Q23" s="2">
        <v>10</v>
      </c>
      <c r="R23" s="2">
        <v>2.5</v>
      </c>
      <c r="S23" s="2">
        <v>7</v>
      </c>
    </row>
    <row r="24" spans="1:19" x14ac:dyDescent="0.45">
      <c r="A24" s="1">
        <f t="shared" si="5"/>
        <v>23</v>
      </c>
      <c r="B24" s="1"/>
      <c r="C24" s="29"/>
      <c r="D24" s="20"/>
      <c r="E24" s="24"/>
      <c r="F24" s="21"/>
      <c r="G24" s="21"/>
      <c r="H24" s="21"/>
      <c r="I24" s="12"/>
      <c r="J24" s="12" t="str">
        <f t="shared" si="0"/>
        <v/>
      </c>
      <c r="K24" s="12" t="str">
        <f t="shared" si="6"/>
        <v/>
      </c>
      <c r="L24" s="43" t="str">
        <f t="shared" si="7"/>
        <v/>
      </c>
      <c r="M24" s="59"/>
      <c r="N24" s="25">
        <f t="shared" si="2"/>
        <v>0</v>
      </c>
      <c r="O24" s="49"/>
      <c r="P24" s="2">
        <f>25/7</f>
        <v>3.5714285714285716</v>
      </c>
    </row>
    <row r="25" spans="1:19" x14ac:dyDescent="0.45">
      <c r="A25" s="10">
        <f t="shared" si="5"/>
        <v>24</v>
      </c>
      <c r="B25" s="10"/>
      <c r="C25" s="28"/>
      <c r="D25" s="18"/>
      <c r="E25" s="23"/>
      <c r="F25" s="19"/>
      <c r="G25" s="19"/>
      <c r="H25" s="19"/>
      <c r="I25" s="11"/>
      <c r="J25" s="11" t="str">
        <f t="shared" si="0"/>
        <v/>
      </c>
      <c r="K25" s="11" t="str">
        <f t="shared" si="6"/>
        <v/>
      </c>
      <c r="L25" s="42" t="str">
        <f t="shared" si="7"/>
        <v/>
      </c>
      <c r="M25" s="58"/>
      <c r="N25" s="10">
        <f t="shared" si="2"/>
        <v>0</v>
      </c>
      <c r="O25" s="51"/>
    </row>
    <row r="26" spans="1:19" x14ac:dyDescent="0.45">
      <c r="B26" s="2" t="s">
        <v>23</v>
      </c>
      <c r="C26" s="31">
        <f>COUNTA(B1:B16)</f>
        <v>16</v>
      </c>
      <c r="I26" s="2">
        <f>C26-COUNTA(I2:I24)</f>
        <v>-2</v>
      </c>
    </row>
    <row r="28" spans="1:19" x14ac:dyDescent="0.45">
      <c r="I28" s="3"/>
      <c r="J28" s="3"/>
    </row>
    <row r="32" spans="1:19" x14ac:dyDescent="0.45">
      <c r="D32" s="31">
        <v>1</v>
      </c>
      <c r="E32" s="31">
        <v>2</v>
      </c>
      <c r="F32" s="63">
        <v>2</v>
      </c>
      <c r="G32" s="63">
        <v>3</v>
      </c>
      <c r="H32" s="63">
        <v>1</v>
      </c>
    </row>
    <row r="33" spans="2:9" ht="51.75" customHeight="1" x14ac:dyDescent="0.45">
      <c r="B33" s="46" t="s">
        <v>20</v>
      </c>
      <c r="C33" s="47" t="s">
        <v>21</v>
      </c>
      <c r="D33" s="48" t="s">
        <v>43</v>
      </c>
      <c r="E33" s="48" t="s">
        <v>44</v>
      </c>
      <c r="F33" s="48" t="s">
        <v>45</v>
      </c>
      <c r="G33" s="48" t="s">
        <v>46</v>
      </c>
      <c r="H33" s="48" t="s">
        <v>47</v>
      </c>
    </row>
    <row r="34" spans="2:9" x14ac:dyDescent="0.45">
      <c r="B34" s="44" t="s">
        <v>14</v>
      </c>
      <c r="C34" s="45">
        <v>1</v>
      </c>
      <c r="D34" s="52">
        <f t="shared" ref="D34:H38" si="8">D$32*$C34</f>
        <v>1</v>
      </c>
      <c r="E34" s="52">
        <f t="shared" si="8"/>
        <v>2</v>
      </c>
      <c r="F34" s="52">
        <f t="shared" si="8"/>
        <v>2</v>
      </c>
      <c r="G34" s="52">
        <f t="shared" si="8"/>
        <v>3</v>
      </c>
      <c r="H34" s="52">
        <f t="shared" si="8"/>
        <v>1</v>
      </c>
      <c r="I34" s="60">
        <f>SUM(D34:H34)</f>
        <v>9</v>
      </c>
    </row>
    <row r="35" spans="2:9" x14ac:dyDescent="0.45">
      <c r="B35" s="44" t="s">
        <v>15</v>
      </c>
      <c r="C35" s="45">
        <v>0.75</v>
      </c>
      <c r="D35" s="35" t="s">
        <v>18</v>
      </c>
      <c r="E35" s="52">
        <f t="shared" si="8"/>
        <v>1.5</v>
      </c>
      <c r="F35" s="52">
        <f t="shared" si="8"/>
        <v>1.5</v>
      </c>
      <c r="G35" s="52">
        <f t="shared" si="8"/>
        <v>2.25</v>
      </c>
      <c r="H35" s="52">
        <f t="shared" si="8"/>
        <v>0.75</v>
      </c>
      <c r="I35" s="2">
        <f>SUM(D35:H35)</f>
        <v>6</v>
      </c>
    </row>
    <row r="36" spans="2:9" ht="42.75" x14ac:dyDescent="0.45">
      <c r="B36" s="44" t="s">
        <v>17</v>
      </c>
      <c r="C36" s="45">
        <v>0.5</v>
      </c>
      <c r="D36" s="35" t="s">
        <v>18</v>
      </c>
      <c r="E36" s="52">
        <f t="shared" si="8"/>
        <v>1</v>
      </c>
      <c r="F36" s="52">
        <f t="shared" si="8"/>
        <v>1</v>
      </c>
      <c r="G36" s="52">
        <f t="shared" si="8"/>
        <v>1.5</v>
      </c>
      <c r="H36" s="52">
        <f t="shared" si="8"/>
        <v>0.5</v>
      </c>
      <c r="I36" s="2">
        <f>SUM(D36:H36)</f>
        <v>4</v>
      </c>
    </row>
    <row r="37" spans="2:9" x14ac:dyDescent="0.45">
      <c r="B37" s="44" t="s">
        <v>16</v>
      </c>
      <c r="C37" s="45">
        <v>0.25</v>
      </c>
      <c r="D37" s="35" t="s">
        <v>18</v>
      </c>
      <c r="E37" s="52">
        <f t="shared" si="8"/>
        <v>0.5</v>
      </c>
      <c r="F37" s="52">
        <f t="shared" si="8"/>
        <v>0.5</v>
      </c>
      <c r="G37" s="52">
        <f t="shared" si="8"/>
        <v>0.75</v>
      </c>
      <c r="H37" s="52">
        <f t="shared" si="8"/>
        <v>0.25</v>
      </c>
      <c r="I37" s="2">
        <f>SUM(D37:H37)</f>
        <v>2</v>
      </c>
    </row>
    <row r="38" spans="2:9" x14ac:dyDescent="0.45">
      <c r="B38" s="44" t="s">
        <v>19</v>
      </c>
      <c r="C38" s="45">
        <v>0</v>
      </c>
      <c r="D38" s="35">
        <v>0</v>
      </c>
      <c r="E38" s="52">
        <f t="shared" si="8"/>
        <v>0</v>
      </c>
      <c r="F38" s="53">
        <f t="shared" si="8"/>
        <v>0</v>
      </c>
      <c r="G38" s="52">
        <f t="shared" si="8"/>
        <v>0</v>
      </c>
      <c r="H38" s="52">
        <f t="shared" si="8"/>
        <v>0</v>
      </c>
      <c r="I38" s="2">
        <f>SUM(D38:H38)</f>
        <v>0</v>
      </c>
    </row>
    <row r="42" spans="2:9" x14ac:dyDescent="0.45">
      <c r="B42" s="48" t="s">
        <v>43</v>
      </c>
      <c r="C42" s="31">
        <v>1</v>
      </c>
    </row>
    <row r="43" spans="2:9" x14ac:dyDescent="0.45">
      <c r="B43" s="48" t="s">
        <v>44</v>
      </c>
      <c r="C43" s="31">
        <v>2</v>
      </c>
    </row>
    <row r="44" spans="2:9" x14ac:dyDescent="0.45">
      <c r="B44" s="48" t="s">
        <v>45</v>
      </c>
      <c r="C44" s="63">
        <v>2</v>
      </c>
    </row>
    <row r="45" spans="2:9" x14ac:dyDescent="0.45">
      <c r="B45" s="48" t="s">
        <v>46</v>
      </c>
      <c r="C45" s="63">
        <v>3</v>
      </c>
    </row>
    <row r="46" spans="2:9" x14ac:dyDescent="0.45">
      <c r="B46" s="48" t="s">
        <v>47</v>
      </c>
      <c r="C46" s="63">
        <v>1</v>
      </c>
    </row>
    <row r="47" spans="2:9" x14ac:dyDescent="0.45">
      <c r="B47" s="48" t="s">
        <v>48</v>
      </c>
      <c r="C47" s="63">
        <v>1</v>
      </c>
    </row>
    <row r="48" spans="2:9" x14ac:dyDescent="0.45">
      <c r="B48" s="48"/>
      <c r="C48" s="13"/>
    </row>
    <row r="49" spans="3:3" x14ac:dyDescent="0.45">
      <c r="C49" s="31">
        <f>SUM(C42:C48)</f>
        <v>10</v>
      </c>
    </row>
  </sheetData>
  <autoFilter ref="B1:N26" xr:uid="{A534C813-AB2A-4528-9ADA-1E8452276A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61918-4EC2-4610-885E-E6DEF76F6D60}">
  <dimension ref="B1:H33"/>
  <sheetViews>
    <sheetView workbookViewId="0">
      <selection activeCell="D16" sqref="D16"/>
    </sheetView>
  </sheetViews>
  <sheetFormatPr defaultRowHeight="14.25" x14ac:dyDescent="0.45"/>
  <cols>
    <col min="2" max="2" width="30.86328125" bestFit="1" customWidth="1"/>
    <col min="3" max="3" width="30.86328125" customWidth="1"/>
    <col min="4" max="4" width="9.1328125" style="30"/>
  </cols>
  <sheetData>
    <row r="1" spans="2:8" ht="14.65" thickBot="1" x14ac:dyDescent="0.5">
      <c r="B1" s="4" t="s">
        <v>2</v>
      </c>
      <c r="C1" s="36" t="s">
        <v>8</v>
      </c>
      <c r="D1" s="26" t="s">
        <v>0</v>
      </c>
    </row>
    <row r="2" spans="2:8" x14ac:dyDescent="0.45">
      <c r="B2" s="8" t="str">
        <f>'Stampa Unione'!B2</f>
        <v>CADETTO SIMONE</v>
      </c>
      <c r="C2" s="62">
        <f>'Stampa Unione'!N2</f>
        <v>0</v>
      </c>
      <c r="D2" s="27">
        <f>'Stampa Unione'!O2</f>
        <v>0</v>
      </c>
      <c r="E2" t="s">
        <v>10</v>
      </c>
    </row>
    <row r="3" spans="2:8" x14ac:dyDescent="0.45">
      <c r="B3" s="10" t="str">
        <f>'Stampa Unione'!B3</f>
        <v>CORTI MIRKO</v>
      </c>
      <c r="C3" s="38">
        <f>'Stampa Unione'!N3</f>
        <v>0</v>
      </c>
      <c r="D3" s="28">
        <f>'Stampa Unione'!O3</f>
        <v>0</v>
      </c>
      <c r="E3" t="s">
        <v>10</v>
      </c>
    </row>
    <row r="4" spans="2:8" x14ac:dyDescent="0.45">
      <c r="B4" s="1" t="str">
        <f>'Stampa Unione'!B4</f>
        <v>FAUR CONSTANTIN MADALIN</v>
      </c>
      <c r="C4" s="37">
        <f>'Stampa Unione'!N4</f>
        <v>0</v>
      </c>
      <c r="D4" s="27">
        <f>'Stampa Unione'!O4</f>
        <v>0</v>
      </c>
      <c r="G4" t="s">
        <v>9</v>
      </c>
      <c r="H4">
        <v>8</v>
      </c>
    </row>
    <row r="5" spans="2:8" x14ac:dyDescent="0.45">
      <c r="B5" s="10" t="str">
        <f>'Stampa Unione'!B5</f>
        <v>FURMANSKI PATRYK</v>
      </c>
      <c r="C5" s="38">
        <f>'Stampa Unione'!N5</f>
        <v>0</v>
      </c>
      <c r="D5" s="28">
        <f>'Stampa Unione'!O5</f>
        <v>0</v>
      </c>
    </row>
    <row r="6" spans="2:8" x14ac:dyDescent="0.45">
      <c r="B6" s="1" t="str">
        <f>'Stampa Unione'!B6</f>
        <v>GORI MARCO</v>
      </c>
      <c r="C6" s="39">
        <f>'Stampa Unione'!N6</f>
        <v>0</v>
      </c>
      <c r="D6" s="29">
        <f>'Stampa Unione'!O6</f>
        <v>0</v>
      </c>
    </row>
    <row r="7" spans="2:8" x14ac:dyDescent="0.45">
      <c r="B7" s="10" t="str">
        <f>'Stampa Unione'!B7</f>
        <v>HE ELISA</v>
      </c>
      <c r="C7" s="38">
        <f>'Stampa Unione'!N7</f>
        <v>0</v>
      </c>
      <c r="D7" s="28">
        <f>'Stampa Unione'!O7</f>
        <v>0</v>
      </c>
    </row>
    <row r="8" spans="2:8" x14ac:dyDescent="0.45">
      <c r="B8" s="1" t="str">
        <f>'Stampa Unione'!B8</f>
        <v>LIYANA MUDIYANSELAGE SHASHIKA DILSHAN</v>
      </c>
      <c r="C8" s="39">
        <f>'Stampa Unione'!N8</f>
        <v>0</v>
      </c>
      <c r="D8" s="29">
        <f>'Stampa Unione'!O8</f>
        <v>0</v>
      </c>
      <c r="E8" t="s">
        <v>10</v>
      </c>
    </row>
    <row r="9" spans="2:8" x14ac:dyDescent="0.45">
      <c r="B9" s="10" t="str">
        <f>'Stampa Unione'!B9</f>
        <v>MANUEL CHRISTIAN</v>
      </c>
      <c r="C9" s="38">
        <f>'Stampa Unione'!N9</f>
        <v>0</v>
      </c>
      <c r="D9" s="28">
        <f>'Stampa Unione'!O9</f>
        <v>0</v>
      </c>
    </row>
    <row r="10" spans="2:8" x14ac:dyDescent="0.45">
      <c r="B10" s="1" t="str">
        <f>'Stampa Unione'!B10</f>
        <v>MANZILLO MELANIA</v>
      </c>
      <c r="C10" s="39">
        <f>'Stampa Unione'!N10</f>
        <v>0</v>
      </c>
      <c r="D10" s="29">
        <f>'Stampa Unione'!O10</f>
        <v>0</v>
      </c>
    </row>
    <row r="11" spans="2:8" x14ac:dyDescent="0.45">
      <c r="B11" s="10" t="str">
        <f>'Stampa Unione'!B11</f>
        <v>MARTELLI BRUNO</v>
      </c>
      <c r="C11" s="38">
        <f>'Stampa Unione'!N11</f>
        <v>0</v>
      </c>
      <c r="D11" s="28">
        <f>'Stampa Unione'!O11</f>
        <v>0</v>
      </c>
    </row>
    <row r="12" spans="2:8" x14ac:dyDescent="0.45">
      <c r="B12" s="1" t="str">
        <f>'Stampa Unione'!B12</f>
        <v>ROGAI GUIDO</v>
      </c>
      <c r="C12" s="39">
        <f>'Stampa Unione'!N12</f>
        <v>0</v>
      </c>
      <c r="D12" s="29">
        <f>'Stampa Unione'!O12</f>
        <v>0</v>
      </c>
    </row>
    <row r="13" spans="2:8" x14ac:dyDescent="0.45">
      <c r="B13" s="10" t="str">
        <f>'Stampa Unione'!B13</f>
        <v>ROSELLI DANIELE</v>
      </c>
      <c r="C13" s="38">
        <f>'Stampa Unione'!N13</f>
        <v>0</v>
      </c>
      <c r="D13" s="28">
        <f>'Stampa Unione'!O13</f>
        <v>0</v>
      </c>
    </row>
    <row r="14" spans="2:8" x14ac:dyDescent="0.45">
      <c r="B14" s="1" t="str">
        <f>'Stampa Unione'!B14</f>
        <v>SABATINI LORENZO</v>
      </c>
      <c r="C14" s="39">
        <f>'Stampa Unione'!N14</f>
        <v>0</v>
      </c>
      <c r="D14" s="29">
        <f>'Stampa Unione'!O14</f>
        <v>0</v>
      </c>
    </row>
    <row r="15" spans="2:8" x14ac:dyDescent="0.45">
      <c r="B15" s="10" t="str">
        <f>'Stampa Unione'!B15</f>
        <v>SERNI MIRCO</v>
      </c>
      <c r="C15" s="38">
        <f>'Stampa Unione'!N15</f>
        <v>0</v>
      </c>
      <c r="D15" s="28">
        <f>'Stampa Unione'!O15</f>
        <v>0</v>
      </c>
      <c r="E15" t="s">
        <v>10</v>
      </c>
    </row>
    <row r="16" spans="2:8" x14ac:dyDescent="0.45">
      <c r="B16" s="1" t="str">
        <f>'Stampa Unione'!B16</f>
        <v>TARLINI DAVIDE</v>
      </c>
      <c r="C16" s="39">
        <f>'Stampa Unione'!N16</f>
        <v>0</v>
      </c>
      <c r="D16" s="29">
        <f>'Stampa Unione'!O16</f>
        <v>0</v>
      </c>
      <c r="E16" t="s">
        <v>10</v>
      </c>
    </row>
    <row r="17" spans="2:5" x14ac:dyDescent="0.45">
      <c r="B17" s="10" t="str">
        <f>'Stampa Unione'!B17</f>
        <v>TORELLI ANDREA</v>
      </c>
      <c r="C17" s="38">
        <f>'Stampa Unione'!N17</f>
        <v>0</v>
      </c>
      <c r="D17" s="28">
        <f>'Stampa Unione'!O17</f>
        <v>0</v>
      </c>
    </row>
    <row r="18" spans="2:5" x14ac:dyDescent="0.45">
      <c r="B18" s="1"/>
      <c r="C18" s="39"/>
      <c r="D18" s="29" t="e">
        <f>'Stampa Unione'!#REF!</f>
        <v>#REF!</v>
      </c>
    </row>
    <row r="19" spans="2:5" x14ac:dyDescent="0.45">
      <c r="B19" s="10"/>
      <c r="C19" s="38"/>
      <c r="D19" s="28" t="e">
        <f>'Stampa Unione'!#REF!</f>
        <v>#REF!</v>
      </c>
    </row>
    <row r="20" spans="2:5" x14ac:dyDescent="0.45">
      <c r="B20" s="1"/>
      <c r="C20" s="39"/>
      <c r="D20" s="29" t="e">
        <f>'Stampa Unione'!#REF!</f>
        <v>#REF!</v>
      </c>
    </row>
    <row r="21" spans="2:5" x14ac:dyDescent="0.45">
      <c r="B21" s="10"/>
      <c r="C21" s="38"/>
      <c r="D21" s="28" t="e">
        <f>'Stampa Unione'!#REF!</f>
        <v>#REF!</v>
      </c>
      <c r="E21" t="s">
        <v>10</v>
      </c>
    </row>
    <row r="22" spans="2:5" x14ac:dyDescent="0.45">
      <c r="B22" s="1"/>
      <c r="C22" s="39"/>
      <c r="D22" s="29" t="e">
        <f>'Stampa Unione'!#REF!</f>
        <v>#REF!</v>
      </c>
    </row>
    <row r="23" spans="2:5" x14ac:dyDescent="0.45">
      <c r="B23" s="10"/>
      <c r="C23" s="38"/>
      <c r="D23" s="28" t="e">
        <f>'Stampa Unione'!#REF!</f>
        <v>#REF!</v>
      </c>
      <c r="E23" t="s">
        <v>10</v>
      </c>
    </row>
    <row r="24" spans="2:5" x14ac:dyDescent="0.45">
      <c r="B24" s="1"/>
      <c r="C24" s="39"/>
      <c r="D24" s="29" t="e">
        <f>'Stampa Unione'!#REF!</f>
        <v>#REF!</v>
      </c>
    </row>
    <row r="25" spans="2:5" x14ac:dyDescent="0.45">
      <c r="B25" s="10"/>
      <c r="C25" s="38"/>
      <c r="D25" s="28" t="e">
        <f>'Stampa Unione'!#REF!</f>
        <v>#REF!</v>
      </c>
    </row>
    <row r="32" spans="2:5" x14ac:dyDescent="0.45">
      <c r="B32" t="s">
        <v>6</v>
      </c>
      <c r="D32" s="30">
        <f>COUNTIF(D2:D25,"&gt;=6")</f>
        <v>0</v>
      </c>
    </row>
    <row r="33" spans="2:4" x14ac:dyDescent="0.45">
      <c r="B33" t="s">
        <v>7</v>
      </c>
      <c r="D33" s="30">
        <f>COUNTIF(D2:D25,"&lt;&gt;0")-D32</f>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Stampa Unione</vt:lpstr>
      <vt:lpstr>Voti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2020-05-16T07:23:16Z</dcterms:modified>
</cp:coreProperties>
</file>