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I3" i="1" l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I2" i="1"/>
  <c r="G2" i="1"/>
  <c r="G4" i="1" l="1"/>
  <c r="D22" i="1" s="1"/>
  <c r="D14" i="1"/>
  <c r="D21" i="1"/>
  <c r="D5" i="1"/>
  <c r="D12" i="1"/>
  <c r="D19" i="1"/>
  <c r="G6" i="1"/>
  <c r="G7" i="1" s="1"/>
  <c r="D7" i="1" l="1"/>
  <c r="D23" i="1"/>
  <c r="D16" i="1"/>
  <c r="D9" i="1"/>
  <c r="D25" i="1"/>
  <c r="D2" i="1"/>
  <c r="I4" i="1" s="1"/>
  <c r="G12" i="1" s="1"/>
  <c r="D18" i="1"/>
  <c r="D11" i="1"/>
  <c r="D4" i="1"/>
  <c r="D20" i="1"/>
  <c r="D13" i="1"/>
  <c r="D6" i="1"/>
  <c r="D3" i="1"/>
  <c r="D15" i="1"/>
  <c r="D8" i="1"/>
  <c r="D24" i="1"/>
  <c r="D17" i="1"/>
  <c r="D10" i="1"/>
  <c r="G9" i="1" l="1"/>
  <c r="G16" i="1"/>
  <c r="H16" i="1"/>
</calcChain>
</file>

<file path=xl/sharedStrings.xml><?xml version="1.0" encoding="utf-8"?>
<sst xmlns="http://schemas.openxmlformats.org/spreadsheetml/2006/main" count="20" uniqueCount="20">
  <si>
    <r>
      <t>Incongruent
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</si>
  <si>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Congruent
(X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</t>
    </r>
  </si>
  <si>
    <t>Difference
(D)</t>
  </si>
  <si>
    <t>Squared Mean Deviation of Differences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</si>
  <si>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statistic</t>
    </r>
  </si>
  <si>
    <t>n</t>
  </si>
  <si>
    <t>α</t>
  </si>
  <si>
    <t>Cohen's d</t>
  </si>
  <si>
    <t>CI for mean poulation difference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</si>
  <si>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critical</t>
    </r>
  </si>
  <si>
    <t>Degrees of Freedom</t>
  </si>
  <si>
    <t>p-value</t>
  </si>
  <si>
    <r>
      <t>Sample Mean Congruent (</t>
    </r>
    <r>
      <rPr>
        <b/>
        <vertAlign val="subscript"/>
        <sz val="9"/>
        <color theme="3"/>
        <rFont val="MS Reference Sans Serif"/>
        <family val="2"/>
      </rPr>
      <t>C</t>
    </r>
    <r>
      <rPr>
        <b/>
        <sz val="9"/>
        <color theme="3"/>
        <rFont val="MS Reference Sans Serif"/>
        <family val="2"/>
      </rPr>
      <t>)</t>
    </r>
  </si>
  <si>
    <r>
      <t>Sample Standard Deviation  Congruent (S</t>
    </r>
    <r>
      <rPr>
        <b/>
        <vertAlign val="subscript"/>
        <sz val="9"/>
        <color theme="3"/>
        <rFont val="Calibri"/>
        <family val="2"/>
        <scheme val="minor"/>
      </rPr>
      <t>C</t>
    </r>
    <r>
      <rPr>
        <b/>
        <sz val="9"/>
        <color theme="3"/>
        <rFont val="Calibri"/>
        <family val="2"/>
        <scheme val="minor"/>
      </rPr>
      <t>)</t>
    </r>
  </si>
  <si>
    <r>
      <t>Mean of Differences (</t>
    </r>
    <r>
      <rPr>
        <b/>
        <vertAlign val="subscript"/>
        <sz val="9"/>
        <color theme="3"/>
        <rFont val="MS Reference Sans Serif"/>
        <family val="2"/>
      </rPr>
      <t>D</t>
    </r>
    <r>
      <rPr>
        <b/>
        <sz val="9"/>
        <color theme="3"/>
        <rFont val="MS Reference Sans Serif"/>
        <family val="2"/>
      </rPr>
      <t>)</t>
    </r>
  </si>
  <si>
    <r>
      <t>Sample Mean Incongruent (</t>
    </r>
    <r>
      <rPr>
        <vertAlign val="subscript"/>
        <sz val="9"/>
        <color theme="3"/>
        <rFont val="MS Reference Sans Serif"/>
        <family val="2"/>
      </rPr>
      <t>I</t>
    </r>
    <r>
      <rPr>
        <sz val="9"/>
        <color theme="3"/>
        <rFont val="MS Reference Sans Serif"/>
        <family val="2"/>
      </rPr>
      <t>)</t>
    </r>
  </si>
  <si>
    <r>
      <t>Sample Standard Deviation Incongruent (S</t>
    </r>
    <r>
      <rPr>
        <b/>
        <vertAlign val="subscript"/>
        <sz val="9"/>
        <color theme="3"/>
        <rFont val="Calibri"/>
        <family val="2"/>
        <scheme val="minor"/>
      </rPr>
      <t>I</t>
    </r>
    <r>
      <rPr>
        <b/>
        <sz val="9"/>
        <color theme="3"/>
        <rFont val="Calibri"/>
        <family val="2"/>
        <scheme val="minor"/>
      </rPr>
      <t>)</t>
    </r>
  </si>
  <si>
    <r>
      <t>Standard Deviation of Differences (S</t>
    </r>
    <r>
      <rPr>
        <b/>
        <vertAlign val="subscript"/>
        <sz val="9"/>
        <color theme="3"/>
        <rFont val="Calibri"/>
        <family val="2"/>
        <scheme val="minor"/>
      </rPr>
      <t>D</t>
    </r>
    <r>
      <rPr>
        <b/>
        <sz val="9"/>
        <color theme="3"/>
        <rFont val="Calibri"/>
        <family val="2"/>
        <scheme val="minor"/>
      </rPr>
      <t>)</t>
    </r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</si>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</sst>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6" formatCode="0.0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MS Reference Sans Serif"/>
      <family val="2"/>
    </font>
    <font>
      <b/>
      <vertAlign val="subscript"/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theme="3"/>
      <name val="MS Reference Sans Serif"/>
      <family val="2"/>
    </font>
    <font>
      <b/>
      <vertAlign val="subscript"/>
      <sz val="9"/>
      <color theme="3"/>
      <name val="MS Reference Sans Serif"/>
      <family val="2"/>
    </font>
    <font>
      <b/>
      <vertAlign val="subscript"/>
      <sz val="9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vertAlign val="subscript"/>
      <sz val="9"/>
      <color theme="3"/>
      <name val="MS Reference Sans Serif"/>
      <family val="2"/>
    </font>
    <font>
      <sz val="9"/>
      <color theme="3"/>
      <name val="MS Reference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8" fontId="0" fillId="0" borderId="0" xfId="0" applyNumberFormat="1"/>
    <xf numFmtId="2" fontId="0" fillId="0" borderId="0" xfId="0" applyNumberFormat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center" vertical="center" wrapText="1"/>
    </xf>
    <xf numFmtId="0" fontId="22" fillId="33" borderId="10" xfId="0" applyFont="1" applyFill="1" applyBorder="1" applyAlignment="1">
      <alignment wrapText="1"/>
    </xf>
    <xf numFmtId="2" fontId="21" fillId="33" borderId="10" xfId="0" applyNumberFormat="1" applyFont="1" applyFill="1" applyBorder="1"/>
    <xf numFmtId="168" fontId="21" fillId="33" borderId="10" xfId="0" applyNumberFormat="1" applyFont="1" applyFill="1" applyBorder="1"/>
    <xf numFmtId="176" fontId="21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17" sqref="G17"/>
    </sheetView>
  </sheetViews>
  <sheetFormatPr defaultRowHeight="15" x14ac:dyDescent="0.25"/>
  <cols>
    <col min="1" max="4" width="12.42578125" customWidth="1"/>
    <col min="6" max="6" width="33.140625" customWidth="1"/>
    <col min="7" max="7" width="13.7109375" bestFit="1" customWidth="1"/>
    <col min="8" max="8" width="32.5703125" customWidth="1"/>
    <col min="9" max="9" width="11" bestFit="1" customWidth="1"/>
    <col min="10" max="10" width="25.140625" bestFit="1" customWidth="1"/>
  </cols>
  <sheetData>
    <row r="1" spans="1:11" ht="60" x14ac:dyDescent="0.25">
      <c r="A1" s="5" t="s">
        <v>1</v>
      </c>
      <c r="B1" s="5" t="s">
        <v>0</v>
      </c>
      <c r="C1" s="5" t="s">
        <v>2</v>
      </c>
      <c r="D1" s="5" t="s">
        <v>3</v>
      </c>
    </row>
    <row r="2" spans="1:11" ht="27" x14ac:dyDescent="0.25">
      <c r="A2">
        <v>12.079000000000001</v>
      </c>
      <c r="B2">
        <v>19.277999999999999</v>
      </c>
      <c r="C2">
        <f>A2-B2</f>
        <v>-7.1989999999999981</v>
      </c>
      <c r="D2" s="1">
        <f>(C2-$G$4)^2</f>
        <v>0.58643687673611689</v>
      </c>
      <c r="F2" s="6" t="s">
        <v>12</v>
      </c>
      <c r="G2" s="7">
        <f>AVERAGE(A2:A25)</f>
        <v>14.051125000000001</v>
      </c>
      <c r="H2" s="6" t="s">
        <v>15</v>
      </c>
      <c r="I2" s="7">
        <f>AVERAGE(B2:B25)</f>
        <v>22.015916666666669</v>
      </c>
    </row>
    <row r="3" spans="1:11" ht="27" x14ac:dyDescent="0.25">
      <c r="A3">
        <v>16.791</v>
      </c>
      <c r="B3">
        <v>18.741</v>
      </c>
      <c r="C3">
        <f t="shared" ref="C3:C25" si="0">A3-B3</f>
        <v>-1.9499999999999993</v>
      </c>
      <c r="D3" s="1">
        <f>(C3-$G$4)^2</f>
        <v>36.177718793402811</v>
      </c>
      <c r="F3" s="6" t="s">
        <v>13</v>
      </c>
      <c r="G3" s="8">
        <f>_xlfn.STDEV.S(A2:A25)</f>
        <v>3.559357957645187</v>
      </c>
      <c r="H3" s="6" t="s">
        <v>16</v>
      </c>
      <c r="I3" s="8">
        <f>_xlfn.STDEV.S(B2:B25)</f>
        <v>4.7970571224691367</v>
      </c>
    </row>
    <row r="4" spans="1:11" ht="27" x14ac:dyDescent="0.25">
      <c r="A4">
        <v>9.5640000000000001</v>
      </c>
      <c r="B4">
        <v>21.213999999999999</v>
      </c>
      <c r="C4">
        <f t="shared" si="0"/>
        <v>-11.649999999999999</v>
      </c>
      <c r="D4" s="1">
        <f>(C4-$G$4)^2</f>
        <v>13.580760460069421</v>
      </c>
      <c r="F4" s="6" t="s">
        <v>14</v>
      </c>
      <c r="G4" s="7">
        <f>G2-I2</f>
        <v>-7.9647916666666685</v>
      </c>
      <c r="H4" s="6" t="s">
        <v>17</v>
      </c>
      <c r="I4" s="8">
        <f>SQRT(SUM(D2:D25)/(COUNT(D2:D25) - 1))</f>
        <v>4.8648269103590538</v>
      </c>
      <c r="J4" s="3"/>
      <c r="K4" s="2"/>
    </row>
    <row r="5" spans="1:11" x14ac:dyDescent="0.25">
      <c r="A5">
        <v>8.6300000000000008</v>
      </c>
      <c r="B5">
        <v>15.686999999999999</v>
      </c>
      <c r="C5">
        <f t="shared" si="0"/>
        <v>-7.0569999999999986</v>
      </c>
      <c r="D5" s="1">
        <f>(C5-$G$4)^2</f>
        <v>0.82408571006945031</v>
      </c>
      <c r="F5" s="4"/>
    </row>
    <row r="6" spans="1:11" x14ac:dyDescent="0.25">
      <c r="A6">
        <v>14.669</v>
      </c>
      <c r="B6">
        <v>22.803000000000001</v>
      </c>
      <c r="C6">
        <f t="shared" si="0"/>
        <v>-8.1340000000000003</v>
      </c>
      <c r="D6" s="1">
        <f>(C6-$G$4)^2</f>
        <v>2.8631460069443941E-2</v>
      </c>
      <c r="F6" s="6" t="s">
        <v>5</v>
      </c>
      <c r="G6" s="7">
        <f>COUNT(C2:C25)</f>
        <v>24</v>
      </c>
    </row>
    <row r="7" spans="1:11" x14ac:dyDescent="0.25">
      <c r="A7">
        <v>12.238</v>
      </c>
      <c r="B7">
        <v>20.878</v>
      </c>
      <c r="C7">
        <f t="shared" si="0"/>
        <v>-8.64</v>
      </c>
      <c r="D7" s="1">
        <f>(C7-$G$4)^2</f>
        <v>0.45590629340277611</v>
      </c>
      <c r="F7" s="6" t="s">
        <v>10</v>
      </c>
      <c r="G7" s="7">
        <f>G6-1</f>
        <v>23</v>
      </c>
    </row>
    <row r="8" spans="1:11" x14ac:dyDescent="0.25">
      <c r="A8">
        <v>14.692</v>
      </c>
      <c r="B8">
        <v>24.571999999999999</v>
      </c>
      <c r="C8">
        <f t="shared" si="0"/>
        <v>-9.879999999999999</v>
      </c>
      <c r="D8" s="1">
        <f>(C8-$G$4)^2</f>
        <v>3.6680229600694338</v>
      </c>
    </row>
    <row r="9" spans="1:11" ht="18.75" x14ac:dyDescent="0.35">
      <c r="A9">
        <v>8.9870000000000001</v>
      </c>
      <c r="B9">
        <v>17.393999999999998</v>
      </c>
      <c r="C9">
        <f t="shared" si="0"/>
        <v>-8.4069999999999983</v>
      </c>
      <c r="D9" s="1">
        <f>(C9-$G$4)^2</f>
        <v>0.19554821006944129</v>
      </c>
      <c r="F9" s="6" t="s">
        <v>4</v>
      </c>
      <c r="G9" s="7">
        <f>(G4/(I4/SQRT(G6)))</f>
        <v>-8.0207069441099623</v>
      </c>
    </row>
    <row r="10" spans="1:11" x14ac:dyDescent="0.25">
      <c r="A10">
        <v>9.4009999999999998</v>
      </c>
      <c r="B10">
        <v>20.762</v>
      </c>
      <c r="C10">
        <f t="shared" si="0"/>
        <v>-11.361000000000001</v>
      </c>
      <c r="D10" s="1">
        <f>(C10-$G$4)^2</f>
        <v>11.53423104340277</v>
      </c>
      <c r="F10" s="6" t="s">
        <v>6</v>
      </c>
      <c r="G10" s="7">
        <v>0.05</v>
      </c>
    </row>
    <row r="11" spans="1:11" ht="18.75" x14ac:dyDescent="0.35">
      <c r="A11">
        <v>14.48</v>
      </c>
      <c r="B11">
        <v>26.282</v>
      </c>
      <c r="C11">
        <f t="shared" si="0"/>
        <v>-11.802</v>
      </c>
      <c r="D11" s="1">
        <f>(C11-$G$4)^2</f>
        <v>14.72416779340276</v>
      </c>
      <c r="F11" s="6" t="s">
        <v>9</v>
      </c>
      <c r="G11" s="7">
        <v>-2.069</v>
      </c>
    </row>
    <row r="12" spans="1:11" x14ac:dyDescent="0.25">
      <c r="A12">
        <v>22.327999999999999</v>
      </c>
      <c r="B12">
        <v>24.524000000000001</v>
      </c>
      <c r="C12">
        <f t="shared" si="0"/>
        <v>-2.1960000000000015</v>
      </c>
      <c r="D12" s="1">
        <f>(C12-$G$4)^2</f>
        <v>33.278957293402783</v>
      </c>
      <c r="F12" s="6" t="s">
        <v>7</v>
      </c>
      <c r="G12" s="7">
        <f>G4/I4</f>
        <v>-1.6372199491222634</v>
      </c>
    </row>
    <row r="13" spans="1:11" x14ac:dyDescent="0.25">
      <c r="A13">
        <v>15.298</v>
      </c>
      <c r="B13">
        <v>18.643999999999998</v>
      </c>
      <c r="C13">
        <f t="shared" si="0"/>
        <v>-3.3459999999999983</v>
      </c>
      <c r="D13" s="1">
        <f>(C13-$G$4)^2</f>
        <v>21.333236460069475</v>
      </c>
      <c r="F13" s="6" t="s">
        <v>11</v>
      </c>
      <c r="G13" s="9">
        <v>4.1029999999999997E-8</v>
      </c>
    </row>
    <row r="14" spans="1:11" x14ac:dyDescent="0.25">
      <c r="A14">
        <v>15.073</v>
      </c>
      <c r="B14">
        <v>17.510000000000002</v>
      </c>
      <c r="C14">
        <f t="shared" si="0"/>
        <v>-2.4370000000000012</v>
      </c>
      <c r="D14" s="1">
        <f>(C14-$G$4)^2</f>
        <v>30.556480710069451</v>
      </c>
    </row>
    <row r="15" spans="1:11" x14ac:dyDescent="0.25">
      <c r="A15">
        <v>16.928999999999998</v>
      </c>
      <c r="B15">
        <v>20.329999999999998</v>
      </c>
      <c r="C15">
        <f t="shared" si="0"/>
        <v>-3.4009999999999998</v>
      </c>
      <c r="D15" s="1">
        <f>(C15-$G$4)^2</f>
        <v>20.828194376736128</v>
      </c>
      <c r="F15" s="6"/>
      <c r="G15" s="6" t="s">
        <v>18</v>
      </c>
      <c r="H15" s="6" t="s">
        <v>19</v>
      </c>
    </row>
    <row r="16" spans="1:11" ht="27" x14ac:dyDescent="0.25">
      <c r="A16">
        <v>18.2</v>
      </c>
      <c r="B16">
        <v>35.255000000000003</v>
      </c>
      <c r="C16">
        <f t="shared" si="0"/>
        <v>-17.055000000000003</v>
      </c>
      <c r="D16" s="1">
        <f>(C16-$G$4)^2</f>
        <v>82.631887543402797</v>
      </c>
      <c r="F16" s="6" t="s">
        <v>8</v>
      </c>
      <c r="G16" s="7">
        <f>G4-(G11*I4/SQRT(G6))</f>
        <v>-5.9102154213102827</v>
      </c>
      <c r="H16" s="7">
        <f>G4+(G11*I4/SQRT(G6))</f>
        <v>-10.019367912023053</v>
      </c>
    </row>
    <row r="17" spans="1:4" x14ac:dyDescent="0.25">
      <c r="A17">
        <v>12.13</v>
      </c>
      <c r="B17">
        <v>22.158000000000001</v>
      </c>
      <c r="C17">
        <f t="shared" si="0"/>
        <v>-10.028</v>
      </c>
      <c r="D17" s="1">
        <f>(C17-$G$4)^2</f>
        <v>4.2568286267361053</v>
      </c>
    </row>
    <row r="18" spans="1:4" x14ac:dyDescent="0.25">
      <c r="A18">
        <v>18.495000000000001</v>
      </c>
      <c r="B18">
        <v>25.138999999999999</v>
      </c>
      <c r="C18">
        <f t="shared" si="0"/>
        <v>-6.6439999999999984</v>
      </c>
      <c r="D18" s="1">
        <f>(C18-$G$4)^2</f>
        <v>1.7444906267361202</v>
      </c>
    </row>
    <row r="19" spans="1:4" x14ac:dyDescent="0.25">
      <c r="A19">
        <v>10.638999999999999</v>
      </c>
      <c r="B19">
        <v>20.428999999999998</v>
      </c>
      <c r="C19">
        <f t="shared" si="0"/>
        <v>-9.7899999999999991</v>
      </c>
      <c r="D19" s="1">
        <f>(C19-$G$4)^2</f>
        <v>3.3313854600694346</v>
      </c>
    </row>
    <row r="20" spans="1:4" x14ac:dyDescent="0.25">
      <c r="A20">
        <v>11.343999999999999</v>
      </c>
      <c r="B20">
        <v>17.425000000000001</v>
      </c>
      <c r="C20">
        <f t="shared" si="0"/>
        <v>-6.0810000000000013</v>
      </c>
      <c r="D20" s="1">
        <f>(C20-$G$4)^2</f>
        <v>3.5486710434027797</v>
      </c>
    </row>
    <row r="21" spans="1:4" x14ac:dyDescent="0.25">
      <c r="A21">
        <v>12.369</v>
      </c>
      <c r="B21">
        <v>34.287999999999997</v>
      </c>
      <c r="C21">
        <f t="shared" si="0"/>
        <v>-21.918999999999997</v>
      </c>
      <c r="D21" s="1">
        <f>(C21-$G$4)^2</f>
        <v>194.71993021006932</v>
      </c>
    </row>
    <row r="22" spans="1:4" x14ac:dyDescent="0.25">
      <c r="A22">
        <v>12.944000000000001</v>
      </c>
      <c r="B22">
        <v>23.893999999999998</v>
      </c>
      <c r="C22">
        <f t="shared" si="0"/>
        <v>-10.949999999999998</v>
      </c>
      <c r="D22" s="1">
        <f>(C22-$G$4)^2</f>
        <v>8.9114687934027526</v>
      </c>
    </row>
    <row r="23" spans="1:4" x14ac:dyDescent="0.25">
      <c r="A23">
        <v>14.233000000000001</v>
      </c>
      <c r="B23">
        <v>17.96</v>
      </c>
      <c r="C23">
        <f t="shared" si="0"/>
        <v>-3.7270000000000003</v>
      </c>
      <c r="D23" s="1">
        <f>(C23-$G$4)^2</f>
        <v>17.958878210069457</v>
      </c>
    </row>
    <row r="24" spans="1:4" x14ac:dyDescent="0.25">
      <c r="A24">
        <v>19.71</v>
      </c>
      <c r="B24">
        <v>22.058</v>
      </c>
      <c r="C24">
        <f t="shared" si="0"/>
        <v>-2.347999999999999</v>
      </c>
      <c r="D24" s="1">
        <f>(C24-$G$4)^2</f>
        <v>31.548348626736143</v>
      </c>
    </row>
    <row r="25" spans="1:4" x14ac:dyDescent="0.25">
      <c r="A25">
        <v>16.004000000000001</v>
      </c>
      <c r="B25">
        <v>21.157</v>
      </c>
      <c r="C25">
        <f t="shared" si="0"/>
        <v>-5.1529999999999987</v>
      </c>
      <c r="D25" s="1">
        <f>(C25-$G$4)^2</f>
        <v>7.9061723767361292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Natarajan</dc:creator>
  <cp:lastModifiedBy>RANATA</cp:lastModifiedBy>
  <dcterms:created xsi:type="dcterms:W3CDTF">2016-09-23T13:08:28Z</dcterms:created>
  <dcterms:modified xsi:type="dcterms:W3CDTF">2016-09-24T07:22:38Z</dcterms:modified>
</cp:coreProperties>
</file>