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6FD9F35-AE9E-489F-B876-23A8E3DD3C6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Girls &amp; Boys" sheetId="1" r:id="rId1"/>
    <sheet name="Smokers &amp; Non-Smok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D10" i="2"/>
  <c r="C10" i="2"/>
  <c r="D41" i="2"/>
  <c r="E41" i="2" s="1"/>
  <c r="F41" i="2" s="1"/>
  <c r="D40" i="2"/>
  <c r="E40" i="2" s="1"/>
  <c r="F40" i="2" s="1"/>
  <c r="D39" i="2"/>
  <c r="E39" i="2" s="1"/>
  <c r="F39" i="2" s="1"/>
  <c r="D38" i="2"/>
  <c r="E38" i="2" s="1"/>
  <c r="F38" i="2" s="1"/>
  <c r="E10" i="2" l="1"/>
  <c r="D29" i="2" s="1"/>
  <c r="F42" i="2"/>
  <c r="D16" i="1"/>
  <c r="G15" i="1"/>
  <c r="G14" i="1"/>
  <c r="F30" i="2" l="1"/>
  <c r="D30" i="2"/>
  <c r="G30" i="2" s="1"/>
  <c r="F29" i="2"/>
  <c r="G29" i="2" s="1"/>
  <c r="G16" i="1"/>
  <c r="H16" i="1" s="1"/>
  <c r="G31" i="2" l="1"/>
  <c r="F31" i="2"/>
  <c r="D31" i="2"/>
</calcChain>
</file>

<file path=xl/sharedStrings.xml><?xml version="1.0" encoding="utf-8"?>
<sst xmlns="http://schemas.openxmlformats.org/spreadsheetml/2006/main" count="92" uniqueCount="74">
  <si>
    <t>Girls</t>
  </si>
  <si>
    <t>Boys</t>
  </si>
  <si>
    <t>ROOT</t>
  </si>
  <si>
    <t>z = 7.017</t>
  </si>
  <si>
    <t>Step 1:</t>
  </si>
  <si>
    <t>z value from the two mean z test formula as below:</t>
  </si>
  <si>
    <t>z critical value for α = 5% from z-table so from z-table</t>
  </si>
  <si>
    <t>Z critical value = -1.96, +1.96 (will get two values due two tailed test)</t>
  </si>
  <si>
    <t>z critical then reject the null hypothesis.</t>
  </si>
  <si>
    <t>So, at 5% of LOS,</t>
  </si>
  <si>
    <t>Here, z calculated value is in between the z critical values. -1.96 &lt; Z &lt; 1.96</t>
  </si>
  <si>
    <t>Hence will reject the null hypothesis.</t>
  </si>
  <si>
    <t>Q: There is an assumption that there is no significant difference between boys and girls with respect to intelligence. Tests are conducted on two groups and the following are the observations.</t>
  </si>
  <si>
    <t>Two tailed test x1bar = 89 (Girls mean) x2bar = 82 (Boys mean) LoS (α) = 5%</t>
  </si>
  <si>
    <t>Both samples size [n1 = 50 &amp; n2 = 120 &gt;  30] hence will use z-test.</t>
  </si>
  <si>
    <t>Step 2:</t>
  </si>
  <si>
    <t>Step 3:</t>
  </si>
  <si>
    <r>
      <t>Solution</t>
    </r>
    <r>
      <rPr>
        <sz val="12"/>
        <color theme="1"/>
        <rFont val="Calibri"/>
        <family val="2"/>
        <scheme val="minor"/>
      </rPr>
      <t>:</t>
    </r>
  </si>
  <si>
    <r>
      <t xml:space="preserve">Ze = 1.96 &lt; Z  </t>
    </r>
    <r>
      <rPr>
        <b/>
        <sz val="12"/>
        <color theme="1"/>
        <rFont val="Wingdings"/>
        <charset val="2"/>
      </rPr>
      <t>à</t>
    </r>
    <r>
      <rPr>
        <b/>
        <sz val="12"/>
        <color theme="1"/>
        <rFont val="Calibri"/>
        <family val="2"/>
        <scheme val="minor"/>
      </rPr>
      <t xml:space="preserve"> Reject H0</t>
    </r>
  </si>
  <si>
    <r>
      <t>H</t>
    </r>
    <r>
      <rPr>
        <b/>
        <vertAlign val="subscript"/>
        <sz val="12"/>
        <color theme="1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 xml:space="preserve"> (Null Hypothesis)</t>
    </r>
    <r>
      <rPr>
        <sz val="12"/>
        <color theme="1"/>
        <rFont val="Calibri"/>
        <family val="2"/>
        <scheme val="minor"/>
      </rPr>
      <t>: No difference between boys and girls in intelligence. (</t>
    </r>
    <r>
      <rPr>
        <b/>
        <sz val="12"/>
        <color theme="1"/>
        <rFont val="Calibri"/>
        <family val="2"/>
        <scheme val="minor"/>
      </rPr>
      <t>μ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= </t>
    </r>
    <r>
      <rPr>
        <b/>
        <sz val="12"/>
        <color theme="1"/>
        <rFont val="Calibri"/>
        <family val="2"/>
        <scheme val="minor"/>
      </rPr>
      <t>μ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</si>
  <si>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H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(Alternate Hypothesis)</t>
    </r>
    <r>
      <rPr>
        <sz val="12"/>
        <color theme="1"/>
        <rFont val="Calibri"/>
        <family val="2"/>
        <scheme val="minor"/>
      </rPr>
      <t>: Boys and girls are different in intelligence (</t>
    </r>
    <r>
      <rPr>
        <b/>
        <sz val="12"/>
        <color theme="1"/>
        <rFont val="Calibri"/>
        <family val="2"/>
        <scheme val="minor"/>
      </rPr>
      <t>μ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≠ </t>
    </r>
    <r>
      <rPr>
        <b/>
        <sz val="12"/>
        <color theme="1"/>
        <rFont val="Calibri"/>
        <family val="2"/>
        <scheme val="minor"/>
      </rPr>
      <t>μ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) =&gt; </t>
    </r>
  </si>
  <si>
    <t>Here,  μ2 - μ2 = 0 assuming null hypothesis is true</t>
  </si>
  <si>
    <r>
      <t>z = [(x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bar - x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bar) - (μ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- μ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)]/√(s</t>
    </r>
    <r>
      <rPr>
        <vertAlign val="subscript"/>
        <sz val="12"/>
        <color theme="1"/>
        <rFont val="Calibri"/>
        <family val="2"/>
        <scheme val="minor"/>
      </rPr>
      <t>1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/n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+ s</t>
    </r>
    <r>
      <rPr>
        <vertAlign val="subscript"/>
        <sz val="12"/>
        <color theme="1"/>
        <rFont val="Calibri"/>
        <family val="2"/>
        <scheme val="minor"/>
      </rPr>
      <t>2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),</t>
    </r>
  </si>
  <si>
    <t>z value is in between z critical value then accept the null hypothesis if z cal is outside</t>
  </si>
  <si>
    <t>NAME</t>
  </si>
  <si>
    <t>MEAN</t>
  </si>
  <si>
    <t>ST. DEVIATION</t>
  </si>
  <si>
    <t>SIZE</t>
  </si>
  <si>
    <t>ST.SQR/SIZE</t>
  </si>
  <si>
    <t>Z-TEST</t>
  </si>
  <si>
    <t>X-BAR</t>
  </si>
  <si>
    <t>Q: Analyze the below data and tell whether you can conclude that smoking causes cancer or not?</t>
  </si>
  <si>
    <t>Category</t>
  </si>
  <si>
    <t>Diagnosed as Cancer</t>
  </si>
  <si>
    <t>Without Cancer</t>
  </si>
  <si>
    <t>Total</t>
  </si>
  <si>
    <t>Smokers</t>
  </si>
  <si>
    <t>Non-Smokers</t>
  </si>
  <si>
    <t>O</t>
  </si>
  <si>
    <t>E</t>
  </si>
  <si>
    <t>(O-E)</t>
  </si>
  <si>
    <t>A= (O-E)^2</t>
  </si>
  <si>
    <t>X^2 = (A/E)</t>
  </si>
  <si>
    <t>Solution:</t>
  </si>
  <si>
    <t>Calculating the expected value for each cell of the table (when null hypothesis is true)</t>
  </si>
  <si>
    <t>The expected values specify what the values of each cell of the table would be if there is no</t>
  </si>
  <si>
    <t>association between the two variables.</t>
  </si>
  <si>
    <t>The formula for computing the expected values requires the sample size, the row</t>
  </si>
  <si>
    <t>totals, and the column totals.</t>
  </si>
  <si>
    <t>expected value (e) = (row total * column total)/table total</t>
  </si>
  <si>
    <t>Now let’s create another table with observed and expected values both:</t>
  </si>
  <si>
    <t>Calculating the chi square value:</t>
  </si>
  <si>
    <t>Step 4:</t>
  </si>
  <si>
    <t>Decide if χ2 is statistically significant.</t>
  </si>
  <si>
    <t>The final step of the chi-square test of significance is to determine if the value of the chi-square test</t>
  </si>
  <si>
    <t>statistic is large enough to reject the null hypothesis.</t>
  </si>
  <si>
    <t>o = 220, e =</t>
  </si>
  <si>
    <t>o = 350, e =</t>
  </si>
  <si>
    <t>o = 230, e =</t>
  </si>
  <si>
    <t>o = 640, e =</t>
  </si>
  <si>
    <t>χ2 = 23.70</t>
  </si>
  <si>
    <r>
      <t>H0 (Null Hypothesis):</t>
    </r>
    <r>
      <rPr>
        <sz val="12"/>
        <color theme="1"/>
        <rFont val="Calibri"/>
        <family val="2"/>
        <scheme val="minor"/>
      </rPr>
      <t xml:space="preserve"> Cancer is dependent on smoking</t>
    </r>
  </si>
  <si>
    <r>
      <t>H1 (Alternate Hypothesis):</t>
    </r>
    <r>
      <rPr>
        <sz val="12"/>
        <color theme="1"/>
        <rFont val="Calibri"/>
        <family val="2"/>
        <scheme val="minor"/>
      </rPr>
      <t xml:space="preserve"> cancer is not dependent on smoking</t>
    </r>
  </si>
  <si>
    <r>
      <t xml:space="preserve">χ2 = </t>
    </r>
    <r>
      <rPr>
        <b/>
        <sz val="12"/>
        <color theme="1"/>
        <rFont val="Calibri"/>
        <family val="2"/>
        <scheme val="minor"/>
      </rPr>
      <t>Σ</t>
    </r>
    <r>
      <rPr>
        <sz val="12"/>
        <color theme="1"/>
        <rFont val="Calibri"/>
        <family val="2"/>
        <scheme val="minor"/>
      </rPr>
      <t>[(o-e)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]/e  </t>
    </r>
  </si>
  <si>
    <r>
      <t xml:space="preserve">Now will check χ2 table for the critical value with </t>
    </r>
    <r>
      <rPr>
        <b/>
        <sz val="12"/>
        <color theme="1"/>
        <rFont val="Calibri"/>
        <family val="2"/>
        <scheme val="minor"/>
      </rPr>
      <t>α = 5%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</si>
  <si>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So, from table we got χ2 (critical value at </t>
    </r>
    <r>
      <rPr>
        <b/>
        <sz val="12"/>
        <color theme="1"/>
        <rFont val="Calibri"/>
        <family val="2"/>
        <scheme val="minor"/>
      </rPr>
      <t>α = 5%</t>
    </r>
    <r>
      <rPr>
        <sz val="12"/>
        <color theme="1"/>
        <rFont val="Calibri"/>
        <family val="2"/>
        <scheme val="minor"/>
      </rPr>
      <t xml:space="preserve">) = 3.841 </t>
    </r>
  </si>
  <si>
    <t xml:space="preserve">Conclusion: </t>
  </si>
  <si>
    <t xml:space="preserve">The chi-square value of 23.70 is much larger than the critical value of 3.84, </t>
  </si>
  <si>
    <t>so the null hypothesis can be rejected.</t>
  </si>
  <si>
    <t xml:space="preserve">Which means with given data, it can be significantly concluded that cancer is not </t>
  </si>
  <si>
    <t>dependent on smoking.</t>
  </si>
  <si>
    <r>
      <t>Conclusion:</t>
    </r>
    <r>
      <rPr>
        <sz val="12"/>
        <color theme="1"/>
        <rFont val="Calibri"/>
        <family val="2"/>
        <scheme val="minor"/>
      </rPr>
      <t xml:space="preserve"> </t>
    </r>
  </si>
  <si>
    <t xml:space="preserve">with given data it is significantly proven that there is significant </t>
  </si>
  <si>
    <t>difference between the intelligence of boys and girls.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</si>
</sst>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theme="1"/>
      <name val="Wingdings"/>
      <charset val="2"/>
    </font>
    <font>
      <b/>
      <sz val="12"/>
      <color theme="0"/>
      <name val="Calibri"/>
      <family val="2"/>
      <scheme val="minor"/>
    </font>
    <font>
      <sz val="9"/>
      <color rgb="FF303030"/>
      <name val="Tahoma"/>
      <family val="2"/>
    </font>
    <font>
      <sz val="12"/>
      <color rgb="FF303030"/>
      <name val="Calibri"/>
      <family val="2"/>
      <scheme val="minor"/>
    </font>
    <font>
      <b/>
      <sz val="12"/>
      <color theme="0"/>
      <name val="Lucida Bright"/>
      <family val="1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/>
    <xf numFmtId="0" fontId="2" fillId="0" borderId="22" xfId="0" applyFont="1" applyBorder="1"/>
    <xf numFmtId="0" fontId="0" fillId="0" borderId="24" xfId="0" applyBorder="1"/>
    <xf numFmtId="0" fontId="2" fillId="0" borderId="25" xfId="0" applyFont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right" vertical="center" wrapText="1"/>
    </xf>
    <xf numFmtId="0" fontId="9" fillId="5" borderId="2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vertical="center"/>
    </xf>
    <xf numFmtId="0" fontId="2" fillId="0" borderId="19" xfId="0" applyFont="1" applyBorder="1"/>
    <xf numFmtId="0" fontId="1" fillId="0" borderId="21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2" fillId="0" borderId="24" xfId="0" applyFont="1" applyBorder="1"/>
    <xf numFmtId="0" fontId="1" fillId="0" borderId="0" xfId="0" applyFont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8" fillId="0" borderId="2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0" borderId="22" xfId="0" applyBorder="1"/>
    <xf numFmtId="0" fontId="7" fillId="2" borderId="27" xfId="0" applyFont="1" applyFill="1" applyBorder="1" applyAlignment="1">
      <alignment horizontal="center" vertical="center" wrapText="1"/>
    </xf>
    <xf numFmtId="0" fontId="9" fillId="5" borderId="27" xfId="0" applyFont="1" applyFill="1" applyBorder="1" applyAlignment="1">
      <alignment vertical="center" wrapText="1"/>
    </xf>
    <xf numFmtId="0" fontId="0" fillId="0" borderId="21" xfId="0" applyBorder="1"/>
    <xf numFmtId="0" fontId="7" fillId="2" borderId="28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0" fillId="0" borderId="25" xfId="0" applyBorder="1"/>
    <xf numFmtId="0" fontId="0" fillId="0" borderId="20" xfId="0" applyBorder="1"/>
    <xf numFmtId="0" fontId="2" fillId="0" borderId="23" xfId="0" applyFont="1" applyBorder="1" applyAlignment="1">
      <alignment vertical="center"/>
    </xf>
    <xf numFmtId="0" fontId="9" fillId="5" borderId="32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horizontal="right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right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vertical="center"/>
    </xf>
    <xf numFmtId="0" fontId="2" fillId="0" borderId="21" xfId="0" applyFont="1" applyBorder="1"/>
    <xf numFmtId="0" fontId="2" fillId="0" borderId="23" xfId="0" applyFont="1" applyBorder="1"/>
    <xf numFmtId="0" fontId="2" fillId="0" borderId="24" xfId="0" applyFont="1" applyBorder="1" applyAlignment="1">
      <alignment vertical="center"/>
    </xf>
    <xf numFmtId="0" fontId="1" fillId="4" borderId="17" xfId="0" applyFont="1" applyFill="1" applyBorder="1"/>
    <xf numFmtId="0" fontId="1" fillId="4" borderId="3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17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/>
    <xf numFmtId="0" fontId="1" fillId="0" borderId="21" xfId="0" applyFont="1" applyFill="1" applyBorder="1" applyAlignment="1">
      <alignment vertical="center"/>
    </xf>
    <xf numFmtId="0" fontId="2" fillId="0" borderId="22" xfId="0" applyFont="1" applyFill="1" applyBorder="1"/>
    <xf numFmtId="0" fontId="2" fillId="0" borderId="21" xfId="0" applyFont="1" applyFill="1" applyBorder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0" borderId="24" xfId="0" applyFont="1" applyFill="1" applyBorder="1"/>
    <xf numFmtId="0" fontId="2" fillId="0" borderId="25" xfId="0" applyFont="1" applyFill="1" applyBorder="1"/>
    <xf numFmtId="0" fontId="1" fillId="10" borderId="18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 vertical="center"/>
    </xf>
    <xf numFmtId="0" fontId="7" fillId="11" borderId="43" xfId="0" applyFont="1" applyFill="1" applyBorder="1" applyAlignment="1">
      <alignment horizontal="center" vertical="center" wrapText="1"/>
    </xf>
    <xf numFmtId="0" fontId="7" fillId="11" borderId="44" xfId="0" applyFont="1" applyFill="1" applyBorder="1" applyAlignment="1">
      <alignment horizontal="center" vertical="center" wrapText="1"/>
    </xf>
    <xf numFmtId="0" fontId="7" fillId="11" borderId="45" xfId="0" applyFont="1" applyFill="1" applyBorder="1" applyAlignment="1">
      <alignment horizontal="center" vertical="center" wrapText="1"/>
    </xf>
    <xf numFmtId="0" fontId="10" fillId="8" borderId="43" xfId="0" applyFont="1" applyFill="1" applyBorder="1" applyAlignment="1">
      <alignment horizontal="left" vertical="center" wrapText="1"/>
    </xf>
    <xf numFmtId="0" fontId="10" fillId="8" borderId="44" xfId="0" applyFont="1" applyFill="1" applyBorder="1" applyAlignment="1">
      <alignment horizontal="left" vertical="center" wrapText="1"/>
    </xf>
    <xf numFmtId="0" fontId="10" fillId="8" borderId="45" xfId="0" applyFont="1" applyFill="1" applyBorder="1" applyAlignment="1">
      <alignment horizontal="left" vertical="center" wrapText="1"/>
    </xf>
    <xf numFmtId="0" fontId="10" fillId="8" borderId="46" xfId="0" applyFont="1" applyFill="1" applyBorder="1" applyAlignment="1">
      <alignment horizontal="left" vertical="center" wrapText="1"/>
    </xf>
    <xf numFmtId="0" fontId="10" fillId="8" borderId="30" xfId="0" applyFont="1" applyFill="1" applyBorder="1" applyAlignment="1">
      <alignment horizontal="left" vertical="center" wrapText="1"/>
    </xf>
    <xf numFmtId="0" fontId="10" fillId="8" borderId="47" xfId="0" applyFont="1" applyFill="1" applyBorder="1" applyAlignment="1">
      <alignment horizontal="left" vertical="center" wrapText="1"/>
    </xf>
    <xf numFmtId="0" fontId="10" fillId="8" borderId="48" xfId="0" applyFont="1" applyFill="1" applyBorder="1" applyAlignment="1">
      <alignment horizontal="left" vertical="center" wrapText="1"/>
    </xf>
    <xf numFmtId="0" fontId="10" fillId="8" borderId="49" xfId="0" applyFont="1" applyFill="1" applyBorder="1" applyAlignment="1">
      <alignment horizontal="left" vertical="center" wrapText="1"/>
    </xf>
    <xf numFmtId="0" fontId="10" fillId="8" borderId="39" xfId="0" applyFont="1" applyFill="1" applyBorder="1" applyAlignment="1">
      <alignment horizontal="left" vertical="center" wrapText="1"/>
    </xf>
    <xf numFmtId="0" fontId="10" fillId="8" borderId="40" xfId="0" applyFont="1" applyFill="1" applyBorder="1" applyAlignment="1">
      <alignment horizontal="left" vertical="center" wrapText="1"/>
    </xf>
    <xf numFmtId="0" fontId="10" fillId="8" borderId="41" xfId="0" applyFont="1" applyFill="1" applyBorder="1" applyAlignment="1">
      <alignment horizontal="left" vertical="center" wrapText="1"/>
    </xf>
    <xf numFmtId="0" fontId="10" fillId="8" borderId="42" xfId="0" applyFont="1" applyFill="1" applyBorder="1" applyAlignment="1">
      <alignment horizontal="left" vertical="center" wrapText="1"/>
    </xf>
    <xf numFmtId="0" fontId="10" fillId="8" borderId="0" xfId="0" applyFont="1" applyFill="1" applyBorder="1" applyAlignment="1">
      <alignment horizontal="left" vertical="center" wrapText="1"/>
    </xf>
    <xf numFmtId="0" fontId="10" fillId="8" borderId="4" xfId="0" applyFont="1" applyFill="1" applyBorder="1" applyAlignment="1">
      <alignment horizontal="left" vertical="center" wrapText="1"/>
    </xf>
    <xf numFmtId="0" fontId="10" fillId="8" borderId="50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left" vertical="center" wrapText="1"/>
    </xf>
    <xf numFmtId="0" fontId="10" fillId="8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EE4753-3078-4AF8-A0D8-DE691C297EBE}" name="Table3" displayName="Table3" ref="C13:H15" totalsRowShown="0" headerRowDxfId="9" dataDxfId="7" headerRowBorderDxfId="8" tableBorderDxfId="6">
  <tableColumns count="6">
    <tableColumn id="1" xr3:uid="{F2D640DE-2D2D-4D51-9E36-D697D22AE782}" name="NAME" dataDxfId="5"/>
    <tableColumn id="2" xr3:uid="{F8A08137-D6AF-41D2-9B95-2094308BC0B5}" name="MEAN" dataDxfId="4"/>
    <tableColumn id="3" xr3:uid="{E301BB4D-FEBB-4E11-950D-74AA51EE4C62}" name="ST. DEVIATION" dataDxfId="3"/>
    <tableColumn id="4" xr3:uid="{603496A2-C4E0-4823-BBA9-E2AC2098FC37}" name="SIZE" dataDxfId="2"/>
    <tableColumn id="5" xr3:uid="{3541B8DC-1A34-4F87-9606-67C1B87D10B2}" name="ST.SQR/SIZE" dataDxfId="1">
      <calculatedColumnFormula>E14^2/F14</calculatedColumnFormula>
    </tableColumn>
    <tableColumn id="6" xr3:uid="{822A23D8-E98E-451E-AC2B-7E66A6AF003F}" name="Z-TEST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4"/>
  <sheetViews>
    <sheetView zoomScaleNormal="100" workbookViewId="0">
      <selection activeCell="K4" sqref="K4"/>
    </sheetView>
  </sheetViews>
  <sheetFormatPr defaultColWidth="9.28515625" defaultRowHeight="15.75" x14ac:dyDescent="0.25"/>
  <cols>
    <col min="1" max="1" width="2.42578125" style="1" customWidth="1"/>
    <col min="2" max="2" width="8" style="1" customWidth="1"/>
    <col min="3" max="3" width="9.7109375" style="1" customWidth="1"/>
    <col min="4" max="4" width="12" style="1" customWidth="1"/>
    <col min="5" max="5" width="13.42578125" style="1" customWidth="1"/>
    <col min="6" max="6" width="9.28515625" style="1"/>
    <col min="7" max="7" width="13.7109375" style="1" customWidth="1"/>
    <col min="8" max="8" width="9.28515625" style="1"/>
    <col min="9" max="9" width="11" style="1" customWidth="1"/>
    <col min="10" max="16384" width="9.28515625" style="1"/>
  </cols>
  <sheetData>
    <row r="1" spans="2:15" ht="15" customHeight="1" thickBot="1" x14ac:dyDescent="0.3"/>
    <row r="2" spans="2:15" ht="15.75" customHeight="1" x14ac:dyDescent="0.25">
      <c r="B2" s="103" t="s">
        <v>12</v>
      </c>
      <c r="C2" s="104"/>
      <c r="D2" s="104"/>
      <c r="E2" s="104"/>
      <c r="F2" s="104"/>
      <c r="G2" s="104"/>
      <c r="H2" s="104"/>
      <c r="I2" s="105"/>
      <c r="J2" s="5"/>
      <c r="K2" s="2"/>
      <c r="L2" s="2"/>
      <c r="M2" s="2"/>
      <c r="N2" s="2"/>
      <c r="O2" s="2"/>
    </row>
    <row r="3" spans="2:15" x14ac:dyDescent="0.25">
      <c r="B3" s="106"/>
      <c r="C3" s="107"/>
      <c r="D3" s="107"/>
      <c r="E3" s="107"/>
      <c r="F3" s="107"/>
      <c r="G3" s="107"/>
      <c r="H3" s="107"/>
      <c r="I3" s="108"/>
      <c r="J3" s="5"/>
      <c r="K3" s="2"/>
      <c r="L3" s="2"/>
      <c r="M3" s="2"/>
      <c r="N3" s="2"/>
      <c r="O3" s="2"/>
    </row>
    <row r="4" spans="2:15" x14ac:dyDescent="0.25">
      <c r="B4" s="106"/>
      <c r="C4" s="107"/>
      <c r="D4" s="107"/>
      <c r="E4" s="107"/>
      <c r="F4" s="107"/>
      <c r="G4" s="107"/>
      <c r="H4" s="107"/>
      <c r="I4" s="108"/>
      <c r="J4" s="5"/>
      <c r="K4" s="2"/>
      <c r="L4" s="2"/>
      <c r="M4" s="2"/>
      <c r="N4" s="2"/>
      <c r="O4" s="2"/>
    </row>
    <row r="5" spans="2:15" ht="16.5" thickBot="1" x14ac:dyDescent="0.3">
      <c r="B5" s="109"/>
      <c r="C5" s="110"/>
      <c r="D5" s="110"/>
      <c r="E5" s="110"/>
      <c r="F5" s="110"/>
      <c r="G5" s="110"/>
      <c r="H5" s="110"/>
      <c r="I5" s="111"/>
      <c r="J5" s="5"/>
      <c r="K5" s="2"/>
      <c r="L5" s="2"/>
      <c r="M5" s="2"/>
      <c r="N5" s="2"/>
      <c r="O5" s="2"/>
    </row>
    <row r="6" spans="2:15" ht="16.5" thickBot="1" x14ac:dyDescent="0.3">
      <c r="B6" s="75"/>
      <c r="C6" s="75"/>
      <c r="D6" s="75"/>
      <c r="E6" s="75"/>
      <c r="F6" s="75"/>
      <c r="G6" s="75"/>
    </row>
    <row r="7" spans="2:15" ht="31.5" x14ac:dyDescent="0.25">
      <c r="B7" s="92" t="s">
        <v>24</v>
      </c>
      <c r="C7" s="93" t="s">
        <v>25</v>
      </c>
      <c r="D7" s="93" t="s">
        <v>26</v>
      </c>
      <c r="E7" s="94" t="s">
        <v>27</v>
      </c>
      <c r="F7" s="75"/>
      <c r="G7" s="75"/>
    </row>
    <row r="8" spans="2:15" x14ac:dyDescent="0.25">
      <c r="B8" s="77" t="s">
        <v>0</v>
      </c>
      <c r="C8" s="76">
        <v>89</v>
      </c>
      <c r="D8" s="76">
        <v>4</v>
      </c>
      <c r="E8" s="78">
        <v>50</v>
      </c>
      <c r="F8" s="75"/>
      <c r="G8" s="75"/>
    </row>
    <row r="9" spans="2:15" ht="16.5" thickBot="1" x14ac:dyDescent="0.3">
      <c r="B9" s="79" t="s">
        <v>1</v>
      </c>
      <c r="C9" s="80">
        <v>82</v>
      </c>
      <c r="D9" s="80">
        <v>9</v>
      </c>
      <c r="E9" s="81">
        <v>120</v>
      </c>
      <c r="F9" s="75"/>
      <c r="G9" s="75"/>
    </row>
    <row r="10" spans="2:15" x14ac:dyDescent="0.25">
      <c r="B10" s="75"/>
      <c r="C10" s="75"/>
      <c r="D10" s="75"/>
      <c r="E10" s="75"/>
      <c r="F10" s="75"/>
      <c r="G10" s="75"/>
      <c r="H10" s="75"/>
      <c r="I10" s="75"/>
    </row>
    <row r="11" spans="2:15" x14ac:dyDescent="0.25">
      <c r="B11" s="67" t="s">
        <v>17</v>
      </c>
      <c r="C11" s="68"/>
      <c r="D11" s="68"/>
      <c r="E11" s="68"/>
      <c r="F11" s="68"/>
      <c r="G11" s="68"/>
      <c r="H11" s="68"/>
      <c r="I11" s="69"/>
    </row>
    <row r="12" spans="2:15" x14ac:dyDescent="0.25">
      <c r="B12" s="63"/>
      <c r="C12" s="82"/>
      <c r="D12" s="82"/>
      <c r="E12" s="82"/>
      <c r="F12" s="82"/>
      <c r="G12" s="82"/>
      <c r="H12" s="82"/>
      <c r="I12" s="13"/>
    </row>
    <row r="13" spans="2:15" ht="32.25" thickBot="1" x14ac:dyDescent="0.3">
      <c r="B13" s="63"/>
      <c r="C13" s="6" t="s">
        <v>24</v>
      </c>
      <c r="D13" s="7" t="s">
        <v>25</v>
      </c>
      <c r="E13" s="7" t="s">
        <v>26</v>
      </c>
      <c r="F13" s="7" t="s">
        <v>27</v>
      </c>
      <c r="G13" s="7" t="s">
        <v>28</v>
      </c>
      <c r="H13" s="8" t="s">
        <v>29</v>
      </c>
      <c r="I13" s="13"/>
    </row>
    <row r="14" spans="2:15" x14ac:dyDescent="0.25">
      <c r="B14" s="63"/>
      <c r="C14" s="60" t="s">
        <v>0</v>
      </c>
      <c r="D14" s="61">
        <v>89</v>
      </c>
      <c r="E14" s="61">
        <v>4</v>
      </c>
      <c r="F14" s="61">
        <v>50</v>
      </c>
      <c r="G14" s="61">
        <f>E14^2/F14</f>
        <v>0.32</v>
      </c>
      <c r="H14" s="74"/>
      <c r="I14" s="13"/>
    </row>
    <row r="15" spans="2:15" ht="16.5" thickBot="1" x14ac:dyDescent="0.3">
      <c r="B15" s="63"/>
      <c r="C15" s="60" t="s">
        <v>1</v>
      </c>
      <c r="D15" s="61">
        <v>82</v>
      </c>
      <c r="E15" s="61">
        <v>9</v>
      </c>
      <c r="F15" s="61">
        <v>120</v>
      </c>
      <c r="G15" s="61">
        <f>E15^2/F15</f>
        <v>0.67500000000000004</v>
      </c>
      <c r="H15" s="74"/>
      <c r="I15" s="13"/>
    </row>
    <row r="16" spans="2:15" ht="16.5" thickBot="1" x14ac:dyDescent="0.3">
      <c r="B16" s="63"/>
      <c r="C16" s="9" t="s">
        <v>30</v>
      </c>
      <c r="D16" s="9">
        <f>(D14-D15)</f>
        <v>7</v>
      </c>
      <c r="E16" s="9"/>
      <c r="F16" s="9" t="s">
        <v>2</v>
      </c>
      <c r="G16" s="9">
        <f>SQRT(G14+G15)</f>
        <v>0.99749686716300023</v>
      </c>
      <c r="H16" s="10">
        <f>D16/G16</f>
        <v>7.0175658996391963</v>
      </c>
      <c r="I16" s="13"/>
    </row>
    <row r="17" spans="2:9" x14ac:dyDescent="0.25">
      <c r="B17" s="63"/>
      <c r="C17" s="82"/>
      <c r="D17" s="82"/>
      <c r="E17" s="82"/>
      <c r="F17" s="82"/>
      <c r="G17" s="82"/>
      <c r="H17" s="82"/>
      <c r="I17" s="13"/>
    </row>
    <row r="18" spans="2:9" ht="18.75" x14ac:dyDescent="0.25">
      <c r="B18" s="84" t="s">
        <v>19</v>
      </c>
      <c r="C18" s="83"/>
      <c r="D18" s="83"/>
      <c r="E18" s="83"/>
      <c r="F18" s="83"/>
      <c r="G18" s="83"/>
      <c r="H18" s="83"/>
      <c r="I18" s="85"/>
    </row>
    <row r="19" spans="2:9" ht="18.75" x14ac:dyDescent="0.25">
      <c r="B19" s="84" t="s">
        <v>20</v>
      </c>
      <c r="C19" s="83"/>
      <c r="D19" s="83"/>
      <c r="E19" s="83"/>
      <c r="F19" s="83"/>
      <c r="G19" s="83"/>
      <c r="H19" s="83"/>
      <c r="I19" s="85"/>
    </row>
    <row r="20" spans="2:9" x14ac:dyDescent="0.25">
      <c r="B20" s="86" t="s">
        <v>13</v>
      </c>
      <c r="C20" s="83"/>
      <c r="D20" s="83"/>
      <c r="E20" s="83"/>
      <c r="F20" s="83"/>
      <c r="G20" s="83"/>
      <c r="H20" s="83"/>
      <c r="I20" s="85"/>
    </row>
    <row r="21" spans="2:9" x14ac:dyDescent="0.25">
      <c r="B21" s="87" t="s">
        <v>14</v>
      </c>
      <c r="C21" s="88"/>
      <c r="D21" s="88"/>
      <c r="E21" s="88"/>
      <c r="F21" s="88"/>
      <c r="G21" s="88"/>
      <c r="H21" s="88"/>
      <c r="I21" s="89"/>
    </row>
    <row r="23" spans="2:9" x14ac:dyDescent="0.25">
      <c r="B23" s="62" t="s">
        <v>4</v>
      </c>
      <c r="C23" s="32"/>
      <c r="D23" s="32"/>
      <c r="E23" s="32"/>
      <c r="F23" s="32"/>
      <c r="G23" s="32"/>
      <c r="H23" s="32"/>
      <c r="I23" s="12"/>
    </row>
    <row r="24" spans="2:9" x14ac:dyDescent="0.25">
      <c r="B24" s="37" t="s">
        <v>5</v>
      </c>
      <c r="I24" s="13"/>
    </row>
    <row r="25" spans="2:9" ht="18.75" x14ac:dyDescent="0.25">
      <c r="B25" s="37" t="s">
        <v>22</v>
      </c>
      <c r="I25" s="13"/>
    </row>
    <row r="26" spans="2:9" x14ac:dyDescent="0.25">
      <c r="B26" s="63"/>
      <c r="D26" s="1" t="s">
        <v>21</v>
      </c>
      <c r="I26" s="13"/>
    </row>
    <row r="27" spans="2:9" x14ac:dyDescent="0.25">
      <c r="B27" s="63"/>
      <c r="I27" s="13"/>
    </row>
    <row r="28" spans="2:9" x14ac:dyDescent="0.25">
      <c r="B28" s="67" t="s">
        <v>3</v>
      </c>
      <c r="C28" s="69"/>
      <c r="D28" s="35"/>
      <c r="E28" s="35"/>
      <c r="F28" s="35"/>
      <c r="G28" s="35"/>
      <c r="H28" s="35"/>
      <c r="I28" s="15"/>
    </row>
    <row r="30" spans="2:9" x14ac:dyDescent="0.25">
      <c r="B30" s="62" t="s">
        <v>15</v>
      </c>
      <c r="C30" s="32"/>
      <c r="D30" s="32"/>
      <c r="E30" s="32"/>
      <c r="F30" s="32"/>
      <c r="G30" s="32"/>
      <c r="H30" s="32"/>
      <c r="I30" s="12"/>
    </row>
    <row r="31" spans="2:9" x14ac:dyDescent="0.25">
      <c r="B31" s="37" t="s">
        <v>6</v>
      </c>
      <c r="I31" s="13"/>
    </row>
    <row r="32" spans="2:9" x14ac:dyDescent="0.25">
      <c r="B32" s="52" t="s">
        <v>7</v>
      </c>
      <c r="C32" s="35"/>
      <c r="D32" s="35"/>
      <c r="E32" s="35"/>
      <c r="F32" s="35"/>
      <c r="G32" s="35"/>
      <c r="H32" s="35"/>
      <c r="I32" s="15"/>
    </row>
    <row r="34" spans="2:9" x14ac:dyDescent="0.25">
      <c r="B34" s="62" t="s">
        <v>16</v>
      </c>
      <c r="C34" s="32"/>
      <c r="D34" s="32"/>
      <c r="E34" s="32"/>
      <c r="F34" s="32"/>
      <c r="G34" s="32"/>
      <c r="H34" s="32"/>
      <c r="I34" s="12"/>
    </row>
    <row r="35" spans="2:9" x14ac:dyDescent="0.25">
      <c r="B35" s="37" t="s">
        <v>23</v>
      </c>
      <c r="I35" s="13"/>
    </row>
    <row r="36" spans="2:9" x14ac:dyDescent="0.25">
      <c r="B36" s="37" t="s">
        <v>8</v>
      </c>
      <c r="I36" s="13"/>
    </row>
    <row r="37" spans="2:9" x14ac:dyDescent="0.25">
      <c r="B37" s="63"/>
      <c r="I37" s="13"/>
    </row>
    <row r="38" spans="2:9" x14ac:dyDescent="0.25">
      <c r="B38" s="37" t="s">
        <v>9</v>
      </c>
      <c r="I38" s="13"/>
    </row>
    <row r="39" spans="2:9" x14ac:dyDescent="0.25">
      <c r="B39" s="67" t="s">
        <v>18</v>
      </c>
      <c r="C39" s="68"/>
      <c r="D39" s="69"/>
      <c r="I39" s="13"/>
    </row>
    <row r="40" spans="2:9" x14ac:dyDescent="0.25">
      <c r="B40" s="63"/>
      <c r="C40" s="4" t="s">
        <v>10</v>
      </c>
      <c r="I40" s="13"/>
    </row>
    <row r="41" spans="2:9" x14ac:dyDescent="0.25">
      <c r="B41" s="64"/>
      <c r="C41" s="65" t="s">
        <v>11</v>
      </c>
      <c r="D41" s="35"/>
      <c r="E41" s="35"/>
      <c r="F41" s="35"/>
      <c r="G41" s="35"/>
      <c r="H41" s="35"/>
      <c r="I41" s="15"/>
    </row>
    <row r="43" spans="2:9" x14ac:dyDescent="0.25">
      <c r="B43" s="90" t="s">
        <v>71</v>
      </c>
      <c r="C43" s="91"/>
      <c r="D43" s="32" t="s">
        <v>72</v>
      </c>
      <c r="E43" s="32"/>
      <c r="F43" s="32"/>
      <c r="G43" s="32"/>
      <c r="H43" s="32"/>
      <c r="I43" s="12"/>
    </row>
    <row r="44" spans="2:9" x14ac:dyDescent="0.25">
      <c r="B44" s="64"/>
      <c r="C44" s="35"/>
      <c r="D44" s="35" t="s">
        <v>73</v>
      </c>
      <c r="E44" s="35"/>
      <c r="F44" s="35"/>
      <c r="G44" s="35"/>
      <c r="H44" s="35"/>
      <c r="I44" s="15"/>
    </row>
  </sheetData>
  <mergeCells count="5">
    <mergeCell ref="B43:C43"/>
    <mergeCell ref="B2:I5"/>
    <mergeCell ref="B11:I11"/>
    <mergeCell ref="B28:C28"/>
    <mergeCell ref="B39:D39"/>
  </mergeCells>
  <pageMargins left="0.7" right="0.7" top="0.4" bottom="0.34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6AD1-F3B3-4A07-9154-C18860A427A1}">
  <dimension ref="B1:H59"/>
  <sheetViews>
    <sheetView tabSelected="1" zoomScaleNormal="102" workbookViewId="0">
      <selection activeCell="G7" sqref="G7"/>
    </sheetView>
  </sheetViews>
  <sheetFormatPr defaultColWidth="10.85546875" defaultRowHeight="15" x14ac:dyDescent="0.25"/>
  <cols>
    <col min="1" max="1" width="2.42578125" customWidth="1"/>
    <col min="2" max="2" width="14.42578125" customWidth="1"/>
    <col min="3" max="4" width="15.140625" customWidth="1"/>
    <col min="5" max="6" width="13.7109375" bestFit="1" customWidth="1"/>
    <col min="7" max="7" width="15" customWidth="1"/>
  </cols>
  <sheetData>
    <row r="1" spans="2:8" ht="15.75" thickBot="1" x14ac:dyDescent="0.3"/>
    <row r="2" spans="2:8" ht="15" customHeight="1" x14ac:dyDescent="0.25">
      <c r="B2" s="95" t="s">
        <v>31</v>
      </c>
      <c r="C2" s="96"/>
      <c r="D2" s="96"/>
      <c r="E2" s="96"/>
      <c r="F2" s="96"/>
      <c r="G2" s="96"/>
      <c r="H2" s="97"/>
    </row>
    <row r="3" spans="2:8" ht="15" customHeight="1" x14ac:dyDescent="0.25">
      <c r="B3" s="98"/>
      <c r="C3" s="71"/>
      <c r="D3" s="71"/>
      <c r="E3" s="71"/>
      <c r="F3" s="71"/>
      <c r="G3" s="71"/>
      <c r="H3" s="99"/>
    </row>
    <row r="4" spans="2:8" ht="15" customHeight="1" x14ac:dyDescent="0.25">
      <c r="B4" s="98"/>
      <c r="C4" s="71"/>
      <c r="D4" s="71"/>
      <c r="E4" s="71"/>
      <c r="F4" s="71"/>
      <c r="G4" s="71"/>
      <c r="H4" s="99"/>
    </row>
    <row r="5" spans="2:8" ht="15" customHeight="1" thickBot="1" x14ac:dyDescent="0.3">
      <c r="B5" s="100"/>
      <c r="C5" s="101"/>
      <c r="D5" s="101"/>
      <c r="E5" s="101"/>
      <c r="F5" s="101"/>
      <c r="G5" s="101"/>
      <c r="H5" s="102"/>
    </row>
    <row r="6" spans="2:8" ht="16.5" thickBot="1" x14ac:dyDescent="0.3">
      <c r="B6" s="1"/>
      <c r="C6" s="1"/>
      <c r="D6" s="1"/>
      <c r="E6" s="1"/>
      <c r="F6" s="1"/>
      <c r="G6" s="1"/>
      <c r="H6" s="1"/>
    </row>
    <row r="7" spans="2:8" ht="32.25" thickBot="1" x14ac:dyDescent="0.3">
      <c r="B7" s="26" t="s">
        <v>32</v>
      </c>
      <c r="C7" s="26" t="s">
        <v>33</v>
      </c>
      <c r="D7" s="26" t="s">
        <v>34</v>
      </c>
      <c r="E7" s="26" t="s">
        <v>35</v>
      </c>
      <c r="G7" s="1"/>
      <c r="H7" s="1"/>
    </row>
    <row r="8" spans="2:8" ht="16.5" thickBot="1" x14ac:dyDescent="0.3">
      <c r="B8" s="27" t="s">
        <v>36</v>
      </c>
      <c r="C8" s="27">
        <v>220</v>
      </c>
      <c r="D8" s="27">
        <v>230</v>
      </c>
      <c r="E8" s="28">
        <f>SUM(C8:D8)</f>
        <v>450</v>
      </c>
      <c r="G8" s="1"/>
      <c r="H8" s="1"/>
    </row>
    <row r="9" spans="2:8" ht="16.5" thickBot="1" x14ac:dyDescent="0.3">
      <c r="B9" s="27" t="s">
        <v>37</v>
      </c>
      <c r="C9" s="27">
        <v>350</v>
      </c>
      <c r="D9" s="27">
        <v>640</v>
      </c>
      <c r="E9" s="28">
        <f>SUM(C9:D9)</f>
        <v>990</v>
      </c>
      <c r="G9" s="1"/>
      <c r="H9" s="1"/>
    </row>
    <row r="10" spans="2:8" ht="16.5" thickBot="1" x14ac:dyDescent="0.3">
      <c r="B10" s="28" t="s">
        <v>35</v>
      </c>
      <c r="C10" s="28">
        <f>SUM(C8:C9)</f>
        <v>570</v>
      </c>
      <c r="D10" s="28">
        <f>SUM(D8:D9)</f>
        <v>870</v>
      </c>
      <c r="E10" s="28">
        <f>SUM(E8:E9)</f>
        <v>1440</v>
      </c>
      <c r="G10" s="1"/>
      <c r="H10" s="1"/>
    </row>
    <row r="11" spans="2:8" ht="15.75" x14ac:dyDescent="0.25">
      <c r="H11" s="1"/>
    </row>
    <row r="12" spans="2:8" ht="15.75" customHeight="1" x14ac:dyDescent="0.25">
      <c r="B12" s="70" t="s">
        <v>43</v>
      </c>
      <c r="C12" s="70"/>
      <c r="D12" s="70"/>
      <c r="E12" s="70"/>
      <c r="F12" s="70"/>
      <c r="G12" s="70"/>
      <c r="H12" s="70"/>
    </row>
    <row r="13" spans="2:8" ht="15.75" customHeight="1" x14ac:dyDescent="0.25">
      <c r="B13" s="36"/>
      <c r="C13" s="36"/>
      <c r="D13" s="36"/>
      <c r="E13" s="36"/>
      <c r="F13" s="36"/>
      <c r="G13" s="36"/>
      <c r="H13" s="36"/>
    </row>
    <row r="14" spans="2:8" ht="15.75" x14ac:dyDescent="0.25">
      <c r="B14" s="31" t="s">
        <v>4</v>
      </c>
      <c r="C14" s="32"/>
      <c r="D14" s="32"/>
      <c r="E14" s="32"/>
      <c r="F14" s="32"/>
      <c r="G14" s="11"/>
      <c r="H14" s="12"/>
    </row>
    <row r="15" spans="2:8" ht="15.75" x14ac:dyDescent="0.25">
      <c r="B15" s="33" t="s">
        <v>61</v>
      </c>
      <c r="C15" s="1"/>
      <c r="D15" s="1"/>
      <c r="E15" s="1"/>
      <c r="F15" s="1"/>
      <c r="H15" s="13"/>
    </row>
    <row r="16" spans="2:8" ht="15.75" x14ac:dyDescent="0.25">
      <c r="B16" s="34" t="s">
        <v>62</v>
      </c>
      <c r="C16" s="35"/>
      <c r="D16" s="35"/>
      <c r="E16" s="35"/>
      <c r="F16" s="35"/>
      <c r="G16" s="14"/>
      <c r="H16" s="15"/>
    </row>
    <row r="17" spans="2:8" ht="15.75" x14ac:dyDescent="0.25">
      <c r="B17" s="3"/>
      <c r="C17" s="1"/>
      <c r="D17" s="1"/>
      <c r="E17" s="1"/>
      <c r="F17" s="1"/>
      <c r="H17" s="1"/>
    </row>
    <row r="18" spans="2:8" ht="15.75" x14ac:dyDescent="0.25">
      <c r="B18" s="31" t="s">
        <v>15</v>
      </c>
      <c r="C18" s="32"/>
      <c r="D18" s="32"/>
      <c r="E18" s="32"/>
      <c r="F18" s="32"/>
      <c r="G18" s="11"/>
      <c r="H18" s="12"/>
    </row>
    <row r="19" spans="2:8" ht="15.75" x14ac:dyDescent="0.25">
      <c r="B19" s="37" t="s">
        <v>44</v>
      </c>
      <c r="C19" s="1"/>
      <c r="D19" s="1"/>
      <c r="E19" s="1"/>
      <c r="F19" s="1"/>
      <c r="H19" s="13"/>
    </row>
    <row r="20" spans="2:8" ht="15.75" x14ac:dyDescent="0.25">
      <c r="B20" s="37" t="s">
        <v>45</v>
      </c>
      <c r="C20" s="1"/>
      <c r="D20" s="1"/>
      <c r="E20" s="1"/>
      <c r="F20" s="1"/>
      <c r="H20" s="13"/>
    </row>
    <row r="21" spans="2:8" ht="15.75" x14ac:dyDescent="0.25">
      <c r="B21" s="37" t="s">
        <v>46</v>
      </c>
      <c r="C21" s="1"/>
      <c r="D21" s="1"/>
      <c r="E21" s="1"/>
      <c r="F21" s="1"/>
      <c r="H21" s="13"/>
    </row>
    <row r="22" spans="2:8" ht="15.75" x14ac:dyDescent="0.25">
      <c r="B22" s="37" t="s">
        <v>47</v>
      </c>
      <c r="C22" s="1"/>
      <c r="D22" s="1"/>
      <c r="E22" s="1"/>
      <c r="F22" s="1"/>
      <c r="H22" s="13"/>
    </row>
    <row r="23" spans="2:8" ht="15.75" x14ac:dyDescent="0.25">
      <c r="B23" s="37" t="s">
        <v>48</v>
      </c>
      <c r="C23" s="1"/>
      <c r="D23" s="1"/>
      <c r="E23" s="1"/>
      <c r="F23" s="1"/>
      <c r="H23" s="13"/>
    </row>
    <row r="24" spans="2:8" ht="15.75" x14ac:dyDescent="0.25">
      <c r="B24" s="37"/>
      <c r="C24" s="1"/>
      <c r="D24" s="1"/>
      <c r="E24" s="1"/>
      <c r="F24" s="1"/>
      <c r="H24" s="13"/>
    </row>
    <row r="25" spans="2:8" ht="15.75" x14ac:dyDescent="0.25">
      <c r="B25" s="37" t="s">
        <v>49</v>
      </c>
      <c r="C25" s="1"/>
      <c r="D25" s="1"/>
      <c r="E25" s="1"/>
      <c r="F25" s="1"/>
      <c r="H25" s="13"/>
    </row>
    <row r="26" spans="2:8" ht="15.75" x14ac:dyDescent="0.25">
      <c r="B26" s="37" t="s">
        <v>50</v>
      </c>
      <c r="C26" s="1"/>
      <c r="D26" s="1"/>
      <c r="E26" s="1"/>
      <c r="F26" s="1"/>
      <c r="H26" s="13"/>
    </row>
    <row r="27" spans="2:8" ht="16.5" thickBot="1" x14ac:dyDescent="0.3">
      <c r="B27" s="38"/>
      <c r="C27" s="39"/>
      <c r="D27" s="40"/>
      <c r="E27" s="39"/>
      <c r="G27" s="1"/>
      <c r="H27" s="41"/>
    </row>
    <row r="28" spans="2:8" ht="16.5" customHeight="1" thickBot="1" x14ac:dyDescent="0.3">
      <c r="B28" s="42" t="s">
        <v>32</v>
      </c>
      <c r="C28" s="72" t="s">
        <v>33</v>
      </c>
      <c r="D28" s="73"/>
      <c r="E28" s="72" t="s">
        <v>34</v>
      </c>
      <c r="F28" s="73"/>
      <c r="G28" s="26" t="s">
        <v>35</v>
      </c>
      <c r="H28" s="41"/>
    </row>
    <row r="29" spans="2:8" ht="16.5" customHeight="1" thickBot="1" x14ac:dyDescent="0.3">
      <c r="B29" s="43" t="s">
        <v>36</v>
      </c>
      <c r="C29" s="29" t="s">
        <v>56</v>
      </c>
      <c r="D29" s="30">
        <f>(E8*C10)/E10</f>
        <v>178.125</v>
      </c>
      <c r="E29" s="29" t="s">
        <v>58</v>
      </c>
      <c r="F29" s="30">
        <f>(E8*D10)/E10</f>
        <v>271.875</v>
      </c>
      <c r="G29" s="27">
        <f>SUM(D29:F29)</f>
        <v>450</v>
      </c>
      <c r="H29" s="41"/>
    </row>
    <row r="30" spans="2:8" ht="16.5" customHeight="1" x14ac:dyDescent="0.25">
      <c r="B30" s="53" t="s">
        <v>37</v>
      </c>
      <c r="C30" s="54" t="s">
        <v>57</v>
      </c>
      <c r="D30" s="55">
        <f>(E9*C10)/E10</f>
        <v>391.875</v>
      </c>
      <c r="E30" s="56" t="s">
        <v>59</v>
      </c>
      <c r="F30" s="55">
        <f>(E9*D10)/E10</f>
        <v>598.125</v>
      </c>
      <c r="G30" s="57">
        <f>SUM(D30:F30)</f>
        <v>990</v>
      </c>
      <c r="H30" s="41"/>
    </row>
    <row r="31" spans="2:8" ht="16.5" customHeight="1" x14ac:dyDescent="0.25">
      <c r="B31" s="58" t="s">
        <v>35</v>
      </c>
      <c r="C31" s="58"/>
      <c r="D31" s="59">
        <f>SUM(D29:D30)</f>
        <v>570</v>
      </c>
      <c r="E31" s="58"/>
      <c r="F31" s="59">
        <f>SUM(F29:F30)</f>
        <v>870</v>
      </c>
      <c r="G31" s="59">
        <f>SUM(G29:G30)</f>
        <v>1440</v>
      </c>
      <c r="H31" s="50"/>
    </row>
    <row r="32" spans="2:8" x14ac:dyDescent="0.25">
      <c r="H32" s="41"/>
    </row>
    <row r="33" spans="2:8" ht="15.75" x14ac:dyDescent="0.25">
      <c r="B33" s="31" t="s">
        <v>16</v>
      </c>
      <c r="C33" s="32"/>
      <c r="D33" s="11"/>
      <c r="E33" s="11"/>
      <c r="F33" s="11"/>
      <c r="G33" s="32"/>
      <c r="H33" s="51"/>
    </row>
    <row r="34" spans="2:8" ht="15.75" x14ac:dyDescent="0.25">
      <c r="B34" s="37" t="s">
        <v>51</v>
      </c>
      <c r="C34" s="1"/>
      <c r="G34" s="1"/>
      <c r="H34" s="41"/>
    </row>
    <row r="35" spans="2:8" ht="18" x14ac:dyDescent="0.25">
      <c r="B35" s="37" t="s">
        <v>63</v>
      </c>
      <c r="C35" s="1"/>
      <c r="G35" s="1"/>
      <c r="H35" s="41"/>
    </row>
    <row r="36" spans="2:8" ht="15.75" thickBot="1" x14ac:dyDescent="0.3">
      <c r="B36" s="44"/>
      <c r="H36" s="41"/>
    </row>
    <row r="37" spans="2:8" ht="16.5" thickBot="1" x14ac:dyDescent="0.3">
      <c r="B37" s="45" t="s">
        <v>38</v>
      </c>
      <c r="C37" s="16" t="s">
        <v>39</v>
      </c>
      <c r="D37" s="16" t="s">
        <v>40</v>
      </c>
      <c r="E37" s="16" t="s">
        <v>41</v>
      </c>
      <c r="F37" s="17" t="s">
        <v>42</v>
      </c>
      <c r="H37" s="41"/>
    </row>
    <row r="38" spans="2:8" ht="15.75" x14ac:dyDescent="0.25">
      <c r="B38" s="46">
        <v>220</v>
      </c>
      <c r="C38" s="18">
        <v>178.125</v>
      </c>
      <c r="D38" s="18">
        <f>B38-C38</f>
        <v>41.875</v>
      </c>
      <c r="E38" s="18">
        <f>D38^2</f>
        <v>1753.515625</v>
      </c>
      <c r="F38" s="19">
        <f>E38/C38</f>
        <v>9.8442982456140342</v>
      </c>
      <c r="H38" s="41"/>
    </row>
    <row r="39" spans="2:8" ht="15.75" x14ac:dyDescent="0.25">
      <c r="B39" s="47">
        <v>230</v>
      </c>
      <c r="C39" s="20">
        <v>271.875</v>
      </c>
      <c r="D39" s="20">
        <f>B39-C39</f>
        <v>-41.875</v>
      </c>
      <c r="E39" s="20">
        <f>D39^2</f>
        <v>1753.515625</v>
      </c>
      <c r="F39" s="21">
        <f>E39/C39</f>
        <v>6.4497126436781613</v>
      </c>
      <c r="H39" s="41"/>
    </row>
    <row r="40" spans="2:8" ht="15.75" x14ac:dyDescent="0.25">
      <c r="B40" s="47">
        <v>350</v>
      </c>
      <c r="C40" s="20">
        <v>391.875</v>
      </c>
      <c r="D40" s="20">
        <f>B40-C40</f>
        <v>-41.875</v>
      </c>
      <c r="E40" s="20">
        <f>D40^2</f>
        <v>1753.515625</v>
      </c>
      <c r="F40" s="21">
        <f>E40/C40</f>
        <v>4.4746810207336525</v>
      </c>
      <c r="H40" s="41"/>
    </row>
    <row r="41" spans="2:8" ht="16.5" thickBot="1" x14ac:dyDescent="0.3">
      <c r="B41" s="48">
        <v>640</v>
      </c>
      <c r="C41" s="22">
        <v>598.125</v>
      </c>
      <c r="D41" s="22">
        <f>B41-C41</f>
        <v>41.875</v>
      </c>
      <c r="E41" s="22">
        <f>D41^2</f>
        <v>1753.515625</v>
      </c>
      <c r="F41" s="23">
        <f>E41/C41</f>
        <v>2.931687565308255</v>
      </c>
      <c r="H41" s="41"/>
    </row>
    <row r="42" spans="2:8" ht="16.5" thickBot="1" x14ac:dyDescent="0.3">
      <c r="B42" s="49"/>
      <c r="C42" s="24"/>
      <c r="D42" s="24"/>
      <c r="E42" s="24" t="s">
        <v>35</v>
      </c>
      <c r="F42" s="25">
        <f>SUM(F38:F41)</f>
        <v>23.700379475334103</v>
      </c>
      <c r="H42" s="41"/>
    </row>
    <row r="43" spans="2:8" x14ac:dyDescent="0.25">
      <c r="B43" s="44"/>
      <c r="H43" s="41"/>
    </row>
    <row r="44" spans="2:8" ht="15.75" x14ac:dyDescent="0.25">
      <c r="B44" s="66" t="s">
        <v>60</v>
      </c>
      <c r="C44" s="35"/>
      <c r="D44" s="35"/>
      <c r="E44" s="14"/>
      <c r="F44" s="14"/>
      <c r="G44" s="14"/>
      <c r="H44" s="50"/>
    </row>
    <row r="45" spans="2:8" ht="15.75" x14ac:dyDescent="0.25">
      <c r="B45" s="1"/>
      <c r="C45" s="1"/>
      <c r="D45" s="1"/>
    </row>
    <row r="46" spans="2:8" ht="15.75" x14ac:dyDescent="0.25">
      <c r="B46" s="31" t="s">
        <v>52</v>
      </c>
      <c r="C46" s="32"/>
      <c r="D46" s="32"/>
      <c r="E46" s="11"/>
      <c r="F46" s="11"/>
      <c r="G46" s="32"/>
      <c r="H46" s="51"/>
    </row>
    <row r="47" spans="2:8" ht="15.75" x14ac:dyDescent="0.25">
      <c r="B47" s="37" t="s">
        <v>53</v>
      </c>
      <c r="C47" s="1"/>
      <c r="D47" s="1"/>
      <c r="G47" s="1"/>
      <c r="H47" s="41"/>
    </row>
    <row r="48" spans="2:8" ht="15.75" x14ac:dyDescent="0.25">
      <c r="B48" s="37" t="s">
        <v>54</v>
      </c>
      <c r="C48" s="1"/>
      <c r="D48" s="1"/>
      <c r="G48" s="1"/>
      <c r="H48" s="41"/>
    </row>
    <row r="49" spans="2:8" ht="15.75" x14ac:dyDescent="0.25">
      <c r="B49" s="37" t="s">
        <v>55</v>
      </c>
      <c r="C49" s="1"/>
      <c r="D49" s="1"/>
      <c r="E49" s="1"/>
      <c r="F49" s="1"/>
      <c r="G49" s="1"/>
      <c r="H49" s="41"/>
    </row>
    <row r="50" spans="2:8" ht="15.75" x14ac:dyDescent="0.25">
      <c r="B50" s="37"/>
      <c r="C50" s="1"/>
      <c r="D50" s="1"/>
      <c r="H50" s="41"/>
    </row>
    <row r="51" spans="2:8" ht="15.75" x14ac:dyDescent="0.25">
      <c r="B51" s="37" t="s">
        <v>64</v>
      </c>
      <c r="C51" s="1"/>
      <c r="D51" s="1"/>
      <c r="H51" s="41"/>
    </row>
    <row r="52" spans="2:8" ht="15.75" x14ac:dyDescent="0.25">
      <c r="B52" s="37" t="s">
        <v>65</v>
      </c>
      <c r="C52" s="1"/>
      <c r="D52" s="1"/>
      <c r="H52" s="41"/>
    </row>
    <row r="53" spans="2:8" ht="15.75" x14ac:dyDescent="0.25">
      <c r="B53" s="37"/>
      <c r="C53" s="1"/>
      <c r="D53" s="1"/>
      <c r="H53" s="41"/>
    </row>
    <row r="54" spans="2:8" ht="15.75" x14ac:dyDescent="0.25">
      <c r="B54" s="37" t="s">
        <v>67</v>
      </c>
      <c r="C54" s="1"/>
      <c r="D54" s="1"/>
      <c r="H54" s="41"/>
    </row>
    <row r="55" spans="2:8" ht="15.75" x14ac:dyDescent="0.25">
      <c r="B55" s="52" t="s">
        <v>68</v>
      </c>
      <c r="C55" s="35"/>
      <c r="D55" s="35"/>
      <c r="E55" s="14"/>
      <c r="F55" s="14"/>
      <c r="G55" s="14"/>
      <c r="H55" s="50"/>
    </row>
    <row r="56" spans="2:8" ht="15.75" x14ac:dyDescent="0.25">
      <c r="B56" s="4"/>
      <c r="C56" s="1"/>
      <c r="D56" s="1"/>
    </row>
    <row r="57" spans="2:8" ht="15.75" x14ac:dyDescent="0.25">
      <c r="B57" s="31" t="s">
        <v>66</v>
      </c>
      <c r="C57" s="32" t="s">
        <v>69</v>
      </c>
      <c r="D57" s="32"/>
      <c r="E57" s="11"/>
      <c r="F57" s="11"/>
      <c r="G57" s="11"/>
      <c r="H57" s="51"/>
    </row>
    <row r="58" spans="2:8" ht="15.75" x14ac:dyDescent="0.25">
      <c r="B58" s="52"/>
      <c r="C58" s="35" t="s">
        <v>70</v>
      </c>
      <c r="D58" s="35"/>
      <c r="E58" s="14"/>
      <c r="F58" s="14"/>
      <c r="G58" s="14"/>
      <c r="H58" s="50"/>
    </row>
    <row r="59" spans="2:8" ht="15.75" x14ac:dyDescent="0.25">
      <c r="B59" s="1"/>
      <c r="C59" s="1"/>
      <c r="D59" s="1"/>
    </row>
  </sheetData>
  <mergeCells count="4">
    <mergeCell ref="B2:H5"/>
    <mergeCell ref="C28:D28"/>
    <mergeCell ref="E28:F28"/>
    <mergeCell ref="B12:H12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Girls &amp; Boys</vt:lpstr>
      <vt:lpstr>Smokers &amp; Non-Smokers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2023-12-29T08:26:27Z</cp:lastPrinted>
  <dcterms:created xsi:type="dcterms:W3CDTF">2015-06-05T18:17:20Z</dcterms:created>
  <dcterms:modified xsi:type="dcterms:W3CDTF">2023-12-29T08:26:32Z</dcterms:modified>
</cp:coreProperties>
</file>