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reReq" sheetId="1" state="visible" r:id="rId2"/>
    <sheet name="Scenario-1" sheetId="2" state="visible" r:id="rId3"/>
    <sheet name="Scenario-2" sheetId="3" state="visible" r:id="rId4"/>
    <sheet name="Scenario-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<sst xmlns="http://schemas.openxmlformats.org/spreadsheetml/2006/main" count="207" uniqueCount="91">
  <si>
    <t xml:space="preserve">Variable </t>
  </si>
  <si>
    <t xml:space="preserve">value</t>
  </si>
  <si>
    <t xml:space="preserve">Company</t>
  </si>
  <si>
    <t xml:space="preserve">CMPYsiOQYyp</t>
  </si>
  <si>
    <t xml:space="preserve">Partner</t>
  </si>
  <si>
    <t xml:space="preserve">PartuNGRKtvv</t>
  </si>
  <si>
    <t xml:space="preserve">Office</t>
  </si>
  <si>
    <t xml:space="preserve">Auto190707</t>
  </si>
  <si>
    <t xml:space="preserve">Sub Office</t>
  </si>
  <si>
    <t xml:space="preserve">AutoSub190810</t>
  </si>
  <si>
    <t xml:space="preserve">Trade Account </t>
  </si>
  <si>
    <t xml:space="preserve">AN01092021192336</t>
  </si>
  <si>
    <t xml:space="preserve">Trade Account Number</t>
  </si>
  <si>
    <t xml:space="preserve">01092021192321</t>
  </si>
  <si>
    <t xml:space="preserve">GL Account</t>
  </si>
  <si>
    <t xml:space="preserve">AN01092021192922</t>
  </si>
  <si>
    <t xml:space="preserve">GL Account Number</t>
  </si>
  <si>
    <t xml:space="preserve">01092021192907</t>
  </si>
  <si>
    <t xml:space="preserve">Cost Center</t>
  </si>
  <si>
    <t xml:space="preserve">AutoCC193442</t>
  </si>
  <si>
    <t xml:space="preserve">Account Executive</t>
  </si>
  <si>
    <t xml:space="preserve">01092021193533</t>
  </si>
  <si>
    <t xml:space="preserve">Broker</t>
  </si>
  <si>
    <t xml:space="preserve">BRiDMQJWGO</t>
  </si>
  <si>
    <t xml:space="preserve">Security</t>
  </si>
  <si>
    <t xml:space="preserve">Scenario - 1</t>
  </si>
  <si>
    <t xml:space="preserve">First Buy Trade</t>
  </si>
  <si>
    <t xml:space="preserve">Input</t>
  </si>
  <si>
    <t xml:space="preserve">Entry Type</t>
  </si>
  <si>
    <t xml:space="preserve">Trade Type</t>
  </si>
  <si>
    <t xml:space="preserve">Trade date</t>
  </si>
  <si>
    <t xml:space="preserve">Settle date</t>
  </si>
  <si>
    <t xml:space="preserve">Qty</t>
  </si>
  <si>
    <t xml:space="preserve">Price</t>
  </si>
  <si>
    <t xml:space="preserve">TRD</t>
  </si>
  <si>
    <t xml:space="preserve">Buy</t>
  </si>
  <si>
    <t xml:space="preserve">08/27/2021</t>
  </si>
  <si>
    <t xml:space="preserve">5</t>
  </si>
  <si>
    <t xml:space="preserve">140</t>
  </si>
  <si>
    <t xml:space="preserve">Trans&amp;Jornal Listing</t>
  </si>
  <si>
    <t xml:space="preserve">settle date</t>
  </si>
  <si>
    <t xml:space="preserve">available balance</t>
  </si>
  <si>
    <t xml:space="preserve">Open Lot</t>
  </si>
  <si>
    <t xml:space="preserve">Close Lot</t>
  </si>
  <si>
    <t xml:space="preserve">output</t>
  </si>
  <si>
    <t xml:space="preserve">Accout No</t>
  </si>
  <si>
    <t xml:space="preserve">Account Name</t>
  </si>
  <si>
    <t xml:space="preserve">Correspondent</t>
  </si>
  <si>
    <t xml:space="preserve">symbol</t>
  </si>
  <si>
    <t xml:space="preserve">Transaction Type</t>
  </si>
  <si>
    <t xml:space="preserve">qty </t>
  </si>
  <si>
    <t xml:space="preserve">value </t>
  </si>
  <si>
    <t xml:space="preserve">Net cost</t>
  </si>
  <si>
    <t xml:space="preserve">Debit</t>
  </si>
  <si>
    <t xml:space="preserve">Credit</t>
  </si>
  <si>
    <t xml:space="preserve">Net amt</t>
  </si>
  <si>
    <t xml:space="preserve">qty</t>
  </si>
  <si>
    <t xml:space="preserve">Running balance</t>
  </si>
  <si>
    <t xml:space="preserve">cost basis</t>
  </si>
  <si>
    <t xml:space="preserve">mkt price</t>
  </si>
  <si>
    <t xml:space="preserve">mkt val</t>
  </si>
  <si>
    <t xml:space="preserve">unrealized PnL</t>
  </si>
  <si>
    <t xml:space="preserve">realized PnL</t>
  </si>
  <si>
    <t xml:space="preserve">Status</t>
  </si>
  <si>
    <t xml:space="preserve">Stock Record</t>
  </si>
  <si>
    <t xml:space="preserve">-</t>
  </si>
  <si>
    <t xml:space="preserve">Stock ledger</t>
  </si>
  <si>
    <t xml:space="preserve">Pass</t>
  </si>
  <si>
    <t xml:space="preserve">cash ledger</t>
  </si>
  <si>
    <t xml:space="preserve">B</t>
  </si>
  <si>
    <t xml:space="preserve">Trail Balance</t>
  </si>
  <si>
    <t xml:space="preserve">Tax Lot</t>
  </si>
  <si>
    <t xml:space="preserve">Quantity</t>
  </si>
  <si>
    <t xml:space="preserve">Net Cost</t>
  </si>
  <si>
    <t xml:space="preserve">Scenario - 2</t>
  </si>
  <si>
    <t xml:space="preserve">One New Buy and Sell Trades</t>
  </si>
  <si>
    <t xml:space="preserve">Account</t>
  </si>
  <si>
    <t xml:space="preserve">Symbol</t>
  </si>
  <si>
    <t xml:space="preserve">Trans No</t>
  </si>
  <si>
    <t xml:space="preserve">Batch No</t>
  </si>
  <si>
    <t xml:space="preserve">DRVW</t>
  </si>
  <si>
    <t xml:space="preserve">001</t>
  </si>
  <si>
    <t xml:space="preserve">CCJA000001</t>
  </si>
  <si>
    <t xml:space="preserve">AAPL</t>
  </si>
  <si>
    <t xml:space="preserve">TRXN_128</t>
  </si>
  <si>
    <t xml:space="preserve">BCH_128</t>
  </si>
  <si>
    <t xml:space="preserve">S</t>
  </si>
  <si>
    <t xml:space="preserve">Test</t>
  </si>
  <si>
    <t xml:space="preserve">Fail</t>
  </si>
  <si>
    <t xml:space="preserve">CNS Clear summary</t>
  </si>
  <si>
    <t xml:space="preserve">Z99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</si>
</sst>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\-DD\-YYYY"/>
    <numFmt numFmtId="166" formatCode="MM/DD/YY"/>
    <numFmt numFmtId="167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b val="true"/>
      <sz val="9"/>
      <color rgb="FF000000"/>
      <name val="Arial"/>
      <family val="2"/>
    </font>
    <font>
      <b val="true"/>
      <sz val="9"/>
      <color rgb="FF93C47D"/>
      <name val="Arial"/>
      <family val="2"/>
    </font>
    <font>
      <u val="single"/>
      <sz val="9"/>
      <color rgb="FFFBEABC"/>
      <name val="Inherit"/>
      <family val="0"/>
    </font>
    <font>
      <sz val="9"/>
      <color rgb="FFFFFFFF"/>
      <name val="Inherit"/>
      <family val="0"/>
    </font>
    <font>
      <b val="true"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E7CC3"/>
        <bgColor rgb="FF9999FF"/>
      </patternFill>
    </fill>
    <fill>
      <patternFill patternType="solid">
        <fgColor rgb="FFB6D7A8"/>
        <bgColor rgb="FF93C47D"/>
      </patternFill>
    </fill>
    <fill>
      <patternFill patternType="solid">
        <fgColor rgb="FFFFFFFF"/>
        <bgColor rgb="FFFBEABC"/>
      </patternFill>
    </fill>
    <fill>
      <patternFill patternType="solid">
        <fgColor rgb="FFFF3333"/>
        <bgColor rgb="FFFF0000"/>
      </patternFill>
    </fill>
    <fill>
      <patternFill patternType="solid">
        <fgColor rgb="FFEA9999"/>
        <bgColor rgb="FFFF8080"/>
      </patternFill>
    </fill>
    <fill>
      <patternFill patternType="solid">
        <fgColor rgb="FF1D252E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E7CC3"/>
      <rgbColor rgb="FF9999FF"/>
      <rgbColor rgb="FF993366"/>
      <rgbColor rgb="FFFBEAB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1D25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6.1173469387755"/>
    <col collapsed="false" hidden="false" max="2" min="2" style="0" width="20.2857142857143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5.6581632653061"/>
    <col collapsed="false" hidden="false" max="3" min="2" style="0" width="12.1479591836735"/>
    <col collapsed="false" hidden="false" max="4" min="4" style="0" width="12.5561224489796"/>
    <col collapsed="false" hidden="false" max="5" min="5" style="0" width="12.8265306122449"/>
    <col collapsed="false" hidden="false" max="6" min="6" style="0" width="12.2857142857143"/>
    <col collapsed="false" hidden="false" max="7" min="7" style="0" width="12.6887755102041"/>
    <col collapsed="false" hidden="false" max="21" min="8" style="0" width="8.23469387755102"/>
    <col collapsed="false" hidden="false" max="22" min="22" style="0" width="9.98979591836735"/>
    <col collapsed="false" hidden="false" max="1025" min="23" style="0" width="8.23469387755102"/>
  </cols>
  <sheetData>
    <row r="1" customFormat="false" ht="12.8" hidden="false" customHeight="false" outlineLevel="0" collapsed="false">
      <c r="A1" s="1" t="s">
        <v>25</v>
      </c>
      <c r="B1" s="2" t="s">
        <v>26</v>
      </c>
      <c r="C1" s="2"/>
      <c r="D1" s="2"/>
      <c r="E1" s="3"/>
      <c r="F1" s="3"/>
      <c r="G1" s="3"/>
      <c r="H1" s="3"/>
    </row>
    <row r="2" customFormat="false" ht="12.8" hidden="false" customHeight="false" outlineLevel="0" collapsed="false">
      <c r="A2" s="4" t="s">
        <v>27</v>
      </c>
      <c r="B2" s="5" t="s">
        <v>28</v>
      </c>
      <c r="C2" s="5"/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</row>
    <row r="3" customFormat="false" ht="12.8" hidden="false" customHeight="false" outlineLevel="0" collapsed="false">
      <c r="A3" s="1"/>
      <c r="B3" s="5" t="s">
        <v>34</v>
      </c>
      <c r="C3" s="5"/>
      <c r="D3" s="5" t="s">
        <v>35</v>
      </c>
      <c r="E3" s="6" t="s">
        <v>36</v>
      </c>
      <c r="F3" s="6" t="s">
        <v>36</v>
      </c>
      <c r="G3" s="5" t="s">
        <v>37</v>
      </c>
      <c r="H3" s="5" t="s">
        <v>38</v>
      </c>
    </row>
    <row r="4" customFormat="false" ht="12.8" hidden="false" customHeight="false" outlineLevel="0" collapsed="false">
      <c r="B4" s="7" t="n">
        <v>44435</v>
      </c>
      <c r="F4" s="7"/>
    </row>
    <row r="5" customFormat="false" ht="12.8" hidden="false" customHeight="false" outlineLevel="0" collapsed="false">
      <c r="A5" s="0" t="s">
        <v>39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 t="s">
        <v>30</v>
      </c>
      <c r="O8" s="2"/>
      <c r="P8" s="2" t="s">
        <v>40</v>
      </c>
      <c r="Q8" s="2"/>
      <c r="R8" s="2" t="s">
        <v>41</v>
      </c>
      <c r="S8" s="2"/>
      <c r="T8" s="3"/>
      <c r="U8" s="8" t="s">
        <v>42</v>
      </c>
      <c r="V8" s="8"/>
      <c r="W8" s="8"/>
      <c r="X8" s="8"/>
      <c r="Y8" s="8"/>
      <c r="Z8" s="8"/>
      <c r="AA8" s="8"/>
      <c r="AB8" s="9" t="s">
        <v>43</v>
      </c>
      <c r="AC8" s="9"/>
      <c r="AD8" s="3"/>
    </row>
    <row r="9" customFormat="false" ht="12.8" hidden="false" customHeight="false" outlineLevel="0" collapsed="false">
      <c r="A9" s="10" t="s">
        <v>44</v>
      </c>
      <c r="B9" s="11" t="s">
        <v>45</v>
      </c>
      <c r="C9" s="11" t="s">
        <v>46</v>
      </c>
      <c r="D9" s="11" t="s">
        <v>47</v>
      </c>
      <c r="E9" s="11" t="s">
        <v>6</v>
      </c>
      <c r="F9" s="11" t="s">
        <v>48</v>
      </c>
      <c r="G9" s="5" t="s">
        <v>49</v>
      </c>
      <c r="H9" s="5" t="s">
        <v>33</v>
      </c>
      <c r="I9" s="5" t="s">
        <v>50</v>
      </c>
      <c r="J9" s="5" t="s">
        <v>51</v>
      </c>
      <c r="K9" s="5" t="s">
        <v>52</v>
      </c>
      <c r="L9" s="5" t="s">
        <v>50</v>
      </c>
      <c r="M9" s="5" t="s">
        <v>51</v>
      </c>
      <c r="N9" s="5" t="s">
        <v>53</v>
      </c>
      <c r="O9" s="5" t="s">
        <v>54</v>
      </c>
      <c r="P9" s="5" t="s">
        <v>53</v>
      </c>
      <c r="Q9" s="5" t="s">
        <v>54</v>
      </c>
      <c r="R9" s="5" t="s">
        <v>53</v>
      </c>
      <c r="S9" s="5" t="s">
        <v>54</v>
      </c>
      <c r="T9" s="5" t="s">
        <v>55</v>
      </c>
      <c r="U9" s="5" t="s">
        <v>56</v>
      </c>
      <c r="V9" s="5" t="s">
        <v>57</v>
      </c>
      <c r="W9" s="5" t="s">
        <v>56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56</v>
      </c>
      <c r="AC9" s="5" t="s">
        <v>62</v>
      </c>
      <c r="AD9" s="12" t="s">
        <v>63</v>
      </c>
    </row>
    <row r="10" customFormat="false" ht="12.8" hidden="false" customHeight="false" outlineLevel="0" collapsed="false">
      <c r="A10" s="12" t="s">
        <v>64</v>
      </c>
      <c r="B10" s="5"/>
      <c r="C10" s="5"/>
      <c r="D10" s="5"/>
      <c r="E10" s="5"/>
      <c r="F10" s="5"/>
      <c r="G10" s="5" t="s">
        <v>65</v>
      </c>
      <c r="H10" s="13" t="s">
        <v>37</v>
      </c>
      <c r="I10" s="13" t="s">
        <v>38</v>
      </c>
      <c r="J10" s="14" t="n">
        <f aca="false">I10*H10</f>
        <v>700</v>
      </c>
      <c r="K10" s="14" t="n">
        <f aca="false">I10*H10</f>
        <v>700</v>
      </c>
      <c r="L10" s="13" t="n">
        <v>0</v>
      </c>
      <c r="M10" s="13" t="n">
        <v>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customFormat="false" ht="12.8" hidden="false" customHeight="false" outlineLevel="0" collapsed="false">
      <c r="A11" s="12" t="s">
        <v>66</v>
      </c>
      <c r="B11" s="13"/>
      <c r="C11" s="13"/>
      <c r="D11" s="13"/>
      <c r="E11" s="13"/>
      <c r="F11" s="5"/>
      <c r="G11" s="5" t="s">
        <v>35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5" t="s">
        <v>38</v>
      </c>
      <c r="V11" s="13" t="s">
        <v>38</v>
      </c>
      <c r="W11" s="13"/>
      <c r="X11" s="13"/>
      <c r="Y11" s="13"/>
      <c r="Z11" s="13"/>
      <c r="AA11" s="13"/>
      <c r="AB11" s="13"/>
      <c r="AC11" s="13"/>
      <c r="AD11" s="15" t="s">
        <v>67</v>
      </c>
    </row>
    <row r="12" customFormat="false" ht="12.8" hidden="false" customHeight="false" outlineLevel="0" collapsed="false">
      <c r="A12" s="12" t="s">
        <v>68</v>
      </c>
      <c r="B12" s="13"/>
      <c r="C12" s="13"/>
      <c r="D12" s="5"/>
      <c r="E12" s="13"/>
      <c r="F12" s="5"/>
      <c r="G12" s="5" t="s">
        <v>69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 t="n">
        <f aca="false">I10*H10</f>
        <v>700</v>
      </c>
      <c r="U12" s="13"/>
      <c r="V12" s="16" t="n">
        <f aca="false">T12</f>
        <v>700</v>
      </c>
      <c r="W12" s="13"/>
      <c r="X12" s="13"/>
      <c r="Y12" s="13"/>
      <c r="Z12" s="13"/>
      <c r="AA12" s="13"/>
      <c r="AB12" s="13"/>
      <c r="AC12" s="13"/>
      <c r="AD12" s="15" t="s">
        <v>67</v>
      </c>
    </row>
    <row r="13" customFormat="false" ht="12.8" hidden="false" customHeight="false" outlineLevel="0" collapsed="false">
      <c r="A13" s="12" t="s">
        <v>70</v>
      </c>
      <c r="B13" s="5"/>
      <c r="C13" s="5"/>
      <c r="D13" s="5"/>
      <c r="E13" s="5"/>
      <c r="F13" s="13"/>
      <c r="G13" s="13"/>
      <c r="H13" s="13"/>
      <c r="I13" s="13"/>
      <c r="J13" s="13"/>
      <c r="K13" s="13"/>
      <c r="L13" s="13"/>
      <c r="M13" s="13"/>
      <c r="N13" s="13" t="n">
        <f aca="false">I10*H10</f>
        <v>700</v>
      </c>
      <c r="O13" s="5" t="n">
        <v>0</v>
      </c>
      <c r="P13" s="5" t="n">
        <v>0</v>
      </c>
      <c r="Q13" s="5" t="n">
        <v>0</v>
      </c>
      <c r="R13" s="13" t="n">
        <f aca="false">K10</f>
        <v>700</v>
      </c>
      <c r="S13" s="5" t="n">
        <v>0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5" t="s">
        <v>67</v>
      </c>
    </row>
    <row r="14" customFormat="false" ht="12.8" hidden="false" customHeight="false" outlineLevel="0" collapsed="false">
      <c r="A14" s="12" t="s">
        <v>70</v>
      </c>
      <c r="B14" s="5" t="n">
        <v>20000</v>
      </c>
      <c r="C14" s="5"/>
      <c r="D14" s="5"/>
      <c r="E14" s="5"/>
      <c r="F14" s="5"/>
      <c r="G14" s="13"/>
      <c r="H14" s="13"/>
      <c r="I14" s="13"/>
      <c r="J14" s="13"/>
      <c r="K14" s="13"/>
      <c r="L14" s="13"/>
      <c r="M14" s="13"/>
      <c r="N14" s="5" t="n">
        <v>0</v>
      </c>
      <c r="O14" s="5" t="n">
        <v>700</v>
      </c>
      <c r="P14" s="5" t="n">
        <v>0</v>
      </c>
      <c r="Q14" s="5" t="n">
        <v>0</v>
      </c>
      <c r="R14" s="5" t="n">
        <v>0</v>
      </c>
      <c r="S14" s="5" t="n">
        <v>700</v>
      </c>
      <c r="T14" s="13"/>
      <c r="U14" s="13"/>
      <c r="V14" s="13"/>
      <c r="W14" s="5"/>
      <c r="X14" s="5"/>
      <c r="Y14" s="5"/>
      <c r="Z14" s="13"/>
      <c r="AA14" s="13"/>
      <c r="AB14" s="5"/>
      <c r="AC14" s="5"/>
      <c r="AD14" s="15" t="s">
        <v>67</v>
      </c>
    </row>
    <row r="15" customFormat="false" ht="12.8" hidden="false" customHeight="false" outlineLevel="0" collapsed="false">
      <c r="A15" s="12" t="s">
        <v>71</v>
      </c>
      <c r="B15" s="13"/>
      <c r="C15" s="13"/>
      <c r="D15" s="5"/>
      <c r="E15" s="13"/>
      <c r="F15" s="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5" t="n">
        <v>140</v>
      </c>
      <c r="X15" s="5" t="n">
        <v>6440.28</v>
      </c>
      <c r="Y15" s="5" t="n">
        <v>69.29286</v>
      </c>
      <c r="Z15" s="13" t="n">
        <f aca="false">W15*Y15</f>
        <v>9701.0004</v>
      </c>
      <c r="AA15" s="13" t="n">
        <f aca="false">Z15-(X15*W15)</f>
        <v>-891938.1996</v>
      </c>
      <c r="AB15" s="5" t="n">
        <v>0</v>
      </c>
      <c r="AC15" s="5" t="n">
        <v>0</v>
      </c>
      <c r="AD15" s="5"/>
    </row>
    <row r="20" customFormat="false" ht="12.8" hidden="false" customHeight="false" outlineLevel="0" collapsed="false">
      <c r="A20" s="12" t="s">
        <v>64</v>
      </c>
      <c r="B20" s="0" t="s">
        <v>72</v>
      </c>
      <c r="C20" s="0" t="s">
        <v>73</v>
      </c>
    </row>
    <row r="21" customFormat="false" ht="12.8" hidden="false" customHeight="false" outlineLevel="0" collapsed="false">
      <c r="A21" s="0" t="s">
        <v>14</v>
      </c>
      <c r="B21" s="0" t="n">
        <f aca="false">H10*-1</f>
        <v>-5</v>
      </c>
      <c r="C21" s="0" t="n">
        <f aca="false">J10*-1</f>
        <v>-700</v>
      </c>
    </row>
  </sheetData>
  <mergeCells count="6">
    <mergeCell ref="B1:D1"/>
    <mergeCell ref="N8:O8"/>
    <mergeCell ref="P8:Q8"/>
    <mergeCell ref="R8:S8"/>
    <mergeCell ref="U8:AA8"/>
    <mergeCell ref="AB8:AC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75"/>
    <col collapsed="false" hidden="false" max="2" min="2" style="0" width="15.5612244897959"/>
    <col collapsed="false" hidden="false" max="6" min="3" style="0" width="8.23469387755102"/>
    <col collapsed="false" hidden="false" max="7" min="7" style="0" width="11.5204081632653"/>
    <col collapsed="false" hidden="false" max="8" min="8" style="0" width="8.23469387755102"/>
    <col collapsed="false" hidden="false" max="10" min="9" style="0" width="10.4591836734694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74</v>
      </c>
      <c r="B1" s="2" t="s">
        <v>75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4" t="s">
        <v>27</v>
      </c>
      <c r="B2" s="5" t="s">
        <v>28</v>
      </c>
      <c r="C2" s="5"/>
      <c r="D2" s="5" t="s">
        <v>29</v>
      </c>
      <c r="E2" s="5" t="s">
        <v>47</v>
      </c>
      <c r="F2" s="5" t="s">
        <v>6</v>
      </c>
      <c r="G2" s="5" t="s">
        <v>76</v>
      </c>
      <c r="H2" s="5" t="s">
        <v>77</v>
      </c>
      <c r="I2" s="5" t="s">
        <v>30</v>
      </c>
      <c r="J2" s="5" t="s">
        <v>31</v>
      </c>
      <c r="K2" s="5" t="s">
        <v>32</v>
      </c>
      <c r="L2" s="5" t="s">
        <v>33</v>
      </c>
      <c r="M2" s="3"/>
      <c r="N2" s="1" t="s">
        <v>78</v>
      </c>
      <c r="O2" s="3"/>
      <c r="P2" s="1" t="s">
        <v>79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2.8" hidden="false" customHeight="false" outlineLevel="0" collapsed="false">
      <c r="A3" s="4"/>
      <c r="B3" s="17" t="s">
        <v>34</v>
      </c>
      <c r="C3" s="17"/>
      <c r="D3" s="17" t="s">
        <v>69</v>
      </c>
      <c r="E3" s="17" t="s">
        <v>80</v>
      </c>
      <c r="F3" s="17" t="s">
        <v>81</v>
      </c>
      <c r="G3" s="17" t="s">
        <v>82</v>
      </c>
      <c r="H3" s="17" t="s">
        <v>83</v>
      </c>
      <c r="I3" s="18" t="n">
        <v>44203</v>
      </c>
      <c r="J3" s="18" t="n">
        <v>44262</v>
      </c>
      <c r="K3" s="17" t="n">
        <v>5</v>
      </c>
      <c r="L3" s="17" t="n">
        <v>140</v>
      </c>
      <c r="M3" s="3"/>
      <c r="N3" s="19" t="s">
        <v>84</v>
      </c>
      <c r="O3" s="3"/>
      <c r="P3" s="20" t="s">
        <v>85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2.8" hidden="false" customHeight="false" outlineLevel="0" collapsed="false">
      <c r="A4" s="1"/>
      <c r="B4" s="5" t="s">
        <v>34</v>
      </c>
      <c r="C4" s="5"/>
      <c r="D4" s="5" t="s">
        <v>69</v>
      </c>
      <c r="E4" s="5" t="s">
        <v>80</v>
      </c>
      <c r="F4" s="5" t="s">
        <v>81</v>
      </c>
      <c r="G4" s="5" t="s">
        <v>82</v>
      </c>
      <c r="H4" s="5" t="s">
        <v>83</v>
      </c>
      <c r="I4" s="6" t="n">
        <v>44234</v>
      </c>
      <c r="J4" s="6" t="n">
        <v>44293</v>
      </c>
      <c r="K4" s="5" t="n">
        <v>10</v>
      </c>
      <c r="L4" s="5" t="n">
        <v>130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12.8" hidden="false" customHeight="false" outlineLevel="0" collapsed="false">
      <c r="A5" s="3"/>
      <c r="B5" s="5" t="s">
        <v>34</v>
      </c>
      <c r="C5" s="5"/>
      <c r="D5" s="5" t="s">
        <v>86</v>
      </c>
      <c r="E5" s="5" t="s">
        <v>80</v>
      </c>
      <c r="F5" s="5" t="s">
        <v>81</v>
      </c>
      <c r="G5" s="5" t="s">
        <v>82</v>
      </c>
      <c r="H5" s="5" t="s">
        <v>83</v>
      </c>
      <c r="I5" s="6" t="n">
        <v>44234</v>
      </c>
      <c r="J5" s="6" t="n">
        <v>44234</v>
      </c>
      <c r="K5" s="5" t="n">
        <v>8</v>
      </c>
      <c r="L5" s="5" t="n">
        <v>150</v>
      </c>
      <c r="M5" s="3"/>
      <c r="N5" s="3" t="n">
        <f aca="false">130*10</f>
        <v>1300</v>
      </c>
      <c r="O5" s="3" t="n">
        <f aca="false">5*140</f>
        <v>700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 t="s">
        <v>30</v>
      </c>
      <c r="O7" s="2"/>
      <c r="P7" s="2" t="s">
        <v>40</v>
      </c>
      <c r="Q7" s="2"/>
      <c r="R7" s="2" t="s">
        <v>41</v>
      </c>
      <c r="S7" s="2"/>
      <c r="T7" s="3"/>
      <c r="U7" s="8" t="s">
        <v>42</v>
      </c>
      <c r="V7" s="8"/>
      <c r="W7" s="8"/>
      <c r="X7" s="8"/>
      <c r="Y7" s="8"/>
      <c r="Z7" s="8"/>
      <c r="AA7" s="8"/>
      <c r="AB7" s="9" t="s">
        <v>43</v>
      </c>
      <c r="AC7" s="9"/>
    </row>
    <row r="8" customFormat="false" ht="12.8" hidden="false" customHeight="false" outlineLevel="0" collapsed="false">
      <c r="A8" s="10" t="s">
        <v>44</v>
      </c>
      <c r="B8" s="11" t="s">
        <v>45</v>
      </c>
      <c r="C8" s="11" t="s">
        <v>46</v>
      </c>
      <c r="D8" s="11" t="s">
        <v>47</v>
      </c>
      <c r="E8" s="11" t="s">
        <v>6</v>
      </c>
      <c r="F8" s="11" t="s">
        <v>48</v>
      </c>
      <c r="G8" s="5" t="s">
        <v>49</v>
      </c>
      <c r="H8" s="5" t="s">
        <v>33</v>
      </c>
      <c r="I8" s="5" t="s">
        <v>50</v>
      </c>
      <c r="J8" s="5" t="s">
        <v>51</v>
      </c>
      <c r="K8" s="5" t="s">
        <v>52</v>
      </c>
      <c r="L8" s="5" t="s">
        <v>50</v>
      </c>
      <c r="M8" s="5" t="s">
        <v>51</v>
      </c>
      <c r="N8" s="5" t="s">
        <v>53</v>
      </c>
      <c r="O8" s="5" t="s">
        <v>54</v>
      </c>
      <c r="P8" s="5" t="s">
        <v>53</v>
      </c>
      <c r="Q8" s="5" t="s">
        <v>54</v>
      </c>
      <c r="R8" s="5" t="s">
        <v>53</v>
      </c>
      <c r="S8" s="5" t="s">
        <v>54</v>
      </c>
      <c r="T8" s="5" t="s">
        <v>55</v>
      </c>
      <c r="U8" s="5" t="s">
        <v>56</v>
      </c>
      <c r="V8" s="5" t="s">
        <v>57</v>
      </c>
      <c r="W8" s="5" t="s">
        <v>56</v>
      </c>
      <c r="X8" s="5" t="s">
        <v>58</v>
      </c>
      <c r="Y8" s="5" t="s">
        <v>59</v>
      </c>
      <c r="Z8" s="5" t="s">
        <v>60</v>
      </c>
      <c r="AA8" s="5" t="s">
        <v>61</v>
      </c>
      <c r="AB8" s="5" t="s">
        <v>56</v>
      </c>
      <c r="AC8" s="5" t="s">
        <v>62</v>
      </c>
    </row>
    <row r="9" customFormat="false" ht="12.8" hidden="false" customHeight="false" outlineLevel="0" collapsed="false">
      <c r="A9" s="12" t="s">
        <v>64</v>
      </c>
      <c r="B9" s="5" t="s">
        <v>82</v>
      </c>
      <c r="C9" s="5" t="s">
        <v>87</v>
      </c>
      <c r="D9" s="5" t="s">
        <v>80</v>
      </c>
      <c r="E9" s="5" t="s">
        <v>81</v>
      </c>
      <c r="F9" s="5" t="s">
        <v>83</v>
      </c>
      <c r="G9" s="5" t="s">
        <v>65</v>
      </c>
      <c r="H9" s="5" t="n">
        <v>130</v>
      </c>
      <c r="I9" s="5" t="n">
        <v>10</v>
      </c>
      <c r="J9" s="13" t="n">
        <f aca="false">(I9*H9)+(K3*L3)</f>
        <v>2000</v>
      </c>
      <c r="K9" s="13" t="n">
        <f aca="false">(I9*H9)+(K3*L3)</f>
        <v>2000</v>
      </c>
      <c r="L9" s="5" t="n">
        <v>0</v>
      </c>
      <c r="M9" s="5" t="n">
        <v>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customFormat="false" ht="12.8" hidden="false" customHeight="false" outlineLevel="0" collapsed="false">
      <c r="A10" s="12" t="s">
        <v>64</v>
      </c>
      <c r="B10" s="5" t="s">
        <v>82</v>
      </c>
      <c r="C10" s="5" t="s">
        <v>87</v>
      </c>
      <c r="D10" s="5" t="s">
        <v>80</v>
      </c>
      <c r="E10" s="5" t="s">
        <v>81</v>
      </c>
      <c r="F10" s="5" t="s">
        <v>83</v>
      </c>
      <c r="G10" s="5"/>
      <c r="H10" s="5" t="n">
        <v>150</v>
      </c>
      <c r="I10" s="5" t="n">
        <v>8</v>
      </c>
      <c r="J10" s="13" t="n">
        <f aca="false">I10*H10</f>
        <v>1200</v>
      </c>
      <c r="K10" s="13" t="n">
        <f aca="false">H10*I10</f>
        <v>1200</v>
      </c>
      <c r="L10" s="5"/>
      <c r="M10" s="5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customFormat="false" ht="12.8" hidden="false" customHeight="false" outlineLevel="0" collapsed="false">
      <c r="A11" s="12" t="s">
        <v>66</v>
      </c>
      <c r="B11" s="13"/>
      <c r="C11" s="13"/>
      <c r="D11" s="13"/>
      <c r="E11" s="13"/>
      <c r="F11" s="5" t="s">
        <v>83</v>
      </c>
      <c r="G11" s="5" t="s">
        <v>69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5" t="e">
        <f aca="false">#REF!+K4</f>
        <v>#REF!</v>
      </c>
      <c r="V11" s="13" t="e">
        <f aca="false">U11</f>
        <v>#REF!</v>
      </c>
      <c r="W11" s="13"/>
      <c r="X11" s="13"/>
      <c r="Y11" s="13"/>
      <c r="Z11" s="13"/>
      <c r="AA11" s="13"/>
      <c r="AB11" s="13"/>
      <c r="AC11" s="21" t="s">
        <v>88</v>
      </c>
    </row>
    <row r="12" customFormat="false" ht="12.8" hidden="false" customHeight="false" outlineLevel="0" collapsed="false">
      <c r="A12" s="12" t="s">
        <v>66</v>
      </c>
      <c r="B12" s="13"/>
      <c r="C12" s="13"/>
      <c r="D12" s="13"/>
      <c r="E12" s="13"/>
      <c r="F12" s="5" t="s">
        <v>83</v>
      </c>
      <c r="G12" s="5" t="s">
        <v>86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5" t="n">
        <v>-8</v>
      </c>
      <c r="V12" s="13" t="e">
        <f aca="false">V11+U12</f>
        <v>#REF!</v>
      </c>
      <c r="W12" s="13"/>
      <c r="X12" s="13"/>
      <c r="Y12" s="13"/>
      <c r="Z12" s="13"/>
      <c r="AA12" s="13"/>
      <c r="AB12" s="13"/>
      <c r="AC12" s="21" t="s">
        <v>88</v>
      </c>
    </row>
    <row r="13" customFormat="false" ht="12.8" hidden="false" customHeight="false" outlineLevel="0" collapsed="false">
      <c r="A13" s="12" t="s">
        <v>68</v>
      </c>
      <c r="B13" s="13"/>
      <c r="C13" s="13"/>
      <c r="D13" s="5"/>
      <c r="E13" s="13"/>
      <c r="F13" s="5" t="s">
        <v>83</v>
      </c>
      <c r="G13" s="5" t="s">
        <v>69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n">
        <f aca="false">(I9*H9)+(K3*L3)</f>
        <v>2000</v>
      </c>
      <c r="U13" s="13"/>
      <c r="V13" s="13" t="n">
        <f aca="false">T13</f>
        <v>2000</v>
      </c>
      <c r="W13" s="13"/>
      <c r="X13" s="13"/>
      <c r="Y13" s="13"/>
      <c r="Z13" s="13"/>
      <c r="AA13" s="13"/>
      <c r="AB13" s="13"/>
      <c r="AC13" s="21" t="s">
        <v>88</v>
      </c>
    </row>
    <row r="14" customFormat="false" ht="12.8" hidden="false" customHeight="false" outlineLevel="0" collapsed="false">
      <c r="A14" s="12" t="s">
        <v>68</v>
      </c>
      <c r="B14" s="13"/>
      <c r="C14" s="13"/>
      <c r="D14" s="5"/>
      <c r="E14" s="13"/>
      <c r="F14" s="5" t="s">
        <v>83</v>
      </c>
      <c r="G14" s="5" t="s">
        <v>86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 t="n">
        <f aca="false">-K10</f>
        <v>-1200</v>
      </c>
      <c r="U14" s="13"/>
      <c r="V14" s="13" t="n">
        <f aca="false">V13+T14</f>
        <v>800</v>
      </c>
      <c r="W14" s="13"/>
      <c r="X14" s="13"/>
      <c r="Y14" s="13"/>
      <c r="Z14" s="13"/>
      <c r="AA14" s="13"/>
      <c r="AB14" s="13"/>
      <c r="AC14" s="21" t="s">
        <v>88</v>
      </c>
    </row>
    <row r="15" customFormat="false" ht="12.8" hidden="false" customHeight="false" outlineLevel="0" collapsed="false">
      <c r="A15" s="12" t="s">
        <v>70</v>
      </c>
      <c r="B15" s="5" t="s">
        <v>82</v>
      </c>
      <c r="C15" s="5" t="s">
        <v>87</v>
      </c>
      <c r="D15" s="5" t="s">
        <v>80</v>
      </c>
      <c r="E15" s="5" t="s">
        <v>81</v>
      </c>
      <c r="F15" s="13"/>
      <c r="G15" s="13"/>
      <c r="H15" s="13"/>
      <c r="I15" s="13"/>
      <c r="J15" s="13"/>
      <c r="K15" s="13"/>
      <c r="L15" s="13"/>
      <c r="M15" s="13"/>
      <c r="N15" s="13" t="n">
        <f aca="false">(I9*H9)+(K3*L3)-K10</f>
        <v>800</v>
      </c>
      <c r="O15" s="5" t="n">
        <v>0</v>
      </c>
      <c r="P15" s="5" t="n">
        <v>0</v>
      </c>
      <c r="Q15" s="5" t="n">
        <v>0</v>
      </c>
      <c r="R15" s="13" t="n">
        <f aca="false">N15</f>
        <v>800</v>
      </c>
      <c r="S15" s="5" t="n">
        <v>0</v>
      </c>
      <c r="T15" s="13"/>
      <c r="U15" s="13"/>
      <c r="V15" s="13"/>
      <c r="W15" s="13"/>
      <c r="X15" s="13"/>
      <c r="Y15" s="13"/>
      <c r="Z15" s="13"/>
      <c r="AA15" s="13"/>
      <c r="AB15" s="13"/>
      <c r="AC15" s="15" t="s">
        <v>67</v>
      </c>
    </row>
    <row r="16" customFormat="false" ht="12.8" hidden="false" customHeight="false" outlineLevel="0" collapsed="false">
      <c r="A16" s="12" t="s">
        <v>70</v>
      </c>
      <c r="B16" s="5" t="n">
        <v>20000</v>
      </c>
      <c r="C16" s="5" t="s">
        <v>89</v>
      </c>
      <c r="D16" s="5" t="n">
        <v>0</v>
      </c>
      <c r="E16" s="5" t="s">
        <v>90</v>
      </c>
      <c r="F16" s="5"/>
      <c r="G16" s="13"/>
      <c r="H16" s="13"/>
      <c r="I16" s="13"/>
      <c r="J16" s="13"/>
      <c r="K16" s="13"/>
      <c r="L16" s="13"/>
      <c r="M16" s="13"/>
      <c r="N16" s="5" t="n">
        <v>0</v>
      </c>
      <c r="O16" s="5" t="n">
        <f aca="false">(I9*H9)+(K3*L3)-K10</f>
        <v>800</v>
      </c>
      <c r="P16" s="5" t="n">
        <v>0</v>
      </c>
      <c r="Q16" s="5" t="n">
        <v>0</v>
      </c>
      <c r="R16" s="5" t="n">
        <v>0</v>
      </c>
      <c r="S16" s="5" t="n">
        <f aca="false">O16</f>
        <v>800</v>
      </c>
      <c r="T16" s="13"/>
      <c r="U16" s="13"/>
      <c r="V16" s="13"/>
      <c r="W16" s="5"/>
      <c r="X16" s="5"/>
      <c r="Y16" s="5"/>
      <c r="Z16" s="13"/>
      <c r="AA16" s="13"/>
      <c r="AB16" s="5"/>
      <c r="AC16" s="15" t="s">
        <v>67</v>
      </c>
    </row>
    <row r="17" customFormat="false" ht="12.8" hidden="false" customHeight="false" outlineLevel="0" collapsed="false">
      <c r="A17" s="12" t="s">
        <v>71</v>
      </c>
      <c r="B17" s="13"/>
      <c r="C17" s="13"/>
      <c r="D17" s="5"/>
      <c r="E17" s="13"/>
      <c r="F17" s="5" t="s">
        <v>83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5" t="e">
        <f aca="false">#REF!+K4</f>
        <v>#REF!</v>
      </c>
      <c r="X17" s="5" t="n">
        <v>130</v>
      </c>
      <c r="Y17" s="5" t="n">
        <f aca="false">X17</f>
        <v>130</v>
      </c>
      <c r="Z17" s="13" t="e">
        <f aca="false">W17*Y17</f>
        <v>#REF!</v>
      </c>
      <c r="AA17" s="13" t="e">
        <f aca="false">Z17-(X17*W17)</f>
        <v>#REF!</v>
      </c>
      <c r="AB17" s="5" t="n">
        <f aca="false">K5</f>
        <v>8</v>
      </c>
      <c r="AC17" s="5"/>
    </row>
  </sheetData>
  <mergeCells count="6">
    <mergeCell ref="B1:C1"/>
    <mergeCell ref="N7:O7"/>
    <mergeCell ref="P7:Q7"/>
    <mergeCell ref="R7:S7"/>
    <mergeCell ref="U7:AA7"/>
    <mergeCell ref="AB7:AC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2021-08-17T11:46:26Z</dcterms:created>
  <dc:creator/>
  <dc:description/>
  <dc:language>en-US</dc:language>
  <cp:lastModifiedBy/>
  <dcterms:modified xsi:type="dcterms:W3CDTF">2021-09-02T20:00:18Z</dcterms:modified>
  <cp:revision>20</cp:revision>
  <dc:subject/>
  <dc:title/>
</cp:coreProperties>
</file>