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240" tabRatio="500" activeTab="1"/>
  </bookViews>
  <sheets>
    <sheet name="工作表1" sheetId="1" r:id="rId1"/>
    <sheet name="Garibaldi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F5" i="2"/>
  <c r="J51" i="1"/>
  <c r="I51" i="1"/>
  <c r="G51" i="1"/>
  <c r="F51" i="1"/>
  <c r="L51" i="1"/>
  <c r="K51" i="1"/>
  <c r="H51" i="1"/>
  <c r="G50" i="1"/>
  <c r="F50" i="1"/>
  <c r="L50" i="1"/>
  <c r="I50" i="1"/>
  <c r="J50" i="1"/>
  <c r="K50" i="1"/>
  <c r="H50" i="1"/>
  <c r="G49" i="1"/>
  <c r="F49" i="1"/>
  <c r="L49" i="1"/>
  <c r="I49" i="1"/>
  <c r="J49" i="1"/>
  <c r="K49" i="1"/>
  <c r="H49" i="1"/>
  <c r="G48" i="1"/>
  <c r="F48" i="1"/>
  <c r="L48" i="1"/>
  <c r="I48" i="1"/>
  <c r="J48" i="1"/>
  <c r="K48" i="1"/>
  <c r="H48" i="1"/>
  <c r="G45" i="1"/>
  <c r="G46" i="1"/>
  <c r="G47" i="1"/>
  <c r="F47" i="1"/>
  <c r="L47" i="1"/>
  <c r="I47" i="1"/>
  <c r="J47" i="1"/>
  <c r="K47" i="1"/>
  <c r="H47" i="1"/>
  <c r="F46" i="1"/>
  <c r="L46" i="1"/>
  <c r="I46" i="1"/>
  <c r="J46" i="1"/>
  <c r="K46" i="1"/>
  <c r="H46" i="1"/>
  <c r="F45" i="1"/>
  <c r="L45" i="1"/>
  <c r="I45" i="1"/>
  <c r="J45" i="1"/>
  <c r="K45" i="1"/>
  <c r="H45" i="1"/>
  <c r="G44" i="1"/>
  <c r="F44" i="1"/>
  <c r="L44" i="1"/>
  <c r="I44" i="1"/>
  <c r="J44" i="1"/>
  <c r="K44" i="1"/>
  <c r="H44" i="1"/>
  <c r="G43" i="1"/>
  <c r="F43" i="1"/>
  <c r="L43" i="1"/>
  <c r="I43" i="1"/>
  <c r="J43" i="1"/>
  <c r="K43" i="1"/>
  <c r="H43" i="1"/>
  <c r="G42" i="1"/>
  <c r="F42" i="1"/>
  <c r="L42" i="1"/>
  <c r="I42" i="1"/>
  <c r="J42" i="1"/>
  <c r="K42" i="1"/>
  <c r="H42" i="1"/>
  <c r="G41" i="1"/>
  <c r="F41" i="1"/>
  <c r="L41" i="1"/>
  <c r="I41" i="1"/>
  <c r="J41" i="1"/>
  <c r="K41" i="1"/>
  <c r="H41" i="1"/>
  <c r="G39" i="1"/>
  <c r="G40" i="1"/>
  <c r="F39" i="1"/>
  <c r="F40" i="1"/>
  <c r="L40" i="1"/>
  <c r="I40" i="1"/>
  <c r="J40" i="1"/>
  <c r="K40" i="1"/>
  <c r="H40" i="1"/>
  <c r="L39" i="1"/>
  <c r="I39" i="1"/>
  <c r="J39" i="1"/>
  <c r="K39" i="1"/>
  <c r="H39" i="1"/>
  <c r="I38" i="1"/>
  <c r="G38" i="1"/>
  <c r="F38" i="1"/>
  <c r="L38" i="1"/>
  <c r="J38" i="1"/>
  <c r="K38" i="1"/>
  <c r="H38" i="1"/>
  <c r="G37" i="1"/>
  <c r="F37" i="1"/>
  <c r="L37" i="1"/>
  <c r="I37" i="1"/>
  <c r="J37" i="1"/>
  <c r="K37" i="1"/>
  <c r="H37" i="1"/>
  <c r="G36" i="1"/>
  <c r="F36" i="1"/>
  <c r="L36" i="1"/>
  <c r="I36" i="1"/>
  <c r="J36" i="1"/>
  <c r="K36" i="1"/>
  <c r="H36" i="1"/>
  <c r="G35" i="1"/>
  <c r="F35" i="1"/>
  <c r="L35" i="1"/>
  <c r="I35" i="1"/>
  <c r="J35" i="1"/>
  <c r="K35" i="1"/>
  <c r="H35" i="1"/>
  <c r="G34" i="1"/>
  <c r="F34" i="1"/>
  <c r="L34" i="1"/>
  <c r="I34" i="1"/>
  <c r="J34" i="1"/>
  <c r="K34" i="1"/>
  <c r="H34" i="1"/>
  <c r="G33" i="1"/>
  <c r="F33" i="1"/>
  <c r="L33" i="1"/>
  <c r="I33" i="1"/>
  <c r="J33" i="1"/>
  <c r="K33" i="1"/>
  <c r="H33" i="1"/>
  <c r="G32" i="1"/>
  <c r="F32" i="1"/>
  <c r="L32" i="1"/>
  <c r="I32" i="1"/>
  <c r="J32" i="1"/>
  <c r="K32" i="1"/>
  <c r="H32" i="1"/>
  <c r="G30" i="1"/>
  <c r="G31" i="1"/>
  <c r="F30" i="1"/>
  <c r="F31" i="1"/>
  <c r="L31" i="1"/>
  <c r="I31" i="1"/>
  <c r="J31" i="1"/>
  <c r="K31" i="1"/>
  <c r="H31" i="1"/>
  <c r="L30" i="1"/>
  <c r="I30" i="1"/>
  <c r="J30" i="1"/>
  <c r="K30" i="1"/>
  <c r="H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5" i="1"/>
  <c r="G29" i="1"/>
  <c r="F29" i="1"/>
  <c r="I29" i="1"/>
  <c r="J29" i="1"/>
  <c r="K29" i="1"/>
  <c r="H29" i="1"/>
  <c r="G28" i="1"/>
  <c r="F28" i="1"/>
  <c r="I28" i="1"/>
  <c r="J28" i="1"/>
  <c r="K28" i="1"/>
  <c r="H28" i="1"/>
  <c r="G27" i="1"/>
  <c r="F27" i="1"/>
  <c r="I27" i="1"/>
  <c r="J27" i="1"/>
  <c r="K27" i="1"/>
  <c r="H27" i="1"/>
  <c r="G26" i="1"/>
  <c r="F26" i="1"/>
  <c r="I26" i="1"/>
  <c r="J26" i="1"/>
  <c r="K26" i="1"/>
  <c r="H26" i="1"/>
  <c r="G25" i="1"/>
  <c r="F25" i="1"/>
  <c r="I25" i="1"/>
  <c r="J25" i="1"/>
  <c r="K25" i="1"/>
  <c r="H25" i="1"/>
  <c r="G24" i="1"/>
  <c r="F24" i="1"/>
  <c r="I24" i="1"/>
  <c r="J24" i="1"/>
  <c r="K24" i="1"/>
  <c r="H24" i="1"/>
  <c r="G23" i="1"/>
  <c r="F23" i="1"/>
  <c r="I23" i="1"/>
  <c r="J23" i="1"/>
  <c r="K23" i="1"/>
  <c r="H2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I22" i="1"/>
  <c r="J22" i="1"/>
  <c r="K22" i="1"/>
  <c r="H22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5" i="1"/>
  <c r="J5" i="1"/>
  <c r="K5" i="1"/>
  <c r="H21" i="1"/>
  <c r="H20" i="1"/>
  <c r="H19" i="1"/>
  <c r="H9" i="1"/>
  <c r="H18" i="1"/>
  <c r="H17" i="1"/>
  <c r="H16" i="1"/>
  <c r="C16" i="1"/>
  <c r="H15" i="1"/>
  <c r="C15" i="1"/>
  <c r="I3" i="1"/>
  <c r="H14" i="1"/>
  <c r="C14" i="1"/>
  <c r="H13" i="1"/>
  <c r="C13" i="1"/>
  <c r="H12" i="1"/>
  <c r="H7" i="1"/>
  <c r="H6" i="1"/>
  <c r="H8" i="1"/>
  <c r="H10" i="1"/>
  <c r="H11" i="1"/>
  <c r="H5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<sst xmlns="http://schemas.openxmlformats.org/spreadsheetml/2006/main" count="101" uniqueCount="42">
  <si>
    <t>价格</t>
    <rPh sb="0" eb="1">
      <t>jia'ge</t>
    </rPh>
    <phoneticPr fontId="1" type="noConversion"/>
  </si>
  <si>
    <t>数量</t>
    <rPh sb="0" eb="1">
      <t>shu'liang</t>
    </rPh>
    <phoneticPr fontId="1" type="noConversion"/>
  </si>
  <si>
    <t>XRP</t>
    <phoneticPr fontId="1" type="noConversion"/>
  </si>
  <si>
    <t>CNY</t>
    <phoneticPr fontId="1" type="noConversion"/>
  </si>
  <si>
    <t>B</t>
    <phoneticPr fontId="1" type="noConversion"/>
  </si>
  <si>
    <t>方向</t>
    <rPh sb="0" eb="1">
      <t>fang'xiang</t>
    </rPh>
    <phoneticPr fontId="1" type="noConversion"/>
  </si>
  <si>
    <t>时间</t>
    <rPh sb="0" eb="1">
      <t>shi'jian</t>
    </rPh>
    <phoneticPr fontId="1" type="noConversion"/>
  </si>
  <si>
    <t>S</t>
    <phoneticPr fontId="1" type="noConversion"/>
  </si>
  <si>
    <t>CNY COST</t>
    <phoneticPr fontId="1" type="noConversion"/>
  </si>
  <si>
    <t>Mon, May 22, 5:14:41 PM</t>
  </si>
  <si>
    <t>Mon, May 22, 6:57:42 PM</t>
  </si>
  <si>
    <t>Mon, May 22, 7:04:41 PM</t>
  </si>
  <si>
    <t>Mon, May 22, 7:06:01 PM</t>
  </si>
  <si>
    <t>Mon, May 22, 10:38:30 PM</t>
  </si>
  <si>
    <t>avg</t>
    <phoneticPr fontId="1" type="noConversion"/>
  </si>
  <si>
    <t>Mon, May 22, 11:54:50 PM</t>
  </si>
  <si>
    <t>Tue, May 23, 12:00:52 AM</t>
  </si>
  <si>
    <t>Tue, May 23, 12:41:32 AM</t>
  </si>
  <si>
    <t>Tue, May 23, 1:48:31 AM</t>
  </si>
  <si>
    <t>存量XRP</t>
    <rPh sb="0" eb="1">
      <t>cun'liang</t>
    </rPh>
    <phoneticPr fontId="1" type="noConversion"/>
  </si>
  <si>
    <t>存量CNY</t>
    <rPh sb="0" eb="1">
      <t>cun'liang</t>
    </rPh>
    <phoneticPr fontId="1" type="noConversion"/>
  </si>
  <si>
    <t>价值TOTAL CNY</t>
    <rPh sb="0" eb="1">
      <t>jia'zhi</t>
    </rPh>
    <phoneticPr fontId="1" type="noConversion"/>
  </si>
  <si>
    <t>成本CNY参考</t>
    <rPh sb="0" eb="1">
      <t>cheng'b</t>
    </rPh>
    <rPh sb="5" eb="6">
      <t>can'kao</t>
    </rPh>
    <phoneticPr fontId="1" type="noConversion"/>
  </si>
  <si>
    <t>盈利</t>
    <rPh sb="0" eb="1">
      <t>ying'li</t>
    </rPh>
    <phoneticPr fontId="1" type="noConversion"/>
  </si>
  <si>
    <t>Wed, May 24, 11:38:30 AM</t>
  </si>
  <si>
    <t>Wed, May 24, 12:37:52 PM</t>
  </si>
  <si>
    <t>Wed, May 24, 1:34:12 PM</t>
  </si>
  <si>
    <t>Wed, May 24, 6:39:11 PM</t>
  </si>
  <si>
    <t>Wed, May 24, 7:53:11 PM</t>
  </si>
  <si>
    <t>Wed, May 24, 7:56:42 PM</t>
  </si>
  <si>
    <t>Wed, May 24, 8:27:10 PM</t>
  </si>
  <si>
    <t>Wed, May 24, 9:20:20 PM</t>
  </si>
  <si>
    <t>Thu, May 25, 1:13:31 AM</t>
  </si>
  <si>
    <t>Thu, May 25, 6:13:41 AM</t>
  </si>
  <si>
    <t>Thu, May 25, 6:22:40 AM</t>
  </si>
  <si>
    <t>Thu, May 25, 9:18:32 AM</t>
  </si>
  <si>
    <t>Thu, May 25, 9:25:12 AM</t>
  </si>
  <si>
    <t>Thu, May 25, 9:27:11 AM</t>
  </si>
  <si>
    <t>Thu, May 25, 10:57:50 AM</t>
  </si>
  <si>
    <t>Thu, May 25, 5:41:20 PM</t>
  </si>
  <si>
    <t>时价</t>
    <rPh sb="0" eb="1">
      <t>shi'jia</t>
    </rPh>
    <phoneticPr fontId="1" type="noConversion"/>
  </si>
  <si>
    <t>价值</t>
    <rPh sb="0" eb="1">
      <t>jia'zhi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</si>
</sst>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44" workbookViewId="0">
      <selection activeCell="A4" sqref="A4:XFD4"/>
    </sheetView>
  </sheetViews>
  <sheetFormatPr baseColWidth="10" defaultRowHeight="15" x14ac:dyDescent="0.15"/>
  <cols>
    <col min="1" max="2" width="10.83203125" style="1"/>
    <col min="3" max="3" width="26.1640625" style="1" customWidth="1"/>
    <col min="4" max="8" width="10.83203125" style="1"/>
    <col min="9" max="9" width="18.33203125" style="1" customWidth="1"/>
    <col min="10" max="10" width="18.6640625" style="1" customWidth="1"/>
    <col min="11" max="11" width="10.83203125" style="1"/>
    <col min="12" max="12" width="32.33203125" style="1" customWidth="1"/>
    <col min="13" max="16384" width="10.83203125" style="1"/>
  </cols>
  <sheetData>
    <row r="1" spans="2:12" x14ac:dyDescent="0.15">
      <c r="D1" s="1" t="s">
        <v>2</v>
      </c>
      <c r="E1" s="1">
        <v>100</v>
      </c>
    </row>
    <row r="2" spans="2:12" x14ac:dyDescent="0.15">
      <c r="D2" s="1" t="s">
        <v>3</v>
      </c>
      <c r="E2" s="1">
        <v>500</v>
      </c>
    </row>
    <row r="3" spans="2:12" x14ac:dyDescent="0.15">
      <c r="D3" s="5"/>
      <c r="E3" s="5"/>
      <c r="F3" s="1">
        <v>100</v>
      </c>
      <c r="G3" s="1">
        <v>500</v>
      </c>
      <c r="I3" s="1">
        <f>ABS((F3)*2.5)+G3</f>
        <v>750</v>
      </c>
    </row>
    <row r="4" spans="2:12" x14ac:dyDescent="0.15">
      <c r="B4" s="1" t="s">
        <v>5</v>
      </c>
      <c r="C4" s="1" t="s">
        <v>6</v>
      </c>
      <c r="D4" s="1" t="s">
        <v>0</v>
      </c>
      <c r="E4" s="1" t="s">
        <v>1</v>
      </c>
      <c r="F4" s="1" t="s">
        <v>19</v>
      </c>
      <c r="G4" s="1" t="s">
        <v>20</v>
      </c>
      <c r="H4" s="1" t="s">
        <v>8</v>
      </c>
      <c r="I4" s="1" t="s">
        <v>21</v>
      </c>
      <c r="J4" s="1" t="s">
        <v>22</v>
      </c>
      <c r="K4" s="1" t="s">
        <v>23</v>
      </c>
      <c r="L4" s="1" t="s">
        <v>14</v>
      </c>
    </row>
    <row r="5" spans="2:12" x14ac:dyDescent="0.15">
      <c r="B5" s="1" t="s">
        <v>4</v>
      </c>
      <c r="C5" s="3">
        <f t="shared" ref="C5:C16" ca="1" si="0">NOW()</f>
        <v>42897.966222337964</v>
      </c>
      <c r="D5" s="1">
        <v>-2.4790000000000001</v>
      </c>
      <c r="E5" s="1">
        <v>52.02</v>
      </c>
      <c r="F5" s="1">
        <f>E1+E5</f>
        <v>152.02000000000001</v>
      </c>
      <c r="G5" s="1">
        <f>E2+D5*E5</f>
        <v>371.04241999999999</v>
      </c>
      <c r="H5" s="1">
        <f>D5*E5</f>
        <v>-128.95758000000001</v>
      </c>
      <c r="I5" s="1">
        <f t="shared" ref="I5:I11" si="1">ABS((F5)*D5)+G5</f>
        <v>747.90000000000009</v>
      </c>
      <c r="J5" s="1">
        <f>ABS(D5)*100+500</f>
        <v>747.9</v>
      </c>
      <c r="K5" s="1">
        <f>I5-J5</f>
        <v>0</v>
      </c>
      <c r="L5" s="1">
        <f>-(G5-500)/(F5-100)</f>
        <v>2.4789999999999996</v>
      </c>
    </row>
    <row r="6" spans="2:12" x14ac:dyDescent="0.15">
      <c r="B6" s="1" t="s">
        <v>7</v>
      </c>
      <c r="C6" s="3">
        <f t="shared" ca="1" si="0"/>
        <v>42897.966222337964</v>
      </c>
      <c r="D6" s="1">
        <v>2.5112999999999999</v>
      </c>
      <c r="E6" s="1">
        <v>-49.121000000000002</v>
      </c>
      <c r="F6" s="1">
        <f t="shared" ref="F6:F40" si="2">F5+E6</f>
        <v>102.899</v>
      </c>
      <c r="G6" s="1">
        <f>G5-D6*E6</f>
        <v>494.39998730000002</v>
      </c>
      <c r="H6" s="1">
        <f>D6*E6*-1</f>
        <v>123.3575673</v>
      </c>
      <c r="I6" s="1">
        <f t="shared" si="1"/>
        <v>752.81024600000001</v>
      </c>
      <c r="J6" s="1">
        <f t="shared" ref="J6:J15" si="3">ABS(D6)*100+500</f>
        <v>751.13</v>
      </c>
      <c r="K6" s="1">
        <f t="shared" ref="K6:K21" si="4">I6-J6</f>
        <v>1.680246000000011</v>
      </c>
      <c r="L6" s="1">
        <f t="shared" ref="L6:L29" si="5">-(G6-500)/(F6-100)</f>
        <v>1.9317049672300717</v>
      </c>
    </row>
    <row r="7" spans="2:12" x14ac:dyDescent="0.15">
      <c r="B7" s="1" t="s">
        <v>7</v>
      </c>
      <c r="C7" s="3">
        <f t="shared" ca="1" si="0"/>
        <v>42897.966222337964</v>
      </c>
      <c r="D7" s="1">
        <v>2.5150000000000001</v>
      </c>
      <c r="E7" s="1">
        <v>-50</v>
      </c>
      <c r="F7" s="1">
        <f t="shared" si="2"/>
        <v>52.899000000000001</v>
      </c>
      <c r="G7" s="1">
        <f>G6-D7*E7</f>
        <v>620.14998730000002</v>
      </c>
      <c r="H7" s="1">
        <f>D7*E7*-1</f>
        <v>125.75</v>
      </c>
      <c r="I7" s="1">
        <f t="shared" si="1"/>
        <v>753.1909723</v>
      </c>
      <c r="J7" s="1">
        <f t="shared" si="3"/>
        <v>751.5</v>
      </c>
      <c r="K7" s="1">
        <f t="shared" si="4"/>
        <v>1.6909722999999985</v>
      </c>
      <c r="L7" s="1">
        <f t="shared" si="5"/>
        <v>2.5509009851170892</v>
      </c>
    </row>
    <row r="8" spans="2:12" x14ac:dyDescent="0.15">
      <c r="B8" s="1" t="s">
        <v>4</v>
      </c>
      <c r="C8" s="3">
        <f t="shared" ca="1" si="0"/>
        <v>42897.966222337964</v>
      </c>
      <c r="D8" s="1">
        <v>-2.4620000000000002</v>
      </c>
      <c r="E8" s="1">
        <v>100</v>
      </c>
      <c r="F8" s="1">
        <f t="shared" si="2"/>
        <v>152.899</v>
      </c>
      <c r="G8" s="1">
        <f>G7+D8*E8</f>
        <v>373.94998729999998</v>
      </c>
      <c r="H8" s="1">
        <f t="shared" ref="H8:H11" si="6">D8*E8</f>
        <v>-246.20000000000002</v>
      </c>
      <c r="I8" s="1">
        <f t="shared" si="1"/>
        <v>750.38732529999993</v>
      </c>
      <c r="J8" s="1">
        <f t="shared" si="3"/>
        <v>746.2</v>
      </c>
      <c r="K8" s="1">
        <f t="shared" si="4"/>
        <v>4.187325299999884</v>
      </c>
      <c r="L8" s="1">
        <f t="shared" si="5"/>
        <v>2.3828430159360297</v>
      </c>
    </row>
    <row r="9" spans="2:12" x14ac:dyDescent="0.15">
      <c r="B9" s="1" t="s">
        <v>4</v>
      </c>
      <c r="C9" s="3">
        <f t="shared" ca="1" si="0"/>
        <v>42897.966222337964</v>
      </c>
      <c r="D9" s="1">
        <v>-2.4582999999999999</v>
      </c>
      <c r="E9" s="1">
        <v>20.120999999999999</v>
      </c>
      <c r="F9" s="1">
        <f t="shared" si="2"/>
        <v>173.02</v>
      </c>
      <c r="G9" s="1">
        <f>G8+D9*E9</f>
        <v>324.48653300000001</v>
      </c>
      <c r="H9" s="1">
        <f>D9*E9</f>
        <v>-49.463454299999995</v>
      </c>
      <c r="I9" s="1">
        <f t="shared" si="1"/>
        <v>749.82159900000011</v>
      </c>
      <c r="J9" s="1">
        <f t="shared" si="3"/>
        <v>745.82999999999993</v>
      </c>
      <c r="K9" s="1">
        <f t="shared" si="4"/>
        <v>3.9915990000001784</v>
      </c>
      <c r="L9" s="1">
        <f t="shared" si="5"/>
        <v>2.4036355382087096</v>
      </c>
    </row>
    <row r="10" spans="2:12" x14ac:dyDescent="0.15">
      <c r="B10" s="1" t="s">
        <v>4</v>
      </c>
      <c r="C10" s="3">
        <f t="shared" ca="1" si="0"/>
        <v>42897.966222337964</v>
      </c>
      <c r="D10" s="1">
        <v>-2.411</v>
      </c>
      <c r="E10" s="1">
        <v>100</v>
      </c>
      <c r="F10" s="1">
        <f t="shared" si="2"/>
        <v>273.02</v>
      </c>
      <c r="G10" s="1">
        <f>G9+D10*E10</f>
        <v>83.386533000000014</v>
      </c>
      <c r="H10" s="1">
        <f t="shared" si="6"/>
        <v>-241.1</v>
      </c>
      <c r="I10" s="1">
        <f t="shared" si="1"/>
        <v>741.63775299999998</v>
      </c>
      <c r="J10" s="1">
        <f t="shared" si="3"/>
        <v>741.1</v>
      </c>
      <c r="K10" s="1">
        <f t="shared" si="4"/>
        <v>0.53775299999995241</v>
      </c>
      <c r="L10" s="1">
        <f t="shared" si="5"/>
        <v>2.4078919604669982</v>
      </c>
    </row>
    <row r="11" spans="2:12" x14ac:dyDescent="0.15">
      <c r="B11" s="1" t="s">
        <v>4</v>
      </c>
      <c r="C11" s="3">
        <f t="shared" ca="1" si="0"/>
        <v>42897.966222337964</v>
      </c>
      <c r="D11" s="1">
        <v>-2.38</v>
      </c>
      <c r="E11" s="1">
        <v>7.7115</v>
      </c>
      <c r="F11" s="1">
        <f t="shared" si="2"/>
        <v>280.73149999999998</v>
      </c>
      <c r="G11" s="1">
        <f>G10+D11*E11</f>
        <v>65.033163000000016</v>
      </c>
      <c r="H11" s="1">
        <f t="shared" si="6"/>
        <v>-18.353369999999998</v>
      </c>
      <c r="I11" s="1">
        <f t="shared" si="1"/>
        <v>733.17413299999998</v>
      </c>
      <c r="J11" s="1">
        <f t="shared" si="3"/>
        <v>738</v>
      </c>
      <c r="K11" s="1">
        <f t="shared" si="4"/>
        <v>-4.8258670000000166</v>
      </c>
      <c r="L11" s="1">
        <f t="shared" si="5"/>
        <v>2.4067018588347913</v>
      </c>
    </row>
    <row r="12" spans="2:12" x14ac:dyDescent="0.15">
      <c r="B12" s="1" t="s">
        <v>7</v>
      </c>
      <c r="C12" s="3">
        <f t="shared" ca="1" si="0"/>
        <v>42897.966222337964</v>
      </c>
      <c r="D12" s="1">
        <v>2.4319999999999999</v>
      </c>
      <c r="E12" s="1">
        <v>-100</v>
      </c>
      <c r="F12" s="1">
        <f t="shared" si="2"/>
        <v>180.73149999999998</v>
      </c>
      <c r="G12" s="1">
        <f>G11-D12*E12</f>
        <v>308.23316299999999</v>
      </c>
      <c r="H12" s="1">
        <f>D12*E12*-1</f>
        <v>243.2</v>
      </c>
      <c r="I12" s="1">
        <f>ABS((F12)*D12)+G12</f>
        <v>747.77217099999996</v>
      </c>
      <c r="J12" s="1">
        <f t="shared" si="3"/>
        <v>743.2</v>
      </c>
      <c r="K12" s="1">
        <f t="shared" si="4"/>
        <v>4.5721709999999121</v>
      </c>
      <c r="L12" s="1">
        <f t="shared" si="5"/>
        <v>2.375365712268446</v>
      </c>
    </row>
    <row r="13" spans="2:12" x14ac:dyDescent="0.15">
      <c r="B13" s="1" t="s">
        <v>4</v>
      </c>
      <c r="C13" s="3">
        <f t="shared" ca="1" si="0"/>
        <v>42897.966222337964</v>
      </c>
      <c r="D13" s="1">
        <v>-2.35</v>
      </c>
      <c r="E13" s="1">
        <v>106</v>
      </c>
      <c r="F13" s="1">
        <f t="shared" si="2"/>
        <v>286.73149999999998</v>
      </c>
      <c r="G13" s="1">
        <f t="shared" ref="G13:G18" si="7">G12+D13*E13</f>
        <v>59.133162999999968</v>
      </c>
      <c r="H13" s="1">
        <f t="shared" ref="H13" si="8">D13*E13</f>
        <v>-249.10000000000002</v>
      </c>
      <c r="I13" s="1">
        <f t="shared" ref="I13" si="9">ABS((F13)*D13)+G13</f>
        <v>732.95218799999998</v>
      </c>
      <c r="J13" s="1">
        <f t="shared" si="3"/>
        <v>735</v>
      </c>
      <c r="K13" s="1">
        <f t="shared" si="4"/>
        <v>-2.0478120000000217</v>
      </c>
      <c r="L13" s="1">
        <f t="shared" si="5"/>
        <v>2.3609666124890554</v>
      </c>
    </row>
    <row r="14" spans="2:12" x14ac:dyDescent="0.15">
      <c r="B14" s="1" t="s">
        <v>4</v>
      </c>
      <c r="C14" s="3">
        <f t="shared" ca="1" si="0"/>
        <v>42897.966222337964</v>
      </c>
      <c r="D14" s="1">
        <v>-2.395</v>
      </c>
      <c r="E14" s="1">
        <v>100</v>
      </c>
      <c r="F14" s="1">
        <f t="shared" si="2"/>
        <v>386.73149999999998</v>
      </c>
      <c r="G14" s="1">
        <f t="shared" si="7"/>
        <v>-180.36683700000003</v>
      </c>
      <c r="H14" s="1">
        <f t="shared" ref="H14" si="10">D14*E14</f>
        <v>-239.5</v>
      </c>
      <c r="I14" s="1">
        <f t="shared" ref="I14" si="11">ABS((F14)*D14)+G14</f>
        <v>745.85510549999992</v>
      </c>
      <c r="J14" s="1">
        <f t="shared" si="3"/>
        <v>739.5</v>
      </c>
      <c r="K14" s="1">
        <f t="shared" si="4"/>
        <v>6.3551054999999224</v>
      </c>
      <c r="L14" s="1">
        <f t="shared" si="5"/>
        <v>2.3728360399886306</v>
      </c>
    </row>
    <row r="15" spans="2:12" x14ac:dyDescent="0.15">
      <c r="B15" s="1" t="s">
        <v>4</v>
      </c>
      <c r="C15" s="3">
        <f t="shared" ca="1" si="0"/>
        <v>42897.966222337964</v>
      </c>
      <c r="D15" s="1">
        <v>-2.3199999999999998</v>
      </c>
      <c r="E15" s="1">
        <v>100</v>
      </c>
      <c r="F15" s="1">
        <f t="shared" si="2"/>
        <v>486.73149999999998</v>
      </c>
      <c r="G15" s="1">
        <f t="shared" si="7"/>
        <v>-412.36683700000003</v>
      </c>
      <c r="H15" s="1">
        <f t="shared" ref="H15" si="12">D15*E15</f>
        <v>-231.99999999999997</v>
      </c>
      <c r="I15" s="1">
        <f t="shared" ref="I15" si="13">ABS((F15)*D15)+G15</f>
        <v>716.85024299999986</v>
      </c>
      <c r="J15" s="1">
        <f t="shared" si="3"/>
        <v>732</v>
      </c>
      <c r="K15" s="1">
        <f>I15-J15</f>
        <v>-15.149757000000136</v>
      </c>
      <c r="L15" s="1">
        <f t="shared" si="5"/>
        <v>2.3591738376625644</v>
      </c>
    </row>
    <row r="16" spans="2:12" x14ac:dyDescent="0.15">
      <c r="B16" s="1" t="s">
        <v>4</v>
      </c>
      <c r="C16" s="3">
        <f t="shared" ca="1" si="0"/>
        <v>42897.966222337964</v>
      </c>
      <c r="D16" s="1">
        <v>-2.29</v>
      </c>
      <c r="E16" s="1">
        <v>50</v>
      </c>
      <c r="F16" s="1">
        <f t="shared" si="2"/>
        <v>536.73149999999998</v>
      </c>
      <c r="G16" s="1">
        <f t="shared" si="7"/>
        <v>-526.86683700000003</v>
      </c>
      <c r="H16" s="1">
        <f t="shared" ref="H16" si="14">D16*E16</f>
        <v>-114.5</v>
      </c>
      <c r="I16" s="1">
        <f t="shared" ref="I16" si="15">ABS((F16)*D16)+G16</f>
        <v>702.24829799999998</v>
      </c>
      <c r="J16" s="1">
        <f t="shared" ref="J16" si="16">ABS(D16)*100+500</f>
        <v>729</v>
      </c>
      <c r="K16" s="1">
        <f t="shared" si="4"/>
        <v>-26.751702000000023</v>
      </c>
      <c r="L16" s="1">
        <f t="shared" si="5"/>
        <v>2.3512543450609815</v>
      </c>
    </row>
    <row r="17" spans="2:12" x14ac:dyDescent="0.15">
      <c r="B17" s="1" t="s">
        <v>4</v>
      </c>
      <c r="C17" s="3" t="s">
        <v>9</v>
      </c>
      <c r="D17" s="1">
        <v>-2.29</v>
      </c>
      <c r="E17" s="1">
        <v>100</v>
      </c>
      <c r="F17" s="1">
        <f t="shared" si="2"/>
        <v>636.73149999999998</v>
      </c>
      <c r="G17" s="1">
        <f t="shared" si="7"/>
        <v>-755.86683700000003</v>
      </c>
      <c r="H17" s="1">
        <f t="shared" ref="H17" si="17">D17*E17</f>
        <v>-229</v>
      </c>
      <c r="I17" s="1">
        <f t="shared" ref="I17" si="18">ABS((F17)*D17)+G17</f>
        <v>702.24829799999998</v>
      </c>
      <c r="J17" s="1">
        <f t="shared" ref="J17" si="19">ABS(D17)*100+500</f>
        <v>729</v>
      </c>
      <c r="K17" s="1">
        <f t="shared" si="4"/>
        <v>-26.751702000000023</v>
      </c>
      <c r="L17" s="1">
        <f t="shared" si="5"/>
        <v>2.3398418706559987</v>
      </c>
    </row>
    <row r="18" spans="2:12" x14ac:dyDescent="0.15">
      <c r="B18" s="1" t="s">
        <v>4</v>
      </c>
      <c r="C18" s="3" t="s">
        <v>9</v>
      </c>
      <c r="D18" s="1">
        <v>-2.2000000000000002</v>
      </c>
      <c r="E18" s="1">
        <v>81.409000000000006</v>
      </c>
      <c r="F18" s="1">
        <f t="shared" si="2"/>
        <v>718.14049999999997</v>
      </c>
      <c r="G18" s="1">
        <f t="shared" si="7"/>
        <v>-934.96663699999999</v>
      </c>
      <c r="H18" s="1">
        <f t="shared" ref="H18" si="20">D18*E18</f>
        <v>-179.09980000000002</v>
      </c>
      <c r="I18" s="1">
        <f t="shared" ref="I18" si="21">ABS((F18)*D18)+G18</f>
        <v>644.94246300000009</v>
      </c>
      <c r="J18" s="1">
        <f t="shared" ref="J18:J19" si="22">ABS(D18)*100+500</f>
        <v>720</v>
      </c>
      <c r="K18" s="1">
        <f t="shared" si="4"/>
        <v>-75.057536999999911</v>
      </c>
      <c r="L18" s="1">
        <f t="shared" si="5"/>
        <v>2.3214247197845799</v>
      </c>
    </row>
    <row r="19" spans="2:12" x14ac:dyDescent="0.15">
      <c r="B19" s="1" t="s">
        <v>7</v>
      </c>
      <c r="C19" s="3" t="s">
        <v>10</v>
      </c>
      <c r="D19" s="1">
        <v>2.3298999999999999</v>
      </c>
      <c r="E19" s="1">
        <v>-100</v>
      </c>
      <c r="F19" s="1">
        <f t="shared" si="2"/>
        <v>618.14049999999997</v>
      </c>
      <c r="G19" s="1">
        <f>G18-D19*E19</f>
        <v>-701.97663699999998</v>
      </c>
      <c r="H19" s="1">
        <f>D19*E19*-1</f>
        <v>232.98999999999998</v>
      </c>
      <c r="I19" s="1">
        <f>ABS((F19)*D19)+G19</f>
        <v>738.22891394999988</v>
      </c>
      <c r="J19" s="1">
        <f t="shared" si="22"/>
        <v>732.99</v>
      </c>
      <c r="K19" s="1">
        <f t="shared" si="4"/>
        <v>5.2389139499998691</v>
      </c>
      <c r="L19" s="1">
        <f t="shared" si="5"/>
        <v>2.3197890089657149</v>
      </c>
    </row>
    <row r="20" spans="2:12" x14ac:dyDescent="0.15">
      <c r="B20" s="1" t="s">
        <v>7</v>
      </c>
      <c r="C20" s="1" t="s">
        <v>11</v>
      </c>
      <c r="D20" s="1">
        <v>2.3849</v>
      </c>
      <c r="E20" s="1">
        <v>-100</v>
      </c>
      <c r="F20" s="1">
        <f t="shared" si="2"/>
        <v>518.14049999999997</v>
      </c>
      <c r="G20" s="1">
        <f>G19-D20*E20</f>
        <v>-463.48663699999997</v>
      </c>
      <c r="H20" s="1">
        <f>D20*E20*-1</f>
        <v>238.49</v>
      </c>
      <c r="I20" s="1">
        <f>ABS((F20)*D20)+G20</f>
        <v>772.22664144999999</v>
      </c>
      <c r="J20" s="1">
        <f t="shared" ref="J20" si="23">ABS(D20)*100+500</f>
        <v>738.49</v>
      </c>
      <c r="K20" s="1">
        <f t="shared" si="4"/>
        <v>33.736641449999979</v>
      </c>
      <c r="L20" s="1">
        <f t="shared" si="5"/>
        <v>2.3042174508329141</v>
      </c>
    </row>
    <row r="21" spans="2:12" x14ac:dyDescent="0.15">
      <c r="B21" s="1" t="s">
        <v>7</v>
      </c>
      <c r="C21" s="1" t="s">
        <v>12</v>
      </c>
      <c r="D21" s="1">
        <v>2.4</v>
      </c>
      <c r="E21" s="1">
        <v>-100</v>
      </c>
      <c r="F21" s="1">
        <f t="shared" si="2"/>
        <v>418.14049999999997</v>
      </c>
      <c r="G21" s="1">
        <f>G20-D21*E21</f>
        <v>-223.48663699999997</v>
      </c>
      <c r="H21" s="1">
        <f>D21*E21*-1</f>
        <v>240</v>
      </c>
      <c r="I21" s="1">
        <f>ABS((F21)*D21)+G21</f>
        <v>780.0505629999999</v>
      </c>
      <c r="J21" s="1">
        <f t="shared" ref="J21:J23" si="24">ABS(D21)*100+500</f>
        <v>740</v>
      </c>
      <c r="K21" s="1">
        <f t="shared" si="4"/>
        <v>40.050562999999897</v>
      </c>
      <c r="L21" s="1">
        <f t="shared" si="5"/>
        <v>2.2741104543432855</v>
      </c>
    </row>
    <row r="22" spans="2:12" x14ac:dyDescent="0.15">
      <c r="B22" s="1" t="s">
        <v>4</v>
      </c>
      <c r="C22" s="3" t="s">
        <v>13</v>
      </c>
      <c r="D22" s="1">
        <v>-2.2999999999999998</v>
      </c>
      <c r="E22" s="1">
        <v>100</v>
      </c>
      <c r="F22" s="1">
        <f t="shared" si="2"/>
        <v>518.14049999999997</v>
      </c>
      <c r="G22" s="1">
        <f>G21+D22*E22</f>
        <v>-453.48663699999997</v>
      </c>
      <c r="H22" s="1">
        <f t="shared" ref="H22:H23" si="25">D22*E22</f>
        <v>-229.99999999999997</v>
      </c>
      <c r="I22" s="1">
        <f t="shared" ref="I22:I23" si="26">ABS((F22)*D22)+G22</f>
        <v>738.23651299999983</v>
      </c>
      <c r="J22" s="1">
        <f t="shared" si="24"/>
        <v>730</v>
      </c>
      <c r="K22" s="1">
        <f t="shared" ref="K22:K23" si="27">I22-J22</f>
        <v>8.2365129999998317</v>
      </c>
      <c r="L22" s="1">
        <f t="shared" si="5"/>
        <v>2.2803020444085185</v>
      </c>
    </row>
    <row r="23" spans="2:12" x14ac:dyDescent="0.15">
      <c r="B23" s="1" t="s">
        <v>4</v>
      </c>
      <c r="C23" s="1" t="s">
        <v>15</v>
      </c>
      <c r="D23" s="1">
        <v>-2.39988</v>
      </c>
      <c r="E23" s="1">
        <v>100</v>
      </c>
      <c r="F23" s="1">
        <f t="shared" si="2"/>
        <v>618.14049999999997</v>
      </c>
      <c r="G23" s="1">
        <f>G22+D23*E23</f>
        <v>-693.47463700000003</v>
      </c>
      <c r="H23" s="1">
        <f t="shared" si="25"/>
        <v>-239.988</v>
      </c>
      <c r="I23" s="1">
        <f t="shared" si="26"/>
        <v>789.98838613999988</v>
      </c>
      <c r="J23" s="1">
        <f t="shared" si="24"/>
        <v>739.98800000000006</v>
      </c>
      <c r="K23" s="1">
        <f t="shared" si="27"/>
        <v>50.000386139999819</v>
      </c>
      <c r="L23" s="1">
        <f t="shared" si="5"/>
        <v>2.3033803321685915</v>
      </c>
    </row>
    <row r="24" spans="2:12" x14ac:dyDescent="0.15">
      <c r="B24" s="1" t="s">
        <v>4</v>
      </c>
      <c r="C24" s="1" t="s">
        <v>16</v>
      </c>
      <c r="D24" s="1">
        <v>-2.2799999999999998</v>
      </c>
      <c r="E24" s="1">
        <v>100</v>
      </c>
      <c r="F24" s="1">
        <f t="shared" si="2"/>
        <v>718.14049999999997</v>
      </c>
      <c r="G24" s="1">
        <f>G23+D24*E24</f>
        <v>-921.47463700000003</v>
      </c>
      <c r="H24" s="1">
        <f t="shared" ref="H24" si="28">D24*E24</f>
        <v>-227.99999999999997</v>
      </c>
      <c r="I24" s="1">
        <f t="shared" ref="I24" si="29">ABS((F24)*D24)+G24</f>
        <v>715.88570299999969</v>
      </c>
      <c r="J24" s="1">
        <f t="shared" ref="J24:J25" si="30">ABS(D24)*100+500</f>
        <v>728</v>
      </c>
      <c r="K24" s="1">
        <f t="shared" ref="K24:K25" si="31">I24-J24</f>
        <v>-12.114297000000306</v>
      </c>
      <c r="L24" s="1">
        <f t="shared" si="5"/>
        <v>2.2995979668052815</v>
      </c>
    </row>
    <row r="25" spans="2:12" x14ac:dyDescent="0.15">
      <c r="B25" s="1" t="s">
        <v>7</v>
      </c>
      <c r="C25" s="1" t="s">
        <v>17</v>
      </c>
      <c r="D25" s="1">
        <v>2.3746999999999998</v>
      </c>
      <c r="E25" s="1">
        <v>-100</v>
      </c>
      <c r="F25" s="1">
        <f t="shared" si="2"/>
        <v>618.14049999999997</v>
      </c>
      <c r="G25" s="1">
        <f>G24-D25*E25</f>
        <v>-684.004637</v>
      </c>
      <c r="H25" s="1">
        <f>D25*E25*-1</f>
        <v>237.46999999999997</v>
      </c>
      <c r="I25" s="1">
        <f>ABS((F25)*D25)+G25</f>
        <v>783.89360834999979</v>
      </c>
      <c r="J25" s="1">
        <f t="shared" si="30"/>
        <v>737.47</v>
      </c>
      <c r="K25" s="1">
        <f t="shared" si="31"/>
        <v>46.423608349999768</v>
      </c>
      <c r="L25" s="1">
        <f t="shared" si="5"/>
        <v>2.2851034362301346</v>
      </c>
    </row>
    <row r="26" spans="2:12" x14ac:dyDescent="0.15">
      <c r="B26" s="1" t="s">
        <v>7</v>
      </c>
      <c r="C26" s="1" t="s">
        <v>18</v>
      </c>
      <c r="D26" s="1">
        <v>2.3997999999999999</v>
      </c>
      <c r="E26" s="1">
        <v>-200</v>
      </c>
      <c r="F26" s="1">
        <f t="shared" si="2"/>
        <v>418.14049999999997</v>
      </c>
      <c r="G26" s="1">
        <f>G25-D26*E26</f>
        <v>-204.04463700000002</v>
      </c>
      <c r="H26" s="1">
        <f>D26*E26*-1</f>
        <v>479.96</v>
      </c>
      <c r="I26" s="1">
        <f>ABS((F26)*D26)+G26</f>
        <v>799.40893489999985</v>
      </c>
      <c r="J26" s="1">
        <f t="shared" ref="J26" si="32">ABS(D26)*100+500</f>
        <v>739.98</v>
      </c>
      <c r="K26" s="1">
        <f t="shared" ref="K26" si="33">I26-J26</f>
        <v>59.428934899999831</v>
      </c>
      <c r="L26" s="1">
        <f t="shared" si="5"/>
        <v>2.2129990900246903</v>
      </c>
    </row>
    <row r="27" spans="2:12" x14ac:dyDescent="0.15">
      <c r="B27" s="1" t="s">
        <v>7</v>
      </c>
      <c r="C27" s="1" t="s">
        <v>18</v>
      </c>
      <c r="D27" s="1">
        <v>2.41</v>
      </c>
      <c r="E27" s="1">
        <v>-100</v>
      </c>
      <c r="F27" s="1">
        <f t="shared" si="2"/>
        <v>318.14049999999997</v>
      </c>
      <c r="G27" s="1">
        <f>G26-D27*E27</f>
        <v>36.955362999999977</v>
      </c>
      <c r="H27" s="1">
        <f>D27*E27*-1</f>
        <v>241</v>
      </c>
      <c r="I27" s="1">
        <f>ABS((F27)*D27)+G27</f>
        <v>803.67396800000006</v>
      </c>
      <c r="J27" s="1">
        <f t="shared" ref="J27" si="34">ABS(D27)*100+500</f>
        <v>741</v>
      </c>
      <c r="K27" s="1">
        <f t="shared" ref="K27" si="35">I27-J27</f>
        <v>62.673968000000059</v>
      </c>
      <c r="L27" s="1">
        <f t="shared" si="5"/>
        <v>2.1226899039839005</v>
      </c>
    </row>
    <row r="28" spans="2:12" x14ac:dyDescent="0.15">
      <c r="B28" s="1" t="s">
        <v>7</v>
      </c>
      <c r="C28" s="1" t="s">
        <v>18</v>
      </c>
      <c r="D28" s="1">
        <v>2.5</v>
      </c>
      <c r="E28" s="1">
        <v>-100</v>
      </c>
      <c r="F28" s="1">
        <f t="shared" si="2"/>
        <v>218.14049999999997</v>
      </c>
      <c r="G28" s="1">
        <f>G27-D28*E28</f>
        <v>286.95536299999998</v>
      </c>
      <c r="H28" s="1">
        <f>D28*E28*-1</f>
        <v>250</v>
      </c>
      <c r="I28" s="1">
        <f>ABS((F28)*D28)+G28</f>
        <v>832.30661299999997</v>
      </c>
      <c r="J28" s="1">
        <f t="shared" ref="J28" si="36">ABS(D28)*100+500</f>
        <v>750</v>
      </c>
      <c r="K28" s="1">
        <f t="shared" ref="K28" si="37">I28-J28</f>
        <v>82.30661299999997</v>
      </c>
      <c r="L28" s="1">
        <f t="shared" si="5"/>
        <v>1.803315856966917</v>
      </c>
    </row>
    <row r="29" spans="2:12" x14ac:dyDescent="0.15">
      <c r="B29" s="1" t="s">
        <v>7</v>
      </c>
      <c r="C29" s="1" t="s">
        <v>18</v>
      </c>
      <c r="D29" s="1">
        <v>2.5499999999999998</v>
      </c>
      <c r="E29" s="1">
        <v>-200</v>
      </c>
      <c r="F29" s="1">
        <f t="shared" si="2"/>
        <v>18.140499999999975</v>
      </c>
      <c r="G29" s="1">
        <f>G28-D29*E29</f>
        <v>796.95536299999992</v>
      </c>
      <c r="H29" s="1">
        <f>D29*E29*-1</f>
        <v>509.99999999999994</v>
      </c>
      <c r="I29" s="1">
        <f>ABS((F29)*D29)+G29</f>
        <v>843.21363799999983</v>
      </c>
      <c r="J29" s="1">
        <f t="shared" ref="J29:J31" si="38">ABS(D29)*100+500</f>
        <v>755</v>
      </c>
      <c r="K29" s="1">
        <f t="shared" ref="K29:K31" si="39">I29-J29</f>
        <v>88.213637999999833</v>
      </c>
      <c r="L29" s="1">
        <f t="shared" si="5"/>
        <v>3.6276224873105729</v>
      </c>
    </row>
    <row r="30" spans="2:12" x14ac:dyDescent="0.15">
      <c r="B30" s="1" t="s">
        <v>4</v>
      </c>
      <c r="C30" s="3" t="s">
        <v>13</v>
      </c>
      <c r="D30" s="1">
        <v>-2.48</v>
      </c>
      <c r="E30" s="1">
        <v>100</v>
      </c>
      <c r="F30" s="1">
        <f t="shared" si="2"/>
        <v>118.14049999999997</v>
      </c>
      <c r="G30" s="1">
        <f>G29+D30*E30</f>
        <v>548.95536299999992</v>
      </c>
      <c r="H30" s="1">
        <f t="shared" ref="H30:H31" si="40">D30*E30</f>
        <v>-248</v>
      </c>
      <c r="I30" s="1">
        <f t="shared" ref="I30:I31" si="41">ABS((F30)*D30)+G30</f>
        <v>841.94380299999989</v>
      </c>
      <c r="J30" s="1">
        <f t="shared" si="38"/>
        <v>748</v>
      </c>
      <c r="K30" s="1">
        <f t="shared" si="39"/>
        <v>93.943802999999889</v>
      </c>
      <c r="L30" s="1">
        <f t="shared" ref="L30:L31" si="42">-(G30-500)/(F30-100)</f>
        <v>-2.6986777100961929</v>
      </c>
    </row>
    <row r="31" spans="2:12" x14ac:dyDescent="0.15">
      <c r="B31" s="1" t="s">
        <v>4</v>
      </c>
      <c r="C31" s="1" t="s">
        <v>15</v>
      </c>
      <c r="D31" s="1">
        <v>-2.5244</v>
      </c>
      <c r="E31" s="1">
        <v>100</v>
      </c>
      <c r="F31" s="1">
        <f t="shared" si="2"/>
        <v>218.14049999999997</v>
      </c>
      <c r="G31" s="1">
        <f>G30+D31*E31</f>
        <v>296.51536299999992</v>
      </c>
      <c r="H31" s="1">
        <f t="shared" si="40"/>
        <v>-252.44</v>
      </c>
      <c r="I31" s="1">
        <f t="shared" si="41"/>
        <v>847.18924119999974</v>
      </c>
      <c r="J31" s="1">
        <f t="shared" si="38"/>
        <v>752.44</v>
      </c>
      <c r="K31" s="1">
        <f t="shared" si="39"/>
        <v>94.749241199999688</v>
      </c>
      <c r="L31" s="1">
        <f t="shared" si="42"/>
        <v>1.7223952581883446</v>
      </c>
    </row>
    <row r="32" spans="2:12" x14ac:dyDescent="0.15">
      <c r="B32" s="1" t="s">
        <v>4</v>
      </c>
      <c r="C32" s="1" t="s">
        <v>24</v>
      </c>
      <c r="D32" s="1">
        <v>-2.4500000000000002</v>
      </c>
      <c r="E32" s="1">
        <v>100</v>
      </c>
      <c r="F32" s="1">
        <f t="shared" si="2"/>
        <v>318.14049999999997</v>
      </c>
      <c r="G32" s="1">
        <f>G31+D32*E32</f>
        <v>51.515362999999894</v>
      </c>
      <c r="H32" s="1">
        <f t="shared" ref="H32" si="43">D32*E32</f>
        <v>-245.00000000000003</v>
      </c>
      <c r="I32" s="1">
        <f t="shared" ref="I32" si="44">ABS((F32)*D32)+G32</f>
        <v>830.95958799999983</v>
      </c>
      <c r="J32" s="1">
        <f t="shared" ref="J32:J33" si="45">ABS(D32)*100+500</f>
        <v>745</v>
      </c>
      <c r="K32" s="1">
        <f t="shared" ref="K32:K33" si="46">I32-J32</f>
        <v>85.959587999999826</v>
      </c>
      <c r="L32" s="1">
        <f t="shared" ref="L32:L33" si="47">-(G32-500)/(F32-100)</f>
        <v>2.0559439306318641</v>
      </c>
    </row>
    <row r="33" spans="2:12" x14ac:dyDescent="0.15">
      <c r="B33" s="1" t="s">
        <v>7</v>
      </c>
      <c r="C33" s="1" t="s">
        <v>25</v>
      </c>
      <c r="D33" s="1">
        <v>2.4700000000000002</v>
      </c>
      <c r="E33" s="1">
        <v>-50</v>
      </c>
      <c r="F33" s="1">
        <f t="shared" si="2"/>
        <v>268.14049999999997</v>
      </c>
      <c r="G33" s="1">
        <f>G32-D33*E33</f>
        <v>175.01536299999992</v>
      </c>
      <c r="H33" s="1">
        <f>D33*E33*-1</f>
        <v>123.50000000000001</v>
      </c>
      <c r="I33" s="1">
        <f>ABS((F33)*D33)+G33</f>
        <v>837.32239800000002</v>
      </c>
      <c r="J33" s="1">
        <f t="shared" si="45"/>
        <v>747</v>
      </c>
      <c r="K33" s="1">
        <f t="shared" si="46"/>
        <v>90.322398000000021</v>
      </c>
      <c r="L33" s="1">
        <f t="shared" si="47"/>
        <v>1.9328159307246031</v>
      </c>
    </row>
    <row r="34" spans="2:12" x14ac:dyDescent="0.15">
      <c r="B34" s="1" t="s">
        <v>7</v>
      </c>
      <c r="C34" s="1" t="s">
        <v>26</v>
      </c>
      <c r="D34" s="1">
        <v>2.4613999999999998</v>
      </c>
      <c r="E34" s="1">
        <v>-150</v>
      </c>
      <c r="F34" s="1">
        <f t="shared" si="2"/>
        <v>118.14049999999997</v>
      </c>
      <c r="G34" s="1">
        <f>G33-D34*E34</f>
        <v>544.2253629999999</v>
      </c>
      <c r="H34" s="1">
        <f>D34*E34*-1</f>
        <v>369.21</v>
      </c>
      <c r="I34" s="1">
        <f>ABS((F34)*D34)+G34</f>
        <v>835.01638969999976</v>
      </c>
      <c r="J34" s="1">
        <f t="shared" ref="J34" si="48">ABS(D34)*100+500</f>
        <v>746.14</v>
      </c>
      <c r="K34" s="1">
        <f t="shared" ref="K34" si="49">I34-J34</f>
        <v>88.876389699999777</v>
      </c>
      <c r="L34" s="1">
        <f t="shared" ref="L34" si="50">-(G34-500)/(F34-100)</f>
        <v>-2.437935172679913</v>
      </c>
    </row>
    <row r="35" spans="2:12" x14ac:dyDescent="0.15">
      <c r="B35" s="1" t="s">
        <v>7</v>
      </c>
      <c r="C35" s="1" t="s">
        <v>27</v>
      </c>
      <c r="D35" s="1">
        <v>2.52</v>
      </c>
      <c r="E35" s="1">
        <v>-50</v>
      </c>
      <c r="F35" s="1">
        <f t="shared" si="2"/>
        <v>68.140499999999975</v>
      </c>
      <c r="G35" s="1">
        <f>G34-D35*E35</f>
        <v>670.2253629999999</v>
      </c>
      <c r="H35" s="1">
        <f>D35*E35*-1</f>
        <v>126</v>
      </c>
      <c r="I35" s="1">
        <f>ABS((F35)*D35)+G35</f>
        <v>841.93942299999981</v>
      </c>
      <c r="J35" s="1">
        <f t="shared" ref="J35:J36" si="51">ABS(D35)*100+500</f>
        <v>752</v>
      </c>
      <c r="K35" s="1">
        <f t="shared" ref="K35:K36" si="52">I35-J35</f>
        <v>89.939422999999806</v>
      </c>
      <c r="L35" s="1">
        <f t="shared" ref="L35:L36" si="53">-(G35-500)/(F35-100)</f>
        <v>5.343001710635753</v>
      </c>
    </row>
    <row r="36" spans="2:12" x14ac:dyDescent="0.15">
      <c r="B36" s="1" t="s">
        <v>4</v>
      </c>
      <c r="C36" s="1" t="s">
        <v>28</v>
      </c>
      <c r="D36" s="1">
        <v>-2.4700000000000002</v>
      </c>
      <c r="E36" s="1">
        <v>100</v>
      </c>
      <c r="F36" s="1">
        <f t="shared" si="2"/>
        <v>168.14049999999997</v>
      </c>
      <c r="G36" s="1">
        <f>G35+D36*E36</f>
        <v>423.2253629999999</v>
      </c>
      <c r="H36" s="1">
        <f t="shared" ref="H36" si="54">D36*E36</f>
        <v>-247.00000000000003</v>
      </c>
      <c r="I36" s="1">
        <f t="shared" ref="I36" si="55">ABS((F36)*D36)+G36</f>
        <v>838.53239799999983</v>
      </c>
      <c r="J36" s="1">
        <f t="shared" si="51"/>
        <v>747</v>
      </c>
      <c r="K36" s="1">
        <f t="shared" si="52"/>
        <v>91.53239799999983</v>
      </c>
      <c r="L36" s="1">
        <f t="shared" si="53"/>
        <v>1.1267107960757572</v>
      </c>
    </row>
    <row r="37" spans="2:12" x14ac:dyDescent="0.15">
      <c r="B37" s="1" t="s">
        <v>7</v>
      </c>
      <c r="C37" s="1" t="s">
        <v>29</v>
      </c>
      <c r="D37" s="1">
        <v>2.4900000000000002</v>
      </c>
      <c r="E37" s="1">
        <v>-100</v>
      </c>
      <c r="F37" s="1">
        <f t="shared" si="2"/>
        <v>68.140499999999975</v>
      </c>
      <c r="G37" s="1">
        <f>G36-D37*E37</f>
        <v>672.2253629999999</v>
      </c>
      <c r="H37" s="1">
        <f>D37*E37*-1</f>
        <v>249.00000000000003</v>
      </c>
      <c r="I37" s="1">
        <f>ABS((F37)*D37)+G37</f>
        <v>841.89520799999991</v>
      </c>
      <c r="J37" s="1">
        <f t="shared" ref="J37" si="56">ABS(D37)*100+500</f>
        <v>749</v>
      </c>
      <c r="K37" s="1">
        <f t="shared" ref="K37" si="57">I37-J37</f>
        <v>92.895207999999911</v>
      </c>
      <c r="L37" s="1">
        <f t="shared" ref="L37" si="58">-(G37-500)/(F37-100)</f>
        <v>5.4057773348608658</v>
      </c>
    </row>
    <row r="38" spans="2:12" x14ac:dyDescent="0.15">
      <c r="B38" s="1" t="s">
        <v>7</v>
      </c>
      <c r="C38" s="1" t="s">
        <v>30</v>
      </c>
      <c r="D38" s="1">
        <v>2.49776</v>
      </c>
      <c r="E38" s="1">
        <v>-100</v>
      </c>
      <c r="F38" s="1">
        <f t="shared" si="2"/>
        <v>-31.859500000000025</v>
      </c>
      <c r="G38" s="1">
        <f>G37-D38*E38</f>
        <v>922.00136299999986</v>
      </c>
      <c r="H38" s="1">
        <f>D38*E38*-1</f>
        <v>249.77600000000001</v>
      </c>
      <c r="I38" s="1">
        <f>ABS((F38)*D38+G38)</f>
        <v>842.4239782799998</v>
      </c>
      <c r="J38" s="1">
        <f t="shared" ref="J38:J39" si="59">ABS(D38)*100+500</f>
        <v>749.77600000000007</v>
      </c>
      <c r="K38" s="1">
        <f t="shared" ref="K38:K39" si="60">I38-J38</f>
        <v>92.647978279999734</v>
      </c>
      <c r="L38" s="1">
        <f t="shared" ref="L38:L39" si="61">-(G38-500)/(F38-100)</f>
        <v>3.200386494715965</v>
      </c>
    </row>
    <row r="39" spans="2:12" x14ac:dyDescent="0.15">
      <c r="B39" s="1" t="s">
        <v>4</v>
      </c>
      <c r="C39" s="1" t="s">
        <v>31</v>
      </c>
      <c r="D39" s="1">
        <v>-2.4409999999999998</v>
      </c>
      <c r="E39" s="1">
        <v>50</v>
      </c>
      <c r="F39" s="1">
        <f t="shared" si="2"/>
        <v>18.140499999999975</v>
      </c>
      <c r="G39" s="1">
        <f t="shared" ref="G39:G50" si="62">G38+D39*E39</f>
        <v>799.9513629999999</v>
      </c>
      <c r="H39" s="1">
        <f t="shared" ref="H39" si="63">D39*E39</f>
        <v>-122.05</v>
      </c>
      <c r="I39" s="1">
        <f t="shared" ref="I39" si="64">ABS((F39)*D39)+G39</f>
        <v>844.23232349999989</v>
      </c>
      <c r="J39" s="1">
        <f t="shared" si="59"/>
        <v>744.1</v>
      </c>
      <c r="K39" s="1">
        <f t="shared" si="60"/>
        <v>100.13232349999987</v>
      </c>
      <c r="L39" s="1">
        <f t="shared" si="61"/>
        <v>3.6642217824443075</v>
      </c>
    </row>
    <row r="40" spans="2:12" x14ac:dyDescent="0.15">
      <c r="B40" s="1" t="s">
        <v>4</v>
      </c>
      <c r="C40" s="1" t="s">
        <v>31</v>
      </c>
      <c r="D40" s="1">
        <v>-2.4358</v>
      </c>
      <c r="E40" s="1">
        <v>100</v>
      </c>
      <c r="F40" s="1">
        <f t="shared" si="2"/>
        <v>118.14049999999997</v>
      </c>
      <c r="G40" s="1">
        <f t="shared" si="62"/>
        <v>556.37136299999997</v>
      </c>
      <c r="H40" s="1">
        <f t="shared" ref="H40" si="65">D40*E40</f>
        <v>-243.57999999999998</v>
      </c>
      <c r="I40" s="1">
        <f t="shared" ref="I40" si="66">ABS((F40)*D40)+G40</f>
        <v>844.13799289999997</v>
      </c>
      <c r="J40" s="1">
        <f t="shared" ref="J40" si="67">ABS(D40)*100+500</f>
        <v>743.57999999999993</v>
      </c>
      <c r="K40" s="1">
        <f t="shared" ref="K40" si="68">I40-J40</f>
        <v>100.55799290000004</v>
      </c>
      <c r="L40" s="1">
        <f t="shared" ref="L40" si="69">-(G40-500)/(F40-100)</f>
        <v>-3.1074867285907253</v>
      </c>
    </row>
    <row r="41" spans="2:12" s="2" customFormat="1" x14ac:dyDescent="0.15">
      <c r="B41" s="2" t="s">
        <v>4</v>
      </c>
      <c r="C41" s="2" t="s">
        <v>32</v>
      </c>
      <c r="D41" s="2">
        <v>-2.41</v>
      </c>
      <c r="E41" s="2">
        <v>200</v>
      </c>
      <c r="F41" s="2">
        <f t="shared" ref="F41" si="70">F40+E41</f>
        <v>318.14049999999997</v>
      </c>
      <c r="G41" s="2">
        <f t="shared" si="62"/>
        <v>74.371362999999974</v>
      </c>
      <c r="H41" s="2">
        <f t="shared" ref="H41" si="71">D41*E41</f>
        <v>-482</v>
      </c>
      <c r="I41" s="2">
        <f t="shared" ref="I41" si="72">ABS((F41)*D41)+G41</f>
        <v>841.089968</v>
      </c>
      <c r="J41" s="2">
        <f t="shared" ref="J41" si="73">ABS(D41)*100+500</f>
        <v>741</v>
      </c>
      <c r="K41" s="2">
        <f t="shared" ref="K41" si="74">I41-J41</f>
        <v>100.089968</v>
      </c>
      <c r="L41" s="2">
        <f t="shared" ref="L41" si="75">-(G41-500)/(F41-100)</f>
        <v>1.9511674219138586</v>
      </c>
    </row>
    <row r="42" spans="2:12" s="2" customFormat="1" x14ac:dyDescent="0.15">
      <c r="B42" s="2" t="s">
        <v>4</v>
      </c>
      <c r="C42" s="2" t="s">
        <v>33</v>
      </c>
      <c r="D42" s="2">
        <v>-2.375</v>
      </c>
      <c r="E42" s="2">
        <v>200</v>
      </c>
      <c r="F42" s="2">
        <f t="shared" ref="F42" si="76">F41+E42</f>
        <v>518.14049999999997</v>
      </c>
      <c r="G42" s="2">
        <f t="shared" si="62"/>
        <v>-400.62863700000003</v>
      </c>
      <c r="H42" s="2">
        <f t="shared" ref="H42" si="77">D42*E42</f>
        <v>-475</v>
      </c>
      <c r="I42" s="2">
        <f t="shared" ref="I42" si="78">ABS((F42)*D42)+G42</f>
        <v>829.95505049999997</v>
      </c>
      <c r="J42" s="2">
        <f t="shared" ref="J42" si="79">ABS(D42)*100+500</f>
        <v>737.5</v>
      </c>
      <c r="K42" s="2">
        <f t="shared" ref="K42" si="80">I42-J42</f>
        <v>92.45505049999997</v>
      </c>
      <c r="L42" s="2">
        <f t="shared" ref="L42" si="81">-(G42-500)/(F42-100)</f>
        <v>2.1538899891304482</v>
      </c>
    </row>
    <row r="43" spans="2:12" s="2" customFormat="1" x14ac:dyDescent="0.15">
      <c r="B43" s="2" t="s">
        <v>4</v>
      </c>
      <c r="C43" s="2" t="s">
        <v>34</v>
      </c>
      <c r="D43" s="2">
        <v>-2.35</v>
      </c>
      <c r="E43" s="2">
        <v>200</v>
      </c>
      <c r="F43" s="2">
        <f t="shared" ref="F43" si="82">F42+E43</f>
        <v>718.14049999999997</v>
      </c>
      <c r="G43" s="2">
        <f t="shared" si="62"/>
        <v>-870.62863700000003</v>
      </c>
      <c r="H43" s="2">
        <f t="shared" ref="H43" si="83">D43*E43</f>
        <v>-470</v>
      </c>
      <c r="I43" s="2">
        <f t="shared" ref="I43" si="84">ABS((F43)*D43)+G43</f>
        <v>817.00153799999998</v>
      </c>
      <c r="J43" s="2">
        <f t="shared" ref="J43" si="85">ABS(D43)*100+500</f>
        <v>735</v>
      </c>
      <c r="K43" s="2">
        <f t="shared" ref="K43" si="86">I43-J43</f>
        <v>82.001537999999982</v>
      </c>
      <c r="L43" s="2">
        <f t="shared" ref="L43" si="87">-(G43-500)/(F43-100)</f>
        <v>2.2173415865810444</v>
      </c>
    </row>
    <row r="44" spans="2:12" s="2" customFormat="1" x14ac:dyDescent="0.15">
      <c r="B44" s="2" t="s">
        <v>4</v>
      </c>
      <c r="C44" s="2" t="s">
        <v>35</v>
      </c>
      <c r="D44" s="2">
        <v>-2.2999999999999998</v>
      </c>
      <c r="E44" s="2">
        <v>100</v>
      </c>
      <c r="F44" s="2">
        <f t="shared" ref="F44" si="88">F43+E44</f>
        <v>818.14049999999997</v>
      </c>
      <c r="G44" s="2">
        <f t="shared" si="62"/>
        <v>-1100.628637</v>
      </c>
      <c r="H44" s="2">
        <f t="shared" ref="H44" si="89">D44*E44</f>
        <v>-229.99999999999997</v>
      </c>
      <c r="I44" s="2">
        <f t="shared" ref="I44" si="90">ABS((F44)*D44)+G44</f>
        <v>781.09451299999978</v>
      </c>
      <c r="J44" s="2">
        <f t="shared" ref="J44" si="91">ABS(D44)*100+500</f>
        <v>730</v>
      </c>
      <c r="K44" s="2">
        <f t="shared" ref="K44" si="92">I44-J44</f>
        <v>51.094512999999779</v>
      </c>
      <c r="L44" s="2">
        <f t="shared" ref="L44" si="93">-(G44-500)/(F44-100)</f>
        <v>2.2288516481106413</v>
      </c>
    </row>
    <row r="45" spans="2:12" s="2" customFormat="1" x14ac:dyDescent="0.15">
      <c r="B45" s="2" t="s">
        <v>4</v>
      </c>
      <c r="C45" s="2" t="s">
        <v>36</v>
      </c>
      <c r="D45" s="2">
        <v>-2.27</v>
      </c>
      <c r="E45" s="2">
        <v>100</v>
      </c>
      <c r="F45" s="2">
        <f t="shared" ref="F45:F47" si="94">F44+E45</f>
        <v>918.14049999999997</v>
      </c>
      <c r="G45" s="2">
        <f t="shared" si="62"/>
        <v>-1327.628637</v>
      </c>
      <c r="H45" s="2">
        <f t="shared" ref="H45:H47" si="95">D45*E45</f>
        <v>-227</v>
      </c>
      <c r="I45" s="2">
        <f t="shared" ref="I45:I47" si="96">ABS((F45)*D45)+G45</f>
        <v>756.55029799999988</v>
      </c>
      <c r="J45" s="2">
        <f t="shared" ref="J45:J47" si="97">ABS(D45)*100+500</f>
        <v>727</v>
      </c>
      <c r="K45" s="2">
        <f t="shared" ref="K45:K47" si="98">I45-J45</f>
        <v>29.550297999999884</v>
      </c>
      <c r="L45" s="2">
        <f t="shared" ref="L45:L47" si="99">-(G45-500)/(F45-100)</f>
        <v>2.2338811451089393</v>
      </c>
    </row>
    <row r="46" spans="2:12" s="2" customFormat="1" x14ac:dyDescent="0.15">
      <c r="B46" s="2" t="s">
        <v>4</v>
      </c>
      <c r="C46" s="2" t="s">
        <v>36</v>
      </c>
      <c r="D46" s="2">
        <v>-2.2799999999999998</v>
      </c>
      <c r="E46" s="2">
        <v>100</v>
      </c>
      <c r="F46" s="2">
        <f t="shared" si="94"/>
        <v>1018.1405</v>
      </c>
      <c r="G46" s="2">
        <f t="shared" si="62"/>
        <v>-1555.628637</v>
      </c>
      <c r="H46" s="2">
        <f t="shared" si="95"/>
        <v>-227.99999999999997</v>
      </c>
      <c r="I46" s="2">
        <f t="shared" si="96"/>
        <v>765.7317029999997</v>
      </c>
      <c r="J46" s="2">
        <f t="shared" si="97"/>
        <v>728</v>
      </c>
      <c r="K46" s="2">
        <f t="shared" si="98"/>
        <v>37.731702999999698</v>
      </c>
      <c r="L46" s="2">
        <f t="shared" si="99"/>
        <v>2.2389042167293565</v>
      </c>
    </row>
    <row r="47" spans="2:12" s="2" customFormat="1" x14ac:dyDescent="0.15">
      <c r="B47" s="2" t="s">
        <v>4</v>
      </c>
      <c r="C47" s="2" t="s">
        <v>36</v>
      </c>
      <c r="D47" s="2">
        <v>-2.29</v>
      </c>
      <c r="E47" s="2">
        <v>100</v>
      </c>
      <c r="F47" s="2">
        <f t="shared" si="94"/>
        <v>1118.1405</v>
      </c>
      <c r="G47" s="2">
        <f t="shared" si="62"/>
        <v>-1784.628637</v>
      </c>
      <c r="H47" s="2">
        <f t="shared" si="95"/>
        <v>-229</v>
      </c>
      <c r="I47" s="2">
        <f t="shared" si="96"/>
        <v>775.91310799999997</v>
      </c>
      <c r="J47" s="2">
        <f t="shared" si="97"/>
        <v>729</v>
      </c>
      <c r="K47" s="2">
        <f t="shared" si="98"/>
        <v>46.913107999999966</v>
      </c>
      <c r="L47" s="2">
        <f t="shared" si="99"/>
        <v>2.2439227562404205</v>
      </c>
    </row>
    <row r="48" spans="2:12" s="2" customFormat="1" x14ac:dyDescent="0.15">
      <c r="B48" s="2" t="s">
        <v>4</v>
      </c>
      <c r="C48" s="2" t="s">
        <v>37</v>
      </c>
      <c r="D48" s="2">
        <v>-2.2599999999999998</v>
      </c>
      <c r="E48" s="2">
        <v>100</v>
      </c>
      <c r="F48" s="2">
        <f t="shared" ref="F48" si="100">F47+E48</f>
        <v>1218.1405</v>
      </c>
      <c r="G48" s="2">
        <f t="shared" si="62"/>
        <v>-2010.628637</v>
      </c>
      <c r="H48" s="2">
        <f t="shared" ref="H48" si="101">D48*E48</f>
        <v>-225.99999999999997</v>
      </c>
      <c r="I48" s="2">
        <f t="shared" ref="I48" si="102">ABS((F48)*D48)+G48</f>
        <v>742.36889299999962</v>
      </c>
      <c r="J48" s="2">
        <f t="shared" ref="J48" si="103">ABS(D48)*100+500</f>
        <v>726</v>
      </c>
      <c r="K48" s="2">
        <f t="shared" ref="K48" si="104">I48-J48</f>
        <v>16.368892999999616</v>
      </c>
      <c r="L48" s="2">
        <f t="shared" ref="L48" si="105">-(G48-500)/(F48-100)</f>
        <v>2.245360611658374</v>
      </c>
    </row>
    <row r="49" spans="2:12" s="2" customFormat="1" x14ac:dyDescent="0.15">
      <c r="B49" s="2" t="s">
        <v>4</v>
      </c>
      <c r="C49" s="2" t="s">
        <v>38</v>
      </c>
      <c r="D49" s="2">
        <v>-2.25</v>
      </c>
      <c r="E49" s="2">
        <v>92.930999999999997</v>
      </c>
      <c r="F49" s="2">
        <f t="shared" ref="F49" si="106">F48+E49</f>
        <v>1311.0715</v>
      </c>
      <c r="G49" s="2">
        <f t="shared" si="62"/>
        <v>-2219.723387</v>
      </c>
      <c r="H49" s="2">
        <f t="shared" ref="H49" si="107">D49*E49</f>
        <v>-209.09475</v>
      </c>
      <c r="I49" s="2">
        <f t="shared" ref="I49" si="108">ABS((F49)*D49)+G49</f>
        <v>730.18748800000003</v>
      </c>
      <c r="J49" s="2">
        <f t="shared" ref="J49" si="109">ABS(D49)*100+500</f>
        <v>725</v>
      </c>
      <c r="K49" s="2">
        <f t="shared" ref="K49" si="110">I49-J49</f>
        <v>5.1874880000000303</v>
      </c>
      <c r="L49" s="2">
        <f t="shared" ref="L49" si="111">-(G49-500)/(F49-100)</f>
        <v>2.2457166129332577</v>
      </c>
    </row>
    <row r="50" spans="2:12" s="2" customFormat="1" x14ac:dyDescent="0.15">
      <c r="B50" s="2" t="s">
        <v>4</v>
      </c>
      <c r="C50" s="2" t="s">
        <v>39</v>
      </c>
      <c r="D50" s="2">
        <v>-2.2084999999999999</v>
      </c>
      <c r="E50" s="2">
        <v>100</v>
      </c>
      <c r="F50" s="2">
        <f t="shared" ref="F50:F51" si="112">F49+E50</f>
        <v>1411.0715</v>
      </c>
      <c r="G50" s="2">
        <f t="shared" si="62"/>
        <v>-2440.5733869999999</v>
      </c>
      <c r="H50" s="2">
        <f t="shared" ref="H50" si="113">D50*E50</f>
        <v>-220.85</v>
      </c>
      <c r="I50" s="2">
        <f t="shared" ref="I50" si="114">ABS((F50)*D50)+G50</f>
        <v>675.77802075</v>
      </c>
      <c r="J50" s="2">
        <f t="shared" ref="J50" si="115">ABS(D50)*100+500</f>
        <v>720.85</v>
      </c>
      <c r="K50" s="2">
        <f t="shared" ref="K50:K51" si="116">I50-J50</f>
        <v>-45.071979250000027</v>
      </c>
      <c r="L50" s="2">
        <f t="shared" ref="L50:L51" si="117">-(G50-500)/(F50-100)</f>
        <v>2.2428779719488983</v>
      </c>
    </row>
    <row r="51" spans="2:12" s="2" customFormat="1" x14ac:dyDescent="0.15">
      <c r="B51" s="2" t="s">
        <v>7</v>
      </c>
      <c r="C51" s="2" t="s">
        <v>30</v>
      </c>
      <c r="D51" s="2">
        <v>0.1</v>
      </c>
      <c r="E51" s="2">
        <v>-1</v>
      </c>
      <c r="F51" s="2">
        <f t="shared" si="112"/>
        <v>1410.0715</v>
      </c>
      <c r="G51" s="2">
        <f>G50-D51*E51</f>
        <v>-2440.473387</v>
      </c>
      <c r="H51" s="2">
        <f>D51*E51*-1</f>
        <v>0.1</v>
      </c>
      <c r="I51" s="2">
        <f>ABS((F51)*D51+G51)</f>
        <v>2299.4662370000001</v>
      </c>
      <c r="J51" s="2">
        <f>ABS(D51)*100+500</f>
        <v>510</v>
      </c>
      <c r="K51" s="2">
        <f t="shared" si="116"/>
        <v>1789.4662370000001</v>
      </c>
      <c r="L51" s="2">
        <f t="shared" si="117"/>
        <v>2.2445136673838029</v>
      </c>
    </row>
    <row r="52" spans="2:12" x14ac:dyDescent="0.15">
      <c r="C52" s="2" t="s">
        <v>39</v>
      </c>
    </row>
  </sheetData>
  <mergeCells count="1">
    <mergeCell ref="D3:E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tabSelected="1" workbookViewId="0">
      <selection activeCell="E17" sqref="E17"/>
    </sheetView>
  </sheetViews>
  <sheetFormatPr baseColWidth="10" defaultRowHeight="15" x14ac:dyDescent="0.15"/>
  <cols>
    <col min="1" max="1" width="10.83203125" style="4"/>
    <col min="2" max="2" width="19.1640625" style="4" customWidth="1"/>
    <col min="3" max="5" width="10.83203125" style="4"/>
    <col min="6" max="6" width="19.83203125" style="4" customWidth="1"/>
    <col min="7" max="16384" width="10.83203125" style="4"/>
  </cols>
  <sheetData>
    <row r="4" spans="2:6" x14ac:dyDescent="0.15">
      <c r="B4" s="4" t="s">
        <v>6</v>
      </c>
      <c r="C4" s="4" t="s">
        <v>40</v>
      </c>
      <c r="D4" s="4" t="s">
        <v>19</v>
      </c>
      <c r="E4" s="4" t="s">
        <v>20</v>
      </c>
      <c r="F4" s="4" t="s">
        <v>41</v>
      </c>
    </row>
    <row r="5" spans="2:6" x14ac:dyDescent="0.15">
      <c r="B5" s="6">
        <f ca="1">TODAY()</f>
        <v>42897</v>
      </c>
      <c r="C5" s="4">
        <v>1.8822000000000001</v>
      </c>
      <c r="D5" s="4">
        <v>119.98314000000001</v>
      </c>
      <c r="E5" s="4">
        <v>657.04630699999996</v>
      </c>
      <c r="F5" s="4">
        <f>D5*C5+E5</f>
        <v>882.87857310799996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Garibaldi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2017-05-21T17:37:07Z</dcterms:created>
  <dcterms:modified xsi:type="dcterms:W3CDTF">2017-06-11T15:11:22Z</dcterms:modified>
</cp:coreProperties>
</file>