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80" tabRatio="500" firstSheet="1" activeTab="10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权益" sheetId="17" r:id="rId12"/>
    <sheet name="201609交易复盘" sheetId="15" state="hidden" r:id="rId13"/>
    <sheet name="纪律" sheetId="9" r:id="rId14"/>
    <sheet name="601169 北京银行" sheetId="11" state="hidden" r:id="rId15"/>
    <sheet name="600363 联创光电" sheetId="12" state="hidden" r:id="rId16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4" l="1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R31" i="14"/>
  <c r="R27" i="14"/>
  <c r="Q31" i="14"/>
  <c r="Q27" i="14"/>
  <c r="F37" i="8"/>
  <c r="E31" i="14"/>
  <c r="K31" i="14"/>
  <c r="N31" i="14"/>
  <c r="O27" i="14"/>
  <c r="C30" i="14"/>
  <c r="K30" i="14"/>
  <c r="L30" i="14"/>
  <c r="J30" i="14"/>
  <c r="H30" i="14"/>
  <c r="C29" i="14"/>
  <c r="H29" i="14"/>
  <c r="G35" i="8"/>
  <c r="K29" i="14"/>
  <c r="L29" i="14"/>
  <c r="J29" i="14"/>
  <c r="G34" i="8"/>
  <c r="K28" i="14"/>
  <c r="C28" i="14"/>
  <c r="L28" i="14"/>
  <c r="J28" i="14"/>
  <c r="H28" i="14"/>
  <c r="N27" i="14"/>
  <c r="G33" i="8"/>
  <c r="F33" i="8"/>
  <c r="C27" i="14"/>
  <c r="L27" i="14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F16" i="17"/>
  <c r="H15" i="17"/>
  <c r="G15" i="17"/>
  <c r="F15" i="17"/>
  <c r="G14" i="17"/>
  <c r="F14" i="17"/>
  <c r="H11" i="17"/>
  <c r="F12" i="17"/>
  <c r="F11" i="17"/>
  <c r="F10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D10" i="17"/>
  <c r="D11" i="17"/>
  <c r="D12" i="17"/>
  <c r="G11" i="17"/>
  <c r="G10" i="17"/>
  <c r="H8" i="17"/>
  <c r="H4" i="17"/>
  <c r="H17" i="17"/>
  <c r="F8" i="17"/>
  <c r="F7" i="17"/>
  <c r="F3" i="17"/>
  <c r="F4" i="17"/>
  <c r="F2" i="17"/>
  <c r="G8" i="17"/>
  <c r="G7" i="17"/>
  <c r="G6" i="17"/>
  <c r="G3" i="17"/>
  <c r="G4" i="17"/>
  <c r="G2" i="17"/>
  <c r="D2" i="17"/>
  <c r="D3" i="17"/>
  <c r="D4" i="17"/>
  <c r="C4" i="17"/>
  <c r="D6" i="17"/>
  <c r="D7" i="17"/>
  <c r="D8" i="17"/>
  <c r="C8" i="17"/>
  <c r="E22" i="14"/>
  <c r="C22" i="14"/>
  <c r="L22" i="14"/>
  <c r="J22" i="14"/>
  <c r="H22" i="14"/>
  <c r="G22" i="14"/>
  <c r="K21" i="14"/>
  <c r="N21" i="14"/>
  <c r="E21" i="14"/>
  <c r="C21" i="14"/>
  <c r="L21" i="14"/>
  <c r="J21" i="14"/>
  <c r="H21" i="14"/>
  <c r="G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E19" i="14"/>
  <c r="C19" i="14"/>
  <c r="L19" i="14"/>
  <c r="L20" i="14"/>
  <c r="L2" i="14"/>
  <c r="C20" i="14"/>
  <c r="J20" i="14"/>
  <c r="H20" i="14"/>
  <c r="G20" i="14"/>
  <c r="F25" i="8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H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  <c r="C31" i="14"/>
  <c r="J31" i="14"/>
  <c r="L31" i="14"/>
  <c r="O31" i="14"/>
  <c r="H31" i="14"/>
</calcChain>
</file>

<file path=xl/sharedStrings.xml><?xml version="1.0" encoding="utf-8"?>
<sst xmlns="http://schemas.openxmlformats.org/spreadsheetml/2006/main" count="639" uniqueCount="282">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</sst>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68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9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66" t="s">
        <v>115</v>
      </c>
      <c r="L48" s="67"/>
      <c r="M48" s="67"/>
      <c r="N48" s="67"/>
      <c r="O48" s="67"/>
      <c r="P48" s="67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66"/>
      <c r="L50" s="67"/>
      <c r="M50" s="67"/>
      <c r="N50" s="67"/>
      <c r="O50" s="67"/>
      <c r="P50" s="67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66"/>
      <c r="L52" s="67"/>
      <c r="M52" s="67"/>
      <c r="N52" s="67"/>
      <c r="O52" s="67"/>
      <c r="P52" s="67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67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67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66"/>
      <c r="L73" s="67"/>
      <c r="M73" s="67"/>
      <c r="N73" s="67"/>
      <c r="O73" s="67"/>
      <c r="P73" s="67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16" workbookViewId="0">
      <selection activeCell="I43" sqref="I4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0" t="s">
        <v>110</v>
      </c>
      <c r="B2" s="70"/>
      <c r="C2" s="70"/>
      <c r="D2" s="70"/>
      <c r="E2" s="70"/>
      <c r="F2" s="70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9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9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v>0</v>
      </c>
    </row>
    <row r="35" spans="1:9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v>0</v>
      </c>
    </row>
    <row r="36" spans="1:9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v>0</v>
      </c>
      <c r="I36" s="65" t="s">
        <v>272</v>
      </c>
    </row>
    <row r="37" spans="1:9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9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v>0</v>
      </c>
      <c r="I38" s="65" t="s">
        <v>274</v>
      </c>
    </row>
    <row r="39" spans="1:9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v>0</v>
      </c>
      <c r="I39" s="65" t="s">
        <v>275</v>
      </c>
    </row>
    <row r="40" spans="1:9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v>0</v>
      </c>
      <c r="I40" s="65" t="s">
        <v>278</v>
      </c>
    </row>
    <row r="41" spans="1:9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v>0</v>
      </c>
      <c r="I41" s="65" t="s">
        <v>278</v>
      </c>
    </row>
    <row r="42" spans="1:9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v>0</v>
      </c>
      <c r="I42" s="65" t="s">
        <v>281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pane ySplit="1" topLeftCell="A25" activePane="bottomLeft" state="frozen"/>
      <selection pane="bottomLeft" activeCell="J43" sqref="J43"/>
    </sheetView>
  </sheetViews>
  <sheetFormatPr baseColWidth="10" defaultRowHeight="15" x14ac:dyDescent="0.15"/>
  <cols>
    <col min="3" max="3" width="17.5" customWidth="1"/>
    <col min="4" max="4" width="14" customWidth="1"/>
    <col min="10" max="13" width="13.5" customWidth="1"/>
  </cols>
  <sheetData>
    <row r="1" spans="1:14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</row>
    <row r="2" spans="1:14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4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4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4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4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4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4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4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4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4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4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4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4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4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4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3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>D33-F33</f>
        <v>160</v>
      </c>
      <c r="H33" s="63">
        <f t="shared" si="63"/>
        <v>8.4975882396269746</v>
      </c>
      <c r="I33" s="63">
        <v>35</v>
      </c>
      <c r="J33" s="63">
        <f t="shared" ref="J33" si="72">C33/I33</f>
        <v>5120.1485714285718</v>
      </c>
      <c r="K33" s="65">
        <v>173783.63908749999</v>
      </c>
      <c r="L33" s="63">
        <f t="shared" ref="L33" si="73">C33/K33</f>
        <v>1.0311971883024631</v>
      </c>
    </row>
    <row r="34" spans="1:13" s="63" customForma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>D34-F34</f>
        <v>179.89999999999418</v>
      </c>
      <c r="H34" s="63">
        <f t="shared" si="63"/>
        <v>8.7721604525285795</v>
      </c>
      <c r="I34" s="63">
        <v>35</v>
      </c>
      <c r="J34" s="63">
        <f t="shared" ref="J34" si="74">C34/I34</f>
        <v>5107.5542857142855</v>
      </c>
      <c r="K34" s="65">
        <v>173783.63908749999</v>
      </c>
      <c r="L34" s="63">
        <f t="shared" ref="L34" si="75">C34/K34</f>
        <v>1.0286607009650213</v>
      </c>
      <c r="M34" s="63" t="s">
        <v>279</v>
      </c>
    </row>
    <row r="35" spans="1:13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>D35-F35</f>
        <v>95.900000000023283</v>
      </c>
      <c r="H35" s="63">
        <f t="shared" si="63"/>
        <v>9.0560777058072279</v>
      </c>
      <c r="I35" s="63">
        <v>35</v>
      </c>
      <c r="J35" s="63">
        <f t="shared" ref="J35" si="76">C35/I35</f>
        <v>5105.2628571428577</v>
      </c>
      <c r="K35" s="65">
        <v>173783.63908749999</v>
      </c>
      <c r="L35" s="63">
        <f t="shared" ref="L35" si="77">C35/K35</f>
        <v>1.0281992075792163</v>
      </c>
    </row>
    <row r="36" spans="1:13" s="63" customFormat="1" x14ac:dyDescent="0.15">
      <c r="A36" s="63">
        <v>20170116</v>
      </c>
      <c r="B36" s="63" t="s">
        <v>261</v>
      </c>
      <c r="C36" s="63">
        <f t="shared" ref="C36" si="78">D36+E36</f>
        <v>176071.34</v>
      </c>
      <c r="D36" s="63">
        <v>164798.59</v>
      </c>
      <c r="E36" s="63">
        <v>11272.75</v>
      </c>
      <c r="F36" s="63">
        <v>164729.79999999999</v>
      </c>
      <c r="G36" s="63">
        <f>D36-F36</f>
        <v>68.790000000008149</v>
      </c>
      <c r="H36" s="63">
        <f t="shared" ref="H36" si="79">F36/C36*10</f>
        <v>9.3558554163329468</v>
      </c>
      <c r="I36" s="63">
        <v>35</v>
      </c>
      <c r="J36" s="63">
        <f t="shared" ref="J36" si="80">C36/I36</f>
        <v>5030.6097142857143</v>
      </c>
      <c r="K36" s="65">
        <v>173783.63908749999</v>
      </c>
      <c r="L36" s="63">
        <f t="shared" ref="L36" si="81">C36/K36</f>
        <v>1.0131640753094608</v>
      </c>
      <c r="M36" s="63" t="s">
        <v>281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  <row r="17" spans="8:8" x14ac:dyDescent="0.15">
      <c r="H17">
        <f t="shared" ref="H17" si="6">F17-G17</f>
        <v>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J17" sqref="J17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2017-01-16T06:32:52Z</dcterms:modified>
</cp:coreProperties>
</file>