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codeName="DieseArbeitsmappe"/>
  <mc:AlternateContent xmlns:mc="http://schemas.openxmlformats.org/markup-compatibility/2006">
    <mc:Choice Requires="x15">
      <x15ac:absPath xmlns:x15ac="http://schemas.microsoft.com/office/spreadsheetml/2010/11/ac" url="C:\GIT\random-71\Excel2PDF\ConsoleApp1\"/>
    </mc:Choice>
  </mc:AlternateContent>
  <xr:revisionPtr revIDLastSave="0" documentId="13_ncr:1_{F24505C5-5CEF-4404-B7ED-83893EEEB2C8}" xr6:coauthVersionLast="47" xr6:coauthVersionMax="47" xr10:uidLastSave="{00000000-0000-0000-0000-000000000000}"/>
  <workbookProtection lockStructure="1"/>
  <bookViews>
    <workbookView xWindow="-120" yWindow="-120" windowWidth="29040" windowHeight="15840" tabRatio="767" firstSheet="3" activeTab="3" xr2:uid="{00000000-000D-0000-FFFF-FFFF00000000}"/>
  </bookViews>
  <sheets>
    <sheet name="PoS form" sheetId="4" state="hidden" r:id="rId1"/>
    <sheet name="Prod" sheetId="2" state="hidden" r:id="rId2"/>
    <sheet name="RawMat" sheetId="3" state="hidden" r:id="rId3"/>
    <sheet name="PoS 1" sheetId="1" r:id="rId4"/>
  </sheets>
  <definedNames>
    <definedName name="Material">RawMat!$B$1:$B$88</definedName>
    <definedName name="_xlnm.Print_Area" localSheetId="3">'PoS 1'!$B$1:$X$118</definedName>
    <definedName name="_xlnm.Print_Area" localSheetId="0">'PoS form'!$B$1:$X$118</definedName>
    <definedName name="Prod" localSheetId="1">Prod!$A$2:$A$15</definedName>
    <definedName name="ProdAuswahl" localSheetId="1">Prod!$A$2:$A$15</definedName>
    <definedName name="ProdTyp" localSheetId="1">Prod!$A$2:$A$15</definedName>
    <definedName name="Product">Prod!$A$2:$A$16</definedName>
    <definedName name="Produkt">Prod!$A$2:$A$15</definedName>
    <definedName name="RohMat">RawMat!$B$1:$B$88</definedName>
    <definedName name="Z_548E30D7_1B20_2A47_B483_8D6235420B9B_.wvu.Cols" localSheetId="3" hidden="1">'PoS 1'!$Z:$AC</definedName>
    <definedName name="Z_548E30D7_1B20_2A47_B483_8D6235420B9B_.wvu.Cols" localSheetId="0" hidden="1">'PoS form'!$Z:$AC</definedName>
    <definedName name="Z_548E30D7_1B20_2A47_B483_8D6235420B9B_.wvu.FilterData" localSheetId="3" hidden="1">#REF!</definedName>
    <definedName name="Z_548E30D7_1B20_2A47_B483_8D6235420B9B_.wvu.FilterData" localSheetId="0" hidden="1">#REF!</definedName>
    <definedName name="Z_548E30D7_1B20_2A47_B483_8D6235420B9B_.wvu.PrintArea" localSheetId="3" hidden="1">'PoS 1'!$B$1:$V$81</definedName>
    <definedName name="Z_548E30D7_1B20_2A47_B483_8D6235420B9B_.wvu.PrintArea" localSheetId="0" hidden="1">'PoS form'!$B$1:$V$81</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AC69" i="1" l="1"/>
  <c r="F78" i="1"/>
  <c r="AB74" i="1"/>
  <c r="D77" i="1" s="1"/>
  <c r="AA74" i="1"/>
  <c r="D78" i="1" s="1"/>
  <c r="U72" i="1"/>
  <c r="AA72" i="1" s="1"/>
  <c r="M71" i="1"/>
  <c r="AA70" i="1"/>
  <c r="F76" i="1"/>
  <c r="AC64" i="1"/>
  <c r="AC61" i="1"/>
  <c r="AC60" i="1"/>
  <c r="AC59" i="1"/>
  <c r="AD58" i="1"/>
  <c r="AC47" i="1"/>
  <c r="AB43" i="1"/>
  <c r="U43" i="1"/>
  <c r="I43" i="1"/>
  <c r="AD41" i="1"/>
  <c r="AC41" i="1"/>
  <c r="M41" i="1"/>
  <c r="AD33" i="1"/>
  <c r="AB18" i="1"/>
  <c r="D81" i="1" s="1"/>
  <c r="P78" i="4"/>
  <c r="F78" i="4"/>
  <c r="D76" i="4"/>
  <c r="AB74" i="4"/>
  <c r="D77" i="4" s="1"/>
  <c r="AA74" i="4"/>
  <c r="D78" i="4" s="1"/>
  <c r="U72" i="4"/>
  <c r="AA72" i="4" s="1"/>
  <c r="M71" i="4"/>
  <c r="AA70" i="4"/>
  <c r="AC69" i="4"/>
  <c r="R78" i="4" s="1"/>
  <c r="AC64" i="4"/>
  <c r="AC61" i="4"/>
  <c r="AC60" i="4"/>
  <c r="AC59" i="4"/>
  <c r="AD58" i="4"/>
  <c r="AC47" i="4"/>
  <c r="AB43" i="4"/>
  <c r="U43" i="4"/>
  <c r="AD41" i="4"/>
  <c r="AC41" i="4"/>
  <c r="M41" i="4"/>
  <c r="AD33" i="4"/>
  <c r="AD43" i="4" s="1"/>
  <c r="I43" i="4" s="1"/>
  <c r="AB18" i="4"/>
  <c r="D81" i="4" s="1"/>
  <c r="D76" i="1" l="1"/>
  <c r="P77" i="1"/>
  <c r="P78" i="1"/>
  <c r="R77" i="1"/>
  <c r="R78" i="1"/>
  <c r="F77" i="4"/>
  <c r="F77" i="1"/>
  <c r="P77" i="4"/>
  <c r="F76" i="4"/>
  <c r="R77"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Klaus Höring</author>
  </authors>
  <commentList>
    <comment ref="I33" authorId="0" shapeId="0" xr:uid="{00000000-0006-0000-0000-000001000000}">
      <text>
        <r>
          <rPr>
            <b/>
            <sz val="10"/>
            <color rgb="FF000000"/>
            <rFont val="ArialMT"/>
            <family val="2"/>
          </rPr>
          <t>To enter other Products: Choose "other", delete and overwrite</t>
        </r>
      </text>
    </comment>
    <comment ref="I35" authorId="0" shapeId="0" xr:uid="{00000000-0006-0000-0000-000002000000}">
      <text>
        <r>
          <rPr>
            <b/>
            <sz val="10"/>
            <color rgb="FF000000"/>
            <rFont val="ArialMT"/>
            <family val="2"/>
          </rPr>
          <t>To enter other Material: Choose "other", delete and overwrite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Klaus Höring</author>
  </authors>
  <commentList>
    <comment ref="I33" authorId="0" shapeId="0" xr:uid="{00000000-0006-0000-0300-000001000000}">
      <text>
        <r>
          <rPr>
            <b/>
            <sz val="10"/>
            <color rgb="FF000000"/>
            <rFont val="ArialMT"/>
            <family val="2"/>
          </rPr>
          <t>To enter other Products: Choose "other", delete and overwrite</t>
        </r>
      </text>
    </comment>
    <comment ref="I35" authorId="0" shapeId="0" xr:uid="{00000000-0006-0000-0300-000002000000}">
      <text>
        <r>
          <rPr>
            <b/>
            <sz val="10"/>
            <color rgb="FF000000"/>
            <rFont val="ArialMT"/>
            <family val="2"/>
          </rPr>
          <t>To enter other Material: Choose "other", delete and overwrite</t>
        </r>
      </text>
    </comment>
  </commentList>
</comments>
</file>

<file path=xl/sharedStrings.xml><?xml version="1.0" encoding="utf-8"?>
<sst xmlns="http://schemas.openxmlformats.org/spreadsheetml/2006/main" count="423" uniqueCount="236">
  <si>
    <r>
      <t>Proof of Sustainability (PoS) for Biofuels, Bioliquids and</t>
    </r>
    <r>
      <rPr>
        <b/>
        <sz val="12"/>
        <color theme="0"/>
        <rFont val="Arial"/>
        <family val="2"/>
      </rPr>
      <t xml:space="preserve"> Biomass Fuels</t>
    </r>
  </si>
  <si>
    <t>Applies under the Renewable Energy Directive (EU) 2018/2001 (RED II)</t>
  </si>
  <si>
    <t>Unique Number of the PoS:</t>
  </si>
  <si>
    <t>Date of Issuance of the PoS:</t>
  </si>
  <si>
    <t>www.iscc-system.org</t>
  </si>
  <si>
    <t>Supplier</t>
  </si>
  <si>
    <t>Recipient</t>
  </si>
  <si>
    <t>Name:</t>
  </si>
  <si>
    <t>Address:</t>
  </si>
  <si>
    <r>
      <t xml:space="preserve">Certification System: </t>
    </r>
    <r>
      <rPr>
        <b/>
        <sz val="9"/>
        <color indexed="8"/>
        <rFont val="Arial"/>
        <family val="2"/>
      </rPr>
      <t>ISCC EU</t>
    </r>
  </si>
  <si>
    <t>Certificate Number:</t>
  </si>
  <si>
    <t>Contract Number:</t>
  </si>
  <si>
    <t>Nr. = leer</t>
  </si>
  <si>
    <t>Address of dispatch/shipping point of the sustainable material:</t>
  </si>
  <si>
    <t>Same as address of supplier</t>
  </si>
  <si>
    <t xml:space="preserve"> </t>
  </si>
  <si>
    <t>Address of receipt/receiving point of the sustainable material:</t>
  </si>
  <si>
    <t>Same as address of recipient</t>
  </si>
  <si>
    <t xml:space="preserve">Date of dispatch of the sustainable material: </t>
  </si>
  <si>
    <t>1. General information</t>
  </si>
  <si>
    <t>Type of Product:</t>
  </si>
  <si>
    <t>Please select</t>
  </si>
  <si>
    <t>Selection Produkt</t>
  </si>
  <si>
    <t>Type of Raw Material</t>
  </si>
  <si>
    <t>Additional Information (voluntary):</t>
  </si>
  <si>
    <t>Country of Origin (of the raw material):</t>
  </si>
  <si>
    <t>beide:</t>
  </si>
  <si>
    <t xml:space="preserve">Quantity: </t>
  </si>
  <si>
    <r>
      <t>m</t>
    </r>
    <r>
      <rPr>
        <vertAlign val="superscript"/>
        <sz val="9"/>
        <color indexed="8"/>
        <rFont val="Arial"/>
        <family val="2"/>
      </rPr>
      <t>3</t>
    </r>
  </si>
  <si>
    <t>metric tons</t>
  </si>
  <si>
    <t>Energy content (MJ):</t>
  </si>
  <si>
    <t>MJ</t>
  </si>
  <si>
    <t>mt=2</t>
  </si>
  <si>
    <t>Energie</t>
  </si>
  <si>
    <t>m3=3</t>
  </si>
  <si>
    <t>Yes</t>
  </si>
  <si>
    <t>Chain of custody option (voluntary)</t>
  </si>
  <si>
    <t>Mass balance</t>
  </si>
  <si>
    <t>2. Scope of certification of raw material</t>
  </si>
  <si>
    <t>Physical segregation</t>
  </si>
  <si>
    <t>No</t>
  </si>
  <si>
    <t xml:space="preserve">The agricultural biomass was cultivated as intermediate crop (if applicable) </t>
  </si>
  <si>
    <t>The agricultural biomass additionally fulfills the measures for low ILUC risk feedstocks (if applicable)</t>
  </si>
  <si>
    <t>3. Greenhouse Gas (GHG) emission information</t>
  </si>
  <si>
    <t>Total default value according to RED II applied</t>
  </si>
  <si>
    <t>E =</t>
  </si>
  <si>
    <t>Total GHG emissions from supply and use of the fuel (gCO2eq/MJ)</t>
  </si>
  <si>
    <t>gCO2eq/MJ</t>
  </si>
  <si>
    <t>Eec</t>
  </si>
  <si>
    <t>El</t>
  </si>
  <si>
    <t>Ep</t>
  </si>
  <si>
    <t>Etd</t>
  </si>
  <si>
    <t>Eu</t>
  </si>
  <si>
    <t>Esca</t>
  </si>
  <si>
    <t>Eccs</t>
  </si>
  <si>
    <t>-</t>
  </si>
  <si>
    <t>Eccr</t>
  </si>
  <si>
    <t>+</t>
  </si>
  <si>
    <t>=</t>
  </si>
  <si>
    <t>Explanations</t>
  </si>
  <si>
    <t>GHG emissions from the extraction or cultivation of raw materials</t>
  </si>
  <si>
    <t>Annualized (over 20 years) GHG emissions from carbon stock change due to land use change</t>
  </si>
  <si>
    <t>GHG emissions from processing</t>
  </si>
  <si>
    <r>
      <t>GHG emissions from transport and distribution. e</t>
    </r>
    <r>
      <rPr>
        <vertAlign val="subscript"/>
        <sz val="9"/>
        <color indexed="8"/>
        <rFont val="Arial"/>
        <family val="2"/>
      </rPr>
      <t>td</t>
    </r>
    <r>
      <rPr>
        <sz val="9"/>
        <color indexed="8"/>
        <rFont val="Arial"/>
        <family val="2"/>
      </rPr>
      <t xml:space="preserve"> includes downstream emissions for distribution up to and including the filling station</t>
    </r>
  </si>
  <si>
    <t>GHG emissions from the fuel in use</t>
  </si>
  <si>
    <t>GHG emissions savings from soil carbon accumulation via improved agricultural management</t>
  </si>
  <si>
    <t>GHG emissions savings from carbon capture and geological storage</t>
  </si>
  <si>
    <t>GHG emissions savings from carbon capture and replacement</t>
  </si>
  <si>
    <t>E</t>
  </si>
  <si>
    <t>Total GHG emissions from supply and use of the fuel</t>
  </si>
  <si>
    <t>Fossil fuel comparators:</t>
  </si>
  <si>
    <t>Fuel</t>
  </si>
  <si>
    <t>Energiegehalt_MJjekg</t>
  </si>
  <si>
    <t>Energiegehalt_MJjel</t>
  </si>
  <si>
    <t>Biodiesel</t>
  </si>
  <si>
    <t>Bioethanol</t>
  </si>
  <si>
    <t>Biogas / Biomethane</t>
  </si>
  <si>
    <t>Biomethanol</t>
  </si>
  <si>
    <t>HVO - hydrotreated vegetable oil</t>
  </si>
  <si>
    <t>Pure vegetable oil</t>
  </si>
  <si>
    <t xml:space="preserve">Other: </t>
  </si>
  <si>
    <t>Algae</t>
  </si>
  <si>
    <t>Animal by-products (category 1)</t>
  </si>
  <si>
    <t>Animal by-products (category 2)</t>
  </si>
  <si>
    <t>Animal by-products (category 3)</t>
  </si>
  <si>
    <t>Animal by-products (uncategorized)</t>
  </si>
  <si>
    <t xml:space="preserve">Animal fats from rendering (category 1) </t>
  </si>
  <si>
    <t>Animal fats from rendering (category 2)</t>
  </si>
  <si>
    <t xml:space="preserve">Animal fats from rendering (category 3) </t>
  </si>
  <si>
    <t xml:space="preserve">Animal fats from rendering (uncategorized) </t>
  </si>
  <si>
    <t>Bagasse</t>
  </si>
  <si>
    <t>Barley</t>
  </si>
  <si>
    <t xml:space="preserve">Black liquor </t>
  </si>
  <si>
    <t xml:space="preserve">Brown grease / grease trap fat </t>
  </si>
  <si>
    <t>Brown liquor / spent sulphite liquor</t>
  </si>
  <si>
    <t>Camelina</t>
  </si>
  <si>
    <t xml:space="preserve">Cashew Nut Shell Liquid (CSNL) </t>
  </si>
  <si>
    <t>Corn / Maize cobs</t>
  </si>
  <si>
    <t>Cotton</t>
  </si>
  <si>
    <t>Cotton seed</t>
  </si>
  <si>
    <t xml:space="preserve">Crude glycerine </t>
  </si>
  <si>
    <t xml:space="preserve">Crude tall oil (CTO) </t>
  </si>
  <si>
    <t>Draff</t>
  </si>
  <si>
    <t xml:space="preserve">Empty Palm Fruit Bunches (EFB) oil </t>
  </si>
  <si>
    <t>Ethanol used in the cleaning/extraction of blood plasma</t>
  </si>
  <si>
    <t>Ethanol used in the extraction of ingredients from medicinal plants</t>
  </si>
  <si>
    <t xml:space="preserve">Fish Oil Ethyl Ester (FOEE) </t>
  </si>
  <si>
    <t>Flower bulbs</t>
  </si>
  <si>
    <t xml:space="preserve">Food waste </t>
  </si>
  <si>
    <t>Forestry residues</t>
  </si>
  <si>
    <t xml:space="preserve">Forestry processing residues </t>
  </si>
  <si>
    <t>Fruit tree cuttings (from agriculture)</t>
  </si>
  <si>
    <t>Giant cane</t>
  </si>
  <si>
    <t>Grape marc</t>
  </si>
  <si>
    <t>Grass</t>
  </si>
  <si>
    <t>Husks</t>
  </si>
  <si>
    <t>Jatropha</t>
  </si>
  <si>
    <t xml:space="preserve">Manure </t>
  </si>
  <si>
    <t>Municipal grass cuttings</t>
  </si>
  <si>
    <t>Mustard / Carinata</t>
  </si>
  <si>
    <t>Nut shells</t>
  </si>
  <si>
    <t>Oat</t>
  </si>
  <si>
    <t>Oil palm fresh fruit bunches (FFBs)</t>
  </si>
  <si>
    <t>Olives</t>
  </si>
  <si>
    <t xml:space="preserve">Organic municipal solid waste (MSW) </t>
  </si>
  <si>
    <t xml:space="preserve">Palm Fatty Acid Distillate (PFAD) </t>
  </si>
  <si>
    <t>Palm kernel shells (PKS)</t>
  </si>
  <si>
    <t>Palm oil mill effluent (POME) oil</t>
  </si>
  <si>
    <t xml:space="preserve">Pot ale </t>
  </si>
  <si>
    <t xml:space="preserve">Poultry feather acid oil </t>
  </si>
  <si>
    <t>Pressed palm fiber oil</t>
  </si>
  <si>
    <t>Rapeseed / canola</t>
  </si>
  <si>
    <t>Residues from processing of corn/maize</t>
  </si>
  <si>
    <t xml:space="preserve">Residue of FAME end distillation </t>
  </si>
  <si>
    <t>Rye</t>
  </si>
  <si>
    <t xml:space="preserve">Sewage sludge </t>
  </si>
  <si>
    <t>Shea nuts</t>
  </si>
  <si>
    <t>Short Rotation Coppice</t>
  </si>
  <si>
    <t>Soapstock acid oil contaminated with sulphur</t>
  </si>
  <si>
    <t>Sorghum</t>
  </si>
  <si>
    <t>Soybean</t>
  </si>
  <si>
    <t xml:space="preserve">Spent bleaching earth </t>
  </si>
  <si>
    <t xml:space="preserve">Starch slurry (low grade) </t>
  </si>
  <si>
    <t>Straw</t>
  </si>
  <si>
    <t>Sugar beet</t>
  </si>
  <si>
    <t>Sugar beet residues</t>
  </si>
  <si>
    <t>Sugar beet betaine residues</t>
  </si>
  <si>
    <t>Sugar cane</t>
  </si>
  <si>
    <t>Sunflower</t>
  </si>
  <si>
    <t xml:space="preserve">Tall oil pitch </t>
  </si>
  <si>
    <t>Technical corn oil</t>
  </si>
  <si>
    <t>Tiger nuts / Chuffa</t>
  </si>
  <si>
    <t>Transesterification residues (TER)</t>
  </si>
  <si>
    <t>Triticale</t>
  </si>
  <si>
    <t>Used cooking oil (UCO) entirely of veg. origin</t>
  </si>
  <si>
    <t>Used cooking oil (UCO)</t>
  </si>
  <si>
    <t xml:space="preserve">Waste pressings (from production of vegetable oils) </t>
  </si>
  <si>
    <t>Waste starch slurry</t>
  </si>
  <si>
    <t>Waste starch slurry from distillation of grain mixtures</t>
  </si>
  <si>
    <t xml:space="preserve">Wastewater from ship transport </t>
  </si>
  <si>
    <t>Waste oil from sewage sludge treatment</t>
  </si>
  <si>
    <t xml:space="preserve">Waste wood </t>
  </si>
  <si>
    <t xml:space="preserve">Waste/residues from processing of alcohol </t>
  </si>
  <si>
    <t>Waste/residues from processing of vegetable or animal oil</t>
  </si>
  <si>
    <t>Wheat</t>
  </si>
  <si>
    <t>Whey permeate</t>
  </si>
  <si>
    <t xml:space="preserve">Wine lees </t>
  </si>
  <si>
    <t>Woody biomass fraction of non-recycable industrial and municipal construction and demolition waste</t>
  </si>
  <si>
    <t>Other: specify here individually</t>
  </si>
  <si>
    <t>Co-processed oil to be used for replacement of jet fuel</t>
  </si>
  <si>
    <t>Co-processed oil to be used for replacement of liquefied petroleum gas</t>
  </si>
  <si>
    <t>Co-processed oil for the replacement of diesel/petrol/jet fuel produced from biomethane</t>
  </si>
  <si>
    <t>Co-processed oil to be used for replacement of diesel</t>
  </si>
  <si>
    <t>Co-processed oil to be used for replacement of naptha</t>
  </si>
  <si>
    <t>Co-processed oil to be used for replacement of petrol</t>
  </si>
  <si>
    <t>Co-processed oil to be used for replacement of marine fuel</t>
  </si>
  <si>
    <t>Allocated heat:</t>
  </si>
  <si>
    <t>Allocated electricity:</t>
  </si>
  <si>
    <t>1) An installation shall be considered to be in operation once the physical production of fuel, heat or cooling, or electricity has started (i.e. once the production of fuels including biofuels, biogas or bioliquids, or production of heat, cooling or electricity from biomass fuels has started).  (see Article 29 (10) Renewable Energy Directive (EU) 2018/2001)</t>
  </si>
  <si>
    <t>gCO2eq/MJ heat</t>
  </si>
  <si>
    <t>gCO2eq/MJ electricity</t>
  </si>
  <si>
    <t xml:space="preserve">Biofuels for transport: 94 gCO2eq/MJ; </t>
  </si>
  <si>
    <t>Bioliquids/Biomass fuels used for electricity: 183 gCO2eq/MJ;</t>
  </si>
  <si>
    <t>Bioliquids/Biomass fuelsused for the production of useful heat, as well as for the production of energy for heating and/or cooling: 80 gCO2eq/MJ;</t>
  </si>
  <si>
    <t>Biomass fuels used for the production of useful heat, in which a direct physical substitution of coal can be demonstrated: 124 gCO2eq/MJ;</t>
  </si>
  <si>
    <t>Biomass fuels used for the production of electricity (outermost regions): 212 gCO2eq/MJ;</t>
  </si>
  <si>
    <r>
      <t>EU RED Compliant material</t>
    </r>
    <r>
      <rPr>
        <vertAlign val="superscript"/>
        <sz val="9"/>
        <color rgb="FF000000"/>
        <rFont val="Arial"/>
        <family val="2"/>
      </rPr>
      <t>3</t>
    </r>
  </si>
  <si>
    <r>
      <t>ISCC Compliant material (volunt.)</t>
    </r>
    <r>
      <rPr>
        <vertAlign val="superscript"/>
        <sz val="9"/>
        <color rgb="FF000000"/>
        <rFont val="Arial"/>
        <family val="2"/>
      </rPr>
      <t>4</t>
    </r>
  </si>
  <si>
    <r>
      <t>The raw material complies with the relevant sustainability criteria according to Art. 29 (2) - (7) RED II</t>
    </r>
    <r>
      <rPr>
        <vertAlign val="superscript"/>
        <sz val="9"/>
        <color rgb="FF000000"/>
        <rFont val="Arial"/>
        <family val="2"/>
      </rPr>
      <t>5</t>
    </r>
  </si>
  <si>
    <r>
      <t>The raw material meets the definition of waste or residue according to the RED II</t>
    </r>
    <r>
      <rPr>
        <vertAlign val="superscript"/>
        <sz val="9"/>
        <color rgb="FF000000"/>
        <rFont val="Arial"/>
        <family val="2"/>
      </rPr>
      <t>6</t>
    </r>
    <r>
      <rPr>
        <sz val="9"/>
        <color indexed="8"/>
        <rFont val="Arial"/>
        <family val="2"/>
      </rPr>
      <t xml:space="preserve"> </t>
    </r>
  </si>
  <si>
    <r>
      <t>GHG emission saving</t>
    </r>
    <r>
      <rPr>
        <b/>
        <vertAlign val="superscript"/>
        <sz val="9"/>
        <color rgb="FF000000"/>
        <rFont val="Arial"/>
        <family val="2"/>
      </rPr>
      <t>8</t>
    </r>
    <r>
      <rPr>
        <b/>
        <sz val="9"/>
        <color indexed="8"/>
        <rFont val="Arial"/>
        <family val="2"/>
      </rPr>
      <t>:</t>
    </r>
  </si>
  <si>
    <t>2) Users of bioliquids / biomass fuels are installations that generate electricity, heating or cooling from gaseous or solid fuels (i.e. biomass fuels), or from liquid fuels (i.e. bioliquids)</t>
  </si>
  <si>
    <t>3) The claim “EU RED Compliant” means that the entire upstream supply chain, including cultivation or collection of the raw material, is certified under a voluntary scheme that is recognised in the framework of the RED. Sustainable material has to be considered “EU RED Compliant” if the ISCC certified operator receives deliveries from suppliers that are certified under any recognised voluntary certification scheme.  Please see ISCC EU System Document 203 for further information.</t>
  </si>
  <si>
    <t>4) The claim “ISCC Compliant” means that the entire upstream supply chain, including the cultivation or collection of the raw material is certified according to ISCC, and the material used in the supply chain consists entirely and solely of ISCC material, at least on a quantity bookkeeping basis. The statement “ISCC Compliant” can only be made if the ISCC certified operator has received an equivalent amount of incoming material with the statement “ISCC Compliant” on the Sustainability Declaration. Please see ISCC EU System Document 203 for further information.</t>
  </si>
  <si>
    <t>5) Applicable to agricultural and forest biomass including residues from agricultural, aquaculture, fisheries and forestry</t>
  </si>
  <si>
    <t>6) Applicable to waste and residues and products produced from waste and residues</t>
  </si>
  <si>
    <t>7) Emissions of non-CO2 greenhouse gases (N2O and CH4) of the fuel in use must be included in the Eu factor for bioliquids and biomass fuels</t>
  </si>
  <si>
    <t>8) Saving is calculated automatically based on the fossil fuel comparator according to RED II: 
(EF – EB)/EF 
where EB = total emissions from the biofuel, bioliquid or biomass fuel 
and EF = total emissions from the fossil fuel comparator.</t>
  </si>
  <si>
    <t>Castor seed</t>
  </si>
  <si>
    <t xml:space="preserve">Champost </t>
  </si>
  <si>
    <t xml:space="preserve">Corn / Maize </t>
  </si>
  <si>
    <t>Croton seed</t>
  </si>
  <si>
    <t xml:space="preserve">Empty Palm Fruit Bunches (EFB) </t>
  </si>
  <si>
    <t>Feed waste</t>
  </si>
  <si>
    <t>Grass fiber residues from the production of grass protein</t>
  </si>
  <si>
    <t>Intermediate crop (specification of crop)</t>
  </si>
  <si>
    <t>Linseed / Flaxseed</t>
  </si>
  <si>
    <t>Matter Organic Non-Glycerol (MONG)</t>
  </si>
  <si>
    <t>Out of shelf-life disinfectant *</t>
  </si>
  <si>
    <t>Pongamia seed</t>
  </si>
  <si>
    <t>Biogenic fraction of end-of-life tyres</t>
  </si>
  <si>
    <t>Safflower</t>
  </si>
  <si>
    <t xml:space="preserve">Unrefined liquid dextrose ultrafiltration retentate </t>
  </si>
  <si>
    <t xml:space="preserve">Wet corn fiber </t>
  </si>
  <si>
    <r>
      <t>Start date of biofuel production</t>
    </r>
    <r>
      <rPr>
        <vertAlign val="superscript"/>
        <sz val="9"/>
        <color rgb="FF000000"/>
        <rFont val="Arial"/>
        <family val="2"/>
      </rPr>
      <t>1</t>
    </r>
  </si>
  <si>
    <r>
      <t>If applicable, start date of bioliquid/biomass fuel use</t>
    </r>
    <r>
      <rPr>
        <vertAlign val="superscript"/>
        <sz val="9"/>
        <color rgb="FF000000"/>
        <rFont val="Arial"/>
        <family val="2"/>
      </rPr>
      <t>1,2</t>
    </r>
  </si>
  <si>
    <r>
      <t>Was support for the production of the fuel or fuel precursor received?</t>
    </r>
    <r>
      <rPr>
        <vertAlign val="superscript"/>
        <sz val="9"/>
        <color rgb="FF000000"/>
        <rFont val="Arial"/>
        <family val="2"/>
      </rPr>
      <t>5</t>
    </r>
  </si>
  <si>
    <t>If yes, please specify support nature and scheme</t>
  </si>
  <si>
    <t>V3.0</t>
  </si>
  <si>
    <t>SDC 18.12.2023</t>
  </si>
  <si>
    <t xml:space="preserve">If applicable, please specify waste or animal by-product permit number </t>
  </si>
  <si>
    <t>Country of biofuel production</t>
  </si>
  <si>
    <t>ISCC-PoS-EU-219-86437605-107789-01</t>
  </si>
  <si>
    <t>21/02/2024</t>
  </si>
  <si>
    <t>REPSOL PETROLEO, S.A.</t>
  </si>
  <si>
    <t xml:space="preserve">VALLE ESCOMBRERAS, </t>
  </si>
  <si>
    <t>30350, VALLE DE ESCOMBRERAS - MURCIA</t>
  </si>
  <si>
    <t>EU-ISCC-Cert-PL219-86437605</t>
  </si>
  <si>
    <t>PHILLIPS 66 WHITEGATE REFINERY</t>
  </si>
  <si>
    <t>WHITEGATE, MIDLETON REFINERY LTD</t>
  </si>
  <si>
    <t>IRLANDA</t>
  </si>
  <si>
    <t>ADDAX_February_2024</t>
  </si>
  <si>
    <t>ANIMAL FAT / TALLOW CAT. 3</t>
  </si>
  <si>
    <t>País Producción Biocombustible ALEMANIA</t>
  </si>
  <si>
    <t>ALEMANIA</t>
  </si>
  <si>
    <t>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</si>
</sst>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2" formatCode="_-* #,##0\ &quot;€&quot;_-;\-* #,##0\ &quot;€&quot;_-;_-* &quot;-&quot;\ &quot;€&quot;_-;_-@_-"/>
    <numFmt numFmtId="41" formatCode="_-* #,##0_-;\-* #,##0_-;_-* &quot;-&quot;_-;_-@_-"/>
    <numFmt numFmtId="44" formatCode="_-* #,##0.00\ &quot;€&quot;_-;\-* #,##0.00\ &quot;€&quot;_-;_-* &quot;-&quot;??\ &quot;€&quot;_-;_-@_-"/>
    <numFmt numFmtId="164" formatCode="_-* #,##0.00\ _€_-;\-* #,##0.00\ _€_-;_-* &quot;-&quot;??\ _€_-;_-@_-"/>
    <numFmt numFmtId="165" formatCode="0.0%"/>
    <numFmt numFmtId="166" formatCode="_-* #,##0.000\ _€_-;\-* #,##0.000\ _€_-;_-* &quot;-&quot;??\ _€_-;_-@_-"/>
  </numFmts>
  <fonts count="41">
    <font>
      <sz val="11"/>
      <color theme="1"/>
      <name val="Calibri"/>
      <family val="2"/>
      <scheme val="minor"/>
    </font>
    <font>
      <sz val="10"/>
      <name val="Arial"/>
      <family val="2"/>
    </font>
    <font>
      <sz val="11"/>
      <color indexed="8"/>
      <name val="Arial"/>
      <family val="2"/>
    </font>
    <font>
      <b/>
      <sz val="11"/>
      <color indexed="8"/>
      <name val="Arial"/>
      <family val="2"/>
    </font>
    <font>
      <b/>
      <sz val="12"/>
      <color indexed="8"/>
      <name val="Arial"/>
      <family val="2"/>
    </font>
    <font>
      <sz val="10"/>
      <color indexed="8"/>
      <name val="Arial"/>
      <family val="2"/>
    </font>
    <font>
      <sz val="9"/>
      <color indexed="8"/>
      <name val="Arial"/>
      <family val="2"/>
    </font>
    <font>
      <u/>
      <sz val="10"/>
      <color indexed="12"/>
      <name val="Arial"/>
      <family val="2"/>
    </font>
    <font>
      <u/>
      <sz val="11"/>
      <color indexed="12"/>
      <name val="Calibri"/>
      <family val="2"/>
    </font>
    <font>
      <b/>
      <sz val="12"/>
      <color indexed="9"/>
      <name val="Arial"/>
      <family val="2"/>
    </font>
    <font>
      <b/>
      <sz val="16"/>
      <color indexed="9"/>
      <name val="Arial"/>
      <family val="2"/>
    </font>
    <font>
      <sz val="11"/>
      <color indexed="9"/>
      <name val="Arial"/>
      <family val="2"/>
    </font>
    <font>
      <sz val="10"/>
      <color theme="1"/>
      <name val="Calibri"/>
      <family val="2"/>
      <scheme val="minor"/>
    </font>
    <font>
      <b/>
      <sz val="10"/>
      <color theme="1"/>
      <name val="Calibri"/>
      <family val="2"/>
      <scheme val="minor"/>
    </font>
    <font>
      <sz val="11"/>
      <color theme="0" tint="-0.34995574816125979"/>
      <name val="Arial"/>
      <family val="2"/>
    </font>
    <font>
      <sz val="8"/>
      <color indexed="8"/>
      <name val="Arial"/>
      <family val="2"/>
    </font>
    <font>
      <sz val="9"/>
      <color rgb="FF99CCFF"/>
      <name val="Arial"/>
      <family val="2"/>
    </font>
    <font>
      <sz val="12"/>
      <color theme="1"/>
      <name val="Arial"/>
      <family val="2"/>
    </font>
    <font>
      <b/>
      <sz val="11"/>
      <color indexed="9"/>
      <name val="Arial"/>
      <family val="2"/>
    </font>
    <font>
      <b/>
      <sz val="11"/>
      <color theme="0"/>
      <name val="Arial"/>
      <family val="2"/>
    </font>
    <font>
      <vertAlign val="subscript"/>
      <sz val="9"/>
      <color indexed="8"/>
      <name val="Arial"/>
      <family val="2"/>
    </font>
    <font>
      <b/>
      <sz val="9"/>
      <color indexed="8"/>
      <name val="Arial"/>
      <family val="2"/>
    </font>
    <font>
      <u/>
      <sz val="9"/>
      <color indexed="12"/>
      <name val="Arial"/>
      <family val="2"/>
    </font>
    <font>
      <sz val="9"/>
      <color theme="1"/>
      <name val="Calibri"/>
      <family val="2"/>
      <scheme val="minor"/>
    </font>
    <font>
      <vertAlign val="superscript"/>
      <sz val="9"/>
      <color indexed="8"/>
      <name val="Arial"/>
      <family val="2"/>
    </font>
    <font>
      <u/>
      <sz val="10"/>
      <color rgb="FF005FAF"/>
      <name val="Arial"/>
      <family val="2"/>
    </font>
    <font>
      <sz val="9"/>
      <color rgb="FF000000"/>
      <name val="Arial"/>
      <family val="2"/>
    </font>
    <font>
      <b/>
      <sz val="10"/>
      <color rgb="FF000000"/>
      <name val="ArialMT"/>
      <family val="2"/>
    </font>
    <font>
      <sz val="11"/>
      <color rgb="FF000000"/>
      <name val="Calibri"/>
      <family val="2"/>
      <scheme val="minor"/>
    </font>
    <font>
      <b/>
      <sz val="12"/>
      <color theme="0" tint="-0.24994659260841701"/>
      <name val="Arial"/>
      <family val="2"/>
    </font>
    <font>
      <sz val="9"/>
      <color rgb="FFC00000"/>
      <name val="Arial"/>
      <family val="2"/>
    </font>
    <font>
      <b/>
      <vertAlign val="superscript"/>
      <sz val="9"/>
      <color rgb="FF000000"/>
      <name val="Arial"/>
      <family val="2"/>
    </font>
    <font>
      <sz val="10"/>
      <color theme="1"/>
      <name val="ArialMT"/>
      <family val="2"/>
    </font>
    <font>
      <sz val="12"/>
      <color theme="1"/>
      <name val="Helvetica"/>
      <family val="2"/>
    </font>
    <font>
      <vertAlign val="superscript"/>
      <sz val="9"/>
      <color rgb="FF000000"/>
      <name val="Arial"/>
      <family val="2"/>
    </font>
    <font>
      <b/>
      <sz val="12"/>
      <color theme="0"/>
      <name val="Arial"/>
      <family val="2"/>
    </font>
    <font>
      <sz val="11"/>
      <color theme="1"/>
      <name val="Arial"/>
      <family val="2"/>
    </font>
    <font>
      <sz val="9"/>
      <color theme="1"/>
      <name val="Arial"/>
      <family val="2"/>
    </font>
    <font>
      <u/>
      <sz val="10"/>
      <color theme="1"/>
      <name val="Arial"/>
      <family val="2"/>
    </font>
    <font>
      <b/>
      <sz val="9"/>
      <color theme="1"/>
      <name val="Arial"/>
      <family val="2"/>
    </font>
    <font>
      <sz val="11"/>
      <color theme="1"/>
      <name val="Calibri"/>
      <family val="2"/>
      <scheme val="minor"/>
    </font>
  </fonts>
  <fills count="8">
    <fill>
      <patternFill patternType="none"/>
    </fill>
    <fill>
      <patternFill patternType="gray125"/>
    </fill>
    <fill>
      <patternFill patternType="solid">
        <fgColor indexed="31"/>
        <bgColor indexed="64"/>
      </patternFill>
    </fill>
    <fill>
      <patternFill patternType="solid">
        <fgColor indexed="44"/>
        <bgColor indexed="64"/>
      </patternFill>
    </fill>
    <fill>
      <patternFill patternType="solid">
        <fgColor rgb="FFFFFF00"/>
        <bgColor indexed="64"/>
      </patternFill>
    </fill>
    <fill>
      <patternFill patternType="solid">
        <fgColor rgb="FF99CCFF"/>
        <bgColor indexed="64"/>
      </patternFill>
    </fill>
    <fill>
      <patternFill patternType="solid">
        <fgColor rgb="FF005FAF"/>
        <bgColor indexed="64"/>
      </patternFill>
    </fill>
    <fill>
      <patternFill patternType="solid">
        <fgColor theme="0"/>
        <bgColor indexed="64"/>
      </patternFill>
    </fill>
  </fills>
  <borders count="45">
    <border>
      <left/>
      <right/>
      <top/>
      <bottom/>
      <diagonal/>
    </border>
    <border>
      <left/>
      <right style="medium">
        <color auto="1"/>
      </right>
      <top/>
      <bottom/>
      <diagonal/>
    </border>
    <border>
      <left style="medium">
        <color indexed="62"/>
      </left>
      <right/>
      <top/>
      <bottom/>
      <diagonal/>
    </border>
    <border>
      <left/>
      <right style="medium">
        <color indexed="62"/>
      </right>
      <top/>
      <bottom/>
      <diagonal/>
    </border>
    <border>
      <left style="thin">
        <color auto="1"/>
      </left>
      <right style="thin">
        <color auto="1"/>
      </right>
      <top style="thin">
        <color auto="1"/>
      </top>
      <bottom style="thin">
        <color auto="1"/>
      </bottom>
      <diagonal/>
    </border>
    <border>
      <left/>
      <right/>
      <top style="medium">
        <color auto="1"/>
      </top>
      <bottom/>
      <diagonal/>
    </border>
    <border>
      <left style="medium">
        <color auto="1"/>
      </left>
      <right/>
      <top style="medium">
        <color auto="1"/>
      </top>
      <bottom/>
      <diagonal/>
    </border>
    <border>
      <left/>
      <right style="medium">
        <color auto="1"/>
      </right>
      <top style="medium">
        <color auto="1"/>
      </top>
      <bottom/>
      <diagonal/>
    </border>
    <border>
      <left/>
      <right/>
      <top/>
      <bottom style="medium">
        <color auto="1"/>
      </bottom>
      <diagonal/>
    </border>
    <border>
      <left/>
      <right/>
      <top style="medium">
        <color auto="1"/>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style="thin">
        <color auto="1"/>
      </left>
      <right/>
      <top style="medium">
        <color auto="1"/>
      </top>
      <bottom style="medium">
        <color auto="1"/>
      </bottom>
      <diagonal/>
    </border>
    <border>
      <left style="thin">
        <color indexed="62"/>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style="medium">
        <color auto="1"/>
      </top>
      <bottom style="thin">
        <color indexed="62"/>
      </bottom>
      <diagonal/>
    </border>
    <border>
      <left/>
      <right/>
      <top style="medium">
        <color auto="1"/>
      </top>
      <bottom style="thin">
        <color indexed="62"/>
      </bottom>
      <diagonal/>
    </border>
    <border>
      <left/>
      <right style="medium">
        <color auto="1"/>
      </right>
      <top style="medium">
        <color auto="1"/>
      </top>
      <bottom style="thin">
        <color indexed="62"/>
      </bottom>
      <diagonal/>
    </border>
    <border>
      <left/>
      <right style="medium">
        <color auto="1"/>
      </right>
      <top style="medium">
        <color auto="1"/>
      </top>
      <bottom style="thin">
        <color auto="1"/>
      </bottom>
      <diagonal/>
    </border>
    <border>
      <left style="medium">
        <color auto="1"/>
      </left>
      <right/>
      <top/>
      <bottom/>
      <diagonal/>
    </border>
    <border>
      <left style="thin">
        <color auto="1"/>
      </left>
      <right/>
      <top style="medium">
        <color auto="1"/>
      </top>
      <bottom/>
      <diagonal/>
    </border>
    <border>
      <left style="medium">
        <color auto="1"/>
      </left>
      <right/>
      <top style="thin">
        <color indexed="62"/>
      </top>
      <bottom/>
      <diagonal/>
    </border>
    <border>
      <left/>
      <right/>
      <top style="thin">
        <color indexed="62"/>
      </top>
      <bottom/>
      <diagonal/>
    </border>
    <border>
      <left/>
      <right style="medium">
        <color auto="1"/>
      </right>
      <top style="thin">
        <color indexed="62"/>
      </top>
      <bottom/>
      <diagonal/>
    </border>
    <border>
      <left/>
      <right/>
      <top style="thin">
        <color auto="1"/>
      </top>
      <bottom style="thin">
        <color auto="1"/>
      </bottom>
      <diagonal/>
    </border>
    <border>
      <left/>
      <right style="medium">
        <color auto="1"/>
      </right>
      <top style="thin">
        <color auto="1"/>
      </top>
      <bottom style="thin">
        <color auto="1"/>
      </bottom>
      <diagonal/>
    </border>
    <border>
      <left/>
      <right style="thin">
        <color indexed="44"/>
      </right>
      <top style="thin">
        <color indexed="44"/>
      </top>
      <bottom style="thin">
        <color indexed="44"/>
      </bottom>
      <diagonal/>
    </border>
    <border>
      <left style="medium">
        <color auto="1"/>
      </left>
      <right/>
      <top/>
      <bottom style="medium">
        <color auto="1"/>
      </bottom>
      <diagonal/>
    </border>
    <border>
      <left style="thin">
        <color auto="1"/>
      </left>
      <right/>
      <top style="thin">
        <color indexed="44"/>
      </top>
      <bottom/>
      <diagonal/>
    </border>
    <border>
      <left/>
      <right/>
      <top style="thin">
        <color indexed="44"/>
      </top>
      <bottom/>
      <diagonal/>
    </border>
    <border>
      <left style="medium">
        <color auto="1"/>
      </left>
      <right/>
      <top style="thin">
        <color auto="1"/>
      </top>
      <bottom style="medium">
        <color auto="1"/>
      </bottom>
      <diagonal/>
    </border>
    <border>
      <left/>
      <right/>
      <top style="thin">
        <color auto="1"/>
      </top>
      <bottom style="medium">
        <color auto="1"/>
      </bottom>
      <diagonal/>
    </border>
    <border>
      <left/>
      <right style="medium">
        <color auto="1"/>
      </right>
      <top style="thin">
        <color auto="1"/>
      </top>
      <bottom style="medium">
        <color auto="1"/>
      </bottom>
      <diagonal/>
    </border>
    <border>
      <left/>
      <right/>
      <top style="thin">
        <color auto="1"/>
      </top>
      <bottom/>
      <diagonal/>
    </border>
    <border>
      <left/>
      <right style="medium">
        <color auto="1"/>
      </right>
      <top style="thin">
        <color auto="1"/>
      </top>
      <bottom/>
      <diagonal/>
    </border>
    <border>
      <left/>
      <right/>
      <top/>
      <bottom style="thin">
        <color auto="1"/>
      </bottom>
      <diagonal/>
    </border>
    <border>
      <left/>
      <right style="medium">
        <color auto="1"/>
      </right>
      <top/>
      <bottom style="thin">
        <color auto="1"/>
      </bottom>
      <diagonal/>
    </border>
    <border>
      <left/>
      <right style="medium">
        <color auto="1"/>
      </right>
      <top/>
      <bottom style="medium">
        <color auto="1"/>
      </bottom>
      <diagonal/>
    </border>
    <border>
      <left style="thin">
        <color indexed="44"/>
      </left>
      <right/>
      <top/>
      <bottom/>
      <diagonal/>
    </border>
    <border>
      <left style="medium">
        <color auto="1"/>
      </left>
      <right/>
      <top style="thin">
        <color auto="1"/>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style="thin">
        <color auto="1"/>
      </bottom>
      <diagonal/>
    </border>
    <border>
      <left style="medium">
        <color auto="1"/>
      </left>
      <right/>
      <top/>
      <bottom style="thin">
        <color auto="1"/>
      </bottom>
      <diagonal/>
    </border>
    <border>
      <left style="medium">
        <color auto="1"/>
      </left>
      <right/>
      <top style="medium">
        <color auto="1"/>
      </top>
      <bottom style="thin">
        <color auto="1"/>
      </bottom>
      <diagonal/>
    </border>
  </borders>
  <cellStyleXfs count="9">
    <xf numFmtId="0" fontId="0" fillId="0" borderId="0"/>
    <xf numFmtId="9" fontId="40" fillId="0" borderId="0" applyFont="0" applyFill="0" applyBorder="0" applyAlignment="0" applyProtection="0"/>
    <xf numFmtId="44" fontId="1" fillId="0" borderId="0" applyFont="0" applyFill="0" applyBorder="0" applyAlignment="0" applyProtection="0"/>
    <xf numFmtId="42" fontId="1" fillId="0" borderId="0" applyFont="0" applyFill="0" applyBorder="0" applyAlignment="0" applyProtection="0"/>
    <xf numFmtId="164" fontId="40" fillId="0" borderId="0" applyFont="0" applyFill="0" applyBorder="0" applyAlignment="0" applyProtection="0"/>
    <xf numFmtId="41" fontId="1" fillId="0" borderId="0" applyFont="0" applyFill="0" applyBorder="0" applyAlignment="0" applyProtection="0"/>
    <xf numFmtId="0" fontId="8" fillId="0" borderId="0" applyNumberFormat="0" applyFill="0" applyBorder="0">
      <protection locked="0"/>
    </xf>
    <xf numFmtId="0" fontId="12" fillId="0" borderId="0"/>
    <xf numFmtId="0" fontId="40" fillId="0" borderId="0" applyNumberFormat="0" applyFill="0" applyBorder="0" applyAlignment="0" applyProtection="0"/>
  </cellStyleXfs>
  <cellXfs count="222">
    <xf numFmtId="0" fontId="0" fillId="0" borderId="0" xfId="0"/>
    <xf numFmtId="0" fontId="6" fillId="3" borderId="0" xfId="0" applyFont="1" applyFill="1" applyAlignment="1">
      <alignment horizontal="left" vertical="top" wrapText="1"/>
    </xf>
    <xf numFmtId="0" fontId="6" fillId="3" borderId="19" xfId="0" applyFont="1" applyFill="1" applyBorder="1" applyAlignment="1">
      <alignment horizontal="left" vertical="center" wrapText="1"/>
    </xf>
    <xf numFmtId="0" fontId="6" fillId="5" borderId="0" xfId="0" applyFont="1" applyFill="1" applyAlignment="1">
      <alignment horizontal="left" vertical="center" wrapText="1"/>
    </xf>
    <xf numFmtId="0" fontId="6" fillId="3" borderId="35" xfId="0" applyFont="1" applyFill="1" applyBorder="1" applyAlignment="1">
      <alignment horizontal="left" vertical="center" wrapText="1"/>
    </xf>
    <xf numFmtId="0" fontId="6" fillId="3" borderId="0" xfId="0" applyFont="1" applyFill="1" applyAlignment="1">
      <alignment horizontal="left" vertical="center" wrapText="1"/>
    </xf>
    <xf numFmtId="0" fontId="2" fillId="0" borderId="0" xfId="0" applyFont="1" applyAlignment="1">
      <alignment vertical="center"/>
    </xf>
    <xf numFmtId="0" fontId="5" fillId="2" borderId="0" xfId="0" applyFont="1" applyFill="1" applyAlignment="1">
      <alignment vertical="center"/>
    </xf>
    <xf numFmtId="0" fontId="5" fillId="0" borderId="0" xfId="0" applyFont="1" applyAlignment="1">
      <alignment vertical="center"/>
    </xf>
    <xf numFmtId="0" fontId="5" fillId="0" borderId="0" xfId="0" applyFont="1" applyAlignment="1" applyProtection="1">
      <alignment vertical="center"/>
      <protection locked="0"/>
    </xf>
    <xf numFmtId="0" fontId="12" fillId="0" borderId="0" xfId="7"/>
    <xf numFmtId="0" fontId="13" fillId="0" borderId="0" xfId="7" applyFont="1" applyAlignment="1">
      <alignment horizontal="center" vertical="top"/>
    </xf>
    <xf numFmtId="0" fontId="12" fillId="0" borderId="0" xfId="7" applyAlignment="1">
      <alignment vertical="top"/>
    </xf>
    <xf numFmtId="0" fontId="6" fillId="3" borderId="0" xfId="0" applyFont="1" applyFill="1" applyAlignment="1">
      <alignment vertical="center"/>
    </xf>
    <xf numFmtId="0" fontId="6" fillId="3" borderId="0" xfId="0" applyFont="1" applyFill="1" applyAlignment="1">
      <alignment horizontal="right" vertical="center"/>
    </xf>
    <xf numFmtId="0" fontId="6" fillId="3" borderId="0" xfId="0" applyFont="1" applyFill="1" applyAlignment="1">
      <alignment horizontal="left" vertical="top"/>
    </xf>
    <xf numFmtId="0" fontId="6" fillId="3" borderId="0" xfId="0" applyFont="1" applyFill="1" applyAlignment="1">
      <alignment vertical="top"/>
    </xf>
    <xf numFmtId="0" fontId="7" fillId="3" borderId="1" xfId="6" applyFont="1" applyFill="1" applyBorder="1" applyAlignment="1" applyProtection="1">
      <alignment vertical="center"/>
    </xf>
    <xf numFmtId="0" fontId="5" fillId="2" borderId="0" xfId="0" applyFont="1" applyFill="1" applyAlignment="1" applyProtection="1">
      <alignment vertical="center"/>
      <protection locked="0"/>
    </xf>
    <xf numFmtId="0" fontId="16" fillId="3" borderId="0" xfId="0" applyFont="1" applyFill="1" applyAlignment="1">
      <alignment horizontal="right"/>
    </xf>
    <xf numFmtId="0" fontId="17" fillId="0" borderId="0" xfId="7" applyFont="1" applyAlignment="1">
      <alignment vertical="top"/>
    </xf>
    <xf numFmtId="0" fontId="17" fillId="0" borderId="0" xfId="7" applyFont="1"/>
    <xf numFmtId="0" fontId="3" fillId="0" borderId="0" xfId="0" applyFont="1" applyAlignment="1">
      <alignment vertical="center"/>
    </xf>
    <xf numFmtId="0" fontId="3" fillId="0" borderId="0" xfId="0" applyFont="1" applyAlignment="1" applyProtection="1">
      <alignment vertical="center"/>
      <protection locked="0"/>
    </xf>
    <xf numFmtId="0" fontId="6" fillId="0" borderId="0" xfId="0" applyFont="1" applyAlignment="1">
      <alignment vertical="center"/>
    </xf>
    <xf numFmtId="0" fontId="6" fillId="3" borderId="2" xfId="0" applyFont="1" applyFill="1" applyBorder="1" applyAlignment="1">
      <alignment vertical="center"/>
    </xf>
    <xf numFmtId="0" fontId="6" fillId="3" borderId="3" xfId="0" applyFont="1" applyFill="1" applyBorder="1" applyAlignment="1">
      <alignment vertical="center"/>
    </xf>
    <xf numFmtId="0" fontId="6" fillId="0" borderId="0" xfId="0" applyFont="1" applyAlignment="1" applyProtection="1">
      <alignment vertical="center"/>
      <protection locked="0"/>
    </xf>
    <xf numFmtId="0" fontId="6" fillId="4" borderId="4" xfId="0" applyFont="1" applyFill="1" applyBorder="1" applyAlignment="1" applyProtection="1">
      <alignment horizontal="center" vertical="center"/>
      <protection locked="0"/>
    </xf>
    <xf numFmtId="0" fontId="6" fillId="5" borderId="0" xfId="0" applyFont="1" applyFill="1" applyAlignment="1">
      <alignment vertical="center"/>
    </xf>
    <xf numFmtId="0" fontId="6" fillId="0" borderId="0" xfId="0" applyFont="1" applyAlignment="1">
      <alignment horizontal="left" vertical="top"/>
    </xf>
    <xf numFmtId="0" fontId="6" fillId="0" borderId="0" xfId="0" applyFont="1" applyAlignment="1" applyProtection="1">
      <alignment horizontal="center" vertical="center"/>
      <protection locked="0"/>
    </xf>
    <xf numFmtId="0" fontId="2" fillId="0" borderId="0" xfId="0" applyFont="1" applyAlignment="1" applyProtection="1">
      <alignment vertical="center"/>
      <protection locked="0"/>
    </xf>
    <xf numFmtId="0" fontId="6" fillId="3" borderId="5" xfId="0" applyFont="1" applyFill="1" applyBorder="1" applyAlignment="1">
      <alignment vertical="center"/>
    </xf>
    <xf numFmtId="0" fontId="6" fillId="3" borderId="1" xfId="0" applyFont="1" applyFill="1" applyBorder="1" applyAlignment="1">
      <alignment vertical="center"/>
    </xf>
    <xf numFmtId="0" fontId="21" fillId="0" borderId="0" xfId="0" applyFont="1" applyAlignment="1">
      <alignment vertical="center"/>
    </xf>
    <xf numFmtId="0" fontId="6" fillId="3" borderId="6" xfId="0" applyFont="1" applyFill="1" applyBorder="1" applyAlignment="1">
      <alignment vertical="center"/>
    </xf>
    <xf numFmtId="0" fontId="21" fillId="3" borderId="5" xfId="0" applyFont="1" applyFill="1" applyBorder="1" applyAlignment="1">
      <alignment vertical="center"/>
    </xf>
    <xf numFmtId="0" fontId="22" fillId="3" borderId="5" xfId="6" applyFont="1" applyFill="1" applyBorder="1" applyAlignment="1" applyProtection="1">
      <alignment vertical="center"/>
    </xf>
    <xf numFmtId="0" fontId="22" fillId="3" borderId="7" xfId="6" applyFont="1" applyFill="1" applyBorder="1" applyAlignment="1" applyProtection="1">
      <alignment vertical="center"/>
    </xf>
    <xf numFmtId="0" fontId="21" fillId="0" borderId="0" xfId="0" applyFont="1" applyAlignment="1" applyProtection="1">
      <alignment vertical="center"/>
      <protection locked="0"/>
    </xf>
    <xf numFmtId="0" fontId="22" fillId="3" borderId="1" xfId="6" applyFont="1" applyFill="1" applyBorder="1" applyAlignment="1" applyProtection="1">
      <alignment vertical="center"/>
    </xf>
    <xf numFmtId="0" fontId="6" fillId="0" borderId="0" xfId="0" applyFont="1" applyAlignment="1" applyProtection="1">
      <alignment vertical="top"/>
      <protection locked="0"/>
    </xf>
    <xf numFmtId="0" fontId="23" fillId="0" borderId="0" xfId="0" applyFont="1"/>
    <xf numFmtId="0" fontId="23" fillId="0" borderId="0" xfId="0" applyFont="1" applyProtection="1">
      <protection locked="0"/>
    </xf>
    <xf numFmtId="3" fontId="6" fillId="3" borderId="0" xfId="0" applyNumberFormat="1" applyFont="1" applyFill="1" applyAlignment="1">
      <alignment vertical="center"/>
    </xf>
    <xf numFmtId="0" fontId="16" fillId="3" borderId="0" xfId="0" applyFont="1" applyFill="1" applyAlignment="1">
      <alignment horizontal="right" vertical="center"/>
    </xf>
    <xf numFmtId="0" fontId="6" fillId="0" borderId="0" xfId="0" applyFont="1" applyAlignment="1">
      <alignment horizontal="left" vertical="center"/>
    </xf>
    <xf numFmtId="0" fontId="6" fillId="3" borderId="5" xfId="0" applyFont="1" applyFill="1" applyBorder="1" applyAlignment="1">
      <alignment horizontal="left" vertical="center"/>
    </xf>
    <xf numFmtId="0" fontId="6" fillId="3" borderId="5" xfId="0" applyFont="1" applyFill="1" applyBorder="1" applyAlignment="1">
      <alignment horizontal="right" vertical="center"/>
    </xf>
    <xf numFmtId="0" fontId="6" fillId="3" borderId="8" xfId="0" applyFont="1" applyFill="1" applyBorder="1" applyAlignment="1">
      <alignment horizontal="left" vertical="top"/>
    </xf>
    <xf numFmtId="0" fontId="6" fillId="3" borderId="0" xfId="0" applyFont="1" applyFill="1" applyAlignment="1">
      <alignment horizontal="left" vertical="center"/>
    </xf>
    <xf numFmtId="0" fontId="6" fillId="3" borderId="9" xfId="0" applyFont="1" applyFill="1" applyBorder="1" applyAlignment="1">
      <alignment horizontal="center" vertical="center"/>
    </xf>
    <xf numFmtId="0" fontId="9" fillId="6" borderId="6" xfId="0" applyFont="1" applyFill="1" applyBorder="1" applyAlignment="1">
      <alignment vertical="center"/>
    </xf>
    <xf numFmtId="0" fontId="10" fillId="6" borderId="5" xfId="0" applyFont="1" applyFill="1" applyBorder="1" applyAlignment="1">
      <alignment vertical="center"/>
    </xf>
    <xf numFmtId="0" fontId="11" fillId="6" borderId="5" xfId="0" applyFont="1" applyFill="1" applyBorder="1" applyAlignment="1">
      <alignment vertical="center"/>
    </xf>
    <xf numFmtId="0" fontId="18" fillId="6" borderId="10" xfId="0" applyFont="1" applyFill="1" applyBorder="1" applyAlignment="1">
      <alignment vertical="center"/>
    </xf>
    <xf numFmtId="0" fontId="18" fillId="6" borderId="11" xfId="0" applyFont="1" applyFill="1" applyBorder="1" applyAlignment="1">
      <alignment vertical="center"/>
    </xf>
    <xf numFmtId="0" fontId="18" fillId="6" borderId="12" xfId="0" applyFont="1" applyFill="1" applyBorder="1" applyAlignment="1">
      <alignment vertical="center"/>
    </xf>
    <xf numFmtId="0" fontId="18" fillId="6" borderId="13" xfId="0" applyFont="1" applyFill="1" applyBorder="1" applyAlignment="1">
      <alignment vertical="center"/>
    </xf>
    <xf numFmtId="0" fontId="18" fillId="6" borderId="14" xfId="0" applyFont="1" applyFill="1" applyBorder="1" applyAlignment="1">
      <alignment vertical="center"/>
    </xf>
    <xf numFmtId="0" fontId="18" fillId="6" borderId="15" xfId="0" applyFont="1" applyFill="1" applyBorder="1" applyAlignment="1">
      <alignment vertical="center"/>
    </xf>
    <xf numFmtId="0" fontId="9" fillId="6" borderId="16" xfId="0" applyFont="1" applyFill="1" applyBorder="1" applyAlignment="1">
      <alignment vertical="center"/>
    </xf>
    <xf numFmtId="0" fontId="11" fillId="6" borderId="16" xfId="0" applyFont="1" applyFill="1" applyBorder="1" applyAlignment="1">
      <alignment vertical="center"/>
    </xf>
    <xf numFmtId="0" fontId="11" fillId="6" borderId="17" xfId="0" applyFont="1" applyFill="1" applyBorder="1" applyAlignment="1">
      <alignment vertical="center"/>
    </xf>
    <xf numFmtId="0" fontId="19" fillId="6" borderId="10" xfId="0" applyFont="1" applyFill="1" applyBorder="1" applyAlignment="1">
      <alignment vertical="center"/>
    </xf>
    <xf numFmtId="0" fontId="11" fillId="6" borderId="11" xfId="0" applyFont="1" applyFill="1" applyBorder="1" applyAlignment="1">
      <alignment vertical="center"/>
    </xf>
    <xf numFmtId="0" fontId="11" fillId="6" borderId="14" xfId="0" applyFont="1" applyFill="1" applyBorder="1" applyAlignment="1">
      <alignment vertical="center"/>
    </xf>
    <xf numFmtId="0" fontId="6" fillId="3" borderId="18" xfId="0" applyFont="1" applyFill="1" applyBorder="1" applyAlignment="1">
      <alignment horizontal="center" vertical="center"/>
    </xf>
    <xf numFmtId="0" fontId="6" fillId="3" borderId="19" xfId="0" applyFont="1" applyFill="1" applyBorder="1" applyAlignment="1">
      <alignment vertical="center" wrapText="1"/>
    </xf>
    <xf numFmtId="0" fontId="6" fillId="3" borderId="0" xfId="0" applyFont="1" applyFill="1" applyAlignment="1">
      <alignment vertical="center" wrapText="1"/>
    </xf>
    <xf numFmtId="0" fontId="6" fillId="3" borderId="1" xfId="0" applyFont="1" applyFill="1" applyBorder="1" applyAlignment="1">
      <alignment horizontal="left" vertical="center" wrapText="1"/>
    </xf>
    <xf numFmtId="0" fontId="2" fillId="3" borderId="0" xfId="0" applyFont="1" applyFill="1" applyAlignment="1">
      <alignment vertical="center"/>
    </xf>
    <xf numFmtId="0" fontId="30" fillId="0" borderId="0" xfId="0" applyFont="1" applyAlignment="1">
      <alignment vertical="center"/>
    </xf>
    <xf numFmtId="165" fontId="21" fillId="3" borderId="0" xfId="1" applyNumberFormat="1" applyFont="1" applyFill="1" applyBorder="1" applyAlignment="1" applyProtection="1">
      <alignment horizontal="right" vertical="center"/>
    </xf>
    <xf numFmtId="0" fontId="25" fillId="3" borderId="0" xfId="6" applyFont="1" applyFill="1" applyBorder="1" applyAlignment="1" applyProtection="1">
      <alignment vertical="center"/>
    </xf>
    <xf numFmtId="0" fontId="6" fillId="3" borderId="20" xfId="0" applyFont="1" applyFill="1" applyBorder="1" applyAlignment="1">
      <alignment vertical="center"/>
    </xf>
    <xf numFmtId="0" fontId="6" fillId="3" borderId="19" xfId="0" applyFont="1" applyFill="1" applyBorder="1" applyAlignment="1">
      <alignment vertical="center"/>
    </xf>
    <xf numFmtId="165" fontId="6" fillId="3" borderId="0" xfId="1" applyNumberFormat="1" applyFont="1" applyFill="1" applyBorder="1" applyAlignment="1" applyProtection="1">
      <alignment vertical="center"/>
    </xf>
    <xf numFmtId="0" fontId="6" fillId="3" borderId="1" xfId="0" applyFont="1" applyFill="1" applyBorder="1" applyAlignment="1">
      <alignment horizontal="center" vertical="center"/>
    </xf>
    <xf numFmtId="0" fontId="32" fillId="0" borderId="0" xfId="0" applyFont="1"/>
    <xf numFmtId="0" fontId="33" fillId="0" borderId="0" xfId="0" applyFont="1"/>
    <xf numFmtId="0" fontId="12" fillId="0" borderId="0" xfId="0" applyFont="1"/>
    <xf numFmtId="0" fontId="26" fillId="5" borderId="0" xfId="0" applyFont="1" applyFill="1"/>
    <xf numFmtId="0" fontId="6" fillId="5" borderId="0" xfId="0" applyFont="1" applyFill="1" applyAlignment="1">
      <alignment vertical="top"/>
    </xf>
    <xf numFmtId="0" fontId="6" fillId="5" borderId="0" xfId="0" applyFont="1" applyFill="1" applyAlignment="1">
      <alignment horizontal="left" vertical="center"/>
    </xf>
    <xf numFmtId="0" fontId="6" fillId="5" borderId="0" xfId="4" applyNumberFormat="1" applyFont="1" applyFill="1" applyBorder="1" applyAlignment="1" applyProtection="1">
      <alignment horizontal="right" vertical="center"/>
    </xf>
    <xf numFmtId="0" fontId="6" fillId="5" borderId="0" xfId="0" applyFont="1" applyFill="1" applyAlignment="1">
      <alignment horizontal="center" vertical="center"/>
    </xf>
    <xf numFmtId="0" fontId="26" fillId="5" borderId="0" xfId="0" applyFont="1" applyFill="1" applyAlignment="1">
      <alignment wrapText="1"/>
    </xf>
    <xf numFmtId="0" fontId="6" fillId="5" borderId="0" xfId="0" applyFont="1" applyFill="1" applyAlignment="1">
      <alignment horizontal="right" vertical="center"/>
    </xf>
    <xf numFmtId="0" fontId="29" fillId="6" borderId="19" xfId="0" applyFont="1" applyFill="1" applyBorder="1" applyAlignment="1">
      <alignment vertical="top"/>
    </xf>
    <xf numFmtId="0" fontId="2" fillId="3" borderId="1" xfId="0" applyFont="1" applyFill="1" applyBorder="1" applyAlignment="1">
      <alignment vertical="center"/>
    </xf>
    <xf numFmtId="0" fontId="2" fillId="3" borderId="19" xfId="0" applyFont="1" applyFill="1" applyBorder="1" applyAlignment="1">
      <alignment vertical="center"/>
    </xf>
    <xf numFmtId="0" fontId="2" fillId="3" borderId="21" xfId="0" applyFont="1" applyFill="1" applyBorder="1" applyAlignment="1">
      <alignment horizontal="left" vertical="center"/>
    </xf>
    <xf numFmtId="0" fontId="2" fillId="3" borderId="22" xfId="0" applyFont="1" applyFill="1" applyBorder="1" applyAlignment="1">
      <alignment horizontal="left" vertical="center"/>
    </xf>
    <xf numFmtId="0" fontId="2" fillId="3" borderId="23" xfId="0" applyFont="1" applyFill="1" applyBorder="1" applyAlignment="1">
      <alignment horizontal="left" vertical="center"/>
    </xf>
    <xf numFmtId="0" fontId="6" fillId="3" borderId="24" xfId="0" applyFont="1" applyFill="1" applyBorder="1" applyAlignment="1">
      <alignment horizontal="center" vertical="center"/>
    </xf>
    <xf numFmtId="0" fontId="6" fillId="3" borderId="25" xfId="0" applyFont="1" applyFill="1" applyBorder="1" applyAlignment="1">
      <alignment horizontal="center" vertical="center"/>
    </xf>
    <xf numFmtId="0" fontId="6" fillId="0" borderId="26" xfId="0" applyFont="1" applyBorder="1" applyAlignment="1" applyProtection="1">
      <alignment horizontal="right" vertical="center"/>
      <protection locked="0"/>
    </xf>
    <xf numFmtId="0" fontId="2" fillId="3" borderId="6" xfId="0" applyFont="1" applyFill="1" applyBorder="1" applyAlignment="1">
      <alignment horizontal="left" vertical="center"/>
    </xf>
    <xf numFmtId="0" fontId="2" fillId="3" borderId="5" xfId="0" applyFont="1" applyFill="1" applyBorder="1" applyAlignment="1">
      <alignment horizontal="left" vertical="center"/>
    </xf>
    <xf numFmtId="0" fontId="2" fillId="3" borderId="7" xfId="0" applyFont="1" applyFill="1" applyBorder="1" applyAlignment="1">
      <alignment horizontal="left" vertical="center"/>
    </xf>
    <xf numFmtId="0" fontId="2" fillId="3" borderId="0" xfId="0" applyFont="1" applyFill="1" applyAlignment="1">
      <alignment horizontal="left" vertical="center"/>
    </xf>
    <xf numFmtId="0" fontId="2" fillId="3" borderId="1" xfId="0" applyFont="1" applyFill="1" applyBorder="1" applyAlignment="1">
      <alignment horizontal="left" vertical="center"/>
    </xf>
    <xf numFmtId="0" fontId="2" fillId="3" borderId="19" xfId="0" applyFont="1" applyFill="1" applyBorder="1" applyAlignment="1">
      <alignment vertical="top"/>
    </xf>
    <xf numFmtId="0" fontId="2" fillId="3" borderId="27" xfId="0" applyFont="1" applyFill="1" applyBorder="1" applyAlignment="1">
      <alignment vertical="center"/>
    </xf>
    <xf numFmtId="0" fontId="21" fillId="3" borderId="0" xfId="0" applyFont="1" applyFill="1" applyAlignment="1">
      <alignment vertical="center"/>
    </xf>
    <xf numFmtId="0" fontId="6" fillId="3" borderId="28" xfId="0" applyFont="1" applyFill="1" applyBorder="1" applyAlignment="1">
      <alignment vertical="center"/>
    </xf>
    <xf numFmtId="0" fontId="6" fillId="3" borderId="29" xfId="0" applyFont="1" applyFill="1" applyBorder="1" applyAlignment="1">
      <alignment vertical="center"/>
    </xf>
    <xf numFmtId="0" fontId="4" fillId="3" borderId="0" xfId="0" applyFont="1" applyFill="1" applyAlignment="1">
      <alignment vertical="center"/>
    </xf>
    <xf numFmtId="0" fontId="5" fillId="3" borderId="0" xfId="0" applyFont="1" applyFill="1" applyAlignment="1">
      <alignment horizontal="left" vertical="top"/>
    </xf>
    <xf numFmtId="0" fontId="26" fillId="3" borderId="0" xfId="0" applyFont="1" applyFill="1" applyAlignment="1">
      <alignment vertical="center"/>
    </xf>
    <xf numFmtId="0" fontId="6" fillId="3" borderId="0" xfId="0" applyFont="1" applyFill="1" applyAlignment="1">
      <alignment horizontal="center" vertical="center"/>
    </xf>
    <xf numFmtId="0" fontId="16" fillId="3" borderId="0" xfId="0" applyFont="1" applyFill="1" applyAlignment="1">
      <alignment horizontal="left" vertical="center"/>
    </xf>
    <xf numFmtId="0" fontId="25" fillId="3" borderId="0" xfId="6" applyFont="1" applyFill="1" applyBorder="1" applyAlignment="1" applyProtection="1">
      <alignment horizontal="right" vertical="center"/>
    </xf>
    <xf numFmtId="0" fontId="6" fillId="3" borderId="1" xfId="0" applyFont="1" applyFill="1" applyBorder="1" applyAlignment="1">
      <alignment horizontal="left" vertical="center"/>
    </xf>
    <xf numFmtId="0" fontId="6" fillId="3" borderId="24" xfId="0" applyFont="1" applyFill="1" applyBorder="1" applyAlignment="1">
      <alignment horizontal="left" vertical="center" wrapText="1"/>
    </xf>
    <xf numFmtId="0" fontId="6" fillId="0" borderId="0" xfId="0" applyFont="1" applyAlignment="1" applyProtection="1">
      <alignment horizontal="right" vertical="center"/>
      <protection locked="0"/>
    </xf>
    <xf numFmtId="0" fontId="6" fillId="3" borderId="30" xfId="0" applyFont="1" applyFill="1" applyBorder="1" applyAlignment="1">
      <alignment vertical="center"/>
    </xf>
    <xf numFmtId="0" fontId="6" fillId="3" borderId="31" xfId="0" applyFont="1" applyFill="1" applyBorder="1" applyAlignment="1">
      <alignment vertical="center"/>
    </xf>
    <xf numFmtId="0" fontId="6" fillId="3" borderId="32" xfId="0" applyFont="1" applyFill="1" applyBorder="1" applyAlignment="1">
      <alignment vertical="center"/>
    </xf>
    <xf numFmtId="0" fontId="6" fillId="3" borderId="0" xfId="0" applyFont="1" applyFill="1" applyAlignment="1">
      <alignment horizontal="left" wrapText="1"/>
    </xf>
    <xf numFmtId="0" fontId="21" fillId="3" borderId="0" xfId="0" applyFont="1" applyFill="1" applyAlignment="1">
      <alignment horizontal="center" wrapText="1"/>
    </xf>
    <xf numFmtId="0" fontId="6" fillId="3" borderId="0" xfId="0" applyFont="1" applyFill="1" applyAlignment="1">
      <alignment horizontal="right" vertical="center" wrapText="1"/>
    </xf>
    <xf numFmtId="0" fontId="6" fillId="3" borderId="19" xfId="0" applyFont="1" applyFill="1" applyBorder="1"/>
    <xf numFmtId="0" fontId="6" fillId="3" borderId="0" xfId="0" applyFont="1" applyFill="1" applyAlignment="1">
      <alignment horizontal="right"/>
    </xf>
    <xf numFmtId="0" fontId="2" fillId="3" borderId="6" xfId="0" applyFont="1" applyFill="1" applyBorder="1" applyAlignment="1">
      <alignment vertical="center"/>
    </xf>
    <xf numFmtId="0" fontId="2" fillId="3" borderId="5" xfId="0" applyFont="1" applyFill="1" applyBorder="1" applyAlignment="1">
      <alignment vertical="center"/>
    </xf>
    <xf numFmtId="0" fontId="3" fillId="3" borderId="5" xfId="0" applyFont="1" applyFill="1" applyBorder="1" applyAlignment="1">
      <alignment vertical="center"/>
    </xf>
    <xf numFmtId="0" fontId="2" fillId="3" borderId="7" xfId="0" applyFont="1" applyFill="1" applyBorder="1" applyAlignment="1">
      <alignment vertical="center"/>
    </xf>
    <xf numFmtId="0" fontId="6" fillId="3" borderId="0" xfId="0" applyFont="1" applyFill="1" applyAlignment="1">
      <alignment horizontal="right" wrapText="1"/>
    </xf>
    <xf numFmtId="0" fontId="15" fillId="3" borderId="0" xfId="0" applyFont="1" applyFill="1" applyAlignment="1">
      <alignment horizontal="left" vertical="top" wrapText="1"/>
    </xf>
    <xf numFmtId="0" fontId="6" fillId="3" borderId="1" xfId="0" applyFont="1" applyFill="1" applyBorder="1"/>
    <xf numFmtId="0" fontId="6" fillId="3" borderId="33" xfId="0" applyFont="1" applyFill="1" applyBorder="1" applyAlignment="1">
      <alignment vertical="center" wrapText="1"/>
    </xf>
    <xf numFmtId="0" fontId="6" fillId="3" borderId="33" xfId="0" applyFont="1" applyFill="1" applyBorder="1" applyAlignment="1">
      <alignment horizontal="center" vertical="center"/>
    </xf>
    <xf numFmtId="0" fontId="6" fillId="3" borderId="34" xfId="0" applyFont="1" applyFill="1" applyBorder="1" applyAlignment="1">
      <alignment horizontal="center" vertical="center"/>
    </xf>
    <xf numFmtId="0" fontId="6" fillId="5" borderId="27" xfId="0" applyFont="1" applyFill="1" applyBorder="1" applyAlignment="1">
      <alignment vertical="center"/>
    </xf>
    <xf numFmtId="0" fontId="6" fillId="5" borderId="8" xfId="0" applyFont="1" applyFill="1" applyBorder="1" applyAlignment="1">
      <alignment vertical="center" wrapText="1"/>
    </xf>
    <xf numFmtId="0" fontId="6" fillId="3" borderId="1" xfId="0" applyFont="1" applyFill="1" applyBorder="1" applyAlignment="1">
      <alignment vertical="center" wrapText="1"/>
    </xf>
    <xf numFmtId="0" fontId="14" fillId="6" borderId="7" xfId="0" applyFont="1" applyFill="1" applyBorder="1" applyAlignment="1">
      <alignment horizontal="right" vertical="center"/>
    </xf>
    <xf numFmtId="0" fontId="10" fillId="6" borderId="0" xfId="0" applyFont="1" applyFill="1" applyAlignment="1">
      <alignment vertical="center"/>
    </xf>
    <xf numFmtId="0" fontId="11" fillId="6" borderId="0" xfId="0" applyFont="1" applyFill="1" applyAlignment="1">
      <alignment vertical="center"/>
    </xf>
    <xf numFmtId="0" fontId="14" fillId="6" borderId="1" xfId="0" applyFont="1" applyFill="1" applyBorder="1" applyAlignment="1">
      <alignment horizontal="right" vertical="center"/>
    </xf>
    <xf numFmtId="0" fontId="0" fillId="0" borderId="4" xfId="7" applyFont="1" applyBorder="1" applyAlignment="1">
      <alignment vertical="center" wrapText="1"/>
    </xf>
    <xf numFmtId="0" fontId="0" fillId="0" borderId="4" xfId="0" applyBorder="1"/>
    <xf numFmtId="0" fontId="28" fillId="0" borderId="4" xfId="0" applyFont="1" applyBorder="1"/>
    <xf numFmtId="0" fontId="0" fillId="0" borderId="0" xfId="7" applyFont="1" applyAlignment="1">
      <alignment vertical="center" wrapText="1"/>
    </xf>
    <xf numFmtId="0" fontId="36" fillId="0" borderId="0" xfId="0" applyFont="1"/>
    <xf numFmtId="0" fontId="28" fillId="0" borderId="0" xfId="0" applyFont="1"/>
    <xf numFmtId="0" fontId="36" fillId="0" borderId="4" xfId="0" applyFont="1" applyBorder="1"/>
    <xf numFmtId="0" fontId="37" fillId="0" borderId="0" xfId="0" applyFont="1"/>
    <xf numFmtId="0" fontId="38" fillId="0" borderId="0" xfId="0" applyFont="1"/>
    <xf numFmtId="0" fontId="39" fillId="0" borderId="0" xfId="0" applyFont="1"/>
    <xf numFmtId="0" fontId="6" fillId="3" borderId="36" xfId="0" applyFont="1" applyFill="1" applyBorder="1" applyAlignment="1">
      <alignment horizontal="left" vertical="center" wrapText="1"/>
    </xf>
    <xf numFmtId="0" fontId="6" fillId="5" borderId="8" xfId="0" applyFont="1" applyFill="1" applyBorder="1" applyAlignment="1">
      <alignment vertical="center"/>
    </xf>
    <xf numFmtId="0" fontId="6" fillId="5" borderId="8" xfId="0" applyFont="1" applyFill="1" applyBorder="1" applyAlignment="1">
      <alignment horizontal="left" vertical="center" wrapText="1"/>
    </xf>
    <xf numFmtId="14" fontId="6" fillId="5" borderId="8" xfId="0" applyNumberFormat="1" applyFont="1" applyFill="1" applyBorder="1" applyAlignment="1" applyProtection="1">
      <alignment horizontal="center" vertical="center" wrapText="1"/>
      <protection locked="0"/>
    </xf>
    <xf numFmtId="0" fontId="6" fillId="5" borderId="8" xfId="0" applyFont="1" applyFill="1" applyBorder="1" applyAlignment="1" applyProtection="1">
      <alignment horizontal="center" vertical="center" wrapText="1"/>
      <protection locked="0"/>
    </xf>
    <xf numFmtId="0" fontId="25" fillId="5" borderId="8" xfId="6" applyFont="1" applyFill="1" applyBorder="1" applyAlignment="1" applyProtection="1">
      <alignment vertical="center"/>
    </xf>
    <xf numFmtId="0" fontId="7" fillId="5" borderId="37" xfId="6" applyFont="1" applyFill="1" applyBorder="1" applyAlignment="1" applyProtection="1">
      <alignment vertical="center"/>
    </xf>
    <xf numFmtId="0" fontId="6" fillId="5" borderId="0" xfId="0" applyFont="1" applyFill="1" applyAlignment="1">
      <alignment vertical="center" wrapText="1"/>
    </xf>
    <xf numFmtId="0" fontId="25" fillId="5" borderId="0" xfId="6" applyFont="1" applyFill="1" applyBorder="1" applyAlignment="1" applyProtection="1">
      <alignment vertical="center"/>
    </xf>
    <xf numFmtId="14" fontId="6" fillId="5" borderId="0" xfId="0" applyNumberFormat="1" applyFont="1" applyFill="1" applyAlignment="1" applyProtection="1">
      <alignment horizontal="left" vertical="center"/>
      <protection locked="0"/>
    </xf>
    <xf numFmtId="165" fontId="21" fillId="3" borderId="0" xfId="1" applyNumberFormat="1" applyFont="1" applyFill="1" applyBorder="1" applyAlignment="1" applyProtection="1">
      <alignment horizontal="left" vertical="center"/>
    </xf>
    <xf numFmtId="0" fontId="6" fillId="5" borderId="33" xfId="0" applyFont="1" applyFill="1" applyBorder="1" applyAlignment="1">
      <alignment vertical="center" wrapText="1"/>
    </xf>
    <xf numFmtId="0" fontId="6" fillId="5" borderId="33" xfId="0" applyFont="1" applyFill="1" applyBorder="1" applyAlignment="1">
      <alignment horizontal="center" vertical="center"/>
    </xf>
    <xf numFmtId="0" fontId="6" fillId="5" borderId="34" xfId="0" applyFont="1" applyFill="1" applyBorder="1" applyAlignment="1">
      <alignment horizontal="center" vertical="center"/>
    </xf>
    <xf numFmtId="0" fontId="6" fillId="5" borderId="1" xfId="0" applyFont="1" applyFill="1" applyBorder="1" applyAlignment="1">
      <alignment horizontal="center" vertical="center"/>
    </xf>
    <xf numFmtId="0" fontId="6" fillId="3" borderId="35" xfId="0" applyFont="1" applyFill="1" applyBorder="1" applyAlignment="1">
      <alignment vertical="center" wrapText="1"/>
    </xf>
    <xf numFmtId="0" fontId="6" fillId="3" borderId="35" xfId="0" applyFont="1" applyFill="1" applyBorder="1" applyAlignment="1">
      <alignment horizontal="center" vertical="center"/>
    </xf>
    <xf numFmtId="0" fontId="6" fillId="3" borderId="36" xfId="0" applyFont="1" applyFill="1" applyBorder="1" applyAlignment="1">
      <alignment horizontal="center" vertical="center"/>
    </xf>
    <xf numFmtId="0" fontId="0" fillId="0" borderId="0" xfId="0" applyProtection="1">
      <protection locked="0"/>
    </xf>
    <xf numFmtId="165" fontId="6" fillId="0" borderId="0" xfId="0" applyNumberFormat="1" applyFont="1" applyAlignment="1" applyProtection="1">
      <alignment vertical="center"/>
      <protection locked="0"/>
    </xf>
    <xf numFmtId="0" fontId="25" fillId="3" borderId="0" xfId="6" applyFont="1" applyFill="1" applyBorder="1" applyAlignment="1" applyProtection="1">
      <alignment horizontal="left"/>
    </xf>
    <xf numFmtId="0" fontId="25" fillId="3" borderId="1" xfId="6" applyFont="1" applyFill="1" applyBorder="1" applyAlignment="1" applyProtection="1">
      <alignment horizontal="left"/>
    </xf>
    <xf numFmtId="0" fontId="6" fillId="0" borderId="0" xfId="0" applyFont="1" applyAlignment="1" applyProtection="1">
      <alignment horizontal="left" vertical="top"/>
      <protection locked="0"/>
    </xf>
    <xf numFmtId="0" fontId="6" fillId="0" borderId="38" xfId="0" applyFont="1" applyBorder="1" applyAlignment="1" applyProtection="1">
      <alignment horizontal="left" vertical="top"/>
      <protection locked="0"/>
    </xf>
    <xf numFmtId="0" fontId="25" fillId="3" borderId="0" xfId="6" applyFont="1" applyFill="1" applyBorder="1" applyAlignment="1" applyProtection="1">
      <alignment horizontal="right" vertical="center"/>
    </xf>
    <xf numFmtId="0" fontId="6" fillId="0" borderId="0" xfId="0" applyFont="1" applyAlignment="1" applyProtection="1">
      <alignment horizontal="left" vertical="top" wrapText="1"/>
      <protection locked="0"/>
    </xf>
    <xf numFmtId="0" fontId="6" fillId="0" borderId="38" xfId="0" applyFont="1" applyBorder="1" applyAlignment="1" applyProtection="1">
      <alignment horizontal="left" vertical="top" wrapText="1"/>
      <protection locked="0"/>
    </xf>
    <xf numFmtId="0" fontId="15" fillId="3" borderId="19" xfId="0" applyFont="1" applyFill="1" applyBorder="1" applyAlignment="1">
      <alignment horizontal="left" vertical="center" wrapText="1"/>
    </xf>
    <xf numFmtId="0" fontId="15" fillId="3" borderId="0" xfId="0" applyFont="1" applyFill="1" applyAlignment="1">
      <alignment horizontal="left" vertical="center" wrapText="1"/>
    </xf>
    <xf numFmtId="0" fontId="6" fillId="0" borderId="0" xfId="0" applyFont="1" applyAlignment="1" applyProtection="1">
      <alignment horizontal="left" vertical="center" wrapText="1"/>
      <protection locked="0"/>
    </xf>
    <xf numFmtId="0" fontId="6" fillId="3" borderId="19" xfId="0" applyFont="1" applyFill="1" applyBorder="1" applyAlignment="1">
      <alignment horizontal="left" vertical="center" wrapText="1"/>
    </xf>
    <xf numFmtId="0" fontId="6" fillId="3" borderId="0" xfId="0" applyFont="1" applyFill="1" applyAlignment="1">
      <alignment horizontal="left" vertical="center" wrapText="1"/>
    </xf>
    <xf numFmtId="0" fontId="6" fillId="3" borderId="0" xfId="0" applyFont="1" applyFill="1" applyAlignment="1">
      <alignment horizontal="left" vertical="center"/>
    </xf>
    <xf numFmtId="0" fontId="6" fillId="3" borderId="1" xfId="0" applyFont="1" applyFill="1" applyBorder="1" applyAlignment="1">
      <alignment horizontal="left" vertical="center"/>
    </xf>
    <xf numFmtId="0" fontId="6" fillId="3" borderId="0" xfId="0" applyFont="1" applyFill="1" applyAlignment="1">
      <alignment horizontal="left" vertical="top" wrapText="1"/>
    </xf>
    <xf numFmtId="0" fontId="6" fillId="3" borderId="1" xfId="0" applyFont="1" applyFill="1" applyBorder="1" applyAlignment="1">
      <alignment horizontal="left" vertical="top" wrapText="1"/>
    </xf>
    <xf numFmtId="0" fontId="6" fillId="0" borderId="0" xfId="0" applyFont="1" applyAlignment="1" applyProtection="1">
      <alignment horizontal="left" vertical="center"/>
      <protection locked="0"/>
    </xf>
    <xf numFmtId="0" fontId="16" fillId="3" borderId="0" xfId="0" applyFont="1" applyFill="1" applyAlignment="1">
      <alignment horizontal="left" vertical="center"/>
    </xf>
    <xf numFmtId="0" fontId="6" fillId="7" borderId="0" xfId="0" applyFont="1" applyFill="1" applyAlignment="1" applyProtection="1">
      <alignment horizontal="left" vertical="center"/>
      <protection locked="0"/>
    </xf>
    <xf numFmtId="3" fontId="6" fillId="7" borderId="38" xfId="0" applyNumberFormat="1" applyFont="1" applyFill="1" applyBorder="1" applyAlignment="1" applyProtection="1">
      <alignment horizontal="right" vertical="center"/>
      <protection locked="0"/>
    </xf>
    <xf numFmtId="3" fontId="6" fillId="7" borderId="0" xfId="0" applyNumberFormat="1" applyFont="1" applyFill="1" applyAlignment="1" applyProtection="1">
      <alignment horizontal="right" vertical="center"/>
      <protection locked="0"/>
    </xf>
    <xf numFmtId="166" fontId="6" fillId="0" borderId="0" xfId="4" applyNumberFormat="1" applyFont="1" applyBorder="1" applyAlignment="1" applyProtection="1">
      <alignment horizontal="right" vertical="center"/>
      <protection locked="0"/>
    </xf>
    <xf numFmtId="0" fontId="6" fillId="3" borderId="1" xfId="0" applyFont="1" applyFill="1" applyBorder="1" applyAlignment="1">
      <alignment horizontal="left" vertical="center" wrapText="1"/>
    </xf>
    <xf numFmtId="0" fontId="6" fillId="3" borderId="39" xfId="0" applyFont="1" applyFill="1" applyBorder="1" applyAlignment="1">
      <alignment horizontal="left" vertical="center" wrapText="1"/>
    </xf>
    <xf numFmtId="0" fontId="6" fillId="3" borderId="33" xfId="0" applyFont="1" applyFill="1" applyBorder="1" applyAlignment="1">
      <alignment horizontal="left" vertical="center" wrapText="1"/>
    </xf>
    <xf numFmtId="0" fontId="6" fillId="7" borderId="40" xfId="0" applyFont="1" applyFill="1" applyBorder="1" applyAlignment="1" applyProtection="1">
      <alignment horizontal="left" vertical="center"/>
      <protection locked="0"/>
    </xf>
    <xf numFmtId="0" fontId="6" fillId="7" borderId="24" xfId="0" applyFont="1" applyFill="1" applyBorder="1" applyAlignment="1" applyProtection="1">
      <alignment horizontal="left" vertical="center"/>
      <protection locked="0"/>
    </xf>
    <xf numFmtId="0" fontId="6" fillId="7" borderId="41" xfId="0" applyFont="1" applyFill="1" applyBorder="1" applyAlignment="1" applyProtection="1">
      <alignment horizontal="left" vertical="center"/>
      <protection locked="0"/>
    </xf>
    <xf numFmtId="49" fontId="6" fillId="0" borderId="0" xfId="0" applyNumberFormat="1" applyFont="1" applyAlignment="1" applyProtection="1">
      <alignment horizontal="left" vertical="center"/>
      <protection locked="0"/>
    </xf>
    <xf numFmtId="0" fontId="6" fillId="3" borderId="8" xfId="0" applyFont="1" applyFill="1" applyBorder="1" applyAlignment="1">
      <alignment horizontal="left" vertical="center" wrapText="1"/>
    </xf>
    <xf numFmtId="0" fontId="6" fillId="3" borderId="37" xfId="0" applyFont="1" applyFill="1" applyBorder="1" applyAlignment="1">
      <alignment horizontal="left" vertical="center" wrapText="1"/>
    </xf>
    <xf numFmtId="0" fontId="6" fillId="5" borderId="0" xfId="0" applyFont="1" applyFill="1" applyAlignment="1">
      <alignment horizontal="left" vertical="center" wrapText="1"/>
    </xf>
    <xf numFmtId="0" fontId="6" fillId="5" borderId="1" xfId="0" applyFont="1" applyFill="1" applyBorder="1" applyAlignment="1">
      <alignment horizontal="left" vertical="center" wrapText="1"/>
    </xf>
    <xf numFmtId="0" fontId="6" fillId="5" borderId="0" xfId="0" applyFont="1" applyFill="1" applyAlignment="1">
      <alignment horizontal="left" vertical="top" wrapText="1"/>
    </xf>
    <xf numFmtId="0" fontId="6" fillId="5" borderId="1" xfId="0" applyFont="1" applyFill="1" applyBorder="1" applyAlignment="1">
      <alignment horizontal="left" vertical="top" wrapText="1"/>
    </xf>
    <xf numFmtId="0" fontId="15" fillId="3" borderId="31" xfId="0" applyFont="1" applyFill="1" applyBorder="1" applyAlignment="1">
      <alignment horizontal="left" vertical="center" wrapText="1"/>
    </xf>
    <xf numFmtId="0" fontId="6" fillId="3" borderId="42" xfId="0" applyFont="1" applyFill="1" applyBorder="1" applyAlignment="1">
      <alignment horizontal="left" vertical="center" wrapText="1"/>
    </xf>
    <xf numFmtId="0" fontId="6" fillId="3" borderId="24" xfId="0" applyFont="1" applyFill="1" applyBorder="1" applyAlignment="1">
      <alignment horizontal="left" vertical="center" wrapText="1"/>
    </xf>
    <xf numFmtId="0" fontId="6" fillId="0" borderId="0" xfId="0" applyFont="1" applyAlignment="1" applyProtection="1">
      <alignment horizontal="right" vertical="center"/>
      <protection locked="0"/>
    </xf>
    <xf numFmtId="165" fontId="21" fillId="3" borderId="0" xfId="1" applyNumberFormat="1" applyFont="1" applyFill="1" applyBorder="1" applyAlignment="1" applyProtection="1">
      <alignment horizontal="center" vertical="center"/>
    </xf>
    <xf numFmtId="0" fontId="21" fillId="3" borderId="0" xfId="0" applyFont="1" applyFill="1" applyAlignment="1">
      <alignment horizontal="left"/>
    </xf>
    <xf numFmtId="0" fontId="6" fillId="3" borderId="43" xfId="0" applyFont="1" applyFill="1" applyBorder="1" applyAlignment="1">
      <alignment horizontal="left" vertical="center" wrapText="1"/>
    </xf>
    <xf numFmtId="0" fontId="6" fillId="3" borderId="35" xfId="0" applyFont="1" applyFill="1" applyBorder="1" applyAlignment="1">
      <alignment horizontal="left" vertical="center" wrapText="1"/>
    </xf>
    <xf numFmtId="0" fontId="6" fillId="7" borderId="0" xfId="0" applyFont="1" applyFill="1" applyAlignment="1" applyProtection="1">
      <alignment horizontal="left" vertical="center" wrapText="1"/>
      <protection locked="0"/>
    </xf>
    <xf numFmtId="0" fontId="6" fillId="5" borderId="19" xfId="0" applyFont="1" applyFill="1" applyBorder="1" applyAlignment="1">
      <alignment horizontal="left" vertical="center" wrapText="1"/>
    </xf>
    <xf numFmtId="0" fontId="6" fillId="5" borderId="39" xfId="0" applyFont="1" applyFill="1" applyBorder="1" applyAlignment="1">
      <alignment horizontal="left" vertical="center" wrapText="1"/>
    </xf>
    <xf numFmtId="0" fontId="6" fillId="5" borderId="33" xfId="0" applyFont="1" applyFill="1" applyBorder="1" applyAlignment="1">
      <alignment horizontal="left" vertical="center" wrapText="1"/>
    </xf>
    <xf numFmtId="0" fontId="6" fillId="3" borderId="44" xfId="0" applyFont="1" applyFill="1" applyBorder="1" applyAlignment="1">
      <alignment horizontal="left" vertical="center" wrapText="1"/>
    </xf>
    <xf numFmtId="0" fontId="6" fillId="3" borderId="9" xfId="0" applyFont="1" applyFill="1" applyBorder="1" applyAlignment="1">
      <alignment horizontal="left" vertical="center" wrapText="1"/>
    </xf>
  </cellXfs>
  <cellStyles count="9">
    <cellStyle name="Comma" xfId="4" xr:uid="{00000000-0005-0000-0000-000004000000}"/>
    <cellStyle name="Comma [0]" xfId="5" xr:uid="{00000000-0005-0000-0000-000005000000}"/>
    <cellStyle name="Currency" xfId="2" xr:uid="{00000000-0005-0000-0000-000002000000}"/>
    <cellStyle name="Currency [0]" xfId="3" xr:uid="{00000000-0005-0000-0000-000003000000}"/>
    <cellStyle name="Hyperlink" xfId="6" xr:uid="{00000000-0005-0000-0000-000006000000}"/>
    <cellStyle name="Normal" xfId="0" builtinId="0"/>
    <cellStyle name="Percent" xfId="1" xr:uid="{00000000-0005-0000-0000-000001000000}"/>
    <cellStyle name="Standard 2" xfId="7" xr:uid="{00000000-0005-0000-0000-000007000000}"/>
    <cellStyle name="Text" xfId="8" xr:uid="{00000000-0005-0000-0000-000008000000}"/>
  </cellStyles>
  <dxfs count="34">
    <dxf>
      <fill>
        <patternFill patternType="solid">
          <fgColor rgb="FFFF0000"/>
          <bgColor rgb="FFFF0000"/>
        </patternFill>
      </fill>
    </dxf>
    <dxf>
      <fill>
        <patternFill patternType="solid">
          <fgColor rgb="FFFF0000"/>
          <bgColor rgb="FFFF0000"/>
        </patternFill>
      </fill>
    </dxf>
    <dxf>
      <font>
        <color theme="1"/>
      </font>
      <fill>
        <patternFill>
          <bgColor rgb="FFFF0000"/>
        </patternFill>
      </fill>
    </dxf>
    <dxf>
      <fill>
        <patternFill>
          <bgColor rgb="FFFF0000"/>
        </patternFill>
      </fill>
    </dxf>
    <dxf>
      <fill>
        <patternFill>
          <bgColor rgb="FFFF0000"/>
        </patternFill>
      </fill>
    </dxf>
    <dxf>
      <font>
        <color theme="1"/>
      </font>
      <fill>
        <patternFill>
          <bgColor theme="0"/>
        </patternFill>
      </fill>
    </dxf>
    <dxf>
      <font>
        <color rgb="FF9C0006"/>
      </font>
      <fill>
        <patternFill patternType="solid">
          <fgColor rgb="FFFF0000"/>
          <bgColor rgb="FFFF0000"/>
        </patternFill>
      </fill>
    </dxf>
    <dxf>
      <font>
        <strike val="0"/>
        <color theme="1"/>
      </font>
    </dxf>
    <dxf>
      <font>
        <strike val="0"/>
        <color theme="1"/>
      </font>
      <fill>
        <patternFill>
          <fgColor rgb="FFFF0000"/>
          <bgColor rgb="FFFF0000"/>
        </patternFill>
      </fill>
    </dxf>
    <dxf>
      <fill>
        <patternFill>
          <bgColor rgb="FFFF0000"/>
        </patternFill>
      </fill>
    </dxf>
    <dxf>
      <font>
        <color rgb="FF9C0006"/>
      </font>
      <fill>
        <patternFill patternType="mediumGray">
          <fgColor rgb="FFFF0000"/>
          <bgColor rgb="FFFF0000"/>
        </patternFill>
      </fill>
    </dxf>
    <dxf>
      <font>
        <color rgb="FF9C0006"/>
      </font>
      <fill>
        <patternFill>
          <bgColor rgb="FFFF0000"/>
        </patternFill>
      </fill>
    </dxf>
    <dxf>
      <font>
        <strike val="0"/>
        <color rgb="FF9C0006"/>
      </font>
      <fill>
        <patternFill>
          <fgColor rgb="FFFF0000"/>
          <bgColor rgb="FFFF0000"/>
        </patternFill>
      </fill>
    </dxf>
    <dxf>
      <font>
        <b/>
        <i val="0"/>
        <strike val="0"/>
        <color rgb="FFFF0000"/>
      </font>
    </dxf>
    <dxf>
      <font>
        <b val="0"/>
        <i val="0"/>
        <strike val="0"/>
        <u val="none"/>
        <color rgb="FF99CCFF"/>
      </font>
      <fill>
        <patternFill patternType="solid">
          <fgColor rgb="FF99CCFF"/>
          <bgColor rgb="FF99CCFF"/>
        </patternFill>
      </fill>
    </dxf>
    <dxf>
      <font>
        <b val="0"/>
        <i val="0"/>
        <color rgb="FF99CCFF"/>
      </font>
      <fill>
        <patternFill>
          <fgColor rgb="FF99CCFF"/>
          <bgColor rgb="FF99CCFF"/>
        </patternFill>
      </fill>
    </dxf>
    <dxf>
      <font>
        <b val="0"/>
        <i val="0"/>
        <strike val="0"/>
        <u val="none"/>
        <color rgb="FF99CCFF"/>
      </font>
      <fill>
        <patternFill patternType="solid">
          <fgColor rgb="FF99CCFF"/>
          <bgColor rgb="FF99CCFF"/>
        </patternFill>
      </fill>
    </dxf>
    <dxf>
      <fill>
        <patternFill patternType="solid">
          <fgColor rgb="FFFF0000"/>
          <bgColor rgb="FFFF0000"/>
        </patternFill>
      </fill>
    </dxf>
    <dxf>
      <fill>
        <patternFill patternType="solid">
          <fgColor rgb="FFFF0000"/>
          <bgColor rgb="FFFF0000"/>
        </patternFill>
      </fill>
    </dxf>
    <dxf>
      <font>
        <color theme="1"/>
      </font>
      <fill>
        <patternFill>
          <bgColor rgb="FFFF0000"/>
        </patternFill>
      </fill>
    </dxf>
    <dxf>
      <fill>
        <patternFill>
          <bgColor rgb="FFFF0000"/>
        </patternFill>
      </fill>
    </dxf>
    <dxf>
      <fill>
        <patternFill>
          <bgColor rgb="FFFF0000"/>
        </patternFill>
      </fill>
    </dxf>
    <dxf>
      <font>
        <color theme="1"/>
      </font>
      <fill>
        <patternFill>
          <bgColor theme="0"/>
        </patternFill>
      </fill>
    </dxf>
    <dxf>
      <font>
        <color rgb="FF9C0006"/>
      </font>
      <fill>
        <patternFill patternType="solid">
          <fgColor rgb="FFFF0000"/>
          <bgColor rgb="FFFF0000"/>
        </patternFill>
      </fill>
    </dxf>
    <dxf>
      <font>
        <strike val="0"/>
        <color theme="1"/>
      </font>
    </dxf>
    <dxf>
      <font>
        <strike val="0"/>
        <color theme="1"/>
      </font>
      <fill>
        <patternFill>
          <fgColor rgb="FFFF0000"/>
          <bgColor rgb="FFFF0000"/>
        </patternFill>
      </fill>
    </dxf>
    <dxf>
      <fill>
        <patternFill>
          <bgColor rgb="FFFF0000"/>
        </patternFill>
      </fill>
    </dxf>
    <dxf>
      <font>
        <color rgb="FF9C0006"/>
      </font>
      <fill>
        <patternFill patternType="mediumGray">
          <fgColor rgb="FFFF0000"/>
          <bgColor rgb="FFFF0000"/>
        </patternFill>
      </fill>
    </dxf>
    <dxf>
      <font>
        <color rgb="FF9C0006"/>
      </font>
      <fill>
        <patternFill>
          <bgColor rgb="FFFF0000"/>
        </patternFill>
      </fill>
    </dxf>
    <dxf>
      <font>
        <strike val="0"/>
        <color rgb="FF9C0006"/>
      </font>
      <fill>
        <patternFill>
          <fgColor rgb="FFFF0000"/>
          <bgColor rgb="FFFF0000"/>
        </patternFill>
      </fill>
    </dxf>
    <dxf>
      <font>
        <b/>
        <i val="0"/>
        <strike val="0"/>
        <color rgb="FFFF0000"/>
      </font>
    </dxf>
    <dxf>
      <font>
        <b val="0"/>
        <i val="0"/>
        <strike val="0"/>
        <u val="none"/>
        <color rgb="FF99CCFF"/>
      </font>
      <fill>
        <patternFill patternType="solid">
          <fgColor rgb="FF99CCFF"/>
          <bgColor rgb="FF99CCFF"/>
        </patternFill>
      </fill>
    </dxf>
    <dxf>
      <font>
        <b val="0"/>
        <i val="0"/>
        <color rgb="FF99CCFF"/>
      </font>
      <fill>
        <patternFill>
          <fgColor rgb="FF99CCFF"/>
          <bgColor rgb="FF99CCFF"/>
        </patternFill>
      </fill>
    </dxf>
    <dxf>
      <font>
        <b val="0"/>
        <i val="0"/>
        <strike val="0"/>
        <u val="none"/>
        <color rgb="FF99CCFF"/>
      </font>
      <fill>
        <patternFill patternType="solid">
          <fgColor rgb="FF99CCFF"/>
          <bgColor rgb="FF99CCFF"/>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trlProps/ctrlProp1.xml><?xml version="1.0" encoding="utf-8"?>
<formControlPr xmlns="http://schemas.microsoft.com/office/spreadsheetml/2009/9/main" objectType="CheckBox" fmlaLink="$AA$58" lockText="1" noThreeD="1"/>
</file>

<file path=xl/ctrlProps/ctrlProp10.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fmlaLink="$AA$59" lockText="1" noThreeD="1"/>
</file>

<file path=xl/ctrlProps/ctrlProp12.xml><?xml version="1.0" encoding="utf-8"?>
<formControlPr xmlns="http://schemas.microsoft.com/office/spreadsheetml/2009/9/main" objectType="CheckBox" fmlaLink="$AB$59" lockText="1" noThreeD="1"/>
</file>

<file path=xl/ctrlProps/ctrlProp13.xml><?xml version="1.0" encoding="utf-8"?>
<formControlPr xmlns="http://schemas.microsoft.com/office/spreadsheetml/2009/9/main" objectType="CheckBox" fmlaLink="$AA$60" lockText="1" noThreeD="1"/>
</file>

<file path=xl/ctrlProps/ctrlProp14.xml><?xml version="1.0" encoding="utf-8"?>
<formControlPr xmlns="http://schemas.microsoft.com/office/spreadsheetml/2009/9/main" objectType="CheckBox" fmlaLink="$AB$60" lockText="1" noThreeD="1"/>
</file>

<file path=xl/ctrlProps/ctrlProp15.xml><?xml version="1.0" encoding="utf-8"?>
<formControlPr xmlns="http://schemas.microsoft.com/office/spreadsheetml/2009/9/main" objectType="CheckBox" fmlaLink="$AA$45" lockText="1" noThreeD="1"/>
</file>

<file path=xl/ctrlProps/ctrlProp16.xml><?xml version="1.0" encoding="utf-8"?>
<formControlPr xmlns="http://schemas.microsoft.com/office/spreadsheetml/2009/9/main" objectType="CheckBox" fmlaLink="$AA$47" lockText="1" noThreeD="1"/>
</file>

<file path=xl/ctrlProps/ctrlProp17.xml><?xml version="1.0" encoding="utf-8"?>
<formControlPr xmlns="http://schemas.microsoft.com/office/spreadsheetml/2009/9/main" objectType="CheckBox" fmlaLink="$AA$64" lockText="1" noThreeD="1"/>
</file>

<file path=xl/ctrlProps/ctrlProp18.xml><?xml version="1.0" encoding="utf-8"?>
<formControlPr xmlns="http://schemas.microsoft.com/office/spreadsheetml/2009/9/main" objectType="CheckBox" fmlaLink="$AB$64" lockText="1" noThreeD="1"/>
</file>

<file path=xl/ctrlProps/ctrlProp19.xml><?xml version="1.0" encoding="utf-8"?>
<formControlPr xmlns="http://schemas.microsoft.com/office/spreadsheetml/2009/9/main" objectType="CheckBox" checked="Checked" fmlaLink="$AA$58" lockText="1" noThreeD="1"/>
</file>

<file path=xl/ctrlProps/ctrlProp2.xml><?xml version="1.0" encoding="utf-8"?>
<formControlPr xmlns="http://schemas.microsoft.com/office/spreadsheetml/2009/9/main" objectType="CheckBox" fmlaLink="$AB$58" lockText="1" noThreeD="1"/>
</file>

<file path=xl/ctrlProps/ctrlProp20.xml><?xml version="1.0" encoding="utf-8"?>
<formControlPr xmlns="http://schemas.microsoft.com/office/spreadsheetml/2009/9/main" objectType="CheckBox" fmlaLink="$AB$58" lockText="1" noThreeD="1"/>
</file>

<file path=xl/ctrlProps/ctrlProp21.xml><?xml version="1.0" encoding="utf-8"?>
<formControlPr xmlns="http://schemas.microsoft.com/office/spreadsheetml/2009/9/main" objectType="CheckBox" checked="Checked" fmlaLink="$AA$61" lockText="1" noThreeD="1"/>
</file>

<file path=xl/ctrlProps/ctrlProp22.xml><?xml version="1.0" encoding="utf-8"?>
<formControlPr xmlns="http://schemas.microsoft.com/office/spreadsheetml/2009/9/main" objectType="CheckBox" fmlaLink="$AB$61" lockText="1" noThreeD="1"/>
</file>

<file path=xl/ctrlProps/ctrlProp23.xml><?xml version="1.0" encoding="utf-8"?>
<formControlPr xmlns="http://schemas.microsoft.com/office/spreadsheetml/2009/9/main" objectType="CheckBox" checked="Checked" fmlaLink="$AA$69" lockText="1" noThreeD="1"/>
</file>

<file path=xl/ctrlProps/ctrlProp24.xml><?xml version="1.0" encoding="utf-8"?>
<formControlPr xmlns="http://schemas.microsoft.com/office/spreadsheetml/2009/9/main" objectType="CheckBox" fmlaLink="$AB$69" lockText="1" noThreeD="1"/>
</file>

<file path=xl/ctrlProps/ctrlProp25.xml><?xml version="1.0" encoding="utf-8"?>
<formControlPr xmlns="http://schemas.microsoft.com/office/spreadsheetml/2009/9/main" objectType="CheckBox" checked="Checked" fmlaLink="$AB$41" lockText="1" noThreeD="1"/>
</file>

<file path=xl/ctrlProps/ctrlProp26.xml><?xml version="1.0" encoding="utf-8"?>
<formControlPr xmlns="http://schemas.microsoft.com/office/spreadsheetml/2009/9/main" objectType="CheckBox" fmlaLink="$AA$41" lockText="1" noThreeD="1"/>
</file>

<file path=xl/ctrlProps/ctrlProp27.xml><?xml version="1.0" encoding="utf-8"?>
<formControlPr xmlns="http://schemas.microsoft.com/office/spreadsheetml/2009/9/main" objectType="CheckBox" lockText="1" noThreeD="1"/>
</file>

<file path=xl/ctrlProps/ctrlProp28.xml><?xml version="1.0" encoding="utf-8"?>
<formControlPr xmlns="http://schemas.microsoft.com/office/spreadsheetml/2009/9/main" objectType="CheckBox" lockText="1" noThreeD="1"/>
</file>

<file path=xl/ctrlProps/ctrlProp29.xml><?xml version="1.0" encoding="utf-8"?>
<formControlPr xmlns="http://schemas.microsoft.com/office/spreadsheetml/2009/9/main" objectType="CheckBox" fmlaLink="$AA$59" lockText="1" noThreeD="1"/>
</file>

<file path=xl/ctrlProps/ctrlProp3.xml><?xml version="1.0" encoding="utf-8"?>
<formControlPr xmlns="http://schemas.microsoft.com/office/spreadsheetml/2009/9/main" objectType="CheckBox" fmlaLink="$AA$61" lockText="1" noThreeD="1"/>
</file>

<file path=xl/ctrlProps/ctrlProp30.xml><?xml version="1.0" encoding="utf-8"?>
<formControlPr xmlns="http://schemas.microsoft.com/office/spreadsheetml/2009/9/main" objectType="CheckBox" fmlaLink="$AB$59" lockText="1" noThreeD="1"/>
</file>

<file path=xl/ctrlProps/ctrlProp31.xml><?xml version="1.0" encoding="utf-8"?>
<formControlPr xmlns="http://schemas.microsoft.com/office/spreadsheetml/2009/9/main" objectType="CheckBox" fmlaLink="$AA$60" lockText="1" noThreeD="1"/>
</file>

<file path=xl/ctrlProps/ctrlProp32.xml><?xml version="1.0" encoding="utf-8"?>
<formControlPr xmlns="http://schemas.microsoft.com/office/spreadsheetml/2009/9/main" objectType="CheckBox" fmlaLink="$AB$60" lockText="1" noThreeD="1"/>
</file>

<file path=xl/ctrlProps/ctrlProp33.xml><?xml version="1.0" encoding="utf-8"?>
<formControlPr xmlns="http://schemas.microsoft.com/office/spreadsheetml/2009/9/main" objectType="CheckBox" checked="Checked" fmlaLink="$AA$45" lockText="1" noThreeD="1"/>
</file>

<file path=xl/ctrlProps/ctrlProp34.xml><?xml version="1.0" encoding="utf-8"?>
<formControlPr xmlns="http://schemas.microsoft.com/office/spreadsheetml/2009/9/main" objectType="CheckBox" fmlaLink="$AA$47" lockText="1" noThreeD="1"/>
</file>

<file path=xl/ctrlProps/ctrlProp35.xml><?xml version="1.0" encoding="utf-8"?>
<formControlPr xmlns="http://schemas.microsoft.com/office/spreadsheetml/2009/9/main" objectType="CheckBox" fmlaLink="$AA$64" lockText="1" noThreeD="1"/>
</file>

<file path=xl/ctrlProps/ctrlProp36.xml><?xml version="1.0" encoding="utf-8"?>
<formControlPr xmlns="http://schemas.microsoft.com/office/spreadsheetml/2009/9/main" objectType="CheckBox" fmlaLink="$AB$64" lockText="1" noThreeD="1"/>
</file>

<file path=xl/ctrlProps/ctrlProp4.xml><?xml version="1.0" encoding="utf-8"?>
<formControlPr xmlns="http://schemas.microsoft.com/office/spreadsheetml/2009/9/main" objectType="CheckBox" fmlaLink="$AB$61" lockText="1" noThreeD="1"/>
</file>

<file path=xl/ctrlProps/ctrlProp5.xml><?xml version="1.0" encoding="utf-8"?>
<formControlPr xmlns="http://schemas.microsoft.com/office/spreadsheetml/2009/9/main" objectType="CheckBox" fmlaLink="$AA$69" lockText="1" noThreeD="1"/>
</file>

<file path=xl/ctrlProps/ctrlProp6.xml><?xml version="1.0" encoding="utf-8"?>
<formControlPr xmlns="http://schemas.microsoft.com/office/spreadsheetml/2009/9/main" objectType="CheckBox" fmlaLink="$AB$69" lockText="1" noThreeD="1"/>
</file>

<file path=xl/ctrlProps/ctrlProp7.xml><?xml version="1.0" encoding="utf-8"?>
<formControlPr xmlns="http://schemas.microsoft.com/office/spreadsheetml/2009/9/main" objectType="CheckBox" fmlaLink="$AB$41" lockText="1" noThreeD="1"/>
</file>

<file path=xl/ctrlProps/ctrlProp8.xml><?xml version="1.0" encoding="utf-8"?>
<formControlPr xmlns="http://schemas.microsoft.com/office/spreadsheetml/2009/9/main" objectType="CheckBox" fmlaLink="$AA$41" lockText="1" noThreeD="1"/>
</file>

<file path=xl/ctrlProps/ctrlProp9.xml><?xml version="1.0" encoding="utf-8"?>
<formControlPr xmlns="http://schemas.microsoft.com/office/spreadsheetml/2009/9/main" objectType="CheckBox" lockText="1" noThreeD="1"/>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19</xdr:col>
      <xdr:colOff>76200</xdr:colOff>
      <xdr:row>2</xdr:row>
      <xdr:rowOff>19050</xdr:rowOff>
    </xdr:from>
    <xdr:to>
      <xdr:col>23</xdr:col>
      <xdr:colOff>85725</xdr:colOff>
      <xdr:row>5</xdr:row>
      <xdr:rowOff>266700</xdr:rowOff>
    </xdr:to>
    <xdr:pic>
      <xdr:nvPicPr>
        <xdr:cNvPr id="5" name="Picture 4">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1"/>
        <a:srcRect l="23051" t="31188" r="24349" b="28443"/>
        <a:stretch>
          <a:fillRect/>
        </a:stretch>
      </xdr:blipFill>
      <xdr:spPr>
        <a:xfrm>
          <a:off x="4667250" y="542925"/>
          <a:ext cx="1200150" cy="723900"/>
        </a:xfrm>
        <a:prstGeom prst="rect">
          <a:avLst/>
        </a:prstGeom>
        <a:ln>
          <a:noFill/>
        </a:ln>
      </xdr:spPr>
    </xdr:pic>
    <xdr:clientData/>
  </xdr:twoCellAnchor>
  <mc:AlternateContent xmlns:mc="http://schemas.openxmlformats.org/markup-compatibility/2006">
    <mc:Choice xmlns:a14="http://schemas.microsoft.com/office/drawing/2010/main" Requires="a14">
      <xdr:twoCellAnchor editAs="oneCell">
        <xdr:from>
          <xdr:col>21</xdr:col>
          <xdr:colOff>0</xdr:colOff>
          <xdr:row>57</xdr:row>
          <xdr:rowOff>28575</xdr:rowOff>
        </xdr:from>
        <xdr:to>
          <xdr:col>22</xdr:col>
          <xdr:colOff>352425</xdr:colOff>
          <xdr:row>57</xdr:row>
          <xdr:rowOff>295275</xdr:rowOff>
        </xdr:to>
        <xdr:sp macro="" textlink="">
          <xdr:nvSpPr>
            <xdr:cNvPr id="4101" name="Check Box 5" hidden="1">
              <a:extLst>
                <a:ext uri="{63B3BB69-23CF-44E3-9099-C40C66FF867C}">
                  <a14:compatExt spid="_x0000_s4101"/>
                </a:ext>
                <a:ext uri="{FF2B5EF4-FFF2-40B4-BE49-F238E27FC236}">
                  <a16:creationId xmlns:a16="http://schemas.microsoft.com/office/drawing/2014/main" id="{00000000-0008-0000-0000-000005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22</xdr:col>
          <xdr:colOff>400050</xdr:colOff>
          <xdr:row>57</xdr:row>
          <xdr:rowOff>19050</xdr:rowOff>
        </xdr:from>
        <xdr:to>
          <xdr:col>23</xdr:col>
          <xdr:colOff>352425</xdr:colOff>
          <xdr:row>58</xdr:row>
          <xdr:rowOff>19050</xdr:rowOff>
        </xdr:to>
        <xdr:sp macro="" textlink="">
          <xdr:nvSpPr>
            <xdr:cNvPr id="4102" name="Check Box 6" hidden="1">
              <a:extLst>
                <a:ext uri="{63B3BB69-23CF-44E3-9099-C40C66FF867C}">
                  <a14:compatExt spid="_x0000_s4102"/>
                </a:ext>
                <a:ext uri="{FF2B5EF4-FFF2-40B4-BE49-F238E27FC236}">
                  <a16:creationId xmlns:a16="http://schemas.microsoft.com/office/drawing/2014/main" id="{00000000-0008-0000-0000-000006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21</xdr:col>
          <xdr:colOff>0</xdr:colOff>
          <xdr:row>60</xdr:row>
          <xdr:rowOff>47625</xdr:rowOff>
        </xdr:from>
        <xdr:to>
          <xdr:col>22</xdr:col>
          <xdr:colOff>352425</xdr:colOff>
          <xdr:row>60</xdr:row>
          <xdr:rowOff>295275</xdr:rowOff>
        </xdr:to>
        <xdr:sp macro="" textlink="">
          <xdr:nvSpPr>
            <xdr:cNvPr id="4103" name="Check Box 7" hidden="1">
              <a:extLst>
                <a:ext uri="{63B3BB69-23CF-44E3-9099-C40C66FF867C}">
                  <a14:compatExt spid="_x0000_s4103"/>
                </a:ext>
                <a:ext uri="{FF2B5EF4-FFF2-40B4-BE49-F238E27FC236}">
                  <a16:creationId xmlns:a16="http://schemas.microsoft.com/office/drawing/2014/main" id="{00000000-0008-0000-0000-000007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22</xdr:col>
          <xdr:colOff>400050</xdr:colOff>
          <xdr:row>60</xdr:row>
          <xdr:rowOff>19050</xdr:rowOff>
        </xdr:from>
        <xdr:to>
          <xdr:col>24</xdr:col>
          <xdr:colOff>0</xdr:colOff>
          <xdr:row>60</xdr:row>
          <xdr:rowOff>295275</xdr:rowOff>
        </xdr:to>
        <xdr:sp macro="" textlink="">
          <xdr:nvSpPr>
            <xdr:cNvPr id="4104" name="Check Box 8" hidden="1">
              <a:extLst>
                <a:ext uri="{63B3BB69-23CF-44E3-9099-C40C66FF867C}">
                  <a14:compatExt spid="_x0000_s4104"/>
                </a:ext>
                <a:ext uri="{FF2B5EF4-FFF2-40B4-BE49-F238E27FC236}">
                  <a16:creationId xmlns:a16="http://schemas.microsoft.com/office/drawing/2014/main" id="{00000000-0008-0000-0000-000008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19</xdr:col>
          <xdr:colOff>123825</xdr:colOff>
          <xdr:row>66</xdr:row>
          <xdr:rowOff>257175</xdr:rowOff>
        </xdr:from>
        <xdr:to>
          <xdr:col>20</xdr:col>
          <xdr:colOff>495300</xdr:colOff>
          <xdr:row>69</xdr:row>
          <xdr:rowOff>0</xdr:rowOff>
        </xdr:to>
        <xdr:sp macro="" textlink="">
          <xdr:nvSpPr>
            <xdr:cNvPr id="4105" name="Check Box 9" hidden="1">
              <a:extLst>
                <a:ext uri="{63B3BB69-23CF-44E3-9099-C40C66FF867C}">
                  <a14:compatExt spid="_x0000_s4105"/>
                </a:ext>
                <a:ext uri="{FF2B5EF4-FFF2-40B4-BE49-F238E27FC236}">
                  <a16:creationId xmlns:a16="http://schemas.microsoft.com/office/drawing/2014/main" id="{00000000-0008-0000-0000-000009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20</xdr:col>
          <xdr:colOff>514350</xdr:colOff>
          <xdr:row>67</xdr:row>
          <xdr:rowOff>0</xdr:rowOff>
        </xdr:from>
        <xdr:to>
          <xdr:col>22</xdr:col>
          <xdr:colOff>333375</xdr:colOff>
          <xdr:row>69</xdr:row>
          <xdr:rowOff>19050</xdr:rowOff>
        </xdr:to>
        <xdr:sp macro="" textlink="">
          <xdr:nvSpPr>
            <xdr:cNvPr id="4108" name="Check Box 12" hidden="1">
              <a:extLst>
                <a:ext uri="{63B3BB69-23CF-44E3-9099-C40C66FF867C}">
                  <a14:compatExt spid="_x0000_s4108"/>
                </a:ext>
                <a:ext uri="{FF2B5EF4-FFF2-40B4-BE49-F238E27FC236}">
                  <a16:creationId xmlns:a16="http://schemas.microsoft.com/office/drawing/2014/main" id="{00000000-0008-0000-0000-00000C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14</xdr:col>
          <xdr:colOff>400050</xdr:colOff>
          <xdr:row>39</xdr:row>
          <xdr:rowOff>19050</xdr:rowOff>
        </xdr:from>
        <xdr:to>
          <xdr:col>16</xdr:col>
          <xdr:colOff>219075</xdr:colOff>
          <xdr:row>42</xdr:row>
          <xdr:rowOff>19050</xdr:rowOff>
        </xdr:to>
        <xdr:sp macro="" textlink="">
          <xdr:nvSpPr>
            <xdr:cNvPr id="4125" name="Check Box 29" hidden="1">
              <a:extLst>
                <a:ext uri="{63B3BB69-23CF-44E3-9099-C40C66FF867C}">
                  <a14:compatExt spid="_x0000_s4125"/>
                </a:ext>
                <a:ext uri="{FF2B5EF4-FFF2-40B4-BE49-F238E27FC236}">
                  <a16:creationId xmlns:a16="http://schemas.microsoft.com/office/drawing/2014/main" id="{00000000-0008-0000-0000-00001D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16</xdr:col>
          <xdr:colOff>400050</xdr:colOff>
          <xdr:row>39</xdr:row>
          <xdr:rowOff>28575</xdr:rowOff>
        </xdr:from>
        <xdr:to>
          <xdr:col>19</xdr:col>
          <xdr:colOff>0</xdr:colOff>
          <xdr:row>41</xdr:row>
          <xdr:rowOff>57150</xdr:rowOff>
        </xdr:to>
        <xdr:sp macro="" textlink="">
          <xdr:nvSpPr>
            <xdr:cNvPr id="4162" name="Check Box 66" hidden="1">
              <a:extLst>
                <a:ext uri="{63B3BB69-23CF-44E3-9099-C40C66FF867C}">
                  <a14:compatExt spid="_x0000_s4162"/>
                </a:ext>
                <a:ext uri="{FF2B5EF4-FFF2-40B4-BE49-F238E27FC236}">
                  <a16:creationId xmlns:a16="http://schemas.microsoft.com/office/drawing/2014/main" id="{00000000-0008-0000-0000-000042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466725</xdr:colOff>
          <xdr:row>19</xdr:row>
          <xdr:rowOff>304800</xdr:rowOff>
        </xdr:from>
        <xdr:to>
          <xdr:col>14</xdr:col>
          <xdr:colOff>19050</xdr:colOff>
          <xdr:row>23</xdr:row>
          <xdr:rowOff>47625</xdr:rowOff>
        </xdr:to>
        <xdr:sp macro="" textlink="">
          <xdr:nvSpPr>
            <xdr:cNvPr id="4167" name="Check Box 71" hidden="1">
              <a:extLst>
                <a:ext uri="{63B3BB69-23CF-44E3-9099-C40C66FF867C}">
                  <a14:compatExt spid="_x0000_s4167"/>
                </a:ext>
                <a:ext uri="{FF2B5EF4-FFF2-40B4-BE49-F238E27FC236}">
                  <a16:creationId xmlns:a16="http://schemas.microsoft.com/office/drawing/2014/main" id="{00000000-0008-0000-0000-000047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466725</xdr:colOff>
          <xdr:row>23</xdr:row>
          <xdr:rowOff>304800</xdr:rowOff>
        </xdr:from>
        <xdr:to>
          <xdr:col>14</xdr:col>
          <xdr:colOff>19050</xdr:colOff>
          <xdr:row>27</xdr:row>
          <xdr:rowOff>66675</xdr:rowOff>
        </xdr:to>
        <xdr:sp macro="" textlink="">
          <xdr:nvSpPr>
            <xdr:cNvPr id="4168" name="Check Box 72" hidden="1">
              <a:extLst>
                <a:ext uri="{63B3BB69-23CF-44E3-9099-C40C66FF867C}">
                  <a14:compatExt spid="_x0000_s4168"/>
                </a:ext>
                <a:ext uri="{FF2B5EF4-FFF2-40B4-BE49-F238E27FC236}">
                  <a16:creationId xmlns:a16="http://schemas.microsoft.com/office/drawing/2014/main" id="{00000000-0008-0000-0000-000048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0</xdr:colOff>
          <xdr:row>58</xdr:row>
          <xdr:rowOff>47625</xdr:rowOff>
        </xdr:from>
        <xdr:to>
          <xdr:col>22</xdr:col>
          <xdr:colOff>352425</xdr:colOff>
          <xdr:row>58</xdr:row>
          <xdr:rowOff>295275</xdr:rowOff>
        </xdr:to>
        <xdr:sp macro="" textlink="">
          <xdr:nvSpPr>
            <xdr:cNvPr id="4169" name="Check Box 73" hidden="1">
              <a:extLst>
                <a:ext uri="{63B3BB69-23CF-44E3-9099-C40C66FF867C}">
                  <a14:compatExt spid="_x0000_s4169"/>
                </a:ext>
                <a:ext uri="{FF2B5EF4-FFF2-40B4-BE49-F238E27FC236}">
                  <a16:creationId xmlns:a16="http://schemas.microsoft.com/office/drawing/2014/main" id="{00000000-0008-0000-0000-000049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22</xdr:col>
          <xdr:colOff>400050</xdr:colOff>
          <xdr:row>58</xdr:row>
          <xdr:rowOff>19050</xdr:rowOff>
        </xdr:from>
        <xdr:to>
          <xdr:col>23</xdr:col>
          <xdr:colOff>352425</xdr:colOff>
          <xdr:row>58</xdr:row>
          <xdr:rowOff>295275</xdr:rowOff>
        </xdr:to>
        <xdr:sp macro="" textlink="">
          <xdr:nvSpPr>
            <xdr:cNvPr id="4170" name="Check Box 74" hidden="1">
              <a:extLst>
                <a:ext uri="{63B3BB69-23CF-44E3-9099-C40C66FF867C}">
                  <a14:compatExt spid="_x0000_s4170"/>
                </a:ext>
                <a:ext uri="{FF2B5EF4-FFF2-40B4-BE49-F238E27FC236}">
                  <a16:creationId xmlns:a16="http://schemas.microsoft.com/office/drawing/2014/main" id="{00000000-0008-0000-0000-00004A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21</xdr:col>
          <xdr:colOff>0</xdr:colOff>
          <xdr:row>59</xdr:row>
          <xdr:rowOff>47625</xdr:rowOff>
        </xdr:from>
        <xdr:to>
          <xdr:col>22</xdr:col>
          <xdr:colOff>352425</xdr:colOff>
          <xdr:row>59</xdr:row>
          <xdr:rowOff>295275</xdr:rowOff>
        </xdr:to>
        <xdr:sp macro="" textlink="">
          <xdr:nvSpPr>
            <xdr:cNvPr id="4184" name="Check Box 88" hidden="1">
              <a:extLst>
                <a:ext uri="{63B3BB69-23CF-44E3-9099-C40C66FF867C}">
                  <a14:compatExt spid="_x0000_s4184"/>
                </a:ext>
                <a:ext uri="{FF2B5EF4-FFF2-40B4-BE49-F238E27FC236}">
                  <a16:creationId xmlns:a16="http://schemas.microsoft.com/office/drawing/2014/main" id="{00000000-0008-0000-0000-000058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22</xdr:col>
          <xdr:colOff>400050</xdr:colOff>
          <xdr:row>59</xdr:row>
          <xdr:rowOff>19050</xdr:rowOff>
        </xdr:from>
        <xdr:to>
          <xdr:col>23</xdr:col>
          <xdr:colOff>352425</xdr:colOff>
          <xdr:row>59</xdr:row>
          <xdr:rowOff>295275</xdr:rowOff>
        </xdr:to>
        <xdr:sp macro="" textlink="">
          <xdr:nvSpPr>
            <xdr:cNvPr id="4185" name="Check Box 89" hidden="1">
              <a:extLst>
                <a:ext uri="{63B3BB69-23CF-44E3-9099-C40C66FF867C}">
                  <a14:compatExt spid="_x0000_s4185"/>
                </a:ext>
                <a:ext uri="{FF2B5EF4-FFF2-40B4-BE49-F238E27FC236}">
                  <a16:creationId xmlns:a16="http://schemas.microsoft.com/office/drawing/2014/main" id="{00000000-0008-0000-0000-000059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466725</xdr:colOff>
          <xdr:row>43</xdr:row>
          <xdr:rowOff>19050</xdr:rowOff>
        </xdr:from>
        <xdr:to>
          <xdr:col>9</xdr:col>
          <xdr:colOff>257175</xdr:colOff>
          <xdr:row>45</xdr:row>
          <xdr:rowOff>19050</xdr:rowOff>
        </xdr:to>
        <xdr:sp macro="" textlink="">
          <xdr:nvSpPr>
            <xdr:cNvPr id="4188" name="Check Box 92" hidden="1">
              <a:extLst>
                <a:ext uri="{63B3BB69-23CF-44E3-9099-C40C66FF867C}">
                  <a14:compatExt spid="_x0000_s4188"/>
                </a:ext>
                <a:ext uri="{FF2B5EF4-FFF2-40B4-BE49-F238E27FC236}">
                  <a16:creationId xmlns:a16="http://schemas.microsoft.com/office/drawing/2014/main" id="{00000000-0008-0000-0000-00005C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466725</xdr:colOff>
          <xdr:row>45</xdr:row>
          <xdr:rowOff>19050</xdr:rowOff>
        </xdr:from>
        <xdr:to>
          <xdr:col>9</xdr:col>
          <xdr:colOff>257175</xdr:colOff>
          <xdr:row>47</xdr:row>
          <xdr:rowOff>19050</xdr:rowOff>
        </xdr:to>
        <xdr:sp macro="" textlink="">
          <xdr:nvSpPr>
            <xdr:cNvPr id="4197" name="Check Box 101" hidden="1">
              <a:extLst>
                <a:ext uri="{63B3BB69-23CF-44E3-9099-C40C66FF867C}">
                  <a14:compatExt spid="_x0000_s4197"/>
                </a:ext>
                <a:ext uri="{FF2B5EF4-FFF2-40B4-BE49-F238E27FC236}">
                  <a16:creationId xmlns:a16="http://schemas.microsoft.com/office/drawing/2014/main" id="{00000000-0008-0000-0000-000065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21</xdr:col>
          <xdr:colOff>19050</xdr:colOff>
          <xdr:row>63</xdr:row>
          <xdr:rowOff>28575</xdr:rowOff>
        </xdr:from>
        <xdr:to>
          <xdr:col>22</xdr:col>
          <xdr:colOff>361950</xdr:colOff>
          <xdr:row>63</xdr:row>
          <xdr:rowOff>276225</xdr:rowOff>
        </xdr:to>
        <xdr:sp macro="" textlink="">
          <xdr:nvSpPr>
            <xdr:cNvPr id="4210" name="Check Box 114" hidden="1">
              <a:extLst>
                <a:ext uri="{63B3BB69-23CF-44E3-9099-C40C66FF867C}">
                  <a14:compatExt spid="_x0000_s4210"/>
                </a:ext>
                <a:ext uri="{FF2B5EF4-FFF2-40B4-BE49-F238E27FC236}">
                  <a16:creationId xmlns:a16="http://schemas.microsoft.com/office/drawing/2014/main" id="{00000000-0008-0000-0000-000072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22</xdr:col>
          <xdr:colOff>400050</xdr:colOff>
          <xdr:row>63</xdr:row>
          <xdr:rowOff>0</xdr:rowOff>
        </xdr:from>
        <xdr:to>
          <xdr:col>24</xdr:col>
          <xdr:colOff>0</xdr:colOff>
          <xdr:row>64</xdr:row>
          <xdr:rowOff>0</xdr:rowOff>
        </xdr:to>
        <xdr:sp macro="" textlink="">
          <xdr:nvSpPr>
            <xdr:cNvPr id="4211" name="Check Box 115" hidden="1">
              <a:extLst>
                <a:ext uri="{63B3BB69-23CF-44E3-9099-C40C66FF867C}">
                  <a14:compatExt spid="_x0000_s4211"/>
                </a:ext>
                <a:ext uri="{FF2B5EF4-FFF2-40B4-BE49-F238E27FC236}">
                  <a16:creationId xmlns:a16="http://schemas.microsoft.com/office/drawing/2014/main" id="{00000000-0008-0000-0000-000073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19</xdr:col>
      <xdr:colOff>76200</xdr:colOff>
      <xdr:row>2</xdr:row>
      <xdr:rowOff>19050</xdr:rowOff>
    </xdr:from>
    <xdr:to>
      <xdr:col>23</xdr:col>
      <xdr:colOff>85725</xdr:colOff>
      <xdr:row>5</xdr:row>
      <xdr:rowOff>266700</xdr:rowOff>
    </xdr:to>
    <xdr:pic>
      <xdr:nvPicPr>
        <xdr:cNvPr id="2" name="Picture 4">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a:srcRect l="23051" t="31188" r="24349" b="28443"/>
        <a:stretch>
          <a:fillRect/>
        </a:stretch>
      </xdr:blipFill>
      <xdr:spPr>
        <a:xfrm>
          <a:off x="4667250" y="542925"/>
          <a:ext cx="1200150" cy="723900"/>
        </a:xfrm>
        <a:prstGeom prst="rect">
          <a:avLst/>
        </a:prstGeom>
        <a:ln w="9525" cmpd="sng">
          <a:noFill/>
        </a:ln>
      </xdr:spPr>
    </xdr:pic>
    <xdr:clientData/>
  </xdr:twoCellAnchor>
  <mc:AlternateContent xmlns:mc="http://schemas.openxmlformats.org/markup-compatibility/2006">
    <mc:Choice xmlns:a14="http://schemas.microsoft.com/office/drawing/2010/main" Requires="a14">
      <xdr:twoCellAnchor editAs="oneCell">
        <xdr:from>
          <xdr:col>21</xdr:col>
          <xdr:colOff>0</xdr:colOff>
          <xdr:row>57</xdr:row>
          <xdr:rowOff>28575</xdr:rowOff>
        </xdr:from>
        <xdr:to>
          <xdr:col>22</xdr:col>
          <xdr:colOff>352425</xdr:colOff>
          <xdr:row>58</xdr:row>
          <xdr:rowOff>0</xdr:rowOff>
        </xdr:to>
        <xdr:sp macro="" textlink="">
          <xdr:nvSpPr>
            <xdr:cNvPr id="5138" name="Check Box 18" hidden="1">
              <a:extLst>
                <a:ext uri="{63B3BB69-23CF-44E3-9099-C40C66FF867C}">
                  <a14:compatExt spid="_x0000_s5138"/>
                </a:ext>
                <a:ext uri="{FF2B5EF4-FFF2-40B4-BE49-F238E27FC236}">
                  <a16:creationId xmlns:a16="http://schemas.microsoft.com/office/drawing/2014/main" id="{00000000-0008-0000-0300-000012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22</xdr:col>
          <xdr:colOff>400050</xdr:colOff>
          <xdr:row>57</xdr:row>
          <xdr:rowOff>19050</xdr:rowOff>
        </xdr:from>
        <xdr:to>
          <xdr:col>23</xdr:col>
          <xdr:colOff>352425</xdr:colOff>
          <xdr:row>58</xdr:row>
          <xdr:rowOff>19050</xdr:rowOff>
        </xdr:to>
        <xdr:sp macro="" textlink="">
          <xdr:nvSpPr>
            <xdr:cNvPr id="5137" name="Check Box 17" hidden="1">
              <a:extLst>
                <a:ext uri="{63B3BB69-23CF-44E3-9099-C40C66FF867C}">
                  <a14:compatExt spid="_x0000_s5137"/>
                </a:ext>
                <a:ext uri="{FF2B5EF4-FFF2-40B4-BE49-F238E27FC236}">
                  <a16:creationId xmlns:a16="http://schemas.microsoft.com/office/drawing/2014/main" id="{00000000-0008-0000-0300-000011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21</xdr:col>
          <xdr:colOff>0</xdr:colOff>
          <xdr:row>60</xdr:row>
          <xdr:rowOff>47625</xdr:rowOff>
        </xdr:from>
        <xdr:to>
          <xdr:col>22</xdr:col>
          <xdr:colOff>352425</xdr:colOff>
          <xdr:row>61</xdr:row>
          <xdr:rowOff>0</xdr:rowOff>
        </xdr:to>
        <xdr:sp macro="" textlink="">
          <xdr:nvSpPr>
            <xdr:cNvPr id="5136" name="Check Box 16" hidden="1">
              <a:extLst>
                <a:ext uri="{63B3BB69-23CF-44E3-9099-C40C66FF867C}">
                  <a14:compatExt spid="_x0000_s5136"/>
                </a:ext>
                <a:ext uri="{FF2B5EF4-FFF2-40B4-BE49-F238E27FC236}">
                  <a16:creationId xmlns:a16="http://schemas.microsoft.com/office/drawing/2014/main" id="{00000000-0008-0000-0300-000010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22</xdr:col>
          <xdr:colOff>400050</xdr:colOff>
          <xdr:row>60</xdr:row>
          <xdr:rowOff>19050</xdr:rowOff>
        </xdr:from>
        <xdr:to>
          <xdr:col>24</xdr:col>
          <xdr:colOff>0</xdr:colOff>
          <xdr:row>61</xdr:row>
          <xdr:rowOff>0</xdr:rowOff>
        </xdr:to>
        <xdr:sp macro="" textlink="">
          <xdr:nvSpPr>
            <xdr:cNvPr id="5135" name="Check Box 15" hidden="1">
              <a:extLst>
                <a:ext uri="{63B3BB69-23CF-44E3-9099-C40C66FF867C}">
                  <a14:compatExt spid="_x0000_s5135"/>
                </a:ext>
                <a:ext uri="{FF2B5EF4-FFF2-40B4-BE49-F238E27FC236}">
                  <a16:creationId xmlns:a16="http://schemas.microsoft.com/office/drawing/2014/main" id="{00000000-0008-0000-0300-00000F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19</xdr:col>
          <xdr:colOff>123825</xdr:colOff>
          <xdr:row>66</xdr:row>
          <xdr:rowOff>257175</xdr:rowOff>
        </xdr:from>
        <xdr:to>
          <xdr:col>20</xdr:col>
          <xdr:colOff>495300</xdr:colOff>
          <xdr:row>69</xdr:row>
          <xdr:rowOff>0</xdr:rowOff>
        </xdr:to>
        <xdr:sp macro="" textlink="">
          <xdr:nvSpPr>
            <xdr:cNvPr id="5134" name="Check Box 14" hidden="1">
              <a:extLst>
                <a:ext uri="{63B3BB69-23CF-44E3-9099-C40C66FF867C}">
                  <a14:compatExt spid="_x0000_s5134"/>
                </a:ext>
                <a:ext uri="{FF2B5EF4-FFF2-40B4-BE49-F238E27FC236}">
                  <a16:creationId xmlns:a16="http://schemas.microsoft.com/office/drawing/2014/main" id="{00000000-0008-0000-0300-00000E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20</xdr:col>
          <xdr:colOff>514350</xdr:colOff>
          <xdr:row>67</xdr:row>
          <xdr:rowOff>0</xdr:rowOff>
        </xdr:from>
        <xdr:to>
          <xdr:col>22</xdr:col>
          <xdr:colOff>333375</xdr:colOff>
          <xdr:row>69</xdr:row>
          <xdr:rowOff>19050</xdr:rowOff>
        </xdr:to>
        <xdr:sp macro="" textlink="">
          <xdr:nvSpPr>
            <xdr:cNvPr id="5133" name="Check Box 13" hidden="1">
              <a:extLst>
                <a:ext uri="{63B3BB69-23CF-44E3-9099-C40C66FF867C}">
                  <a14:compatExt spid="_x0000_s5133"/>
                </a:ext>
                <a:ext uri="{FF2B5EF4-FFF2-40B4-BE49-F238E27FC236}">
                  <a16:creationId xmlns:a16="http://schemas.microsoft.com/office/drawing/2014/main" id="{00000000-0008-0000-0300-00000D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14</xdr:col>
          <xdr:colOff>400050</xdr:colOff>
          <xdr:row>39</xdr:row>
          <xdr:rowOff>19050</xdr:rowOff>
        </xdr:from>
        <xdr:to>
          <xdr:col>16</xdr:col>
          <xdr:colOff>219075</xdr:colOff>
          <xdr:row>42</xdr:row>
          <xdr:rowOff>19050</xdr:rowOff>
        </xdr:to>
        <xdr:sp macro="" textlink="">
          <xdr:nvSpPr>
            <xdr:cNvPr id="5132" name="Check Box 12" hidden="1">
              <a:extLst>
                <a:ext uri="{63B3BB69-23CF-44E3-9099-C40C66FF867C}">
                  <a14:compatExt spid="_x0000_s5132"/>
                </a:ext>
                <a:ext uri="{FF2B5EF4-FFF2-40B4-BE49-F238E27FC236}">
                  <a16:creationId xmlns:a16="http://schemas.microsoft.com/office/drawing/2014/main" id="{00000000-0008-0000-0300-00000C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16</xdr:col>
          <xdr:colOff>400050</xdr:colOff>
          <xdr:row>39</xdr:row>
          <xdr:rowOff>28575</xdr:rowOff>
        </xdr:from>
        <xdr:to>
          <xdr:col>19</xdr:col>
          <xdr:colOff>0</xdr:colOff>
          <xdr:row>42</xdr:row>
          <xdr:rowOff>0</xdr:rowOff>
        </xdr:to>
        <xdr:sp macro="" textlink="">
          <xdr:nvSpPr>
            <xdr:cNvPr id="5131" name="Check Box 11" hidden="1">
              <a:extLst>
                <a:ext uri="{63B3BB69-23CF-44E3-9099-C40C66FF867C}">
                  <a14:compatExt spid="_x0000_s5131"/>
                </a:ext>
                <a:ext uri="{FF2B5EF4-FFF2-40B4-BE49-F238E27FC236}">
                  <a16:creationId xmlns:a16="http://schemas.microsoft.com/office/drawing/2014/main" id="{00000000-0008-0000-0300-00000B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466725</xdr:colOff>
          <xdr:row>19</xdr:row>
          <xdr:rowOff>304800</xdr:rowOff>
        </xdr:from>
        <xdr:to>
          <xdr:col>14</xdr:col>
          <xdr:colOff>19050</xdr:colOff>
          <xdr:row>23</xdr:row>
          <xdr:rowOff>47625</xdr:rowOff>
        </xdr:to>
        <xdr:sp macro="" textlink="">
          <xdr:nvSpPr>
            <xdr:cNvPr id="5130" name="Check Box 10" hidden="1">
              <a:extLst>
                <a:ext uri="{63B3BB69-23CF-44E3-9099-C40C66FF867C}">
                  <a14:compatExt spid="_x0000_s5130"/>
                </a:ext>
                <a:ext uri="{FF2B5EF4-FFF2-40B4-BE49-F238E27FC236}">
                  <a16:creationId xmlns:a16="http://schemas.microsoft.com/office/drawing/2014/main" id="{00000000-0008-0000-0300-00000A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466725</xdr:colOff>
          <xdr:row>23</xdr:row>
          <xdr:rowOff>304800</xdr:rowOff>
        </xdr:from>
        <xdr:to>
          <xdr:col>14</xdr:col>
          <xdr:colOff>19050</xdr:colOff>
          <xdr:row>27</xdr:row>
          <xdr:rowOff>66675</xdr:rowOff>
        </xdr:to>
        <xdr:sp macro="" textlink="">
          <xdr:nvSpPr>
            <xdr:cNvPr id="5129" name="Check Box 9" hidden="1">
              <a:extLst>
                <a:ext uri="{63B3BB69-23CF-44E3-9099-C40C66FF867C}">
                  <a14:compatExt spid="_x0000_s5129"/>
                </a:ext>
                <a:ext uri="{FF2B5EF4-FFF2-40B4-BE49-F238E27FC236}">
                  <a16:creationId xmlns:a16="http://schemas.microsoft.com/office/drawing/2014/main" id="{00000000-0008-0000-0300-000009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0</xdr:colOff>
          <xdr:row>58</xdr:row>
          <xdr:rowOff>47625</xdr:rowOff>
        </xdr:from>
        <xdr:to>
          <xdr:col>22</xdr:col>
          <xdr:colOff>352425</xdr:colOff>
          <xdr:row>59</xdr:row>
          <xdr:rowOff>0</xdr:rowOff>
        </xdr:to>
        <xdr:sp macro="" textlink="">
          <xdr:nvSpPr>
            <xdr:cNvPr id="5128" name="Check Box 8" hidden="1">
              <a:extLst>
                <a:ext uri="{63B3BB69-23CF-44E3-9099-C40C66FF867C}">
                  <a14:compatExt spid="_x0000_s5128"/>
                </a:ext>
                <a:ext uri="{FF2B5EF4-FFF2-40B4-BE49-F238E27FC236}">
                  <a16:creationId xmlns:a16="http://schemas.microsoft.com/office/drawing/2014/main" id="{00000000-0008-0000-0300-000008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22</xdr:col>
          <xdr:colOff>400050</xdr:colOff>
          <xdr:row>58</xdr:row>
          <xdr:rowOff>19050</xdr:rowOff>
        </xdr:from>
        <xdr:to>
          <xdr:col>23</xdr:col>
          <xdr:colOff>352425</xdr:colOff>
          <xdr:row>59</xdr:row>
          <xdr:rowOff>0</xdr:rowOff>
        </xdr:to>
        <xdr:sp macro="" textlink="">
          <xdr:nvSpPr>
            <xdr:cNvPr id="5127" name="Check Box 7" hidden="1">
              <a:extLst>
                <a:ext uri="{63B3BB69-23CF-44E3-9099-C40C66FF867C}">
                  <a14:compatExt spid="_x0000_s5127"/>
                </a:ext>
                <a:ext uri="{FF2B5EF4-FFF2-40B4-BE49-F238E27FC236}">
                  <a16:creationId xmlns:a16="http://schemas.microsoft.com/office/drawing/2014/main" id="{00000000-0008-0000-0300-000007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21</xdr:col>
          <xdr:colOff>0</xdr:colOff>
          <xdr:row>59</xdr:row>
          <xdr:rowOff>47625</xdr:rowOff>
        </xdr:from>
        <xdr:to>
          <xdr:col>22</xdr:col>
          <xdr:colOff>352425</xdr:colOff>
          <xdr:row>60</xdr:row>
          <xdr:rowOff>0</xdr:rowOff>
        </xdr:to>
        <xdr:sp macro="" textlink="">
          <xdr:nvSpPr>
            <xdr:cNvPr id="5126" name="Check Box 6" hidden="1">
              <a:extLst>
                <a:ext uri="{63B3BB69-23CF-44E3-9099-C40C66FF867C}">
                  <a14:compatExt spid="_x0000_s5126"/>
                </a:ext>
                <a:ext uri="{FF2B5EF4-FFF2-40B4-BE49-F238E27FC236}">
                  <a16:creationId xmlns:a16="http://schemas.microsoft.com/office/drawing/2014/main" id="{00000000-0008-0000-0300-000006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22</xdr:col>
          <xdr:colOff>400050</xdr:colOff>
          <xdr:row>59</xdr:row>
          <xdr:rowOff>19050</xdr:rowOff>
        </xdr:from>
        <xdr:to>
          <xdr:col>23</xdr:col>
          <xdr:colOff>352425</xdr:colOff>
          <xdr:row>60</xdr:row>
          <xdr:rowOff>0</xdr:rowOff>
        </xdr:to>
        <xdr:sp macro="" textlink="">
          <xdr:nvSpPr>
            <xdr:cNvPr id="5125" name="Check Box 5" hidden="1">
              <a:extLst>
                <a:ext uri="{63B3BB69-23CF-44E3-9099-C40C66FF867C}">
                  <a14:compatExt spid="_x0000_s5125"/>
                </a:ext>
                <a:ext uri="{FF2B5EF4-FFF2-40B4-BE49-F238E27FC236}">
                  <a16:creationId xmlns:a16="http://schemas.microsoft.com/office/drawing/2014/main" id="{00000000-0008-0000-0300-000005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466725</xdr:colOff>
          <xdr:row>43</xdr:row>
          <xdr:rowOff>19050</xdr:rowOff>
        </xdr:from>
        <xdr:to>
          <xdr:col>9</xdr:col>
          <xdr:colOff>257175</xdr:colOff>
          <xdr:row>45</xdr:row>
          <xdr:rowOff>19050</xdr:rowOff>
        </xdr:to>
        <xdr:sp macro="" textlink="">
          <xdr:nvSpPr>
            <xdr:cNvPr id="5124" name="Check Box 4" hidden="1">
              <a:extLst>
                <a:ext uri="{63B3BB69-23CF-44E3-9099-C40C66FF867C}">
                  <a14:compatExt spid="_x0000_s5124"/>
                </a:ext>
                <a:ext uri="{FF2B5EF4-FFF2-40B4-BE49-F238E27FC236}">
                  <a16:creationId xmlns:a16="http://schemas.microsoft.com/office/drawing/2014/main" id="{00000000-0008-0000-0300-000004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466725</xdr:colOff>
          <xdr:row>45</xdr:row>
          <xdr:rowOff>19050</xdr:rowOff>
        </xdr:from>
        <xdr:to>
          <xdr:col>9</xdr:col>
          <xdr:colOff>257175</xdr:colOff>
          <xdr:row>47</xdr:row>
          <xdr:rowOff>19050</xdr:rowOff>
        </xdr:to>
        <xdr:sp macro="" textlink="">
          <xdr:nvSpPr>
            <xdr:cNvPr id="5123" name="Check Box 3" hidden="1">
              <a:extLst>
                <a:ext uri="{63B3BB69-23CF-44E3-9099-C40C66FF867C}">
                  <a14:compatExt spid="_x0000_s5123"/>
                </a:ext>
                <a:ext uri="{FF2B5EF4-FFF2-40B4-BE49-F238E27FC236}">
                  <a16:creationId xmlns:a16="http://schemas.microsoft.com/office/drawing/2014/main" id="{00000000-0008-0000-0300-000003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21</xdr:col>
          <xdr:colOff>19050</xdr:colOff>
          <xdr:row>63</xdr:row>
          <xdr:rowOff>28575</xdr:rowOff>
        </xdr:from>
        <xdr:to>
          <xdr:col>22</xdr:col>
          <xdr:colOff>361950</xdr:colOff>
          <xdr:row>63</xdr:row>
          <xdr:rowOff>276225</xdr:rowOff>
        </xdr:to>
        <xdr:sp macro="" textlink="">
          <xdr:nvSpPr>
            <xdr:cNvPr id="5122" name="Check Box 2" hidden="1">
              <a:extLst>
                <a:ext uri="{63B3BB69-23CF-44E3-9099-C40C66FF867C}">
                  <a14:compatExt spid="_x0000_s5122"/>
                </a:ext>
                <a:ext uri="{FF2B5EF4-FFF2-40B4-BE49-F238E27FC236}">
                  <a16:creationId xmlns:a16="http://schemas.microsoft.com/office/drawing/2014/main" id="{00000000-0008-0000-0300-000002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22</xdr:col>
          <xdr:colOff>400050</xdr:colOff>
          <xdr:row>63</xdr:row>
          <xdr:rowOff>0</xdr:rowOff>
        </xdr:from>
        <xdr:to>
          <xdr:col>24</xdr:col>
          <xdr:colOff>0</xdr:colOff>
          <xdr:row>64</xdr:row>
          <xdr:rowOff>0</xdr:rowOff>
        </xdr:to>
        <xdr:sp macro="" textlink="">
          <xdr:nvSpPr>
            <xdr:cNvPr id="5121" name="Check Box 1" hidden="1">
              <a:extLst>
                <a:ext uri="{63B3BB69-23CF-44E3-9099-C40C66FF867C}">
                  <a14:compatExt spid="_x0000_s5121"/>
                </a:ext>
                <a:ext uri="{FF2B5EF4-FFF2-40B4-BE49-F238E27FC236}">
                  <a16:creationId xmlns:a16="http://schemas.microsoft.com/office/drawing/2014/main" id="{00000000-0008-0000-0300-000001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xdr:wsDr>
</file>

<file path=xl/theme/theme1.xml><?xml version="1.0" encoding="utf-8"?>
<a:theme xmlns:a="http://schemas.openxmlformats.org/drawingml/2006/main" name="Office-Design">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4.xml"/><Relationship Id="rId13" Type="http://schemas.openxmlformats.org/officeDocument/2006/relationships/ctrlProp" Target="../ctrlProps/ctrlProp9.xml"/><Relationship Id="rId18" Type="http://schemas.openxmlformats.org/officeDocument/2006/relationships/ctrlProp" Target="../ctrlProps/ctrlProp14.xml"/><Relationship Id="rId3" Type="http://schemas.openxmlformats.org/officeDocument/2006/relationships/drawing" Target="../drawings/drawing1.xml"/><Relationship Id="rId21" Type="http://schemas.openxmlformats.org/officeDocument/2006/relationships/ctrlProp" Target="../ctrlProps/ctrlProp17.xml"/><Relationship Id="rId7" Type="http://schemas.openxmlformats.org/officeDocument/2006/relationships/ctrlProp" Target="../ctrlProps/ctrlProp3.xml"/><Relationship Id="rId12" Type="http://schemas.openxmlformats.org/officeDocument/2006/relationships/ctrlProp" Target="../ctrlProps/ctrlProp8.xml"/><Relationship Id="rId17" Type="http://schemas.openxmlformats.org/officeDocument/2006/relationships/ctrlProp" Target="../ctrlProps/ctrlProp13.xml"/><Relationship Id="rId2" Type="http://schemas.openxmlformats.org/officeDocument/2006/relationships/printerSettings" Target="../printerSettings/printerSettings1.bin"/><Relationship Id="rId16" Type="http://schemas.openxmlformats.org/officeDocument/2006/relationships/ctrlProp" Target="../ctrlProps/ctrlProp12.xml"/><Relationship Id="rId20" Type="http://schemas.openxmlformats.org/officeDocument/2006/relationships/ctrlProp" Target="../ctrlProps/ctrlProp16.xml"/><Relationship Id="rId1" Type="http://schemas.openxmlformats.org/officeDocument/2006/relationships/hyperlink" Target="http://www.iscc-system.org/" TargetMode="External"/><Relationship Id="rId6" Type="http://schemas.openxmlformats.org/officeDocument/2006/relationships/ctrlProp" Target="../ctrlProps/ctrlProp2.xml"/><Relationship Id="rId11" Type="http://schemas.openxmlformats.org/officeDocument/2006/relationships/ctrlProp" Target="../ctrlProps/ctrlProp7.xml"/><Relationship Id="rId5" Type="http://schemas.openxmlformats.org/officeDocument/2006/relationships/ctrlProp" Target="../ctrlProps/ctrlProp1.xml"/><Relationship Id="rId15" Type="http://schemas.openxmlformats.org/officeDocument/2006/relationships/ctrlProp" Target="../ctrlProps/ctrlProp11.xml"/><Relationship Id="rId23" Type="http://schemas.openxmlformats.org/officeDocument/2006/relationships/comments" Target="../comments1.xml"/><Relationship Id="rId10" Type="http://schemas.openxmlformats.org/officeDocument/2006/relationships/ctrlProp" Target="../ctrlProps/ctrlProp6.xml"/><Relationship Id="rId19" Type="http://schemas.openxmlformats.org/officeDocument/2006/relationships/ctrlProp" Target="../ctrlProps/ctrlProp15.xml"/><Relationship Id="rId4" Type="http://schemas.openxmlformats.org/officeDocument/2006/relationships/vmlDrawing" Target="../drawings/vmlDrawing1.vml"/><Relationship Id="rId9" Type="http://schemas.openxmlformats.org/officeDocument/2006/relationships/ctrlProp" Target="../ctrlProps/ctrlProp5.xml"/><Relationship Id="rId14" Type="http://schemas.openxmlformats.org/officeDocument/2006/relationships/ctrlProp" Target="../ctrlProps/ctrlProp10.xml"/><Relationship Id="rId22" Type="http://schemas.openxmlformats.org/officeDocument/2006/relationships/ctrlProp" Target="../ctrlProps/ctrlProp18.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ctrlProp" Target="../ctrlProps/ctrlProp22.xml"/><Relationship Id="rId13" Type="http://schemas.openxmlformats.org/officeDocument/2006/relationships/ctrlProp" Target="../ctrlProps/ctrlProp27.xml"/><Relationship Id="rId18" Type="http://schemas.openxmlformats.org/officeDocument/2006/relationships/ctrlProp" Target="../ctrlProps/ctrlProp32.xml"/><Relationship Id="rId3" Type="http://schemas.openxmlformats.org/officeDocument/2006/relationships/drawing" Target="../drawings/drawing2.xml"/><Relationship Id="rId21" Type="http://schemas.openxmlformats.org/officeDocument/2006/relationships/ctrlProp" Target="../ctrlProps/ctrlProp35.xml"/><Relationship Id="rId7" Type="http://schemas.openxmlformats.org/officeDocument/2006/relationships/ctrlProp" Target="../ctrlProps/ctrlProp21.xml"/><Relationship Id="rId12" Type="http://schemas.openxmlformats.org/officeDocument/2006/relationships/ctrlProp" Target="../ctrlProps/ctrlProp26.xml"/><Relationship Id="rId17" Type="http://schemas.openxmlformats.org/officeDocument/2006/relationships/ctrlProp" Target="../ctrlProps/ctrlProp31.xml"/><Relationship Id="rId2" Type="http://schemas.openxmlformats.org/officeDocument/2006/relationships/printerSettings" Target="../printerSettings/printerSettings4.bin"/><Relationship Id="rId16" Type="http://schemas.openxmlformats.org/officeDocument/2006/relationships/ctrlProp" Target="../ctrlProps/ctrlProp30.xml"/><Relationship Id="rId20" Type="http://schemas.openxmlformats.org/officeDocument/2006/relationships/ctrlProp" Target="../ctrlProps/ctrlProp34.xml"/><Relationship Id="rId1" Type="http://schemas.openxmlformats.org/officeDocument/2006/relationships/hyperlink" Target="http://www.iscc-system.org/" TargetMode="External"/><Relationship Id="rId6" Type="http://schemas.openxmlformats.org/officeDocument/2006/relationships/ctrlProp" Target="../ctrlProps/ctrlProp20.xml"/><Relationship Id="rId11" Type="http://schemas.openxmlformats.org/officeDocument/2006/relationships/ctrlProp" Target="../ctrlProps/ctrlProp25.xml"/><Relationship Id="rId5" Type="http://schemas.openxmlformats.org/officeDocument/2006/relationships/ctrlProp" Target="../ctrlProps/ctrlProp19.xml"/><Relationship Id="rId15" Type="http://schemas.openxmlformats.org/officeDocument/2006/relationships/ctrlProp" Target="../ctrlProps/ctrlProp29.xml"/><Relationship Id="rId23" Type="http://schemas.openxmlformats.org/officeDocument/2006/relationships/comments" Target="../comments2.xml"/><Relationship Id="rId10" Type="http://schemas.openxmlformats.org/officeDocument/2006/relationships/ctrlProp" Target="../ctrlProps/ctrlProp24.xml"/><Relationship Id="rId19" Type="http://schemas.openxmlformats.org/officeDocument/2006/relationships/ctrlProp" Target="../ctrlProps/ctrlProp33.xml"/><Relationship Id="rId4" Type="http://schemas.openxmlformats.org/officeDocument/2006/relationships/vmlDrawing" Target="../drawings/vmlDrawing2.vml"/><Relationship Id="rId9" Type="http://schemas.openxmlformats.org/officeDocument/2006/relationships/ctrlProp" Target="../ctrlProps/ctrlProp23.xml"/><Relationship Id="rId14" Type="http://schemas.openxmlformats.org/officeDocument/2006/relationships/ctrlProp" Target="../ctrlProps/ctrlProp28.xml"/><Relationship Id="rId22" Type="http://schemas.openxmlformats.org/officeDocument/2006/relationships/ctrlProp" Target="../ctrlProps/ctrlProp3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D118"/>
  <sheetViews>
    <sheetView showGridLines="0" showRowColHeaders="0" zoomScale="150" zoomScaleNormal="150" zoomScaleSheetLayoutView="100" zoomScalePageLayoutView="162" workbookViewId="0">
      <selection activeCell="O10" sqref="O10:W11"/>
    </sheetView>
  </sheetViews>
  <sheetFormatPr defaultColWidth="10.7109375" defaultRowHeight="14.25"/>
  <cols>
    <col min="1" max="1" width="1" style="6" customWidth="1"/>
    <col min="2" max="3" width="1.7109375" style="6" customWidth="1"/>
    <col min="4" max="4" width="6" style="6" customWidth="1"/>
    <col min="5" max="5" width="2.140625" style="6" customWidth="1"/>
    <col min="6" max="6" width="6" style="6" customWidth="1"/>
    <col min="7" max="7" width="2.140625" style="6" customWidth="1"/>
    <col min="8" max="8" width="7" style="6" customWidth="1"/>
    <col min="9" max="9" width="2.140625" style="6" customWidth="1"/>
    <col min="10" max="10" width="6" style="6" customWidth="1"/>
    <col min="11" max="11" width="2.140625" style="6" customWidth="1"/>
    <col min="12" max="12" width="6" style="6" customWidth="1"/>
    <col min="13" max="13" width="1.140625" style="6" customWidth="1"/>
    <col min="14" max="14" width="1.42578125" style="6" customWidth="1"/>
    <col min="15" max="15" width="6" style="6" customWidth="1"/>
    <col min="16" max="16" width="2.140625" style="6" customWidth="1"/>
    <col min="17" max="17" width="6" style="6" customWidth="1"/>
    <col min="18" max="18" width="2.140625" style="6" customWidth="1"/>
    <col min="19" max="19" width="6" style="6" customWidth="1"/>
    <col min="20" max="20" width="2.140625" style="6" customWidth="1"/>
    <col min="21" max="21" width="7.7109375" style="6" customWidth="1"/>
    <col min="22" max="22" width="2" style="6" customWidth="1"/>
    <col min="23" max="23" width="6" style="6" customWidth="1"/>
    <col min="24" max="24" width="5.7109375" style="6" customWidth="1"/>
    <col min="25" max="25" width="2" style="6" customWidth="1"/>
    <col min="26" max="26" width="8.7109375" style="8" customWidth="1"/>
    <col min="27" max="27" width="8.7109375" style="8" hidden="1" customWidth="1"/>
    <col min="28" max="31" width="8.7109375" style="6" hidden="1" customWidth="1"/>
    <col min="32" max="32" width="10.7109375" style="6" customWidth="1"/>
    <col min="33" max="16384" width="10.7109375" style="6"/>
  </cols>
  <sheetData>
    <row r="1" spans="2:31" ht="24" customHeight="1">
      <c r="B1" s="53" t="s">
        <v>0</v>
      </c>
      <c r="C1" s="54"/>
      <c r="D1" s="54"/>
      <c r="E1" s="55"/>
      <c r="F1" s="55"/>
      <c r="G1" s="55"/>
      <c r="H1" s="55"/>
      <c r="I1" s="55"/>
      <c r="J1" s="55"/>
      <c r="K1" s="55"/>
      <c r="L1" s="55"/>
      <c r="M1" s="55"/>
      <c r="N1" s="55"/>
      <c r="O1" s="55"/>
      <c r="P1" s="55"/>
      <c r="Q1" s="55"/>
      <c r="R1" s="55"/>
      <c r="S1" s="55"/>
      <c r="T1" s="55"/>
      <c r="U1" s="55"/>
      <c r="V1" s="55"/>
      <c r="W1" s="55"/>
      <c r="X1" s="139" t="s">
        <v>218</v>
      </c>
      <c r="Z1" s="6"/>
      <c r="AA1" s="18"/>
      <c r="AB1" s="18" t="s">
        <v>219</v>
      </c>
      <c r="AC1" s="7"/>
      <c r="AD1" s="7"/>
    </row>
    <row r="2" spans="2:31" ht="16.899999999999999" customHeight="1">
      <c r="B2" s="90" t="s">
        <v>1</v>
      </c>
      <c r="C2" s="140"/>
      <c r="D2" s="140"/>
      <c r="E2" s="141"/>
      <c r="F2" s="141"/>
      <c r="G2" s="141"/>
      <c r="H2" s="141"/>
      <c r="I2" s="141"/>
      <c r="J2" s="141"/>
      <c r="K2" s="141"/>
      <c r="L2" s="141"/>
      <c r="M2" s="141"/>
      <c r="N2" s="141"/>
      <c r="O2" s="141"/>
      <c r="P2" s="141"/>
      <c r="Q2" s="141"/>
      <c r="R2" s="141"/>
      <c r="S2" s="141"/>
      <c r="T2" s="141"/>
      <c r="U2" s="141"/>
      <c r="V2" s="141"/>
      <c r="W2" s="141"/>
      <c r="X2" s="142"/>
      <c r="Z2" s="6"/>
      <c r="AA2" s="18"/>
      <c r="AB2" s="18"/>
      <c r="AC2" s="7"/>
      <c r="AD2" s="7"/>
    </row>
    <row r="3" spans="2:31" ht="6" customHeight="1">
      <c r="B3" s="180"/>
      <c r="C3" s="181"/>
      <c r="D3" s="181"/>
      <c r="E3" s="181"/>
      <c r="F3" s="181"/>
      <c r="G3" s="181"/>
      <c r="H3" s="181"/>
      <c r="I3" s="181"/>
      <c r="J3" s="181"/>
      <c r="K3" s="181"/>
      <c r="L3" s="181"/>
      <c r="M3" s="181"/>
      <c r="N3" s="181"/>
      <c r="O3" s="181"/>
      <c r="P3" s="181"/>
      <c r="Q3" s="181"/>
      <c r="R3" s="181"/>
      <c r="S3" s="72"/>
      <c r="T3" s="72"/>
      <c r="U3" s="72"/>
      <c r="V3" s="72"/>
      <c r="W3" s="72"/>
      <c r="X3" s="91"/>
      <c r="Z3" s="6"/>
      <c r="AA3" s="18"/>
      <c r="AB3" s="18"/>
      <c r="AC3" s="7"/>
      <c r="AD3" s="7"/>
    </row>
    <row r="4" spans="2:31" ht="28.15" customHeight="1">
      <c r="B4" s="183" t="s">
        <v>2</v>
      </c>
      <c r="C4" s="184"/>
      <c r="D4" s="184"/>
      <c r="E4" s="184"/>
      <c r="F4" s="184"/>
      <c r="G4" s="184"/>
      <c r="H4" s="184"/>
      <c r="I4" s="182"/>
      <c r="J4" s="182"/>
      <c r="K4" s="182"/>
      <c r="L4" s="182"/>
      <c r="M4" s="182"/>
      <c r="N4" s="182"/>
      <c r="O4" s="182"/>
      <c r="P4" s="182"/>
      <c r="Q4" s="182"/>
      <c r="R4" s="182"/>
      <c r="S4" s="72"/>
      <c r="T4" s="72"/>
      <c r="U4" s="72"/>
      <c r="V4" s="72"/>
      <c r="W4" s="72"/>
      <c r="X4" s="91"/>
      <c r="Z4" s="6"/>
      <c r="AA4" s="18"/>
      <c r="AB4" s="18"/>
      <c r="AC4" s="7"/>
      <c r="AD4" s="7"/>
    </row>
    <row r="5" spans="2:31" ht="4.1500000000000004" customHeight="1">
      <c r="B5" s="183"/>
      <c r="C5" s="184"/>
      <c r="D5" s="184"/>
      <c r="E5" s="184"/>
      <c r="F5" s="184"/>
      <c r="G5" s="184"/>
      <c r="H5" s="184"/>
      <c r="I5" s="5"/>
      <c r="J5" s="5"/>
      <c r="K5" s="5"/>
      <c r="L5" s="5"/>
      <c r="M5" s="5"/>
      <c r="N5" s="5"/>
      <c r="O5" s="5"/>
      <c r="P5" s="5"/>
      <c r="Q5" s="5"/>
      <c r="R5" s="5"/>
      <c r="S5" s="72"/>
      <c r="T5" s="5"/>
      <c r="U5" s="72"/>
      <c r="V5" s="72"/>
      <c r="W5" s="72"/>
      <c r="X5" s="91"/>
      <c r="Z5" s="6"/>
      <c r="AA5" s="18"/>
      <c r="AB5" s="18"/>
      <c r="AC5" s="7"/>
      <c r="AD5" s="7"/>
    </row>
    <row r="6" spans="2:31" ht="28.9" customHeight="1">
      <c r="B6" s="183" t="s">
        <v>3</v>
      </c>
      <c r="C6" s="184"/>
      <c r="D6" s="184"/>
      <c r="E6" s="184"/>
      <c r="F6" s="184"/>
      <c r="G6" s="184"/>
      <c r="H6" s="184"/>
      <c r="I6" s="182"/>
      <c r="J6" s="182"/>
      <c r="K6" s="182"/>
      <c r="L6" s="182"/>
      <c r="M6" s="182"/>
      <c r="N6" s="182"/>
      <c r="O6" s="182"/>
      <c r="P6" s="182"/>
      <c r="Q6" s="182"/>
      <c r="R6" s="182"/>
      <c r="S6" s="75"/>
      <c r="T6" s="75"/>
      <c r="U6" s="173" t="s">
        <v>4</v>
      </c>
      <c r="V6" s="173"/>
      <c r="W6" s="173"/>
      <c r="X6" s="174"/>
      <c r="Z6" s="6"/>
      <c r="AA6" s="18"/>
      <c r="AB6" s="18"/>
      <c r="AC6" s="7"/>
      <c r="AD6" s="7"/>
    </row>
    <row r="7" spans="2:31" ht="4.9000000000000004" customHeight="1">
      <c r="B7" s="69"/>
      <c r="C7" s="70"/>
      <c r="D7" s="70"/>
      <c r="E7" s="70"/>
      <c r="F7" s="70"/>
      <c r="G7" s="70"/>
      <c r="H7" s="70"/>
      <c r="I7" s="72"/>
      <c r="J7" s="72"/>
      <c r="K7" s="72"/>
      <c r="L7" s="72"/>
      <c r="M7" s="72"/>
      <c r="N7" s="72"/>
      <c r="O7" s="72"/>
      <c r="P7" s="72"/>
      <c r="Q7" s="72"/>
      <c r="R7" s="72"/>
      <c r="S7" s="177"/>
      <c r="T7" s="177"/>
      <c r="U7" s="177"/>
      <c r="V7" s="177"/>
      <c r="W7" s="177"/>
      <c r="X7" s="91"/>
      <c r="Z7" s="6"/>
      <c r="AA7" s="18"/>
      <c r="AB7" s="18"/>
      <c r="AC7" s="7"/>
      <c r="AD7" s="7"/>
    </row>
    <row r="8" spans="2:31" s="22" customFormat="1" ht="19.899999999999999" customHeight="1">
      <c r="B8" s="56" t="s">
        <v>5</v>
      </c>
      <c r="C8" s="57"/>
      <c r="D8" s="57"/>
      <c r="E8" s="57"/>
      <c r="F8" s="57"/>
      <c r="G8" s="57"/>
      <c r="H8" s="57"/>
      <c r="I8" s="57"/>
      <c r="J8" s="57"/>
      <c r="K8" s="57"/>
      <c r="L8" s="57"/>
      <c r="M8" s="57"/>
      <c r="N8" s="58"/>
      <c r="O8" s="57" t="s">
        <v>6</v>
      </c>
      <c r="P8" s="57"/>
      <c r="Q8" s="59"/>
      <c r="R8" s="57"/>
      <c r="S8" s="57"/>
      <c r="T8" s="57"/>
      <c r="U8" s="57"/>
      <c r="V8" s="57"/>
      <c r="W8" s="57"/>
      <c r="X8" s="60"/>
      <c r="Z8" s="6"/>
      <c r="AA8" s="23"/>
      <c r="AB8" s="23"/>
    </row>
    <row r="9" spans="2:31" s="35" customFormat="1" ht="12" customHeight="1">
      <c r="B9" s="36"/>
      <c r="C9" s="33" t="s">
        <v>7</v>
      </c>
      <c r="D9" s="37"/>
      <c r="E9" s="37"/>
      <c r="F9" s="37"/>
      <c r="G9" s="37"/>
      <c r="H9" s="37"/>
      <c r="I9" s="37"/>
      <c r="J9" s="37"/>
      <c r="K9" s="37"/>
      <c r="L9" s="37"/>
      <c r="M9" s="37"/>
      <c r="N9" s="76"/>
      <c r="O9" s="33" t="s">
        <v>7</v>
      </c>
      <c r="P9" s="37"/>
      <c r="Q9" s="37"/>
      <c r="R9" s="38"/>
      <c r="S9" s="38"/>
      <c r="T9" s="38"/>
      <c r="U9" s="38"/>
      <c r="V9" s="38"/>
      <c r="W9" s="38"/>
      <c r="X9" s="39"/>
      <c r="AA9" s="40"/>
      <c r="AB9" s="40"/>
      <c r="AE9" s="80"/>
    </row>
    <row r="10" spans="2:31" s="24" customFormat="1" ht="13.15" customHeight="1">
      <c r="B10" s="77"/>
      <c r="C10" s="179"/>
      <c r="D10" s="178"/>
      <c r="E10" s="178"/>
      <c r="F10" s="178"/>
      <c r="G10" s="178"/>
      <c r="H10" s="178"/>
      <c r="I10" s="178"/>
      <c r="J10" s="178"/>
      <c r="K10" s="178"/>
      <c r="L10" s="178"/>
      <c r="M10" s="106"/>
      <c r="N10" s="107"/>
      <c r="O10" s="178"/>
      <c r="P10" s="178"/>
      <c r="Q10" s="178"/>
      <c r="R10" s="178"/>
      <c r="S10" s="178"/>
      <c r="T10" s="178"/>
      <c r="U10" s="178"/>
      <c r="V10" s="178"/>
      <c r="W10" s="178"/>
      <c r="X10" s="34"/>
      <c r="AA10" s="27"/>
      <c r="AB10" s="27"/>
    </row>
    <row r="11" spans="2:31" s="24" customFormat="1" ht="13.15" customHeight="1">
      <c r="B11" s="77"/>
      <c r="C11" s="179"/>
      <c r="D11" s="178"/>
      <c r="E11" s="178"/>
      <c r="F11" s="178"/>
      <c r="G11" s="178"/>
      <c r="H11" s="178"/>
      <c r="I11" s="178"/>
      <c r="J11" s="178"/>
      <c r="K11" s="178"/>
      <c r="L11" s="178"/>
      <c r="M11" s="106"/>
      <c r="N11" s="107"/>
      <c r="O11" s="178"/>
      <c r="P11" s="178"/>
      <c r="Q11" s="178"/>
      <c r="R11" s="178"/>
      <c r="S11" s="178"/>
      <c r="T11" s="178"/>
      <c r="U11" s="178"/>
      <c r="V11" s="178"/>
      <c r="W11" s="178"/>
      <c r="X11" s="41"/>
      <c r="AA11" s="27"/>
      <c r="AB11" s="27"/>
    </row>
    <row r="12" spans="2:31" s="24" customFormat="1" ht="12">
      <c r="B12" s="77"/>
      <c r="C12" s="26" t="s">
        <v>8</v>
      </c>
      <c r="D12" s="25"/>
      <c r="E12" s="51"/>
      <c r="F12" s="51"/>
      <c r="G12" s="51"/>
      <c r="H12" s="51"/>
      <c r="I12" s="51"/>
      <c r="J12" s="106"/>
      <c r="K12" s="106"/>
      <c r="L12" s="106"/>
      <c r="M12" s="106"/>
      <c r="N12" s="107"/>
      <c r="O12" s="13" t="s">
        <v>8</v>
      </c>
      <c r="P12" s="51"/>
      <c r="Q12" s="51"/>
      <c r="R12" s="13"/>
      <c r="S12" s="13"/>
      <c r="T12" s="13"/>
      <c r="U12" s="13"/>
      <c r="V12" s="13"/>
      <c r="W12" s="13"/>
      <c r="X12" s="34"/>
      <c r="AA12" s="42"/>
      <c r="AB12" s="27"/>
    </row>
    <row r="13" spans="2:31" s="24" customFormat="1" ht="13.15" customHeight="1">
      <c r="B13" s="77"/>
      <c r="C13" s="176"/>
      <c r="D13" s="175"/>
      <c r="E13" s="175"/>
      <c r="F13" s="175"/>
      <c r="G13" s="175"/>
      <c r="H13" s="175"/>
      <c r="I13" s="175"/>
      <c r="J13" s="175"/>
      <c r="K13" s="175"/>
      <c r="L13" s="175"/>
      <c r="M13" s="106"/>
      <c r="N13" s="107"/>
      <c r="O13" s="175"/>
      <c r="P13" s="175"/>
      <c r="Q13" s="175"/>
      <c r="R13" s="175"/>
      <c r="S13" s="175"/>
      <c r="T13" s="175"/>
      <c r="U13" s="175"/>
      <c r="V13" s="175"/>
      <c r="W13" s="175"/>
      <c r="X13" s="41"/>
    </row>
    <row r="14" spans="2:31" s="24" customFormat="1" ht="13.9" customHeight="1">
      <c r="B14" s="77"/>
      <c r="C14" s="176"/>
      <c r="D14" s="175"/>
      <c r="E14" s="175"/>
      <c r="F14" s="175"/>
      <c r="G14" s="175"/>
      <c r="H14" s="175"/>
      <c r="I14" s="175"/>
      <c r="J14" s="175"/>
      <c r="K14" s="175"/>
      <c r="L14" s="175"/>
      <c r="M14" s="106"/>
      <c r="N14" s="107"/>
      <c r="O14" s="175"/>
      <c r="P14" s="175"/>
      <c r="Q14" s="175"/>
      <c r="R14" s="175"/>
      <c r="S14" s="175"/>
      <c r="T14" s="175"/>
      <c r="U14" s="175"/>
      <c r="V14" s="175"/>
      <c r="W14" s="175"/>
      <c r="X14" s="34"/>
      <c r="AA14" s="42"/>
      <c r="AB14" s="27"/>
    </row>
    <row r="15" spans="2:31" s="24" customFormat="1" ht="13.9" customHeight="1">
      <c r="B15" s="77"/>
      <c r="C15" s="176"/>
      <c r="D15" s="175"/>
      <c r="E15" s="175"/>
      <c r="F15" s="175"/>
      <c r="G15" s="175"/>
      <c r="H15" s="175"/>
      <c r="I15" s="175"/>
      <c r="J15" s="175"/>
      <c r="K15" s="175"/>
      <c r="L15" s="175"/>
      <c r="M15" s="106"/>
      <c r="N15" s="107"/>
      <c r="O15" s="175"/>
      <c r="P15" s="175"/>
      <c r="Q15" s="175"/>
      <c r="R15" s="175"/>
      <c r="S15" s="175"/>
      <c r="T15" s="175"/>
      <c r="U15" s="175"/>
      <c r="V15" s="175"/>
      <c r="W15" s="175"/>
      <c r="X15" s="34"/>
      <c r="AA15" s="27"/>
      <c r="AB15" s="27"/>
      <c r="AC15" s="43"/>
    </row>
    <row r="16" spans="2:31" s="24" customFormat="1" ht="15" customHeight="1">
      <c r="B16" s="77"/>
      <c r="C16" s="13" t="s">
        <v>9</v>
      </c>
      <c r="D16" s="13"/>
      <c r="E16" s="13"/>
      <c r="F16" s="13"/>
      <c r="G16" s="13"/>
      <c r="H16" s="13"/>
      <c r="I16" s="13"/>
      <c r="J16" s="106"/>
      <c r="K16" s="106"/>
      <c r="L16" s="106"/>
      <c r="M16" s="106"/>
      <c r="N16" s="107"/>
      <c r="O16" s="175"/>
      <c r="P16" s="175"/>
      <c r="Q16" s="175"/>
      <c r="R16" s="175"/>
      <c r="S16" s="175"/>
      <c r="T16" s="175"/>
      <c r="U16" s="175"/>
      <c r="V16" s="175"/>
      <c r="W16" s="175"/>
      <c r="X16" s="34"/>
      <c r="AA16" s="27"/>
      <c r="AB16" s="44"/>
      <c r="AC16" s="43"/>
    </row>
    <row r="17" spans="2:56" s="24" customFormat="1" ht="15" customHeight="1">
      <c r="B17" s="77"/>
      <c r="C17" s="13" t="s">
        <v>10</v>
      </c>
      <c r="D17" s="13"/>
      <c r="E17" s="13"/>
      <c r="F17" s="13"/>
      <c r="G17" s="13"/>
      <c r="H17" s="13"/>
      <c r="I17" s="13"/>
      <c r="J17" s="106"/>
      <c r="K17" s="106"/>
      <c r="L17" s="106"/>
      <c r="M17" s="106"/>
      <c r="N17" s="107"/>
      <c r="O17" s="108" t="s">
        <v>11</v>
      </c>
      <c r="P17" s="108"/>
      <c r="Q17" s="108"/>
      <c r="R17" s="108"/>
      <c r="S17" s="108"/>
      <c r="T17" s="13"/>
      <c r="U17" s="13"/>
      <c r="V17" s="13"/>
      <c r="W17" s="13"/>
      <c r="X17" s="34"/>
      <c r="AA17" s="27"/>
      <c r="AB17" s="44"/>
      <c r="AC17" s="43"/>
    </row>
    <row r="18" spans="2:56" s="24" customFormat="1" ht="13.9" customHeight="1">
      <c r="B18" s="77"/>
      <c r="C18" s="189"/>
      <c r="D18" s="189"/>
      <c r="E18" s="189"/>
      <c r="F18" s="189"/>
      <c r="G18" s="189"/>
      <c r="H18" s="189"/>
      <c r="I18" s="189"/>
      <c r="J18" s="189"/>
      <c r="K18" s="189"/>
      <c r="L18" s="189"/>
      <c r="M18" s="106"/>
      <c r="N18" s="107"/>
      <c r="O18" s="175"/>
      <c r="P18" s="175"/>
      <c r="Q18" s="175"/>
      <c r="R18" s="175"/>
      <c r="S18" s="175"/>
      <c r="T18" s="175"/>
      <c r="U18" s="175"/>
      <c r="V18" s="175"/>
      <c r="W18" s="175"/>
      <c r="X18" s="34"/>
      <c r="AA18" s="24" t="s">
        <v>12</v>
      </c>
      <c r="AB18" s="27" t="b">
        <f>IF(C18="",TRUE,FALSE)</f>
        <v>1</v>
      </c>
      <c r="AC18" s="43"/>
    </row>
    <row r="19" spans="2:56" ht="5.25" customHeight="1">
      <c r="B19" s="92"/>
      <c r="C19" s="72"/>
      <c r="D19" s="72"/>
      <c r="E19" s="72"/>
      <c r="F19" s="72"/>
      <c r="G19" s="72"/>
      <c r="H19" s="72"/>
      <c r="I19" s="72"/>
      <c r="J19" s="109"/>
      <c r="K19" s="109"/>
      <c r="L19" s="109"/>
      <c r="M19" s="109"/>
      <c r="N19" s="110"/>
      <c r="O19" s="110"/>
      <c r="P19" s="110"/>
      <c r="Q19" s="110"/>
      <c r="R19" s="72"/>
      <c r="S19" s="72"/>
      <c r="T19" s="72"/>
      <c r="U19" s="72"/>
      <c r="V19" s="72"/>
      <c r="W19" s="72"/>
      <c r="X19" s="91"/>
      <c r="Z19" s="6"/>
      <c r="AA19" s="9"/>
      <c r="AB19" s="9"/>
      <c r="AC19" s="8"/>
      <c r="AD19" s="8"/>
    </row>
    <row r="20" spans="2:56" ht="24" customHeight="1">
      <c r="B20" s="183" t="s">
        <v>13</v>
      </c>
      <c r="C20" s="184"/>
      <c r="D20" s="184"/>
      <c r="E20" s="184"/>
      <c r="F20" s="184"/>
      <c r="G20" s="184"/>
      <c r="H20" s="184"/>
      <c r="I20" s="182"/>
      <c r="J20" s="182"/>
      <c r="K20" s="182"/>
      <c r="L20" s="182"/>
      <c r="M20" s="182"/>
      <c r="N20" s="182"/>
      <c r="O20" s="182"/>
      <c r="P20" s="182"/>
      <c r="Q20" s="182"/>
      <c r="R20" s="182"/>
      <c r="S20" s="182"/>
      <c r="T20" s="182"/>
      <c r="U20" s="182"/>
      <c r="V20" s="182"/>
      <c r="W20" s="182"/>
      <c r="X20" s="91"/>
      <c r="Z20" s="6"/>
      <c r="AA20" s="18"/>
      <c r="AB20" s="18"/>
      <c r="AC20" s="7"/>
      <c r="AD20" s="7"/>
      <c r="AH20" s="150"/>
      <c r="AI20" s="150"/>
      <c r="AJ20" s="150"/>
      <c r="AK20" s="150"/>
      <c r="AL20" s="150"/>
      <c r="AM20" s="150"/>
      <c r="AN20" s="150"/>
      <c r="AO20" s="150"/>
      <c r="AP20" s="150"/>
      <c r="AQ20" s="150"/>
      <c r="AR20" s="150"/>
      <c r="AS20" s="151"/>
      <c r="AT20" s="151"/>
      <c r="AU20" s="151"/>
      <c r="AV20" s="151"/>
      <c r="AW20"/>
      <c r="AX20"/>
      <c r="AY20"/>
      <c r="AZ20"/>
      <c r="BA20"/>
      <c r="BB20"/>
      <c r="BC20"/>
      <c r="BD20"/>
    </row>
    <row r="21" spans="2:56" ht="4.9000000000000004" customHeight="1">
      <c r="B21" s="69"/>
      <c r="C21" s="70"/>
      <c r="D21" s="70"/>
      <c r="E21" s="70"/>
      <c r="F21" s="70"/>
      <c r="G21" s="70"/>
      <c r="H21" s="70"/>
      <c r="I21" s="72"/>
      <c r="J21" s="72"/>
      <c r="K21" s="72"/>
      <c r="L21" s="72"/>
      <c r="M21" s="72"/>
      <c r="N21" s="72"/>
      <c r="O21" s="72"/>
      <c r="P21" s="72"/>
      <c r="Q21" s="72"/>
      <c r="R21" s="72"/>
      <c r="S21" s="114"/>
      <c r="T21" s="114"/>
      <c r="U21" s="114"/>
      <c r="V21" s="114"/>
      <c r="W21" s="114"/>
      <c r="X21" s="91"/>
      <c r="Z21" s="6"/>
      <c r="AA21" s="18"/>
      <c r="AB21" s="18"/>
      <c r="AC21" s="7"/>
      <c r="AD21" s="7"/>
      <c r="AH21" s="150"/>
      <c r="AI21" s="150"/>
      <c r="AJ21" s="150"/>
      <c r="AK21" s="150"/>
      <c r="AL21" s="150"/>
      <c r="AM21" s="150"/>
      <c r="AN21" s="150"/>
      <c r="AO21" s="150"/>
      <c r="AP21" s="150"/>
      <c r="AQ21" s="150"/>
      <c r="AR21" s="150"/>
      <c r="AS21" s="150"/>
      <c r="AT21" s="150"/>
      <c r="AU21" s="150"/>
      <c r="AV21" s="152"/>
      <c r="AW21" s="152"/>
      <c r="AX21" s="152"/>
      <c r="AY21" s="150"/>
      <c r="AZ21" s="150"/>
      <c r="BA21" s="150"/>
      <c r="BB21" s="150"/>
      <c r="BC21" s="150"/>
      <c r="BD21" s="150"/>
    </row>
    <row r="22" spans="2:56" ht="10.9" customHeight="1">
      <c r="B22" s="69"/>
      <c r="C22" s="70"/>
      <c r="D22" s="70"/>
      <c r="E22" s="70"/>
      <c r="F22" s="70"/>
      <c r="G22" s="70"/>
      <c r="H22" s="70"/>
      <c r="I22" s="72"/>
      <c r="J22" s="111" t="s">
        <v>14</v>
      </c>
      <c r="K22" s="72"/>
      <c r="L22" s="72"/>
      <c r="M22" s="72"/>
      <c r="N22" s="72"/>
      <c r="O22" s="72"/>
      <c r="P22" s="72"/>
      <c r="Q22" s="72"/>
      <c r="R22" s="72"/>
      <c r="S22" s="114"/>
      <c r="T22" s="114"/>
      <c r="U22" s="114"/>
      <c r="V22" s="114"/>
      <c r="W22" s="114"/>
      <c r="X22" s="91"/>
      <c r="Z22" s="6"/>
      <c r="AA22" s="18"/>
      <c r="AB22" s="18"/>
      <c r="AC22" s="7"/>
      <c r="AD22" s="7"/>
      <c r="AH22" s="150"/>
      <c r="AI22" s="150"/>
      <c r="AJ22" s="150"/>
      <c r="AK22" s="150"/>
      <c r="AL22" s="151"/>
      <c r="AM22" s="151"/>
      <c r="AN22" s="151"/>
      <c r="AO22" s="151"/>
      <c r="AP22"/>
      <c r="AQ22"/>
      <c r="AR22"/>
      <c r="AS22"/>
      <c r="AT22"/>
      <c r="AU22"/>
      <c r="AV22"/>
      <c r="AW22"/>
      <c r="AX22"/>
      <c r="AY22"/>
      <c r="AZ22"/>
      <c r="BA22"/>
      <c r="BB22"/>
      <c r="BC22"/>
      <c r="BD22"/>
    </row>
    <row r="23" spans="2:56" ht="4.9000000000000004" customHeight="1">
      <c r="B23" s="69"/>
      <c r="C23" s="70"/>
      <c r="D23" s="70"/>
      <c r="E23" s="70"/>
      <c r="F23" s="70"/>
      <c r="G23" s="70"/>
      <c r="H23" s="70"/>
      <c r="I23" s="72" t="s">
        <v>15</v>
      </c>
      <c r="J23" s="72"/>
      <c r="K23" s="72"/>
      <c r="L23" s="72"/>
      <c r="M23" s="72"/>
      <c r="N23" s="72"/>
      <c r="O23" s="72"/>
      <c r="P23" s="72"/>
      <c r="Q23" s="72"/>
      <c r="R23" s="72"/>
      <c r="S23" s="114"/>
      <c r="T23" s="114"/>
      <c r="U23" s="114"/>
      <c r="V23" s="114"/>
      <c r="W23" s="114"/>
      <c r="X23" s="91"/>
      <c r="Z23" s="6"/>
      <c r="AA23" s="18"/>
      <c r="AB23" s="18"/>
      <c r="AC23" s="7"/>
      <c r="AD23" s="7"/>
    </row>
    <row r="24" spans="2:56" ht="24" customHeight="1">
      <c r="B24" s="183" t="s">
        <v>16</v>
      </c>
      <c r="C24" s="184"/>
      <c r="D24" s="184"/>
      <c r="E24" s="184"/>
      <c r="F24" s="184"/>
      <c r="G24" s="184"/>
      <c r="H24" s="184"/>
      <c r="I24" s="182"/>
      <c r="J24" s="182"/>
      <c r="K24" s="182"/>
      <c r="L24" s="182"/>
      <c r="M24" s="182"/>
      <c r="N24" s="182"/>
      <c r="O24" s="182"/>
      <c r="P24" s="182"/>
      <c r="Q24" s="182"/>
      <c r="R24" s="182"/>
      <c r="S24" s="182"/>
      <c r="T24" s="182"/>
      <c r="U24" s="182"/>
      <c r="V24" s="182"/>
      <c r="W24" s="182"/>
      <c r="X24" s="91"/>
      <c r="Z24" s="6"/>
      <c r="AA24" s="18"/>
      <c r="AB24" s="18"/>
      <c r="AC24" s="7"/>
      <c r="AD24" s="7"/>
    </row>
    <row r="25" spans="2:56" ht="4.9000000000000004" customHeight="1">
      <c r="B25" s="69"/>
      <c r="C25" s="70"/>
      <c r="D25" s="70"/>
      <c r="E25" s="70"/>
      <c r="F25" s="70"/>
      <c r="G25" s="70"/>
      <c r="H25" s="70"/>
      <c r="I25" s="72"/>
      <c r="J25" s="72"/>
      <c r="K25" s="72"/>
      <c r="L25" s="72"/>
      <c r="M25" s="72"/>
      <c r="N25" s="72"/>
      <c r="O25" s="72"/>
      <c r="P25" s="72"/>
      <c r="Q25" s="72"/>
      <c r="R25" s="72"/>
      <c r="S25" s="114"/>
      <c r="T25" s="114"/>
      <c r="U25" s="114"/>
      <c r="V25" s="114"/>
      <c r="W25" s="114"/>
      <c r="X25" s="91"/>
      <c r="Z25" s="6"/>
      <c r="AA25" s="18"/>
      <c r="AB25" s="18"/>
      <c r="AC25" s="7"/>
      <c r="AD25" s="7"/>
    </row>
    <row r="26" spans="2:56" ht="10.9" customHeight="1">
      <c r="B26" s="69"/>
      <c r="C26" s="70"/>
      <c r="D26" s="70"/>
      <c r="E26" s="70"/>
      <c r="F26" s="70"/>
      <c r="G26" s="70"/>
      <c r="H26" s="70"/>
      <c r="I26" s="72"/>
      <c r="J26" s="111" t="s">
        <v>17</v>
      </c>
      <c r="K26" s="72"/>
      <c r="L26" s="72"/>
      <c r="M26" s="72"/>
      <c r="N26" s="72"/>
      <c r="O26" s="72"/>
      <c r="P26" s="72"/>
      <c r="Q26" s="72"/>
      <c r="R26" s="72"/>
      <c r="S26" s="114"/>
      <c r="T26" s="114"/>
      <c r="U26" s="114"/>
      <c r="V26" s="114"/>
      <c r="W26" s="114"/>
      <c r="X26" s="91"/>
      <c r="Z26" s="6"/>
      <c r="AA26" s="18"/>
      <c r="AB26" s="18"/>
      <c r="AC26" s="7"/>
      <c r="AD26" s="7"/>
    </row>
    <row r="27" spans="2:56" ht="4.9000000000000004" customHeight="1">
      <c r="B27" s="69"/>
      <c r="C27" s="70"/>
      <c r="D27" s="70"/>
      <c r="E27" s="70"/>
      <c r="F27" s="70"/>
      <c r="G27" s="70"/>
      <c r="H27" s="70"/>
      <c r="I27" s="72" t="s">
        <v>15</v>
      </c>
      <c r="J27" s="72"/>
      <c r="K27" s="72"/>
      <c r="L27" s="72"/>
      <c r="M27" s="72"/>
      <c r="N27" s="72"/>
      <c r="O27" s="72"/>
      <c r="P27" s="72"/>
      <c r="Q27" s="72"/>
      <c r="R27" s="72"/>
      <c r="S27" s="114"/>
      <c r="T27" s="114"/>
      <c r="U27" s="114"/>
      <c r="V27" s="114"/>
      <c r="W27" s="114"/>
      <c r="X27" s="91"/>
      <c r="Z27" s="6"/>
      <c r="AA27" s="18"/>
      <c r="AB27" s="18"/>
      <c r="AC27" s="7"/>
      <c r="AD27" s="7"/>
    </row>
    <row r="28" spans="2:56" ht="19.899999999999999" customHeight="1">
      <c r="B28" s="183" t="s">
        <v>18</v>
      </c>
      <c r="C28" s="184"/>
      <c r="D28" s="184"/>
      <c r="E28" s="184"/>
      <c r="F28" s="184"/>
      <c r="G28" s="184"/>
      <c r="H28" s="184"/>
      <c r="I28" s="182"/>
      <c r="J28" s="182"/>
      <c r="K28" s="182"/>
      <c r="L28" s="182"/>
      <c r="M28" s="182"/>
      <c r="N28" s="182"/>
      <c r="O28" s="182"/>
      <c r="P28" s="182"/>
      <c r="Q28" s="182"/>
      <c r="R28" s="182"/>
      <c r="S28" s="182"/>
      <c r="T28" s="75"/>
      <c r="U28" s="75"/>
      <c r="V28" s="75"/>
      <c r="W28" s="75"/>
      <c r="X28" s="17"/>
      <c r="Z28" s="6"/>
      <c r="AA28" s="18"/>
      <c r="AB28" s="18"/>
      <c r="AC28" s="7"/>
      <c r="AD28" s="7"/>
    </row>
    <row r="29" spans="2:56" ht="4.9000000000000004" customHeight="1">
      <c r="B29" s="2"/>
      <c r="C29" s="5"/>
      <c r="D29" s="5"/>
      <c r="E29" s="5"/>
      <c r="F29" s="5"/>
      <c r="G29" s="5"/>
      <c r="H29" s="5"/>
      <c r="I29" s="5"/>
      <c r="J29" s="5"/>
      <c r="K29" s="5"/>
      <c r="L29" s="5"/>
      <c r="M29" s="5"/>
      <c r="N29" s="5"/>
      <c r="O29" s="5"/>
      <c r="P29" s="5"/>
      <c r="Q29" s="5"/>
      <c r="R29" s="5"/>
      <c r="S29" s="5"/>
      <c r="T29" s="5"/>
      <c r="U29" s="75"/>
      <c r="V29" s="75"/>
      <c r="W29" s="75"/>
      <c r="X29" s="17"/>
      <c r="Z29" s="6"/>
      <c r="AA29" s="18"/>
      <c r="AB29" s="18"/>
      <c r="AC29" s="7"/>
      <c r="AD29" s="7"/>
    </row>
    <row r="30" spans="2:56" ht="6" hidden="1" customHeight="1">
      <c r="Z30" s="6"/>
      <c r="AA30" s="9"/>
      <c r="AB30" s="9"/>
      <c r="AC30" s="8"/>
      <c r="AD30" s="8"/>
    </row>
    <row r="31" spans="2:56" ht="19.899999999999999" customHeight="1">
      <c r="B31" s="61" t="s">
        <v>19</v>
      </c>
      <c r="C31" s="62"/>
      <c r="D31" s="62"/>
      <c r="E31" s="63"/>
      <c r="F31" s="63"/>
      <c r="G31" s="63"/>
      <c r="H31" s="63"/>
      <c r="I31" s="63"/>
      <c r="J31" s="63"/>
      <c r="K31" s="63"/>
      <c r="L31" s="63"/>
      <c r="M31" s="63"/>
      <c r="N31" s="63"/>
      <c r="O31" s="63"/>
      <c r="P31" s="63"/>
      <c r="Q31" s="63"/>
      <c r="R31" s="63"/>
      <c r="S31" s="63"/>
      <c r="T31" s="63"/>
      <c r="U31" s="63"/>
      <c r="V31" s="63"/>
      <c r="W31" s="63"/>
      <c r="X31" s="64"/>
      <c r="Z31" s="6"/>
      <c r="AA31" s="9"/>
      <c r="AB31" s="9"/>
      <c r="AC31" s="171"/>
      <c r="AD31" s="9"/>
    </row>
    <row r="32" spans="2:56" ht="5.25" customHeight="1">
      <c r="B32" s="93"/>
      <c r="C32" s="94"/>
      <c r="D32" s="94"/>
      <c r="E32" s="94"/>
      <c r="F32" s="94"/>
      <c r="G32" s="94"/>
      <c r="H32" s="94"/>
      <c r="I32" s="94"/>
      <c r="J32" s="94"/>
      <c r="K32" s="94"/>
      <c r="L32" s="94"/>
      <c r="M32" s="94"/>
      <c r="N32" s="94"/>
      <c r="O32" s="94"/>
      <c r="P32" s="94"/>
      <c r="Q32" s="94"/>
      <c r="R32" s="94"/>
      <c r="S32" s="94"/>
      <c r="T32" s="94"/>
      <c r="U32" s="94"/>
      <c r="V32" s="94"/>
      <c r="W32" s="94"/>
      <c r="X32" s="95"/>
      <c r="Z32" s="6"/>
      <c r="AA32" s="9"/>
      <c r="AB32" s="9"/>
      <c r="AC32" s="9"/>
      <c r="AD32" s="9"/>
    </row>
    <row r="33" spans="1:31" s="24" customFormat="1" ht="13.9" customHeight="1">
      <c r="B33" s="77"/>
      <c r="C33" s="51" t="s">
        <v>20</v>
      </c>
      <c r="D33" s="13"/>
      <c r="E33" s="51"/>
      <c r="F33" s="51"/>
      <c r="G33" s="51"/>
      <c r="H33" s="51"/>
      <c r="I33" s="201" t="s">
        <v>21</v>
      </c>
      <c r="J33" s="201"/>
      <c r="K33" s="201"/>
      <c r="L33" s="201"/>
      <c r="M33" s="201"/>
      <c r="N33" s="201"/>
      <c r="O33" s="201"/>
      <c r="P33" s="201"/>
      <c r="Q33" s="201"/>
      <c r="R33" s="201"/>
      <c r="S33" s="201"/>
      <c r="T33" s="201"/>
      <c r="U33" s="201"/>
      <c r="V33" s="201"/>
      <c r="W33" s="201"/>
      <c r="X33" s="34"/>
      <c r="AA33" s="27"/>
      <c r="AB33" s="27"/>
      <c r="AC33" s="117" t="s">
        <v>22</v>
      </c>
      <c r="AD33" s="28">
        <f>VLOOKUP(I33,Prod!A2:D16,2,FALSE)</f>
        <v>1</v>
      </c>
    </row>
    <row r="34" spans="1:31" s="24" customFormat="1" ht="5.25" customHeight="1">
      <c r="B34" s="77"/>
      <c r="C34" s="15"/>
      <c r="D34" s="51"/>
      <c r="E34" s="51"/>
      <c r="F34" s="51"/>
      <c r="G34" s="51"/>
      <c r="H34" s="51"/>
      <c r="I34" s="51"/>
      <c r="J34" s="51"/>
      <c r="K34" s="51"/>
      <c r="L34" s="51"/>
      <c r="M34" s="51"/>
      <c r="N34" s="51"/>
      <c r="O34" s="51"/>
      <c r="P34" s="51"/>
      <c r="Q34" s="51"/>
      <c r="R34" s="29"/>
      <c r="S34" s="13"/>
      <c r="T34" s="13"/>
      <c r="U34" s="13"/>
      <c r="V34" s="13"/>
      <c r="W34" s="13"/>
      <c r="X34" s="115"/>
      <c r="AA34" s="27"/>
      <c r="AB34" s="27"/>
      <c r="AC34" s="27"/>
      <c r="AD34" s="27"/>
    </row>
    <row r="35" spans="1:31" s="24" customFormat="1" ht="13.9" customHeight="1">
      <c r="B35" s="77"/>
      <c r="C35" s="185" t="s">
        <v>23</v>
      </c>
      <c r="D35" s="185"/>
      <c r="E35" s="185"/>
      <c r="F35" s="185"/>
      <c r="G35" s="185"/>
      <c r="H35" s="185"/>
      <c r="I35" s="189" t="s">
        <v>21</v>
      </c>
      <c r="J35" s="189"/>
      <c r="K35" s="189"/>
      <c r="L35" s="189"/>
      <c r="M35" s="189"/>
      <c r="N35" s="189"/>
      <c r="O35" s="189"/>
      <c r="P35" s="189"/>
      <c r="Q35" s="189"/>
      <c r="R35" s="189"/>
      <c r="S35" s="189"/>
      <c r="T35" s="189"/>
      <c r="U35" s="189"/>
      <c r="V35" s="189"/>
      <c r="W35" s="189"/>
      <c r="X35" s="34"/>
      <c r="AA35" s="27"/>
      <c r="AB35" s="27"/>
      <c r="AC35" s="117"/>
      <c r="AD35" s="117"/>
    </row>
    <row r="36" spans="1:31" s="24" customFormat="1" ht="6" customHeight="1">
      <c r="B36" s="77"/>
      <c r="C36" s="70"/>
      <c r="D36" s="70"/>
      <c r="E36" s="70"/>
      <c r="F36" s="70"/>
      <c r="G36" s="70"/>
      <c r="H36" s="70"/>
      <c r="I36" s="51"/>
      <c r="J36" s="51"/>
      <c r="K36" s="51"/>
      <c r="L36" s="51"/>
      <c r="M36" s="51"/>
      <c r="N36" s="51"/>
      <c r="O36" s="51"/>
      <c r="P36" s="51"/>
      <c r="Q36" s="51"/>
      <c r="R36" s="51"/>
      <c r="S36" s="51"/>
      <c r="T36" s="51"/>
      <c r="U36" s="51"/>
      <c r="V36" s="51"/>
      <c r="W36" s="51"/>
      <c r="X36" s="34"/>
      <c r="AA36" s="27"/>
      <c r="AB36" s="27"/>
      <c r="AC36" s="117"/>
      <c r="AD36" s="117"/>
    </row>
    <row r="37" spans="1:31" s="24" customFormat="1" ht="13.9" customHeight="1">
      <c r="B37" s="77"/>
      <c r="C37" s="184" t="s">
        <v>24</v>
      </c>
      <c r="D37" s="184"/>
      <c r="E37" s="184"/>
      <c r="F37" s="184"/>
      <c r="G37" s="184"/>
      <c r="H37" s="184"/>
      <c r="I37" s="189"/>
      <c r="J37" s="189"/>
      <c r="K37" s="189"/>
      <c r="L37" s="189"/>
      <c r="M37" s="189"/>
      <c r="N37" s="189"/>
      <c r="O37" s="189"/>
      <c r="P37" s="189"/>
      <c r="Q37" s="189"/>
      <c r="R37" s="189"/>
      <c r="S37" s="189"/>
      <c r="T37" s="189"/>
      <c r="U37" s="189"/>
      <c r="V37" s="189"/>
      <c r="W37" s="189"/>
      <c r="X37" s="34"/>
      <c r="AA37" s="27"/>
      <c r="AB37" s="27"/>
      <c r="AC37" s="27"/>
      <c r="AD37" s="27"/>
    </row>
    <row r="38" spans="1:31" s="24" customFormat="1" ht="4.9000000000000004" customHeight="1">
      <c r="B38" s="77"/>
      <c r="C38" s="70"/>
      <c r="D38" s="70"/>
      <c r="E38" s="70"/>
      <c r="F38" s="70"/>
      <c r="G38" s="70"/>
      <c r="H38" s="70"/>
      <c r="I38" s="51"/>
      <c r="J38" s="51"/>
      <c r="K38" s="51"/>
      <c r="L38" s="51"/>
      <c r="M38" s="51"/>
      <c r="N38" s="51"/>
      <c r="O38" s="51"/>
      <c r="P38" s="51"/>
      <c r="Q38" s="51"/>
      <c r="R38" s="51"/>
      <c r="S38" s="51"/>
      <c r="T38" s="51"/>
      <c r="U38" s="51"/>
      <c r="V38" s="51"/>
      <c r="W38" s="51"/>
      <c r="X38" s="34"/>
      <c r="AA38" s="27"/>
      <c r="AB38" s="27"/>
      <c r="AC38" s="27"/>
      <c r="AD38" s="27"/>
    </row>
    <row r="39" spans="1:31" s="24" customFormat="1" ht="22.9" customHeight="1">
      <c r="B39" s="77"/>
      <c r="C39" s="187" t="s">
        <v>25</v>
      </c>
      <c r="D39" s="187"/>
      <c r="E39" s="187"/>
      <c r="F39" s="187"/>
      <c r="G39" s="187"/>
      <c r="H39" s="187"/>
      <c r="I39" s="178"/>
      <c r="J39" s="178"/>
      <c r="K39" s="178"/>
      <c r="L39" s="178"/>
      <c r="M39" s="178"/>
      <c r="N39" s="178"/>
      <c r="O39" s="178"/>
      <c r="P39" s="178"/>
      <c r="Q39" s="178"/>
      <c r="R39" s="178"/>
      <c r="S39" s="178"/>
      <c r="T39" s="178"/>
      <c r="U39" s="178"/>
      <c r="V39" s="178"/>
      <c r="W39" s="178"/>
      <c r="X39" s="34"/>
      <c r="Y39" s="30"/>
      <c r="AA39" s="27"/>
      <c r="AB39" s="27"/>
      <c r="AC39" s="32" t="s">
        <v>26</v>
      </c>
      <c r="AD39" s="27"/>
    </row>
    <row r="40" spans="1:31" s="24" customFormat="1" ht="4.9000000000000004" customHeight="1">
      <c r="B40" s="77"/>
      <c r="C40" s="16"/>
      <c r="D40" s="16"/>
      <c r="E40" s="16"/>
      <c r="F40" s="16"/>
      <c r="G40" s="16"/>
      <c r="H40" s="15"/>
      <c r="I40" s="15"/>
      <c r="J40" s="15"/>
      <c r="K40" s="15"/>
      <c r="L40" s="15"/>
      <c r="M40" s="15"/>
      <c r="N40" s="15"/>
      <c r="O40" s="15"/>
      <c r="P40" s="15"/>
      <c r="Q40" s="15"/>
      <c r="R40" s="15"/>
      <c r="S40" s="15"/>
      <c r="T40" s="15"/>
      <c r="U40" s="15"/>
      <c r="V40" s="15"/>
      <c r="W40" s="15"/>
      <c r="X40" s="34"/>
      <c r="Y40" s="30"/>
      <c r="AA40" s="27"/>
      <c r="AB40" s="27"/>
      <c r="AC40" s="27"/>
      <c r="AD40" s="27"/>
    </row>
    <row r="41" spans="1:31" s="24" customFormat="1" ht="13.9" customHeight="1">
      <c r="A41" s="30"/>
      <c r="B41" s="77"/>
      <c r="C41" s="13" t="s">
        <v>27</v>
      </c>
      <c r="D41" s="13"/>
      <c r="E41" s="16"/>
      <c r="F41" s="51"/>
      <c r="G41" s="51"/>
      <c r="H41" s="15"/>
      <c r="I41" s="194"/>
      <c r="J41" s="194"/>
      <c r="K41" s="194"/>
      <c r="L41" s="194"/>
      <c r="M41" s="51" t="str">
        <f>IF(AA41,"mt",IF(AB41,"m3/15°C",""))</f>
        <v/>
      </c>
      <c r="N41" s="51"/>
      <c r="O41" s="51"/>
      <c r="P41" s="15"/>
      <c r="Q41" s="15" t="s">
        <v>28</v>
      </c>
      <c r="R41" s="15"/>
      <c r="S41" s="51" t="s">
        <v>29</v>
      </c>
      <c r="T41" s="15"/>
      <c r="U41" s="15"/>
      <c r="V41" s="15"/>
      <c r="W41" s="51"/>
      <c r="X41" s="34"/>
      <c r="AA41" s="27" t="b">
        <v>0</v>
      </c>
      <c r="AB41" s="27" t="b">
        <v>0</v>
      </c>
      <c r="AC41" s="27" t="b">
        <f>IF(AND(AA41,AB41),TRUE,FALSE)</f>
        <v>0</v>
      </c>
      <c r="AD41" s="27" t="b">
        <f>IF(AND(AA41=FALSE,AB41=FALSE),TRUE,FALSE)</f>
        <v>1</v>
      </c>
      <c r="AE41" s="30"/>
    </row>
    <row r="42" spans="1:31" s="24" customFormat="1" ht="4.9000000000000004" customHeight="1">
      <c r="A42" s="30"/>
      <c r="B42" s="77"/>
      <c r="C42" s="13"/>
      <c r="D42" s="13"/>
      <c r="E42" s="16"/>
      <c r="F42" s="51"/>
      <c r="G42" s="51"/>
      <c r="H42" s="15"/>
      <c r="I42" s="51"/>
      <c r="J42" s="51"/>
      <c r="K42" s="51"/>
      <c r="L42" s="13"/>
      <c r="M42" s="15"/>
      <c r="N42" s="51"/>
      <c r="O42" s="51"/>
      <c r="P42" s="15"/>
      <c r="Q42" s="19"/>
      <c r="R42" s="15"/>
      <c r="S42" s="15"/>
      <c r="T42" s="15"/>
      <c r="U42" s="13"/>
      <c r="V42" s="13"/>
      <c r="W42" s="13"/>
      <c r="X42" s="34"/>
      <c r="AA42" s="27"/>
      <c r="AB42" s="27"/>
      <c r="AC42" s="27"/>
      <c r="AD42" s="27"/>
      <c r="AE42" s="30"/>
    </row>
    <row r="43" spans="1:31" s="47" customFormat="1" ht="13.9" customHeight="1">
      <c r="A43" s="24"/>
      <c r="B43" s="77"/>
      <c r="C43" s="51" t="s">
        <v>30</v>
      </c>
      <c r="D43" s="14"/>
      <c r="E43" s="13"/>
      <c r="F43" s="51"/>
      <c r="G43" s="51"/>
      <c r="H43" s="15"/>
      <c r="I43" s="192">
        <f>I41*AD43*1000</f>
        <v>0</v>
      </c>
      <c r="J43" s="193"/>
      <c r="K43" s="193"/>
      <c r="L43" s="193"/>
      <c r="M43" s="45" t="s">
        <v>31</v>
      </c>
      <c r="N43" s="51"/>
      <c r="O43" s="51"/>
      <c r="P43" s="51"/>
      <c r="Q43" s="51"/>
      <c r="R43" s="51"/>
      <c r="S43" s="51"/>
      <c r="T43" s="15"/>
      <c r="U43" s="46" t="str">
        <f>CONCATENATE("Please specify Energy content in MJ per ",IF(AB43=2,"kg: ","l: "))</f>
        <v xml:space="preserve">Please specify Energy content in MJ per kg: </v>
      </c>
      <c r="V43" s="190"/>
      <c r="W43" s="190"/>
      <c r="X43" s="34"/>
      <c r="Y43" s="24"/>
      <c r="Z43" s="24"/>
      <c r="AA43" s="27" t="s">
        <v>32</v>
      </c>
      <c r="AB43" s="31">
        <f>IF(AB41,3,2)</f>
        <v>2</v>
      </c>
      <c r="AC43" s="27" t="s">
        <v>33</v>
      </c>
      <c r="AD43" s="28">
        <f>IF(AD33=8,V43,VLOOKUP(AD33,Prod!B2:D16,'PoS form'!AB43))</f>
        <v>0</v>
      </c>
      <c r="AE43" s="24"/>
    </row>
    <row r="44" spans="1:31" s="47" customFormat="1" ht="3" customHeight="1">
      <c r="A44" s="24"/>
      <c r="B44" s="77"/>
      <c r="C44" s="51"/>
      <c r="D44" s="14"/>
      <c r="E44" s="13"/>
      <c r="F44" s="51"/>
      <c r="G44" s="51"/>
      <c r="H44" s="15"/>
      <c r="I44" s="15"/>
      <c r="J44" s="15"/>
      <c r="K44" s="15"/>
      <c r="L44" s="15"/>
      <c r="M44" s="15"/>
      <c r="N44" s="15"/>
      <c r="O44" s="15"/>
      <c r="P44" s="51"/>
      <c r="Q44" s="51"/>
      <c r="R44" s="51"/>
      <c r="S44" s="51"/>
      <c r="T44" s="15"/>
      <c r="U44" s="46"/>
      <c r="V44" s="113"/>
      <c r="W44" s="113"/>
      <c r="X44" s="34"/>
      <c r="Y44" s="24"/>
      <c r="Z44" s="24"/>
      <c r="AA44" s="27" t="s">
        <v>34</v>
      </c>
      <c r="AB44" s="31"/>
      <c r="AC44" s="27"/>
      <c r="AD44" s="27"/>
      <c r="AE44" s="24"/>
    </row>
    <row r="45" spans="1:31" s="47" customFormat="1" ht="13.9" customHeight="1">
      <c r="A45" s="24"/>
      <c r="B45" s="77"/>
      <c r="C45" s="83" t="s">
        <v>186</v>
      </c>
      <c r="D45" s="29"/>
      <c r="E45" s="84"/>
      <c r="F45" s="84"/>
      <c r="G45" s="84"/>
      <c r="H45" s="85"/>
      <c r="I45" s="84"/>
      <c r="J45" s="85" t="s">
        <v>35</v>
      </c>
      <c r="K45" s="15"/>
      <c r="L45" s="89"/>
      <c r="M45" s="51"/>
      <c r="N45" s="51"/>
      <c r="O45" s="51"/>
      <c r="P45" s="51"/>
      <c r="Q45" s="51"/>
      <c r="R45" s="51"/>
      <c r="S45" s="51"/>
      <c r="T45" s="15"/>
      <c r="U45" s="46"/>
      <c r="V45" s="113"/>
      <c r="W45" s="113"/>
      <c r="X45" s="34"/>
      <c r="Y45" s="24"/>
      <c r="Z45" s="24"/>
      <c r="AA45" s="27" t="b">
        <v>0</v>
      </c>
      <c r="AB45" s="31"/>
      <c r="AC45" s="27"/>
      <c r="AD45" s="27"/>
      <c r="AE45" s="24"/>
    </row>
    <row r="46" spans="1:31" s="47" customFormat="1" ht="3" customHeight="1">
      <c r="A46" s="24"/>
      <c r="B46" s="77"/>
      <c r="C46" s="29"/>
      <c r="D46" s="29"/>
      <c r="E46" s="29"/>
      <c r="F46" s="84"/>
      <c r="G46" s="85"/>
      <c r="H46" s="85"/>
      <c r="I46" s="86"/>
      <c r="J46" s="29"/>
      <c r="K46" s="15"/>
      <c r="L46" s="89"/>
      <c r="M46" s="51"/>
      <c r="N46" s="51"/>
      <c r="O46" s="51"/>
      <c r="P46" s="51"/>
      <c r="Q46" s="51"/>
      <c r="R46" s="51"/>
      <c r="S46" s="51"/>
      <c r="T46" s="15"/>
      <c r="U46" s="46"/>
      <c r="V46" s="113"/>
      <c r="W46" s="113"/>
      <c r="X46" s="34"/>
      <c r="Y46" s="24"/>
      <c r="Z46" s="24"/>
      <c r="AA46" s="27"/>
      <c r="AB46" s="31"/>
      <c r="AC46" s="27"/>
      <c r="AD46" s="27"/>
      <c r="AE46" s="24"/>
    </row>
    <row r="47" spans="1:31" s="47" customFormat="1" ht="13.9" customHeight="1">
      <c r="A47" s="24"/>
      <c r="B47" s="77"/>
      <c r="C47" s="83" t="s">
        <v>187</v>
      </c>
      <c r="D47" s="29"/>
      <c r="E47" s="84"/>
      <c r="F47" s="84"/>
      <c r="G47" s="84"/>
      <c r="H47" s="85"/>
      <c r="I47" s="84"/>
      <c r="J47" s="85" t="s">
        <v>35</v>
      </c>
      <c r="K47" s="15"/>
      <c r="L47" s="89"/>
      <c r="M47" s="51"/>
      <c r="N47" s="51"/>
      <c r="O47" s="51"/>
      <c r="P47" s="51"/>
      <c r="Q47" s="85"/>
      <c r="R47" s="51"/>
      <c r="S47" s="51"/>
      <c r="T47" s="15"/>
      <c r="U47" s="46"/>
      <c r="V47" s="113"/>
      <c r="W47" s="113"/>
      <c r="X47" s="34"/>
      <c r="Y47" s="24"/>
      <c r="Z47" s="24"/>
      <c r="AA47" s="27" t="b">
        <v>0</v>
      </c>
      <c r="AB47" s="31" t="b">
        <v>0</v>
      </c>
      <c r="AC47" s="27" t="b">
        <f>IF(AND(AA47,AB47),TRUE,FALSE)</f>
        <v>0</v>
      </c>
      <c r="AD47" s="27"/>
      <c r="AE47" s="24"/>
    </row>
    <row r="48" spans="1:31" s="47" customFormat="1" ht="3" customHeight="1">
      <c r="A48" s="24"/>
      <c r="B48" s="77"/>
      <c r="C48" s="29"/>
      <c r="D48" s="83"/>
      <c r="E48" s="84"/>
      <c r="F48" s="84"/>
      <c r="G48" s="84"/>
      <c r="H48" s="85"/>
      <c r="I48" s="84"/>
      <c r="J48" s="87"/>
      <c r="K48" s="29"/>
      <c r="L48" s="87"/>
      <c r="M48" s="84"/>
      <c r="N48" s="51"/>
      <c r="O48" s="51"/>
      <c r="P48" s="51"/>
      <c r="Q48" s="51"/>
      <c r="R48" s="51"/>
      <c r="S48" s="51"/>
      <c r="T48" s="15"/>
      <c r="U48" s="46"/>
      <c r="V48" s="113"/>
      <c r="W48" s="113"/>
      <c r="X48" s="34"/>
      <c r="Y48" s="24"/>
      <c r="Z48" s="24"/>
      <c r="AA48" s="27"/>
      <c r="AB48" s="31"/>
      <c r="AC48" s="27"/>
      <c r="AD48" s="27"/>
      <c r="AE48" s="24"/>
    </row>
    <row r="49" spans="1:31" s="47" customFormat="1" ht="13.9" customHeight="1">
      <c r="A49" s="24"/>
      <c r="B49" s="77"/>
      <c r="C49" s="83" t="s">
        <v>36</v>
      </c>
      <c r="D49" s="29"/>
      <c r="E49" s="88"/>
      <c r="F49" s="88"/>
      <c r="G49" s="88"/>
      <c r="H49" s="88"/>
      <c r="I49" s="198" t="s">
        <v>21</v>
      </c>
      <c r="J49" s="199"/>
      <c r="K49" s="199"/>
      <c r="L49" s="200"/>
      <c r="M49" s="51"/>
      <c r="N49" s="51"/>
      <c r="O49" s="51"/>
      <c r="P49" s="51"/>
      <c r="Q49" s="51"/>
      <c r="R49" s="51"/>
      <c r="S49" s="51"/>
      <c r="T49" s="15"/>
      <c r="U49" s="46"/>
      <c r="V49" s="113"/>
      <c r="W49" s="113"/>
      <c r="X49" s="34"/>
      <c r="Y49" s="24"/>
      <c r="Z49" s="24"/>
      <c r="AA49" s="27" t="s">
        <v>21</v>
      </c>
      <c r="AB49" s="31" t="b">
        <v>1</v>
      </c>
      <c r="AC49" s="27" t="b">
        <v>0</v>
      </c>
      <c r="AD49" s="27"/>
      <c r="AE49" s="24"/>
    </row>
    <row r="50" spans="1:31" s="47" customFormat="1" ht="4.1500000000000004" customHeight="1">
      <c r="A50" s="24"/>
      <c r="B50" s="77"/>
      <c r="C50" s="83"/>
      <c r="D50" s="29"/>
      <c r="E50" s="88"/>
      <c r="F50" s="88"/>
      <c r="G50" s="88"/>
      <c r="H50" s="29"/>
      <c r="I50" s="29"/>
      <c r="J50" s="29"/>
      <c r="K50" s="29"/>
      <c r="L50" s="29"/>
      <c r="M50" s="29"/>
      <c r="N50" s="29"/>
      <c r="O50" s="29"/>
      <c r="P50" s="51"/>
      <c r="Q50" s="51"/>
      <c r="R50" s="51"/>
      <c r="S50" s="51"/>
      <c r="T50" s="15"/>
      <c r="U50" s="46"/>
      <c r="V50" s="113"/>
      <c r="W50" s="113"/>
      <c r="X50" s="34"/>
      <c r="Y50" s="24"/>
      <c r="Z50" s="24"/>
      <c r="AA50" s="27"/>
      <c r="AB50" s="31"/>
      <c r="AC50" s="27"/>
      <c r="AD50" s="27"/>
      <c r="AE50" s="24"/>
    </row>
    <row r="51" spans="1:31" s="47" customFormat="1" ht="18" customHeight="1">
      <c r="A51" s="24"/>
      <c r="B51" s="77"/>
      <c r="C51" s="13" t="s">
        <v>221</v>
      </c>
      <c r="D51" s="70"/>
      <c r="E51" s="70"/>
      <c r="F51" s="70"/>
      <c r="G51" s="70"/>
      <c r="H51" s="70"/>
      <c r="I51" s="70"/>
      <c r="J51" s="70"/>
      <c r="K51" s="70"/>
      <c r="L51" s="70"/>
      <c r="M51" s="70"/>
      <c r="N51" s="70"/>
      <c r="O51" s="70"/>
      <c r="P51" s="5"/>
      <c r="Q51" s="191"/>
      <c r="R51" s="191"/>
      <c r="S51" s="191"/>
      <c r="T51" s="5"/>
      <c r="U51" s="75"/>
      <c r="V51" s="75"/>
      <c r="W51" s="75"/>
      <c r="X51" s="17"/>
      <c r="Y51" s="24"/>
      <c r="Z51" s="24"/>
      <c r="AA51" s="27"/>
      <c r="AB51" s="31"/>
      <c r="AC51" s="27"/>
      <c r="AD51" s="27"/>
      <c r="AE51" s="24"/>
    </row>
    <row r="52" spans="1:31" s="47" customFormat="1" ht="4.1500000000000004" customHeight="1">
      <c r="A52" s="24"/>
      <c r="B52" s="77"/>
      <c r="C52" s="29"/>
      <c r="D52" s="160"/>
      <c r="E52" s="160"/>
      <c r="F52" s="160"/>
      <c r="G52" s="160"/>
      <c r="H52" s="160"/>
      <c r="I52" s="160"/>
      <c r="J52" s="160"/>
      <c r="K52" s="160"/>
      <c r="L52" s="160"/>
      <c r="M52" s="160"/>
      <c r="N52" s="160"/>
      <c r="O52" s="160"/>
      <c r="P52" s="3"/>
      <c r="Q52" s="162"/>
      <c r="R52" s="162"/>
      <c r="S52" s="162"/>
      <c r="T52" s="3"/>
      <c r="U52" s="161"/>
      <c r="V52" s="161"/>
      <c r="W52" s="161"/>
      <c r="X52" s="17"/>
      <c r="Y52" s="24"/>
      <c r="Z52" s="24"/>
      <c r="AA52" s="27"/>
      <c r="AB52" s="31"/>
      <c r="AC52" s="27"/>
      <c r="AD52" s="27"/>
      <c r="AE52" s="24"/>
    </row>
    <row r="53" spans="1:31" s="47" customFormat="1" ht="18" customHeight="1">
      <c r="A53" s="24"/>
      <c r="B53" s="77"/>
      <c r="C53" s="13" t="s">
        <v>214</v>
      </c>
      <c r="D53" s="70"/>
      <c r="E53" s="70"/>
      <c r="F53" s="70"/>
      <c r="G53" s="70"/>
      <c r="H53" s="70"/>
      <c r="I53" s="70"/>
      <c r="J53" s="70"/>
      <c r="K53" s="70"/>
      <c r="L53" s="70"/>
      <c r="M53" s="70"/>
      <c r="N53" s="70"/>
      <c r="O53" s="70"/>
      <c r="P53" s="5"/>
      <c r="Q53" s="191"/>
      <c r="R53" s="191"/>
      <c r="S53" s="191"/>
      <c r="T53" s="5"/>
      <c r="U53" s="75"/>
      <c r="V53" s="75"/>
      <c r="W53" s="75"/>
      <c r="X53" s="17"/>
      <c r="Y53" s="24"/>
      <c r="Z53" s="24"/>
      <c r="AA53" s="27"/>
      <c r="AB53" s="31"/>
      <c r="AC53" s="27"/>
      <c r="AD53" s="27"/>
      <c r="AE53" s="24"/>
    </row>
    <row r="54" spans="1:31" s="47" customFormat="1" ht="4.1500000000000004" customHeight="1">
      <c r="A54" s="24"/>
      <c r="B54" s="77"/>
      <c r="C54" s="13"/>
      <c r="D54" s="70"/>
      <c r="E54" s="70"/>
      <c r="F54" s="70"/>
      <c r="G54" s="70"/>
      <c r="H54" s="70"/>
      <c r="I54" s="70"/>
      <c r="J54" s="70"/>
      <c r="K54" s="70"/>
      <c r="L54" s="70"/>
      <c r="M54" s="70"/>
      <c r="N54" s="70"/>
      <c r="O54" s="70"/>
      <c r="P54" s="74"/>
      <c r="Q54" s="163"/>
      <c r="R54" s="163"/>
      <c r="S54" s="51"/>
      <c r="T54" s="13"/>
      <c r="U54" s="13"/>
      <c r="V54" s="13"/>
      <c r="W54" s="13"/>
      <c r="X54" s="34"/>
      <c r="Y54" s="24"/>
      <c r="Z54" s="24"/>
      <c r="AA54" s="27"/>
      <c r="AB54" s="31"/>
      <c r="AC54" s="27"/>
      <c r="AD54" s="27"/>
      <c r="AE54" s="24"/>
    </row>
    <row r="55" spans="1:31" s="24" customFormat="1" ht="18" customHeight="1">
      <c r="B55" s="77"/>
      <c r="C55" s="13" t="s">
        <v>215</v>
      </c>
      <c r="D55" s="70"/>
      <c r="E55" s="70"/>
      <c r="F55" s="70"/>
      <c r="G55" s="70"/>
      <c r="H55" s="70"/>
      <c r="I55" s="70"/>
      <c r="J55" s="70"/>
      <c r="K55" s="70"/>
      <c r="L55" s="70"/>
      <c r="M55" s="70"/>
      <c r="N55" s="70"/>
      <c r="O55" s="70"/>
      <c r="P55" s="5"/>
      <c r="Q55" s="182"/>
      <c r="R55" s="182"/>
      <c r="S55" s="182"/>
      <c r="T55" s="5"/>
      <c r="U55" s="75"/>
      <c r="V55" s="75"/>
      <c r="W55" s="75"/>
      <c r="X55" s="17"/>
      <c r="AA55" s="27" t="s">
        <v>37</v>
      </c>
      <c r="AB55" s="27"/>
      <c r="AC55" s="27"/>
      <c r="AD55" s="27"/>
    </row>
    <row r="56" spans="1:31" s="24" customFormat="1" ht="4.1500000000000004" customHeight="1">
      <c r="B56" s="136"/>
      <c r="C56" s="154"/>
      <c r="D56" s="137"/>
      <c r="E56" s="137"/>
      <c r="F56" s="137"/>
      <c r="G56" s="137"/>
      <c r="H56" s="137"/>
      <c r="I56" s="137"/>
      <c r="J56" s="137"/>
      <c r="K56" s="137"/>
      <c r="L56" s="137"/>
      <c r="M56" s="137"/>
      <c r="N56" s="137"/>
      <c r="O56" s="137"/>
      <c r="P56" s="155"/>
      <c r="Q56" s="156"/>
      <c r="R56" s="157"/>
      <c r="S56" s="157"/>
      <c r="T56" s="155"/>
      <c r="U56" s="158"/>
      <c r="V56" s="158"/>
      <c r="W56" s="158"/>
      <c r="X56" s="159"/>
      <c r="AA56" s="27"/>
      <c r="AB56" s="27"/>
      <c r="AC56" s="27"/>
      <c r="AD56" s="27"/>
    </row>
    <row r="57" spans="1:31" ht="19.899999999999999" customHeight="1">
      <c r="B57" s="65" t="s">
        <v>38</v>
      </c>
      <c r="C57" s="57"/>
      <c r="D57" s="57"/>
      <c r="E57" s="66"/>
      <c r="F57" s="66"/>
      <c r="G57" s="66"/>
      <c r="H57" s="66"/>
      <c r="I57" s="66"/>
      <c r="J57" s="66"/>
      <c r="K57" s="66"/>
      <c r="L57" s="66"/>
      <c r="M57" s="66"/>
      <c r="N57" s="66"/>
      <c r="O57" s="66"/>
      <c r="P57" s="66"/>
      <c r="Q57" s="66"/>
      <c r="R57" s="66"/>
      <c r="S57" s="66"/>
      <c r="T57" s="66"/>
      <c r="U57" s="66"/>
      <c r="V57" s="66"/>
      <c r="W57" s="66"/>
      <c r="X57" s="67"/>
      <c r="Z57" s="6"/>
      <c r="AA57" s="27" t="s">
        <v>39</v>
      </c>
      <c r="AB57" s="32"/>
      <c r="AC57" s="32"/>
      <c r="AD57" s="32"/>
    </row>
    <row r="58" spans="1:31" s="24" customFormat="1" ht="22.9" customHeight="1">
      <c r="B58" s="220" t="s">
        <v>188</v>
      </c>
      <c r="C58" s="221"/>
      <c r="D58" s="221"/>
      <c r="E58" s="221"/>
      <c r="F58" s="221"/>
      <c r="G58" s="221"/>
      <c r="H58" s="221"/>
      <c r="I58" s="221"/>
      <c r="J58" s="221"/>
      <c r="K58" s="221"/>
      <c r="L58" s="221"/>
      <c r="M58" s="221"/>
      <c r="N58" s="221"/>
      <c r="O58" s="221"/>
      <c r="P58" s="221"/>
      <c r="Q58" s="221"/>
      <c r="R58" s="221"/>
      <c r="S58" s="221"/>
      <c r="T58" s="221"/>
      <c r="U58" s="221"/>
      <c r="V58" s="221"/>
      <c r="W58" s="52" t="s">
        <v>35</v>
      </c>
      <c r="X58" s="68" t="s">
        <v>40</v>
      </c>
      <c r="AA58" s="27" t="b">
        <v>0</v>
      </c>
      <c r="AB58" s="27" t="b">
        <v>0</v>
      </c>
      <c r="AC58" s="27" t="b">
        <v>0</v>
      </c>
      <c r="AD58" s="27" t="b">
        <f>AND(AA58,AB58)</f>
        <v>0</v>
      </c>
    </row>
    <row r="59" spans="1:31" s="24" customFormat="1" ht="22.9" customHeight="1">
      <c r="B59" s="196" t="s">
        <v>41</v>
      </c>
      <c r="C59" s="197"/>
      <c r="D59" s="197"/>
      <c r="E59" s="197"/>
      <c r="F59" s="197"/>
      <c r="G59" s="197"/>
      <c r="H59" s="197"/>
      <c r="I59" s="197"/>
      <c r="J59" s="197"/>
      <c r="K59" s="197"/>
      <c r="L59" s="197"/>
      <c r="M59" s="197"/>
      <c r="N59" s="197"/>
      <c r="O59" s="197"/>
      <c r="P59" s="197"/>
      <c r="Q59" s="197"/>
      <c r="R59" s="197"/>
      <c r="S59" s="197"/>
      <c r="T59" s="197"/>
      <c r="U59" s="197"/>
      <c r="V59" s="5"/>
      <c r="W59" s="112" t="s">
        <v>35</v>
      </c>
      <c r="X59" s="79" t="s">
        <v>40</v>
      </c>
      <c r="AA59" s="27" t="b">
        <v>0</v>
      </c>
      <c r="AB59" s="27" t="b">
        <v>0</v>
      </c>
      <c r="AC59" s="27" t="b">
        <f>IF(AND(AA59,AB59),TRUE,FALSE)</f>
        <v>0</v>
      </c>
      <c r="AD59" s="27"/>
    </row>
    <row r="60" spans="1:31" s="24" customFormat="1" ht="22.9" customHeight="1">
      <c r="B60" s="209" t="s">
        <v>42</v>
      </c>
      <c r="C60" s="210"/>
      <c r="D60" s="210"/>
      <c r="E60" s="210"/>
      <c r="F60" s="210"/>
      <c r="G60" s="210"/>
      <c r="H60" s="210"/>
      <c r="I60" s="210"/>
      <c r="J60" s="210"/>
      <c r="K60" s="210"/>
      <c r="L60" s="210"/>
      <c r="M60" s="210"/>
      <c r="N60" s="210"/>
      <c r="O60" s="210"/>
      <c r="P60" s="210"/>
      <c r="Q60" s="210"/>
      <c r="R60" s="210"/>
      <c r="S60" s="210"/>
      <c r="T60" s="210"/>
      <c r="U60" s="210"/>
      <c r="V60" s="116"/>
      <c r="W60" s="96" t="s">
        <v>35</v>
      </c>
      <c r="X60" s="97" t="s">
        <v>40</v>
      </c>
      <c r="AA60" s="27" t="b">
        <v>0</v>
      </c>
      <c r="AB60" s="27" t="b">
        <v>0</v>
      </c>
      <c r="AC60" s="27" t="b">
        <f>IF(AND(AA60,AB60),TRUE,FALSE)</f>
        <v>0</v>
      </c>
      <c r="AD60" s="27"/>
    </row>
    <row r="61" spans="1:31" s="24" customFormat="1" ht="22.9" customHeight="1">
      <c r="B61" s="196" t="s">
        <v>189</v>
      </c>
      <c r="C61" s="197"/>
      <c r="D61" s="197"/>
      <c r="E61" s="197"/>
      <c r="F61" s="197"/>
      <c r="G61" s="197"/>
      <c r="H61" s="197"/>
      <c r="I61" s="197"/>
      <c r="J61" s="197"/>
      <c r="K61" s="197"/>
      <c r="L61" s="197"/>
      <c r="M61" s="197"/>
      <c r="N61" s="197"/>
      <c r="O61" s="197"/>
      <c r="P61" s="197"/>
      <c r="Q61" s="197"/>
      <c r="R61" s="197"/>
      <c r="S61" s="197"/>
      <c r="T61" s="197"/>
      <c r="U61" s="197"/>
      <c r="V61" s="133"/>
      <c r="W61" s="134" t="s">
        <v>35</v>
      </c>
      <c r="X61" s="135" t="s">
        <v>40</v>
      </c>
      <c r="AA61" s="27" t="b">
        <v>0</v>
      </c>
      <c r="AB61" s="27" t="b">
        <v>0</v>
      </c>
      <c r="AC61" s="27" t="b">
        <f>IF(AND(AA61,AB61),TRUE,FALSE)</f>
        <v>0</v>
      </c>
      <c r="AD61" s="27"/>
    </row>
    <row r="62" spans="1:31" s="24" customFormat="1" ht="18" customHeight="1">
      <c r="B62" s="183" t="s">
        <v>220</v>
      </c>
      <c r="C62" s="184"/>
      <c r="D62" s="184"/>
      <c r="E62" s="184"/>
      <c r="F62" s="184"/>
      <c r="G62" s="184"/>
      <c r="H62" s="184"/>
      <c r="I62" s="184"/>
      <c r="J62" s="184"/>
      <c r="K62" s="184"/>
      <c r="L62" s="184"/>
      <c r="M62" s="5"/>
      <c r="N62" s="5"/>
      <c r="O62" s="216"/>
      <c r="P62" s="216"/>
      <c r="Q62" s="216"/>
      <c r="R62" s="216"/>
      <c r="S62" s="216"/>
      <c r="T62" s="216"/>
      <c r="U62" s="216"/>
      <c r="V62" s="216"/>
      <c r="W62" s="216"/>
      <c r="X62" s="79"/>
      <c r="AA62" s="27"/>
      <c r="AB62" s="27"/>
      <c r="AC62" s="27"/>
      <c r="AD62" s="27"/>
    </row>
    <row r="63" spans="1:31" s="24" customFormat="1" ht="6" customHeight="1">
      <c r="B63" s="214"/>
      <c r="C63" s="215"/>
      <c r="D63" s="215"/>
      <c r="E63" s="215"/>
      <c r="F63" s="215"/>
      <c r="G63" s="215"/>
      <c r="H63" s="215"/>
      <c r="I63" s="215"/>
      <c r="J63" s="215"/>
      <c r="K63" s="215"/>
      <c r="L63" s="215"/>
      <c r="M63" s="4"/>
      <c r="N63" s="4"/>
      <c r="O63" s="4"/>
      <c r="P63" s="4"/>
      <c r="Q63" s="4"/>
      <c r="R63" s="4"/>
      <c r="S63" s="4"/>
      <c r="T63" s="4"/>
      <c r="U63" s="4"/>
      <c r="V63" s="4"/>
      <c r="W63" s="4"/>
      <c r="X63" s="153"/>
      <c r="AA63" s="27"/>
      <c r="AB63" s="27"/>
      <c r="AC63" s="27"/>
      <c r="AD63" s="27"/>
    </row>
    <row r="64" spans="1:31" s="24" customFormat="1" ht="22.15" customHeight="1">
      <c r="B64" s="218" t="s">
        <v>216</v>
      </c>
      <c r="C64" s="219"/>
      <c r="D64" s="219"/>
      <c r="E64" s="219"/>
      <c r="F64" s="219"/>
      <c r="G64" s="219"/>
      <c r="H64" s="219"/>
      <c r="I64" s="219"/>
      <c r="J64" s="219"/>
      <c r="K64" s="219"/>
      <c r="L64" s="219"/>
      <c r="M64" s="219"/>
      <c r="N64" s="219"/>
      <c r="O64" s="219"/>
      <c r="P64" s="219"/>
      <c r="Q64" s="219"/>
      <c r="R64" s="219"/>
      <c r="S64" s="219"/>
      <c r="T64" s="219"/>
      <c r="U64" s="219"/>
      <c r="V64" s="164"/>
      <c r="W64" s="165" t="s">
        <v>35</v>
      </c>
      <c r="X64" s="166" t="s">
        <v>40</v>
      </c>
      <c r="AA64" s="27" t="b">
        <v>0</v>
      </c>
      <c r="AB64" s="27" t="b">
        <v>0</v>
      </c>
      <c r="AC64" s="27" t="b">
        <f>IF(AND(AA64,AB64),TRUE,FALSE)</f>
        <v>0</v>
      </c>
      <c r="AD64" s="27"/>
    </row>
    <row r="65" spans="2:32" s="24" customFormat="1" ht="18" customHeight="1">
      <c r="B65" s="217" t="s">
        <v>217</v>
      </c>
      <c r="C65" s="204"/>
      <c r="D65" s="204"/>
      <c r="E65" s="204"/>
      <c r="F65" s="204"/>
      <c r="G65" s="204"/>
      <c r="H65" s="204"/>
      <c r="I65" s="204"/>
      <c r="J65" s="204"/>
      <c r="K65" s="204"/>
      <c r="L65" s="160"/>
      <c r="M65" s="160"/>
      <c r="N65" s="160"/>
      <c r="O65" s="216"/>
      <c r="P65" s="216"/>
      <c r="Q65" s="216"/>
      <c r="R65" s="216"/>
      <c r="S65" s="216"/>
      <c r="T65" s="216"/>
      <c r="U65" s="216"/>
      <c r="V65" s="216"/>
      <c r="W65" s="216"/>
      <c r="X65" s="167"/>
      <c r="AA65" s="27"/>
      <c r="AB65" s="27"/>
      <c r="AC65" s="27"/>
      <c r="AD65" s="27"/>
    </row>
    <row r="66" spans="2:32" s="24" customFormat="1" ht="4.1500000000000004" customHeight="1">
      <c r="B66" s="214"/>
      <c r="C66" s="215"/>
      <c r="D66" s="215"/>
      <c r="E66" s="215"/>
      <c r="F66" s="215"/>
      <c r="G66" s="215"/>
      <c r="H66" s="215"/>
      <c r="I66" s="215"/>
      <c r="J66" s="215"/>
      <c r="K66" s="215"/>
      <c r="L66" s="215"/>
      <c r="M66" s="215"/>
      <c r="N66" s="215"/>
      <c r="O66" s="215"/>
      <c r="P66" s="215"/>
      <c r="Q66" s="215"/>
      <c r="R66" s="215"/>
      <c r="S66" s="215"/>
      <c r="T66" s="215"/>
      <c r="U66" s="215"/>
      <c r="V66" s="168"/>
      <c r="W66" s="169"/>
      <c r="X66" s="170"/>
      <c r="AA66" s="27"/>
      <c r="AB66" s="27"/>
      <c r="AC66" s="27"/>
      <c r="AD66" s="27"/>
    </row>
    <row r="67" spans="2:32" ht="19.899999999999999" customHeight="1">
      <c r="B67" s="56" t="s">
        <v>43</v>
      </c>
      <c r="C67" s="57"/>
      <c r="D67" s="57"/>
      <c r="E67" s="66"/>
      <c r="F67" s="66"/>
      <c r="G67" s="66"/>
      <c r="H67" s="66"/>
      <c r="I67" s="66"/>
      <c r="J67" s="66"/>
      <c r="K67" s="66"/>
      <c r="L67" s="66"/>
      <c r="M67" s="66"/>
      <c r="N67" s="66"/>
      <c r="O67" s="66"/>
      <c r="P67" s="66"/>
      <c r="Q67" s="66"/>
      <c r="R67" s="66"/>
      <c r="S67" s="66"/>
      <c r="T67" s="66"/>
      <c r="U67" s="66"/>
      <c r="V67" s="66"/>
      <c r="W67" s="66"/>
      <c r="X67" s="67"/>
      <c r="Y67" s="24"/>
      <c r="Z67" s="24"/>
      <c r="AA67" s="27"/>
      <c r="AB67" s="27"/>
      <c r="AC67" s="27"/>
      <c r="AD67" s="27"/>
      <c r="AE67" s="24"/>
      <c r="AF67" s="24"/>
    </row>
    <row r="68" spans="2:32" ht="4.1500000000000004" customHeight="1">
      <c r="B68" s="126"/>
      <c r="C68" s="127"/>
      <c r="D68" s="128"/>
      <c r="E68" s="127"/>
      <c r="F68" s="127"/>
      <c r="G68" s="127"/>
      <c r="H68" s="127"/>
      <c r="I68" s="127"/>
      <c r="J68" s="127"/>
      <c r="K68" s="127"/>
      <c r="L68" s="127"/>
      <c r="M68" s="127"/>
      <c r="N68" s="127"/>
      <c r="O68" s="127"/>
      <c r="P68" s="127"/>
      <c r="Q68" s="127"/>
      <c r="R68" s="127"/>
      <c r="S68" s="127"/>
      <c r="T68" s="127"/>
      <c r="U68" s="127"/>
      <c r="V68" s="127"/>
      <c r="W68" s="127"/>
      <c r="X68" s="129"/>
      <c r="Y68" s="24"/>
      <c r="Z68" s="24"/>
      <c r="AA68" s="27"/>
      <c r="AB68" s="27"/>
      <c r="AC68" s="27"/>
      <c r="AD68" s="27"/>
      <c r="AE68" s="24"/>
    </row>
    <row r="69" spans="2:32" s="24" customFormat="1" ht="16.149999999999999" customHeight="1">
      <c r="B69" s="77"/>
      <c r="C69" s="13"/>
      <c r="D69" s="51" t="s">
        <v>44</v>
      </c>
      <c r="E69" s="13"/>
      <c r="F69" s="13"/>
      <c r="G69" s="13"/>
      <c r="H69" s="13"/>
      <c r="I69" s="13"/>
      <c r="J69" s="13"/>
      <c r="K69" s="13"/>
      <c r="L69" s="13"/>
      <c r="M69" s="13"/>
      <c r="N69" s="13"/>
      <c r="O69" s="14"/>
      <c r="P69" s="13"/>
      <c r="Q69" s="13"/>
      <c r="R69" s="13"/>
      <c r="S69" s="13"/>
      <c r="T69" s="13"/>
      <c r="U69" s="112" t="s">
        <v>35</v>
      </c>
      <c r="V69" s="13"/>
      <c r="W69" s="13" t="s">
        <v>40</v>
      </c>
      <c r="X69" s="34"/>
      <c r="AA69" s="27" t="b">
        <v>0</v>
      </c>
      <c r="AB69" s="27" t="b">
        <v>0</v>
      </c>
      <c r="AC69" s="27" t="b">
        <f>IF(_xlfn.XOR(AA69,AB69),TRUE,FALSE)</f>
        <v>0</v>
      </c>
      <c r="AD69" s="27"/>
    </row>
    <row r="70" spans="2:32" s="24" customFormat="1" ht="13.5" customHeight="1">
      <c r="B70" s="77"/>
      <c r="C70" s="14" t="s">
        <v>45</v>
      </c>
      <c r="D70" s="51" t="s">
        <v>46</v>
      </c>
      <c r="E70" s="13"/>
      <c r="F70" s="13"/>
      <c r="G70" s="13"/>
      <c r="H70" s="13"/>
      <c r="I70" s="13"/>
      <c r="J70" s="13"/>
      <c r="K70" s="13"/>
      <c r="L70" s="13"/>
      <c r="M70" s="14"/>
      <c r="N70" s="14"/>
      <c r="O70" s="14"/>
      <c r="P70" s="13"/>
      <c r="Q70" s="13"/>
      <c r="R70" s="13"/>
      <c r="S70" s="13"/>
      <c r="T70" s="13"/>
      <c r="U70" s="31"/>
      <c r="V70" s="13"/>
      <c r="W70" s="112" t="s">
        <v>47</v>
      </c>
      <c r="X70" s="34"/>
      <c r="AA70" s="27" t="b">
        <f>ISNUMBER(U70)</f>
        <v>0</v>
      </c>
      <c r="AB70" s="27"/>
      <c r="AC70" s="27"/>
      <c r="AD70" s="27"/>
    </row>
    <row r="71" spans="2:32" s="24" customFormat="1" ht="13.9" customHeight="1">
      <c r="B71" s="124"/>
      <c r="C71" s="125" t="s">
        <v>45</v>
      </c>
      <c r="D71" s="130" t="s">
        <v>48</v>
      </c>
      <c r="E71" s="130"/>
      <c r="F71" s="130" t="s">
        <v>49</v>
      </c>
      <c r="G71" s="130"/>
      <c r="H71" s="125" t="s">
        <v>50</v>
      </c>
      <c r="I71" s="13"/>
      <c r="J71" s="130" t="s">
        <v>51</v>
      </c>
      <c r="K71" s="130"/>
      <c r="L71" s="130" t="s">
        <v>52</v>
      </c>
      <c r="M71" s="131" t="str">
        <f>IF(AA69,"","7")</f>
        <v>7</v>
      </c>
      <c r="N71" s="130"/>
      <c r="O71" s="130" t="s">
        <v>53</v>
      </c>
      <c r="P71" s="130"/>
      <c r="Q71" s="130" t="s">
        <v>54</v>
      </c>
      <c r="R71" s="125" t="s">
        <v>55</v>
      </c>
      <c r="S71" s="125" t="s">
        <v>56</v>
      </c>
      <c r="T71" s="13"/>
      <c r="U71" s="13"/>
      <c r="V71" s="125"/>
      <c r="W71" s="112"/>
      <c r="X71" s="132"/>
      <c r="AA71" s="27"/>
      <c r="AB71" s="27"/>
      <c r="AC71" s="27"/>
      <c r="AD71" s="27"/>
    </row>
    <row r="72" spans="2:32" s="24" customFormat="1" ht="13.5" customHeight="1">
      <c r="B72" s="124"/>
      <c r="C72" s="125"/>
      <c r="D72" s="98"/>
      <c r="E72" s="123" t="s">
        <v>57</v>
      </c>
      <c r="F72" s="98"/>
      <c r="G72" s="123" t="s">
        <v>57</v>
      </c>
      <c r="H72" s="117"/>
      <c r="I72" s="123" t="s">
        <v>57</v>
      </c>
      <c r="J72" s="117"/>
      <c r="K72" s="123" t="s">
        <v>57</v>
      </c>
      <c r="L72" s="211"/>
      <c r="M72" s="211"/>
      <c r="N72" s="123"/>
      <c r="O72" s="117"/>
      <c r="P72" s="123" t="s">
        <v>55</v>
      </c>
      <c r="Q72" s="117"/>
      <c r="R72" s="14" t="s">
        <v>55</v>
      </c>
      <c r="S72" s="117"/>
      <c r="T72" s="14" t="s">
        <v>58</v>
      </c>
      <c r="U72" s="122">
        <f>D72+F72+H72+J72+L72+M72-O72-Q72-S72</f>
        <v>0</v>
      </c>
      <c r="V72" s="13"/>
      <c r="W72" s="112" t="s">
        <v>47</v>
      </c>
      <c r="X72" s="34"/>
      <c r="AA72" s="27" t="b">
        <f>AND(ISNUMBER(U72),NOT(U72=0))</f>
        <v>0</v>
      </c>
      <c r="AB72" s="27"/>
      <c r="AC72" s="27"/>
      <c r="AD72" s="172"/>
    </row>
    <row r="73" spans="2:32" s="24" customFormat="1" ht="7.15" customHeight="1">
      <c r="B73" s="77"/>
      <c r="C73" s="13"/>
      <c r="D73" s="13"/>
      <c r="E73" s="13"/>
      <c r="F73" s="13"/>
      <c r="G73" s="13"/>
      <c r="H73" s="13"/>
      <c r="I73" s="13"/>
      <c r="J73" s="16"/>
      <c r="K73" s="13"/>
      <c r="L73" s="13"/>
      <c r="M73" s="13"/>
      <c r="N73" s="13"/>
      <c r="O73" s="14"/>
      <c r="P73" s="13"/>
      <c r="Q73" s="14"/>
      <c r="R73" s="13"/>
      <c r="S73" s="121"/>
      <c r="T73" s="121"/>
      <c r="U73" s="121"/>
      <c r="V73" s="13"/>
      <c r="W73" s="13"/>
      <c r="X73" s="34"/>
      <c r="AA73" s="27"/>
      <c r="AB73" s="27"/>
      <c r="AC73" s="27"/>
      <c r="AD73" s="27"/>
    </row>
    <row r="74" spans="2:32" s="24" customFormat="1" ht="13.15" customHeight="1">
      <c r="B74" s="77"/>
      <c r="C74" s="13"/>
      <c r="D74" s="13"/>
      <c r="E74" s="13"/>
      <c r="F74" s="29"/>
      <c r="G74" s="14" t="s">
        <v>176</v>
      </c>
      <c r="H74" s="27"/>
      <c r="I74" s="185" t="s">
        <v>179</v>
      </c>
      <c r="J74" s="185"/>
      <c r="K74" s="185"/>
      <c r="L74" s="185"/>
      <c r="M74" s="13"/>
      <c r="N74" s="13"/>
      <c r="O74" s="13"/>
      <c r="P74" s="13"/>
      <c r="Q74" s="14"/>
      <c r="R74" s="14" t="s">
        <v>177</v>
      </c>
      <c r="S74" s="117"/>
      <c r="T74" s="51" t="s">
        <v>180</v>
      </c>
      <c r="U74" s="121"/>
      <c r="V74" s="13"/>
      <c r="W74" s="112"/>
      <c r="X74" s="34"/>
      <c r="AA74" s="27" t="b">
        <f>ISNUMBER(H74)</f>
        <v>0</v>
      </c>
      <c r="AB74" s="27" t="b">
        <f>ISNUMBER(S74)</f>
        <v>0</v>
      </c>
      <c r="AC74" s="27"/>
      <c r="AD74" s="27"/>
    </row>
    <row r="75" spans="2:32" s="24" customFormat="1" ht="15" customHeight="1">
      <c r="B75" s="77"/>
      <c r="C75" s="13"/>
      <c r="D75" s="213" t="s">
        <v>190</v>
      </c>
      <c r="E75" s="213"/>
      <c r="F75" s="213"/>
      <c r="G75" s="213"/>
      <c r="H75" s="213"/>
      <c r="I75" s="213"/>
      <c r="J75" s="213"/>
      <c r="K75" s="213"/>
      <c r="L75" s="213"/>
      <c r="M75" s="213"/>
      <c r="N75" s="213"/>
      <c r="O75" s="213"/>
      <c r="P75" s="213"/>
      <c r="Q75" s="213"/>
      <c r="R75" s="213"/>
      <c r="S75" s="213"/>
      <c r="T75" s="213"/>
      <c r="U75" s="213"/>
      <c r="V75" s="13"/>
      <c r="W75" s="13"/>
      <c r="X75" s="34"/>
      <c r="Z75" s="73"/>
      <c r="AA75" s="27"/>
      <c r="AB75" s="27"/>
      <c r="AC75" s="27"/>
      <c r="AD75" s="27"/>
    </row>
    <row r="76" spans="2:32" s="24" customFormat="1" ht="19.149999999999999" customHeight="1">
      <c r="B76" s="77"/>
      <c r="C76" s="13"/>
      <c r="D76" s="212" t="str">
        <f>IF(AC69,IF(AA$69,IF(AA70,(AA76-U$70)/AA76,""),IF(AA72,(AA76-U$72)/AA76,"")),"")</f>
        <v/>
      </c>
      <c r="E76" s="212"/>
      <c r="F76" s="78" t="str">
        <f>IF(AC69,"Biofuels for transport","Please choose whether default values were applied")</f>
        <v>Please choose whether default values were applied</v>
      </c>
      <c r="G76" s="13"/>
      <c r="H76" s="13"/>
      <c r="I76" s="13"/>
      <c r="J76" s="13"/>
      <c r="K76" s="13"/>
      <c r="L76" s="13"/>
      <c r="M76" s="13"/>
      <c r="N76" s="13"/>
      <c r="O76" s="14"/>
      <c r="P76" s="212"/>
      <c r="Q76" s="212"/>
      <c r="R76" s="184"/>
      <c r="S76" s="184"/>
      <c r="T76" s="184"/>
      <c r="U76" s="184"/>
      <c r="V76" s="184"/>
      <c r="W76" s="184"/>
      <c r="X76" s="195"/>
      <c r="AA76" s="27">
        <v>94</v>
      </c>
      <c r="AB76" s="27"/>
      <c r="AC76" s="27"/>
      <c r="AD76" s="27"/>
    </row>
    <row r="77" spans="2:32" s="24" customFormat="1" ht="39" customHeight="1">
      <c r="B77" s="77"/>
      <c r="C77" s="13"/>
      <c r="D77" s="212" t="str">
        <f>IF(AND(AB74,AC69),(AA77-S$74)/AA77,"")</f>
        <v/>
      </c>
      <c r="E77" s="212"/>
      <c r="F77" s="184" t="str">
        <f>IF(AND(AB74,AC69),"Bioliquids/ Biomass fuels for the production of electricity","")</f>
        <v/>
      </c>
      <c r="G77" s="184"/>
      <c r="H77" s="184"/>
      <c r="I77" s="184"/>
      <c r="J77" s="184"/>
      <c r="K77" s="184"/>
      <c r="L77" s="184"/>
      <c r="M77" s="184"/>
      <c r="N77" s="184"/>
      <c r="O77" s="184"/>
      <c r="P77" s="212" t="str">
        <f>IF(AND(AB74,AC69),(AB77-S74)/AB77,"")</f>
        <v/>
      </c>
      <c r="Q77" s="212"/>
      <c r="R77" s="184" t="str">
        <f>IF(AND(AB74,AC69),"Biomass fuels for the production of electricity in the outermost regions. ","")</f>
        <v/>
      </c>
      <c r="S77" s="184"/>
      <c r="T77" s="184"/>
      <c r="U77" s="184"/>
      <c r="V77" s="184"/>
      <c r="W77" s="184"/>
      <c r="X77" s="195"/>
      <c r="AA77" s="27">
        <v>183</v>
      </c>
      <c r="AB77" s="27">
        <v>212</v>
      </c>
      <c r="AC77" s="27"/>
      <c r="AD77" s="42"/>
    </row>
    <row r="78" spans="2:32" s="24" customFormat="1" ht="40.15" customHeight="1">
      <c r="B78" s="77"/>
      <c r="C78" s="13"/>
      <c r="D78" s="212" t="str">
        <f>IF(AND(AA74,AC69),(AA78-H74)/AA78,"")</f>
        <v/>
      </c>
      <c r="E78" s="212"/>
      <c r="F78" s="184" t="str">
        <f>IF(AND(AA74,AC69),"Bioliquids/ Biomass fuels for the production of useful heat, as well as for the production of energy for heating and/or cooling","")</f>
        <v/>
      </c>
      <c r="G78" s="184"/>
      <c r="H78" s="184"/>
      <c r="I78" s="184"/>
      <c r="J78" s="184"/>
      <c r="K78" s="184"/>
      <c r="L78" s="184"/>
      <c r="M78" s="184"/>
      <c r="N78" s="184"/>
      <c r="O78" s="184"/>
      <c r="P78" s="212" t="str">
        <f>IF(AND(AA74,AC69),(AB78-H$74)/AB78,"")</f>
        <v/>
      </c>
      <c r="Q78" s="212"/>
      <c r="R78" s="184" t="str">
        <f>IF(AND(AA74,AC69),"Biomass fuels for the production of useful heat, in which a direct physical substitution of coal can be demonstrated","")</f>
        <v/>
      </c>
      <c r="S78" s="184"/>
      <c r="T78" s="184"/>
      <c r="U78" s="184"/>
      <c r="V78" s="184"/>
      <c r="W78" s="184"/>
      <c r="X78" s="195"/>
      <c r="AA78" s="27">
        <v>80</v>
      </c>
      <c r="AB78" s="27">
        <v>124</v>
      </c>
      <c r="AC78" s="27"/>
      <c r="AD78" s="27"/>
    </row>
    <row r="79" spans="2:32" s="24" customFormat="1" ht="4.1500000000000004" customHeight="1">
      <c r="B79" s="77"/>
      <c r="C79" s="13"/>
      <c r="D79" s="5"/>
      <c r="E79" s="5"/>
      <c r="F79" s="5"/>
      <c r="G79" s="5"/>
      <c r="H79" s="5"/>
      <c r="I79" s="5"/>
      <c r="J79" s="5"/>
      <c r="K79" s="5"/>
      <c r="L79" s="5"/>
      <c r="M79" s="5"/>
      <c r="N79" s="5"/>
      <c r="O79" s="5"/>
      <c r="P79" s="5"/>
      <c r="Q79" s="5"/>
      <c r="R79" s="5"/>
      <c r="S79" s="5"/>
      <c r="T79" s="70"/>
      <c r="U79" s="87"/>
      <c r="V79" s="87"/>
      <c r="W79" s="13"/>
      <c r="X79" s="34"/>
      <c r="AA79" s="27"/>
      <c r="AB79" s="27"/>
      <c r="AC79" s="27"/>
      <c r="AD79" s="27"/>
    </row>
    <row r="80" spans="2:32" s="24" customFormat="1" ht="4.1500000000000004" customHeight="1">
      <c r="B80" s="77"/>
      <c r="C80" s="13"/>
      <c r="D80" s="5"/>
      <c r="E80" s="5"/>
      <c r="F80" s="5"/>
      <c r="G80" s="5"/>
      <c r="H80" s="5"/>
      <c r="I80" s="5"/>
      <c r="J80" s="5"/>
      <c r="K80" s="5"/>
      <c r="L80" s="5"/>
      <c r="M80" s="5"/>
      <c r="N80" s="5"/>
      <c r="O80" s="5"/>
      <c r="P80" s="5"/>
      <c r="Q80" s="5"/>
      <c r="R80" s="5"/>
      <c r="S80" s="5"/>
      <c r="T80" s="70"/>
      <c r="U80" s="112"/>
      <c r="V80" s="13"/>
      <c r="W80" s="13"/>
      <c r="X80" s="34"/>
      <c r="AA80" s="27"/>
      <c r="AB80" s="27"/>
      <c r="AC80" s="27"/>
      <c r="AD80" s="27"/>
    </row>
    <row r="81" spans="2:30" s="24" customFormat="1" ht="37.9" customHeight="1">
      <c r="B81" s="118"/>
      <c r="C81" s="119"/>
      <c r="D81" s="208" t="str">
        <f>IF(AB18,"Not valid without ID number of the ISCC certificate above","This form is valid without signature. By issuing this PoS, the issuing party guarantees that all information made on this Proof of Sustainability are correct, in compliance with the requirements of ISCC and the RED II,"&amp;" and that the biofuel or bioliquid has not already been used to fulfil a national quota obligation.")</f>
        <v>Not valid without ID number of the ISCC certificate above</v>
      </c>
      <c r="E81" s="208"/>
      <c r="F81" s="208"/>
      <c r="G81" s="208"/>
      <c r="H81" s="208"/>
      <c r="I81" s="208"/>
      <c r="J81" s="208"/>
      <c r="K81" s="208"/>
      <c r="L81" s="208"/>
      <c r="M81" s="208"/>
      <c r="N81" s="208"/>
      <c r="O81" s="208"/>
      <c r="P81" s="208"/>
      <c r="Q81" s="208"/>
      <c r="R81" s="208"/>
      <c r="S81" s="208"/>
      <c r="T81" s="208"/>
      <c r="U81" s="208"/>
      <c r="V81" s="208"/>
      <c r="W81" s="208"/>
      <c r="X81" s="120"/>
      <c r="AA81" s="27"/>
      <c r="AB81" s="27"/>
      <c r="AC81" s="27"/>
      <c r="AD81" s="27"/>
    </row>
    <row r="82" spans="2:30" ht="9" customHeight="1">
      <c r="Z82" s="6"/>
      <c r="AA82" s="9"/>
      <c r="AB82" s="9"/>
      <c r="AC82" s="8"/>
      <c r="AD82" s="8"/>
    </row>
    <row r="83" spans="2:30" ht="30" customHeight="1">
      <c r="AA83" s="9"/>
      <c r="AB83" s="9"/>
      <c r="AC83" s="8"/>
      <c r="AD83" s="8"/>
    </row>
    <row r="84" spans="2:30" ht="19.899999999999999" customHeight="1">
      <c r="B84" s="56" t="s">
        <v>59</v>
      </c>
      <c r="C84" s="57"/>
      <c r="D84" s="57"/>
      <c r="E84" s="66"/>
      <c r="F84" s="66"/>
      <c r="G84" s="66"/>
      <c r="H84" s="66"/>
      <c r="I84" s="66"/>
      <c r="J84" s="66"/>
      <c r="K84" s="66"/>
      <c r="L84" s="66"/>
      <c r="M84" s="66"/>
      <c r="N84" s="66"/>
      <c r="O84" s="66"/>
      <c r="P84" s="66"/>
      <c r="Q84" s="66"/>
      <c r="R84" s="66"/>
      <c r="S84" s="66"/>
      <c r="T84" s="66"/>
      <c r="U84" s="66"/>
      <c r="V84" s="66"/>
      <c r="W84" s="66"/>
      <c r="X84" s="67"/>
    </row>
    <row r="85" spans="2:30" ht="13.15" customHeight="1">
      <c r="B85" s="99"/>
      <c r="C85" s="48"/>
      <c r="D85" s="48"/>
      <c r="E85" s="48"/>
      <c r="F85" s="48"/>
      <c r="G85" s="48"/>
      <c r="H85" s="48"/>
      <c r="I85" s="48"/>
      <c r="J85" s="48"/>
      <c r="K85" s="48"/>
      <c r="L85" s="48"/>
      <c r="M85" s="48"/>
      <c r="N85" s="48"/>
      <c r="O85" s="48"/>
      <c r="P85" s="48"/>
      <c r="Q85" s="48"/>
      <c r="R85" s="48"/>
      <c r="S85" s="49"/>
      <c r="T85" s="49"/>
      <c r="U85" s="49"/>
      <c r="V85" s="100"/>
      <c r="W85" s="100"/>
      <c r="X85" s="101"/>
    </row>
    <row r="86" spans="2:30" ht="13.9" customHeight="1">
      <c r="B86" s="92"/>
      <c r="C86" s="15"/>
      <c r="D86" s="5" t="s">
        <v>48</v>
      </c>
      <c r="E86" s="185" t="s">
        <v>60</v>
      </c>
      <c r="F86" s="185"/>
      <c r="G86" s="185"/>
      <c r="H86" s="185"/>
      <c r="I86" s="185"/>
      <c r="J86" s="185"/>
      <c r="K86" s="185"/>
      <c r="L86" s="185"/>
      <c r="M86" s="185"/>
      <c r="N86" s="185"/>
      <c r="O86" s="185"/>
      <c r="P86" s="185"/>
      <c r="Q86" s="185"/>
      <c r="R86" s="185"/>
      <c r="S86" s="185"/>
      <c r="T86" s="185"/>
      <c r="U86" s="185"/>
      <c r="V86" s="185"/>
      <c r="W86" s="185"/>
      <c r="X86" s="186"/>
      <c r="Y86" s="8"/>
      <c r="AA86" s="6"/>
    </row>
    <row r="87" spans="2:30" ht="13.9" customHeight="1">
      <c r="B87" s="92"/>
      <c r="C87" s="15"/>
      <c r="D87" s="51"/>
      <c r="E87" s="15"/>
      <c r="F87" s="51"/>
      <c r="G87" s="51"/>
      <c r="H87" s="51"/>
      <c r="I87" s="51"/>
      <c r="J87" s="51"/>
      <c r="K87" s="51"/>
      <c r="L87" s="51"/>
      <c r="M87" s="51"/>
      <c r="N87" s="51"/>
      <c r="O87" s="51"/>
      <c r="P87" s="51"/>
      <c r="Q87" s="51"/>
      <c r="R87" s="51"/>
      <c r="S87" s="51"/>
      <c r="T87" s="51"/>
      <c r="U87" s="102"/>
      <c r="V87" s="102"/>
      <c r="W87" s="102"/>
      <c r="X87" s="103"/>
      <c r="Y87" s="8"/>
      <c r="AA87" s="6"/>
    </row>
    <row r="88" spans="2:30" ht="13.9" customHeight="1">
      <c r="B88" s="92"/>
      <c r="C88" s="51" t="s">
        <v>57</v>
      </c>
      <c r="D88" s="5" t="s">
        <v>49</v>
      </c>
      <c r="E88" s="187" t="s">
        <v>61</v>
      </c>
      <c r="F88" s="187"/>
      <c r="G88" s="187"/>
      <c r="H88" s="187"/>
      <c r="I88" s="187"/>
      <c r="J88" s="187"/>
      <c r="K88" s="187"/>
      <c r="L88" s="187"/>
      <c r="M88" s="187"/>
      <c r="N88" s="187"/>
      <c r="O88" s="187"/>
      <c r="P88" s="187"/>
      <c r="Q88" s="187"/>
      <c r="R88" s="187"/>
      <c r="S88" s="187"/>
      <c r="T88" s="187"/>
      <c r="U88" s="187"/>
      <c r="V88" s="187"/>
      <c r="W88" s="187"/>
      <c r="X88" s="188"/>
      <c r="Y88" s="8"/>
      <c r="AA88" s="6"/>
    </row>
    <row r="89" spans="2:30" ht="13.9" customHeight="1">
      <c r="B89" s="92"/>
      <c r="C89" s="51"/>
      <c r="D89" s="51"/>
      <c r="E89" s="15"/>
      <c r="F89" s="51"/>
      <c r="G89" s="51"/>
      <c r="H89" s="51"/>
      <c r="I89" s="51"/>
      <c r="J89" s="51"/>
      <c r="K89" s="51"/>
      <c r="L89" s="51"/>
      <c r="M89" s="51"/>
      <c r="N89" s="51"/>
      <c r="O89" s="51"/>
      <c r="P89" s="51"/>
      <c r="Q89" s="51"/>
      <c r="R89" s="51"/>
      <c r="S89" s="51"/>
      <c r="T89" s="51"/>
      <c r="U89" s="102"/>
      <c r="V89" s="102"/>
      <c r="W89" s="102"/>
      <c r="X89" s="103"/>
      <c r="Y89" s="8"/>
      <c r="AA89" s="6"/>
    </row>
    <row r="90" spans="2:30" ht="13.9" customHeight="1">
      <c r="B90" s="92"/>
      <c r="C90" s="51" t="s">
        <v>57</v>
      </c>
      <c r="D90" s="5" t="s">
        <v>50</v>
      </c>
      <c r="E90" s="185" t="s">
        <v>62</v>
      </c>
      <c r="F90" s="185"/>
      <c r="G90" s="185"/>
      <c r="H90" s="185"/>
      <c r="I90" s="185"/>
      <c r="J90" s="185"/>
      <c r="K90" s="185"/>
      <c r="L90" s="185"/>
      <c r="M90" s="185"/>
      <c r="N90" s="185"/>
      <c r="O90" s="185"/>
      <c r="P90" s="185"/>
      <c r="Q90" s="185"/>
      <c r="R90" s="185"/>
      <c r="S90" s="185"/>
      <c r="T90" s="185"/>
      <c r="U90" s="185"/>
      <c r="V90" s="185"/>
      <c r="W90" s="185"/>
      <c r="X90" s="186"/>
      <c r="Y90" s="8"/>
      <c r="AA90" s="6"/>
    </row>
    <row r="91" spans="2:30" ht="13.9" customHeight="1">
      <c r="B91" s="92"/>
      <c r="C91" s="51"/>
      <c r="D91" s="51"/>
      <c r="E91" s="15"/>
      <c r="F91" s="51"/>
      <c r="G91" s="51"/>
      <c r="H91" s="51"/>
      <c r="I91" s="51"/>
      <c r="J91" s="51"/>
      <c r="K91" s="51"/>
      <c r="L91" s="51"/>
      <c r="M91" s="51"/>
      <c r="N91" s="51"/>
      <c r="O91" s="51"/>
      <c r="P91" s="51"/>
      <c r="Q91" s="51"/>
      <c r="R91" s="51"/>
      <c r="S91" s="51"/>
      <c r="T91" s="51"/>
      <c r="U91" s="102"/>
      <c r="V91" s="102"/>
      <c r="W91" s="102"/>
      <c r="X91" s="103"/>
      <c r="Y91" s="8"/>
      <c r="AA91" s="6"/>
    </row>
    <row r="92" spans="2:30" ht="27" customHeight="1">
      <c r="B92" s="104"/>
      <c r="C92" s="15" t="s">
        <v>57</v>
      </c>
      <c r="D92" s="1" t="s">
        <v>51</v>
      </c>
      <c r="E92" s="187" t="s">
        <v>63</v>
      </c>
      <c r="F92" s="187"/>
      <c r="G92" s="187"/>
      <c r="H92" s="187"/>
      <c r="I92" s="187"/>
      <c r="J92" s="187"/>
      <c r="K92" s="187"/>
      <c r="L92" s="187"/>
      <c r="M92" s="187"/>
      <c r="N92" s="187"/>
      <c r="O92" s="187"/>
      <c r="P92" s="187"/>
      <c r="Q92" s="187"/>
      <c r="R92" s="187"/>
      <c r="S92" s="187"/>
      <c r="T92" s="187"/>
      <c r="U92" s="187"/>
      <c r="V92" s="187"/>
      <c r="W92" s="187"/>
      <c r="X92" s="188"/>
      <c r="Y92" s="8"/>
      <c r="AA92" s="6"/>
    </row>
    <row r="93" spans="2:30" ht="13.9" customHeight="1">
      <c r="B93" s="92"/>
      <c r="C93" s="51"/>
      <c r="D93" s="51"/>
      <c r="E93" s="15"/>
      <c r="F93" s="51"/>
      <c r="G93" s="51"/>
      <c r="H93" s="51"/>
      <c r="I93" s="51"/>
      <c r="J93" s="51"/>
      <c r="K93" s="51"/>
      <c r="L93" s="51"/>
      <c r="M93" s="51"/>
      <c r="N93" s="51"/>
      <c r="O93" s="51"/>
      <c r="P93" s="51"/>
      <c r="Q93" s="51"/>
      <c r="R93" s="51"/>
      <c r="S93" s="51"/>
      <c r="T93" s="51"/>
      <c r="U93" s="102"/>
      <c r="V93" s="102"/>
      <c r="W93" s="102"/>
      <c r="X93" s="103"/>
      <c r="Y93" s="8"/>
      <c r="AA93" s="6"/>
    </row>
    <row r="94" spans="2:30" ht="13.9" customHeight="1">
      <c r="B94" s="92"/>
      <c r="C94" s="51" t="s">
        <v>57</v>
      </c>
      <c r="D94" s="5" t="s">
        <v>52</v>
      </c>
      <c r="E94" s="185" t="s">
        <v>64</v>
      </c>
      <c r="F94" s="185"/>
      <c r="G94" s="185"/>
      <c r="H94" s="185"/>
      <c r="I94" s="185"/>
      <c r="J94" s="185"/>
      <c r="K94" s="185"/>
      <c r="L94" s="185"/>
      <c r="M94" s="185"/>
      <c r="N94" s="185"/>
      <c r="O94" s="185"/>
      <c r="P94" s="185"/>
      <c r="Q94" s="185"/>
      <c r="R94" s="185"/>
      <c r="S94" s="185"/>
      <c r="T94" s="185"/>
      <c r="U94" s="185"/>
      <c r="V94" s="185"/>
      <c r="W94" s="185"/>
      <c r="X94" s="186"/>
      <c r="Y94" s="8"/>
      <c r="AA94" s="6"/>
    </row>
    <row r="95" spans="2:30" ht="13.9" customHeight="1">
      <c r="B95" s="92"/>
      <c r="C95" s="51"/>
      <c r="D95" s="51"/>
      <c r="E95" s="15"/>
      <c r="F95" s="51"/>
      <c r="G95" s="51"/>
      <c r="H95" s="51"/>
      <c r="I95" s="51"/>
      <c r="J95" s="51"/>
      <c r="K95" s="51"/>
      <c r="L95" s="51"/>
      <c r="M95" s="51"/>
      <c r="N95" s="51"/>
      <c r="O95" s="51"/>
      <c r="P95" s="51"/>
      <c r="Q95" s="51"/>
      <c r="R95" s="51"/>
      <c r="S95" s="51"/>
      <c r="T95" s="51"/>
      <c r="U95" s="102"/>
      <c r="V95" s="102"/>
      <c r="W95" s="102"/>
      <c r="X95" s="103"/>
      <c r="Y95" s="8"/>
      <c r="AA95" s="6"/>
    </row>
    <row r="96" spans="2:30" ht="13.9" customHeight="1">
      <c r="B96" s="92"/>
      <c r="C96" s="51" t="s">
        <v>55</v>
      </c>
      <c r="D96" s="5" t="s">
        <v>53</v>
      </c>
      <c r="E96" s="187" t="s">
        <v>65</v>
      </c>
      <c r="F96" s="187"/>
      <c r="G96" s="187"/>
      <c r="H96" s="187"/>
      <c r="I96" s="187"/>
      <c r="J96" s="187"/>
      <c r="K96" s="187"/>
      <c r="L96" s="187"/>
      <c r="M96" s="187"/>
      <c r="N96" s="187"/>
      <c r="O96" s="187"/>
      <c r="P96" s="187"/>
      <c r="Q96" s="187"/>
      <c r="R96" s="187"/>
      <c r="S96" s="187"/>
      <c r="T96" s="187"/>
      <c r="U96" s="187"/>
      <c r="V96" s="187"/>
      <c r="W96" s="187"/>
      <c r="X96" s="188"/>
      <c r="Y96" s="8"/>
      <c r="AA96" s="6"/>
    </row>
    <row r="97" spans="2:27" ht="13.9" customHeight="1">
      <c r="B97" s="92"/>
      <c r="C97" s="51"/>
      <c r="D97" s="51"/>
      <c r="E97" s="15"/>
      <c r="F97" s="51"/>
      <c r="G97" s="51"/>
      <c r="H97" s="51"/>
      <c r="I97" s="51"/>
      <c r="J97" s="51"/>
      <c r="K97" s="51"/>
      <c r="L97" s="51"/>
      <c r="M97" s="51"/>
      <c r="N97" s="51"/>
      <c r="O97" s="51"/>
      <c r="P97" s="51"/>
      <c r="Q97" s="51"/>
      <c r="R97" s="51"/>
      <c r="S97" s="51"/>
      <c r="T97" s="51"/>
      <c r="U97" s="102"/>
      <c r="V97" s="102"/>
      <c r="W97" s="102"/>
      <c r="X97" s="103"/>
      <c r="Y97" s="8"/>
      <c r="AA97" s="6"/>
    </row>
    <row r="98" spans="2:27" ht="13.9" customHeight="1">
      <c r="B98" s="92"/>
      <c r="C98" s="51" t="s">
        <v>55</v>
      </c>
      <c r="D98" s="5" t="s">
        <v>54</v>
      </c>
      <c r="E98" s="185" t="s">
        <v>66</v>
      </c>
      <c r="F98" s="185"/>
      <c r="G98" s="185"/>
      <c r="H98" s="185"/>
      <c r="I98" s="185"/>
      <c r="J98" s="185"/>
      <c r="K98" s="185"/>
      <c r="L98" s="185"/>
      <c r="M98" s="185"/>
      <c r="N98" s="185"/>
      <c r="O98" s="185"/>
      <c r="P98" s="185"/>
      <c r="Q98" s="185"/>
      <c r="R98" s="185"/>
      <c r="S98" s="185"/>
      <c r="T98" s="185"/>
      <c r="U98" s="185"/>
      <c r="V98" s="185"/>
      <c r="W98" s="185"/>
      <c r="X98" s="186"/>
      <c r="Y98" s="8"/>
      <c r="AA98" s="6"/>
    </row>
    <row r="99" spans="2:27" ht="13.9" customHeight="1">
      <c r="B99" s="92"/>
      <c r="C99" s="51"/>
      <c r="D99" s="51"/>
      <c r="E99" s="15"/>
      <c r="F99" s="51"/>
      <c r="G99" s="51"/>
      <c r="H99" s="51"/>
      <c r="I99" s="51"/>
      <c r="J99" s="51"/>
      <c r="K99" s="51"/>
      <c r="L99" s="51"/>
      <c r="M99" s="51"/>
      <c r="N99" s="51"/>
      <c r="O99" s="51"/>
      <c r="P99" s="51"/>
      <c r="Q99" s="51"/>
      <c r="R99" s="51"/>
      <c r="S99" s="51"/>
      <c r="T99" s="51"/>
      <c r="U99" s="102"/>
      <c r="V99" s="102"/>
      <c r="W99" s="102"/>
      <c r="X99" s="103"/>
      <c r="Y99" s="8"/>
      <c r="AA99" s="6"/>
    </row>
    <row r="100" spans="2:27" ht="13.9" customHeight="1">
      <c r="B100" s="92"/>
      <c r="C100" s="51" t="s">
        <v>55</v>
      </c>
      <c r="D100" s="51" t="s">
        <v>56</v>
      </c>
      <c r="E100" s="185" t="s">
        <v>67</v>
      </c>
      <c r="F100" s="185"/>
      <c r="G100" s="185"/>
      <c r="H100" s="185"/>
      <c r="I100" s="185"/>
      <c r="J100" s="185"/>
      <c r="K100" s="185"/>
      <c r="L100" s="185"/>
      <c r="M100" s="185"/>
      <c r="N100" s="185"/>
      <c r="O100" s="185"/>
      <c r="P100" s="185"/>
      <c r="Q100" s="185"/>
      <c r="R100" s="185"/>
      <c r="S100" s="185"/>
      <c r="T100" s="185"/>
      <c r="U100" s="185"/>
      <c r="V100" s="185"/>
      <c r="W100" s="185"/>
      <c r="X100" s="186"/>
      <c r="Y100" s="8"/>
      <c r="AA100" s="6"/>
    </row>
    <row r="101" spans="2:27" ht="13.9" customHeight="1">
      <c r="B101" s="92"/>
      <c r="C101" s="51"/>
      <c r="D101" s="51"/>
      <c r="E101" s="15"/>
      <c r="F101" s="51"/>
      <c r="G101" s="51"/>
      <c r="H101" s="51"/>
      <c r="I101" s="51"/>
      <c r="J101" s="51"/>
      <c r="K101" s="51"/>
      <c r="L101" s="51"/>
      <c r="M101" s="51"/>
      <c r="N101" s="51"/>
      <c r="O101" s="51"/>
      <c r="P101" s="51"/>
      <c r="Q101" s="51"/>
      <c r="R101" s="51"/>
      <c r="S101" s="51"/>
      <c r="T101" s="51"/>
      <c r="U101" s="102"/>
      <c r="V101" s="102"/>
      <c r="W101" s="102"/>
      <c r="X101" s="103"/>
      <c r="Y101" s="8"/>
      <c r="AA101" s="6"/>
    </row>
    <row r="102" spans="2:27" ht="13.9" customHeight="1">
      <c r="B102" s="92"/>
      <c r="C102" s="51" t="s">
        <v>58</v>
      </c>
      <c r="D102" s="51" t="s">
        <v>68</v>
      </c>
      <c r="E102" s="185" t="s">
        <v>69</v>
      </c>
      <c r="F102" s="185"/>
      <c r="G102" s="185"/>
      <c r="H102" s="185"/>
      <c r="I102" s="185"/>
      <c r="J102" s="185"/>
      <c r="K102" s="185"/>
      <c r="L102" s="185"/>
      <c r="M102" s="185"/>
      <c r="N102" s="185"/>
      <c r="O102" s="185"/>
      <c r="P102" s="185"/>
      <c r="Q102" s="185"/>
      <c r="R102" s="185"/>
      <c r="S102" s="185"/>
      <c r="T102" s="185"/>
      <c r="U102" s="185"/>
      <c r="V102" s="185"/>
      <c r="W102" s="185"/>
      <c r="X102" s="186"/>
      <c r="Y102" s="8"/>
      <c r="AA102" s="6"/>
    </row>
    <row r="103" spans="2:27" ht="10.9" customHeight="1">
      <c r="B103" s="92"/>
      <c r="C103" s="15"/>
      <c r="D103" s="51"/>
      <c r="E103" s="51"/>
      <c r="F103" s="51"/>
      <c r="G103" s="51"/>
      <c r="H103" s="51"/>
      <c r="I103" s="51"/>
      <c r="J103" s="51"/>
      <c r="K103" s="51"/>
      <c r="L103" s="51"/>
      <c r="M103" s="51"/>
      <c r="N103" s="51"/>
      <c r="O103" s="51"/>
      <c r="P103" s="51"/>
      <c r="Q103" s="51"/>
      <c r="R103" s="51"/>
      <c r="S103" s="51"/>
      <c r="T103" s="51"/>
      <c r="U103" s="51"/>
      <c r="V103" s="102"/>
      <c r="W103" s="102"/>
      <c r="X103" s="103"/>
    </row>
    <row r="104" spans="2:27" ht="45" customHeight="1">
      <c r="B104" s="92"/>
      <c r="C104" s="15"/>
      <c r="D104" s="184" t="s">
        <v>178</v>
      </c>
      <c r="E104" s="184"/>
      <c r="F104" s="184"/>
      <c r="G104" s="184"/>
      <c r="H104" s="184"/>
      <c r="I104" s="184"/>
      <c r="J104" s="184"/>
      <c r="K104" s="184"/>
      <c r="L104" s="184"/>
      <c r="M104" s="184"/>
      <c r="N104" s="184"/>
      <c r="O104" s="184"/>
      <c r="P104" s="184"/>
      <c r="Q104" s="184"/>
      <c r="R104" s="184"/>
      <c r="S104" s="184"/>
      <c r="T104" s="184"/>
      <c r="U104" s="184"/>
      <c r="V104" s="184"/>
      <c r="W104" s="184"/>
      <c r="X104" s="71"/>
    </row>
    <row r="105" spans="2:27" ht="36" customHeight="1">
      <c r="B105" s="92"/>
      <c r="C105" s="15"/>
      <c r="D105" s="184" t="s">
        <v>191</v>
      </c>
      <c r="E105" s="184"/>
      <c r="F105" s="184"/>
      <c r="G105" s="184"/>
      <c r="H105" s="184"/>
      <c r="I105" s="184"/>
      <c r="J105" s="184"/>
      <c r="K105" s="184"/>
      <c r="L105" s="184"/>
      <c r="M105" s="184"/>
      <c r="N105" s="184"/>
      <c r="O105" s="184"/>
      <c r="P105" s="184"/>
      <c r="Q105" s="184"/>
      <c r="R105" s="184"/>
      <c r="S105" s="184"/>
      <c r="T105" s="184"/>
      <c r="U105" s="184"/>
      <c r="V105" s="184"/>
      <c r="W105" s="184"/>
      <c r="X105" s="71"/>
    </row>
    <row r="106" spans="2:27" ht="52.9" customHeight="1">
      <c r="B106" s="92"/>
      <c r="C106" s="15"/>
      <c r="D106" s="204" t="s">
        <v>192</v>
      </c>
      <c r="E106" s="204"/>
      <c r="F106" s="204"/>
      <c r="G106" s="204"/>
      <c r="H106" s="204"/>
      <c r="I106" s="204"/>
      <c r="J106" s="204"/>
      <c r="K106" s="204"/>
      <c r="L106" s="204"/>
      <c r="M106" s="204"/>
      <c r="N106" s="204"/>
      <c r="O106" s="204"/>
      <c r="P106" s="204"/>
      <c r="Q106" s="204"/>
      <c r="R106" s="204"/>
      <c r="S106" s="204"/>
      <c r="T106" s="204"/>
      <c r="U106" s="204"/>
      <c r="V106" s="204"/>
      <c r="W106" s="204"/>
      <c r="X106" s="205"/>
    </row>
    <row r="107" spans="2:27" ht="61.15" customHeight="1">
      <c r="B107" s="92"/>
      <c r="C107" s="15"/>
      <c r="D107" s="206" t="s">
        <v>193</v>
      </c>
      <c r="E107" s="206"/>
      <c r="F107" s="206"/>
      <c r="G107" s="206"/>
      <c r="H107" s="206"/>
      <c r="I107" s="206"/>
      <c r="J107" s="206"/>
      <c r="K107" s="206"/>
      <c r="L107" s="206"/>
      <c r="M107" s="206"/>
      <c r="N107" s="206"/>
      <c r="O107" s="206"/>
      <c r="P107" s="206"/>
      <c r="Q107" s="206"/>
      <c r="R107" s="206"/>
      <c r="S107" s="206"/>
      <c r="T107" s="206"/>
      <c r="U107" s="206"/>
      <c r="V107" s="206"/>
      <c r="W107" s="206"/>
      <c r="X107" s="207"/>
    </row>
    <row r="108" spans="2:27" ht="27" customHeight="1">
      <c r="B108" s="92"/>
      <c r="C108" s="15"/>
      <c r="D108" s="184" t="s">
        <v>194</v>
      </c>
      <c r="E108" s="184"/>
      <c r="F108" s="184"/>
      <c r="G108" s="184"/>
      <c r="H108" s="184"/>
      <c r="I108" s="184"/>
      <c r="J108" s="184"/>
      <c r="K108" s="184"/>
      <c r="L108" s="184"/>
      <c r="M108" s="184"/>
      <c r="N108" s="184"/>
      <c r="O108" s="184"/>
      <c r="P108" s="184"/>
      <c r="Q108" s="184"/>
      <c r="R108" s="184"/>
      <c r="S108" s="184"/>
      <c r="T108" s="184"/>
      <c r="U108" s="184"/>
      <c r="V108" s="184"/>
      <c r="W108" s="184"/>
      <c r="X108" s="195"/>
    </row>
    <row r="109" spans="2:27" ht="22.15" customHeight="1">
      <c r="B109" s="92"/>
      <c r="C109" s="15"/>
      <c r="D109" s="184" t="s">
        <v>195</v>
      </c>
      <c r="E109" s="184"/>
      <c r="F109" s="184"/>
      <c r="G109" s="184"/>
      <c r="H109" s="184"/>
      <c r="I109" s="184"/>
      <c r="J109" s="184"/>
      <c r="K109" s="184"/>
      <c r="L109" s="184"/>
      <c r="M109" s="184"/>
      <c r="N109" s="184"/>
      <c r="O109" s="184"/>
      <c r="P109" s="184"/>
      <c r="Q109" s="184"/>
      <c r="R109" s="184"/>
      <c r="S109" s="184"/>
      <c r="T109" s="184"/>
      <c r="U109" s="184"/>
      <c r="V109" s="184"/>
      <c r="W109" s="184"/>
      <c r="X109" s="195"/>
    </row>
    <row r="110" spans="2:27" ht="22.15" customHeight="1">
      <c r="B110" s="92"/>
      <c r="C110" s="15"/>
      <c r="D110" s="184" t="s">
        <v>196</v>
      </c>
      <c r="E110" s="184"/>
      <c r="F110" s="184"/>
      <c r="G110" s="184"/>
      <c r="H110" s="184"/>
      <c r="I110" s="184"/>
      <c r="J110" s="184"/>
      <c r="K110" s="184"/>
      <c r="L110" s="184"/>
      <c r="M110" s="184"/>
      <c r="N110" s="184"/>
      <c r="O110" s="184"/>
      <c r="P110" s="184"/>
      <c r="Q110" s="184"/>
      <c r="R110" s="184"/>
      <c r="S110" s="184"/>
      <c r="T110" s="184"/>
      <c r="U110" s="184"/>
      <c r="V110" s="184"/>
      <c r="W110" s="184"/>
      <c r="X110" s="71"/>
    </row>
    <row r="111" spans="2:27" ht="58.9" customHeight="1">
      <c r="B111" s="92"/>
      <c r="C111" s="15"/>
      <c r="D111" s="184" t="s">
        <v>197</v>
      </c>
      <c r="E111" s="184"/>
      <c r="F111" s="184"/>
      <c r="G111" s="184"/>
      <c r="H111" s="184"/>
      <c r="I111" s="184"/>
      <c r="J111" s="184"/>
      <c r="K111" s="184"/>
      <c r="L111" s="184"/>
      <c r="M111" s="184"/>
      <c r="N111" s="184"/>
      <c r="O111" s="184"/>
      <c r="P111" s="184"/>
      <c r="Q111" s="184"/>
      <c r="R111" s="184"/>
      <c r="S111" s="184"/>
      <c r="T111" s="184"/>
      <c r="U111" s="184"/>
      <c r="V111" s="184"/>
      <c r="W111" s="184"/>
      <c r="X111" s="195"/>
    </row>
    <row r="112" spans="2:27" ht="15" customHeight="1">
      <c r="B112" s="92"/>
      <c r="C112" s="15"/>
      <c r="D112" s="184" t="s">
        <v>70</v>
      </c>
      <c r="E112" s="184"/>
      <c r="F112" s="184"/>
      <c r="G112" s="184"/>
      <c r="H112" s="184"/>
      <c r="I112" s="184"/>
      <c r="J112" s="184"/>
      <c r="K112" s="184"/>
      <c r="L112" s="184"/>
      <c r="M112" s="5"/>
      <c r="N112" s="5"/>
      <c r="O112" s="5"/>
      <c r="P112" s="5"/>
      <c r="Q112" s="5"/>
      <c r="R112" s="5"/>
      <c r="S112" s="5"/>
      <c r="T112" s="5"/>
      <c r="U112" s="5"/>
      <c r="V112" s="5"/>
      <c r="W112" s="5"/>
      <c r="X112" s="71"/>
    </row>
    <row r="113" spans="2:24" ht="15" customHeight="1">
      <c r="B113" s="92"/>
      <c r="C113" s="15"/>
      <c r="D113" s="51" t="s">
        <v>181</v>
      </c>
      <c r="E113" s="5"/>
      <c r="F113" s="5"/>
      <c r="G113" s="5"/>
      <c r="H113" s="5"/>
      <c r="I113" s="5"/>
      <c r="J113" s="5"/>
      <c r="K113" s="5"/>
      <c r="L113" s="5"/>
      <c r="M113" s="5"/>
      <c r="N113" s="5"/>
      <c r="O113" s="5"/>
      <c r="P113" s="5"/>
      <c r="Q113" s="5"/>
      <c r="R113" s="5"/>
      <c r="S113" s="5"/>
      <c r="T113" s="5"/>
      <c r="U113" s="5"/>
      <c r="V113" s="5"/>
      <c r="W113" s="5"/>
      <c r="X113" s="71"/>
    </row>
    <row r="114" spans="2:24" ht="15" customHeight="1">
      <c r="B114" s="92"/>
      <c r="C114" s="15"/>
      <c r="D114" s="51" t="s">
        <v>182</v>
      </c>
      <c r="E114" s="5"/>
      <c r="F114" s="5"/>
      <c r="G114" s="5"/>
      <c r="H114" s="5"/>
      <c r="I114" s="5"/>
      <c r="J114" s="5"/>
      <c r="K114" s="5"/>
      <c r="L114" s="5"/>
      <c r="M114" s="5"/>
      <c r="N114" s="5"/>
      <c r="O114" s="5"/>
      <c r="P114" s="5"/>
      <c r="Q114" s="5"/>
      <c r="R114" s="5"/>
      <c r="S114" s="5"/>
      <c r="T114" s="5"/>
      <c r="U114" s="5"/>
      <c r="V114" s="5"/>
      <c r="W114" s="5"/>
      <c r="X114" s="71"/>
    </row>
    <row r="115" spans="2:24" ht="15" customHeight="1">
      <c r="B115" s="92"/>
      <c r="C115" s="15"/>
      <c r="D115" s="51" t="s">
        <v>185</v>
      </c>
      <c r="E115" s="5"/>
      <c r="F115" s="5"/>
      <c r="G115" s="5"/>
      <c r="H115" s="5"/>
      <c r="I115" s="5"/>
      <c r="J115" s="5"/>
      <c r="K115" s="5"/>
      <c r="L115" s="5"/>
      <c r="M115" s="5"/>
      <c r="N115" s="5"/>
      <c r="O115" s="5"/>
      <c r="P115" s="5"/>
      <c r="Q115" s="5"/>
      <c r="R115" s="5"/>
      <c r="S115" s="5"/>
      <c r="T115" s="5"/>
      <c r="U115" s="5"/>
      <c r="V115" s="5"/>
      <c r="W115" s="5"/>
      <c r="X115" s="71"/>
    </row>
    <row r="116" spans="2:24" ht="28.15" customHeight="1">
      <c r="B116" s="92"/>
      <c r="C116" s="15"/>
      <c r="D116" s="184" t="s">
        <v>183</v>
      </c>
      <c r="E116" s="184"/>
      <c r="F116" s="184"/>
      <c r="G116" s="184"/>
      <c r="H116" s="184"/>
      <c r="I116" s="184"/>
      <c r="J116" s="184"/>
      <c r="K116" s="184"/>
      <c r="L116" s="184"/>
      <c r="M116" s="184"/>
      <c r="N116" s="184"/>
      <c r="O116" s="184"/>
      <c r="P116" s="184"/>
      <c r="Q116" s="184"/>
      <c r="R116" s="184"/>
      <c r="S116" s="184"/>
      <c r="T116" s="184"/>
      <c r="U116" s="184"/>
      <c r="V116" s="184"/>
      <c r="W116" s="184"/>
      <c r="X116" s="71"/>
    </row>
    <row r="117" spans="2:24" ht="25.15" customHeight="1">
      <c r="B117" s="92"/>
      <c r="C117" s="15"/>
      <c r="D117" s="184" t="s">
        <v>184</v>
      </c>
      <c r="E117" s="184"/>
      <c r="F117" s="184"/>
      <c r="G117" s="184"/>
      <c r="H117" s="184"/>
      <c r="I117" s="184"/>
      <c r="J117" s="184"/>
      <c r="K117" s="184"/>
      <c r="L117" s="184"/>
      <c r="M117" s="184"/>
      <c r="N117" s="184"/>
      <c r="O117" s="184"/>
      <c r="P117" s="184"/>
      <c r="Q117" s="184"/>
      <c r="R117" s="184"/>
      <c r="S117" s="184"/>
      <c r="T117" s="184"/>
      <c r="U117" s="184"/>
      <c r="V117" s="184"/>
      <c r="W117" s="184"/>
      <c r="X117" s="138"/>
    </row>
    <row r="118" spans="2:24" ht="4.1500000000000004" customHeight="1">
      <c r="B118" s="105"/>
      <c r="C118" s="50"/>
      <c r="D118" s="202"/>
      <c r="E118" s="202"/>
      <c r="F118" s="202"/>
      <c r="G118" s="202"/>
      <c r="H118" s="202"/>
      <c r="I118" s="202"/>
      <c r="J118" s="202"/>
      <c r="K118" s="202"/>
      <c r="L118" s="202"/>
      <c r="M118" s="202"/>
      <c r="N118" s="202"/>
      <c r="O118" s="202"/>
      <c r="P118" s="202"/>
      <c r="Q118" s="202"/>
      <c r="R118" s="202"/>
      <c r="S118" s="202"/>
      <c r="T118" s="202"/>
      <c r="U118" s="202"/>
      <c r="V118" s="202"/>
      <c r="W118" s="202"/>
      <c r="X118" s="203"/>
    </row>
  </sheetData>
  <mergeCells count="84">
    <mergeCell ref="F77:O77"/>
    <mergeCell ref="Q55:S55"/>
    <mergeCell ref="B66:U66"/>
    <mergeCell ref="O62:W62"/>
    <mergeCell ref="B65:K65"/>
    <mergeCell ref="B64:U64"/>
    <mergeCell ref="O65:W65"/>
    <mergeCell ref="B62:L63"/>
    <mergeCell ref="B58:V58"/>
    <mergeCell ref="D81:W81"/>
    <mergeCell ref="E88:X88"/>
    <mergeCell ref="E86:X86"/>
    <mergeCell ref="R76:X76"/>
    <mergeCell ref="B60:U60"/>
    <mergeCell ref="L72:M72"/>
    <mergeCell ref="P78:Q78"/>
    <mergeCell ref="D78:E78"/>
    <mergeCell ref="F78:O78"/>
    <mergeCell ref="P76:Q76"/>
    <mergeCell ref="P77:Q77"/>
    <mergeCell ref="R77:X77"/>
    <mergeCell ref="I74:L74"/>
    <mergeCell ref="D75:U75"/>
    <mergeCell ref="D76:E76"/>
    <mergeCell ref="D77:E77"/>
    <mergeCell ref="D118:X118"/>
    <mergeCell ref="E96:X96"/>
    <mergeCell ref="E98:X98"/>
    <mergeCell ref="E100:X100"/>
    <mergeCell ref="E102:X102"/>
    <mergeCell ref="D104:W104"/>
    <mergeCell ref="D112:L112"/>
    <mergeCell ref="D110:W110"/>
    <mergeCell ref="D108:X108"/>
    <mergeCell ref="D109:X109"/>
    <mergeCell ref="D111:X111"/>
    <mergeCell ref="D106:X106"/>
    <mergeCell ref="D107:X107"/>
    <mergeCell ref="D116:W116"/>
    <mergeCell ref="D117:W117"/>
    <mergeCell ref="D105:W105"/>
    <mergeCell ref="I49:L49"/>
    <mergeCell ref="B28:H28"/>
    <mergeCell ref="I28:S28"/>
    <mergeCell ref="I37:W37"/>
    <mergeCell ref="I39:W39"/>
    <mergeCell ref="C35:H35"/>
    <mergeCell ref="I33:W33"/>
    <mergeCell ref="E90:X90"/>
    <mergeCell ref="E92:X92"/>
    <mergeCell ref="E94:X94"/>
    <mergeCell ref="C18:L18"/>
    <mergeCell ref="B20:H20"/>
    <mergeCell ref="V43:W43"/>
    <mergeCell ref="C39:H39"/>
    <mergeCell ref="I35:W35"/>
    <mergeCell ref="Q53:S53"/>
    <mergeCell ref="I43:L43"/>
    <mergeCell ref="I41:L41"/>
    <mergeCell ref="Q51:S51"/>
    <mergeCell ref="R78:X78"/>
    <mergeCell ref="C37:H37"/>
    <mergeCell ref="B61:U61"/>
    <mergeCell ref="B59:U59"/>
    <mergeCell ref="O16:W16"/>
    <mergeCell ref="O18:W18"/>
    <mergeCell ref="B24:H24"/>
    <mergeCell ref="I20:W20"/>
    <mergeCell ref="I24:W24"/>
    <mergeCell ref="B3:R3"/>
    <mergeCell ref="I4:R4"/>
    <mergeCell ref="I6:R6"/>
    <mergeCell ref="B6:H6"/>
    <mergeCell ref="B4:H5"/>
    <mergeCell ref="U6:X6"/>
    <mergeCell ref="O13:W13"/>
    <mergeCell ref="O15:W15"/>
    <mergeCell ref="C13:L13"/>
    <mergeCell ref="C14:L14"/>
    <mergeCell ref="S7:W7"/>
    <mergeCell ref="O10:W11"/>
    <mergeCell ref="C10:L11"/>
    <mergeCell ref="O14:W14"/>
    <mergeCell ref="C15:L15"/>
  </mergeCells>
  <conditionalFormatting sqref="B74:E74 G74:I74 M74:N74 P74:W74">
    <cfRule type="expression" dxfId="33" priority="15">
      <formula>$AA$67</formula>
    </cfRule>
  </conditionalFormatting>
  <conditionalFormatting sqref="B70:W70">
    <cfRule type="expression" dxfId="32" priority="35">
      <formula>$AB$69</formula>
    </cfRule>
  </conditionalFormatting>
  <conditionalFormatting sqref="B71:W71 B72:L72 N72:W72 B73:W73">
    <cfRule type="expression" dxfId="31" priority="55">
      <formula>$AA$69</formula>
    </cfRule>
  </conditionalFormatting>
  <conditionalFormatting sqref="D81:W81">
    <cfRule type="expression" dxfId="30" priority="57">
      <formula>$AB$18</formula>
    </cfRule>
  </conditionalFormatting>
  <conditionalFormatting sqref="I45:L45">
    <cfRule type="expression" dxfId="29" priority="23">
      <formula>$AC$45</formula>
    </cfRule>
  </conditionalFormatting>
  <conditionalFormatting sqref="I47:L47">
    <cfRule type="expression" dxfId="28" priority="22">
      <formula>$AC$47</formula>
    </cfRule>
  </conditionalFormatting>
  <conditionalFormatting sqref="M41">
    <cfRule type="expression" dxfId="27" priority="56">
      <formula>AND($AD$41,$I$41&gt;0)</formula>
    </cfRule>
  </conditionalFormatting>
  <conditionalFormatting sqref="O76">
    <cfRule type="expression" dxfId="26" priority="51" stopIfTrue="1">
      <formula>$AD$81</formula>
    </cfRule>
  </conditionalFormatting>
  <conditionalFormatting sqref="P41:T41">
    <cfRule type="expression" dxfId="25" priority="34">
      <formula>$AC$41</formula>
    </cfRule>
  </conditionalFormatting>
  <conditionalFormatting sqref="Q42 U43:U50">
    <cfRule type="expression" dxfId="24" priority="39">
      <formula>$AD$33=8</formula>
    </cfRule>
  </conditionalFormatting>
  <conditionalFormatting sqref="S69:X69">
    <cfRule type="expression" dxfId="23" priority="54">
      <formula>AND($AA$69,$AB$69)</formula>
    </cfRule>
  </conditionalFormatting>
  <conditionalFormatting sqref="V43:V50">
    <cfRule type="expression" dxfId="22" priority="40">
      <formula>$AD$33=8</formula>
    </cfRule>
  </conditionalFormatting>
  <conditionalFormatting sqref="V59:X59">
    <cfRule type="expression" dxfId="21" priority="32">
      <formula>$AC$59</formula>
    </cfRule>
  </conditionalFormatting>
  <conditionalFormatting sqref="V60:X60">
    <cfRule type="expression" dxfId="20" priority="26">
      <formula>$AC$60</formula>
    </cfRule>
  </conditionalFormatting>
  <conditionalFormatting sqref="W58:X58">
    <cfRule type="expression" dxfId="19" priority="2">
      <formula>$AD$58</formula>
    </cfRule>
  </conditionalFormatting>
  <conditionalFormatting sqref="W61:X61">
    <cfRule type="expression" dxfId="18" priority="3">
      <formula>$AC$61</formula>
    </cfRule>
  </conditionalFormatting>
  <conditionalFormatting sqref="W64:X64">
    <cfRule type="expression" dxfId="17" priority="1" stopIfTrue="1">
      <formula>$AC$64</formula>
    </cfRule>
  </conditionalFormatting>
  <dataValidations count="2">
    <dataValidation type="list" allowBlank="1" sqref="I33" xr:uid="{00000000-0002-0000-0000-000000000000}">
      <formula1>Product</formula1>
    </dataValidation>
    <dataValidation type="list" sqref="I49:L50" xr:uid="{00000000-0002-0000-0000-000001000000}">
      <formula1>$AA$49:$AA$57</formula1>
    </dataValidation>
  </dataValidations>
  <hyperlinks>
    <hyperlink ref="U6" r:id="rId1" display="http://www.iscc-system.org/" xr:uid="{00000000-0004-0000-0000-000000000000}"/>
  </hyperlinks>
  <printOptions horizontalCentered="1" verticalCentered="1"/>
  <pageMargins left="0.2" right="0" top="0.2" bottom="0" header="0" footer="0"/>
  <pageSetup paperSize="9" scale="84" fitToHeight="2" orientation="portrait" r:id="rId2"/>
  <rowBreaks count="1" manualBreakCount="1">
    <brk id="81" min="1" max="23" man="1"/>
  </rowBreaks>
  <drawing r:id="rId3"/>
  <legacyDrawing r:id="rId4"/>
  <mc:AlternateContent xmlns:mc="http://schemas.openxmlformats.org/markup-compatibility/2006">
    <mc:Choice Requires="x14">
      <controls>
        <mc:AlternateContent xmlns:mc="http://schemas.openxmlformats.org/markup-compatibility/2006">
          <mc:Choice Requires="x14">
            <control shapeId="4101" r:id="rId5" name="Check Box 5">
              <controlPr locked="0" defaultSize="0" autoFill="0" autoLine="0" autoPict="0">
                <anchor moveWithCells="1">
                  <from>
                    <xdr:col>21</xdr:col>
                    <xdr:colOff>0</xdr:colOff>
                    <xdr:row>57</xdr:row>
                    <xdr:rowOff>28575</xdr:rowOff>
                  </from>
                  <to>
                    <xdr:col>22</xdr:col>
                    <xdr:colOff>352425</xdr:colOff>
                    <xdr:row>57</xdr:row>
                    <xdr:rowOff>295275</xdr:rowOff>
                  </to>
                </anchor>
              </controlPr>
            </control>
          </mc:Choice>
        </mc:AlternateContent>
        <mc:AlternateContent xmlns:mc="http://schemas.openxmlformats.org/markup-compatibility/2006">
          <mc:Choice Requires="x14">
            <control shapeId="4102" r:id="rId6" name="Check Box 6">
              <controlPr locked="0" defaultSize="0" autoFill="0" autoLine="0" autoPict="0">
                <anchor moveWithCells="1">
                  <from>
                    <xdr:col>22</xdr:col>
                    <xdr:colOff>400050</xdr:colOff>
                    <xdr:row>57</xdr:row>
                    <xdr:rowOff>19050</xdr:rowOff>
                  </from>
                  <to>
                    <xdr:col>23</xdr:col>
                    <xdr:colOff>352425</xdr:colOff>
                    <xdr:row>58</xdr:row>
                    <xdr:rowOff>19050</xdr:rowOff>
                  </to>
                </anchor>
              </controlPr>
            </control>
          </mc:Choice>
        </mc:AlternateContent>
        <mc:AlternateContent xmlns:mc="http://schemas.openxmlformats.org/markup-compatibility/2006">
          <mc:Choice Requires="x14">
            <control shapeId="4103" r:id="rId7" name="Check Box 7">
              <controlPr locked="0" defaultSize="0" autoFill="0" autoLine="0" autoPict="0">
                <anchor moveWithCells="1">
                  <from>
                    <xdr:col>21</xdr:col>
                    <xdr:colOff>0</xdr:colOff>
                    <xdr:row>60</xdr:row>
                    <xdr:rowOff>47625</xdr:rowOff>
                  </from>
                  <to>
                    <xdr:col>22</xdr:col>
                    <xdr:colOff>352425</xdr:colOff>
                    <xdr:row>60</xdr:row>
                    <xdr:rowOff>295275</xdr:rowOff>
                  </to>
                </anchor>
              </controlPr>
            </control>
          </mc:Choice>
        </mc:AlternateContent>
        <mc:AlternateContent xmlns:mc="http://schemas.openxmlformats.org/markup-compatibility/2006">
          <mc:Choice Requires="x14">
            <control shapeId="4104" r:id="rId8" name="Check Box 8">
              <controlPr locked="0" defaultSize="0" autoFill="0" autoLine="0" autoPict="0">
                <anchor moveWithCells="1">
                  <from>
                    <xdr:col>22</xdr:col>
                    <xdr:colOff>400050</xdr:colOff>
                    <xdr:row>60</xdr:row>
                    <xdr:rowOff>19050</xdr:rowOff>
                  </from>
                  <to>
                    <xdr:col>24</xdr:col>
                    <xdr:colOff>0</xdr:colOff>
                    <xdr:row>60</xdr:row>
                    <xdr:rowOff>295275</xdr:rowOff>
                  </to>
                </anchor>
              </controlPr>
            </control>
          </mc:Choice>
        </mc:AlternateContent>
        <mc:AlternateContent xmlns:mc="http://schemas.openxmlformats.org/markup-compatibility/2006">
          <mc:Choice Requires="x14">
            <control shapeId="4105" r:id="rId9" name="Check Box 9">
              <controlPr locked="0" defaultSize="0" autoFill="0" autoLine="0" autoPict="0">
                <anchor moveWithCells="1">
                  <from>
                    <xdr:col>19</xdr:col>
                    <xdr:colOff>123825</xdr:colOff>
                    <xdr:row>66</xdr:row>
                    <xdr:rowOff>257175</xdr:rowOff>
                  </from>
                  <to>
                    <xdr:col>20</xdr:col>
                    <xdr:colOff>495300</xdr:colOff>
                    <xdr:row>69</xdr:row>
                    <xdr:rowOff>0</xdr:rowOff>
                  </to>
                </anchor>
              </controlPr>
            </control>
          </mc:Choice>
        </mc:AlternateContent>
        <mc:AlternateContent xmlns:mc="http://schemas.openxmlformats.org/markup-compatibility/2006">
          <mc:Choice Requires="x14">
            <control shapeId="4108" r:id="rId10" name="Check Box 12">
              <controlPr locked="0" defaultSize="0" autoFill="0" autoLine="0" autoPict="0">
                <anchor moveWithCells="1">
                  <from>
                    <xdr:col>20</xdr:col>
                    <xdr:colOff>514350</xdr:colOff>
                    <xdr:row>67</xdr:row>
                    <xdr:rowOff>0</xdr:rowOff>
                  </from>
                  <to>
                    <xdr:col>22</xdr:col>
                    <xdr:colOff>333375</xdr:colOff>
                    <xdr:row>69</xdr:row>
                    <xdr:rowOff>19050</xdr:rowOff>
                  </to>
                </anchor>
              </controlPr>
            </control>
          </mc:Choice>
        </mc:AlternateContent>
        <mc:AlternateContent xmlns:mc="http://schemas.openxmlformats.org/markup-compatibility/2006">
          <mc:Choice Requires="x14">
            <control shapeId="4125" r:id="rId11" name="Check Box 29">
              <controlPr locked="0" defaultSize="0" autoFill="0" autoLine="0" autoPict="0">
                <anchor moveWithCells="1">
                  <from>
                    <xdr:col>14</xdr:col>
                    <xdr:colOff>400050</xdr:colOff>
                    <xdr:row>39</xdr:row>
                    <xdr:rowOff>19050</xdr:rowOff>
                  </from>
                  <to>
                    <xdr:col>16</xdr:col>
                    <xdr:colOff>219075</xdr:colOff>
                    <xdr:row>42</xdr:row>
                    <xdr:rowOff>19050</xdr:rowOff>
                  </to>
                </anchor>
              </controlPr>
            </control>
          </mc:Choice>
        </mc:AlternateContent>
        <mc:AlternateContent xmlns:mc="http://schemas.openxmlformats.org/markup-compatibility/2006">
          <mc:Choice Requires="x14">
            <control shapeId="4162" r:id="rId12" name="Check Box 66">
              <controlPr locked="0" defaultSize="0" autoFill="0" autoLine="0" autoPict="0">
                <anchor moveWithCells="1">
                  <from>
                    <xdr:col>16</xdr:col>
                    <xdr:colOff>400050</xdr:colOff>
                    <xdr:row>39</xdr:row>
                    <xdr:rowOff>28575</xdr:rowOff>
                  </from>
                  <to>
                    <xdr:col>19</xdr:col>
                    <xdr:colOff>0</xdr:colOff>
                    <xdr:row>41</xdr:row>
                    <xdr:rowOff>57150</xdr:rowOff>
                  </to>
                </anchor>
              </controlPr>
            </control>
          </mc:Choice>
        </mc:AlternateContent>
        <mc:AlternateContent xmlns:mc="http://schemas.openxmlformats.org/markup-compatibility/2006">
          <mc:Choice Requires="x14">
            <control shapeId="4167" r:id="rId13" name="Check Box 71">
              <controlPr defaultSize="0" autoFill="0" autoLine="0" autoPict="0">
                <anchor moveWithCells="1">
                  <from>
                    <xdr:col>7</xdr:col>
                    <xdr:colOff>466725</xdr:colOff>
                    <xdr:row>19</xdr:row>
                    <xdr:rowOff>304800</xdr:rowOff>
                  </from>
                  <to>
                    <xdr:col>14</xdr:col>
                    <xdr:colOff>19050</xdr:colOff>
                    <xdr:row>23</xdr:row>
                    <xdr:rowOff>47625</xdr:rowOff>
                  </to>
                </anchor>
              </controlPr>
            </control>
          </mc:Choice>
        </mc:AlternateContent>
        <mc:AlternateContent xmlns:mc="http://schemas.openxmlformats.org/markup-compatibility/2006">
          <mc:Choice Requires="x14">
            <control shapeId="4168" r:id="rId14" name="Check Box 72">
              <controlPr defaultSize="0" autoFill="0" autoLine="0" autoPict="0">
                <anchor moveWithCells="1">
                  <from>
                    <xdr:col>7</xdr:col>
                    <xdr:colOff>466725</xdr:colOff>
                    <xdr:row>23</xdr:row>
                    <xdr:rowOff>304800</xdr:rowOff>
                  </from>
                  <to>
                    <xdr:col>14</xdr:col>
                    <xdr:colOff>19050</xdr:colOff>
                    <xdr:row>27</xdr:row>
                    <xdr:rowOff>66675</xdr:rowOff>
                  </to>
                </anchor>
              </controlPr>
            </control>
          </mc:Choice>
        </mc:AlternateContent>
        <mc:AlternateContent xmlns:mc="http://schemas.openxmlformats.org/markup-compatibility/2006">
          <mc:Choice Requires="x14">
            <control shapeId="4169" r:id="rId15" name="Check Box 73">
              <controlPr locked="0" defaultSize="0" autoFill="0" autoLine="0" autoPict="0">
                <anchor moveWithCells="1">
                  <from>
                    <xdr:col>21</xdr:col>
                    <xdr:colOff>0</xdr:colOff>
                    <xdr:row>58</xdr:row>
                    <xdr:rowOff>47625</xdr:rowOff>
                  </from>
                  <to>
                    <xdr:col>22</xdr:col>
                    <xdr:colOff>352425</xdr:colOff>
                    <xdr:row>58</xdr:row>
                    <xdr:rowOff>295275</xdr:rowOff>
                  </to>
                </anchor>
              </controlPr>
            </control>
          </mc:Choice>
        </mc:AlternateContent>
        <mc:AlternateContent xmlns:mc="http://schemas.openxmlformats.org/markup-compatibility/2006">
          <mc:Choice Requires="x14">
            <control shapeId="4170" r:id="rId16" name="Check Box 74">
              <controlPr locked="0" defaultSize="0" autoFill="0" autoLine="0" autoPict="0">
                <anchor moveWithCells="1">
                  <from>
                    <xdr:col>22</xdr:col>
                    <xdr:colOff>400050</xdr:colOff>
                    <xdr:row>58</xdr:row>
                    <xdr:rowOff>19050</xdr:rowOff>
                  </from>
                  <to>
                    <xdr:col>23</xdr:col>
                    <xdr:colOff>352425</xdr:colOff>
                    <xdr:row>58</xdr:row>
                    <xdr:rowOff>295275</xdr:rowOff>
                  </to>
                </anchor>
              </controlPr>
            </control>
          </mc:Choice>
        </mc:AlternateContent>
        <mc:AlternateContent xmlns:mc="http://schemas.openxmlformats.org/markup-compatibility/2006">
          <mc:Choice Requires="x14">
            <control shapeId="4184" r:id="rId17" name="Check Box 88">
              <controlPr locked="0" defaultSize="0" autoFill="0" autoLine="0" autoPict="0">
                <anchor moveWithCells="1">
                  <from>
                    <xdr:col>21</xdr:col>
                    <xdr:colOff>0</xdr:colOff>
                    <xdr:row>59</xdr:row>
                    <xdr:rowOff>47625</xdr:rowOff>
                  </from>
                  <to>
                    <xdr:col>22</xdr:col>
                    <xdr:colOff>352425</xdr:colOff>
                    <xdr:row>59</xdr:row>
                    <xdr:rowOff>295275</xdr:rowOff>
                  </to>
                </anchor>
              </controlPr>
            </control>
          </mc:Choice>
        </mc:AlternateContent>
        <mc:AlternateContent xmlns:mc="http://schemas.openxmlformats.org/markup-compatibility/2006">
          <mc:Choice Requires="x14">
            <control shapeId="4185" r:id="rId18" name="Check Box 89">
              <controlPr locked="0" defaultSize="0" autoFill="0" autoLine="0" autoPict="0">
                <anchor moveWithCells="1">
                  <from>
                    <xdr:col>22</xdr:col>
                    <xdr:colOff>400050</xdr:colOff>
                    <xdr:row>59</xdr:row>
                    <xdr:rowOff>19050</xdr:rowOff>
                  </from>
                  <to>
                    <xdr:col>23</xdr:col>
                    <xdr:colOff>352425</xdr:colOff>
                    <xdr:row>59</xdr:row>
                    <xdr:rowOff>295275</xdr:rowOff>
                  </to>
                </anchor>
              </controlPr>
            </control>
          </mc:Choice>
        </mc:AlternateContent>
        <mc:AlternateContent xmlns:mc="http://schemas.openxmlformats.org/markup-compatibility/2006">
          <mc:Choice Requires="x14">
            <control shapeId="4188" r:id="rId19" name="Check Box 92">
              <controlPr defaultSize="0" autoFill="0" autoLine="0" autoPict="0">
                <anchor moveWithCells="1">
                  <from>
                    <xdr:col>7</xdr:col>
                    <xdr:colOff>466725</xdr:colOff>
                    <xdr:row>43</xdr:row>
                    <xdr:rowOff>19050</xdr:rowOff>
                  </from>
                  <to>
                    <xdr:col>9</xdr:col>
                    <xdr:colOff>257175</xdr:colOff>
                    <xdr:row>45</xdr:row>
                    <xdr:rowOff>19050</xdr:rowOff>
                  </to>
                </anchor>
              </controlPr>
            </control>
          </mc:Choice>
        </mc:AlternateContent>
        <mc:AlternateContent xmlns:mc="http://schemas.openxmlformats.org/markup-compatibility/2006">
          <mc:Choice Requires="x14">
            <control shapeId="4197" r:id="rId20" name="Check Box 101">
              <controlPr locked="0" defaultSize="0" autoFill="0" autoLine="0" autoPict="0">
                <anchor moveWithCells="1">
                  <from>
                    <xdr:col>7</xdr:col>
                    <xdr:colOff>466725</xdr:colOff>
                    <xdr:row>45</xdr:row>
                    <xdr:rowOff>19050</xdr:rowOff>
                  </from>
                  <to>
                    <xdr:col>9</xdr:col>
                    <xdr:colOff>257175</xdr:colOff>
                    <xdr:row>47</xdr:row>
                    <xdr:rowOff>19050</xdr:rowOff>
                  </to>
                </anchor>
              </controlPr>
            </control>
          </mc:Choice>
        </mc:AlternateContent>
        <mc:AlternateContent xmlns:mc="http://schemas.openxmlformats.org/markup-compatibility/2006">
          <mc:Choice Requires="x14">
            <control shapeId="4210" r:id="rId21" name="Check Box 114">
              <controlPr locked="0" defaultSize="0" autoFill="0" autoLine="0" autoPict="0">
                <anchor moveWithCells="1">
                  <from>
                    <xdr:col>21</xdr:col>
                    <xdr:colOff>19050</xdr:colOff>
                    <xdr:row>63</xdr:row>
                    <xdr:rowOff>28575</xdr:rowOff>
                  </from>
                  <to>
                    <xdr:col>22</xdr:col>
                    <xdr:colOff>361950</xdr:colOff>
                    <xdr:row>63</xdr:row>
                    <xdr:rowOff>276225</xdr:rowOff>
                  </to>
                </anchor>
              </controlPr>
            </control>
          </mc:Choice>
        </mc:AlternateContent>
        <mc:AlternateContent xmlns:mc="http://schemas.openxmlformats.org/markup-compatibility/2006">
          <mc:Choice Requires="x14">
            <control shapeId="4211" r:id="rId22" name="Check Box 115">
              <controlPr locked="0" defaultSize="0" autoFill="0" autoLine="0" autoPict="0">
                <anchor moveWithCells="1">
                  <from>
                    <xdr:col>22</xdr:col>
                    <xdr:colOff>400050</xdr:colOff>
                    <xdr:row>63</xdr:row>
                    <xdr:rowOff>0</xdr:rowOff>
                  </from>
                  <to>
                    <xdr:col>24</xdr:col>
                    <xdr:colOff>0</xdr:colOff>
                    <xdr:row>64</xdr:row>
                    <xdr:rowOff>0</xdr:rowOff>
                  </to>
                </anchor>
              </controlPr>
            </control>
          </mc:Choice>
        </mc:AlternateContent>
      </controls>
    </mc:Choice>
  </mc:AlternateContent>
  <extLst>
    <ext xmlns:x14="http://schemas.microsoft.com/office/spreadsheetml/2009/9/main" uri="{CCE6A557-97BC-4b89-ADB6-D9C93CAAB3DF}">
      <x14:dataValidations xmlns:xm="http://schemas.microsoft.com/office/excel/2006/main" count="1">
        <x14:dataValidation type="list" allowBlank="1" xr:uid="{00000000-0002-0000-0000-000002000000}">
          <x14:formula1>
            <xm:f>RawMat!$B$1:$B$105</xm:f>
          </x14:formula1>
          <xm:sqref>I35:W35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16"/>
  <sheetViews>
    <sheetView zoomScale="110" zoomScaleNormal="110" zoomScalePageLayoutView="110" workbookViewId="0">
      <selection activeCell="I40" sqref="I40:W40"/>
    </sheetView>
  </sheetViews>
  <sheetFormatPr defaultColWidth="21.7109375" defaultRowHeight="12.75"/>
  <cols>
    <col min="1" max="1" width="52.140625" style="10" customWidth="1"/>
    <col min="2" max="2" width="5.7109375" style="10" customWidth="1"/>
    <col min="3" max="3" width="19.28515625" style="10" customWidth="1"/>
    <col min="4" max="4" width="18" style="10" customWidth="1"/>
    <col min="5" max="5" width="21.7109375" style="10" customWidth="1"/>
    <col min="6" max="16384" width="21.7109375" style="10"/>
  </cols>
  <sheetData>
    <row r="1" spans="1:4">
      <c r="A1" s="11" t="s">
        <v>71</v>
      </c>
      <c r="B1" s="11" t="s">
        <v>40</v>
      </c>
      <c r="C1" s="11" t="s">
        <v>72</v>
      </c>
      <c r="D1" s="11" t="s">
        <v>73</v>
      </c>
    </row>
    <row r="2" spans="1:4" ht="15">
      <c r="A2" s="20" t="s">
        <v>21</v>
      </c>
      <c r="B2" s="12">
        <v>1</v>
      </c>
      <c r="C2" s="12"/>
      <c r="D2" s="12"/>
    </row>
    <row r="3" spans="1:4" ht="15">
      <c r="A3" s="20" t="s">
        <v>74</v>
      </c>
      <c r="B3" s="12">
        <v>2</v>
      </c>
      <c r="C3" s="12">
        <v>37</v>
      </c>
      <c r="D3" s="12">
        <v>33</v>
      </c>
    </row>
    <row r="4" spans="1:4" ht="15">
      <c r="A4" s="20" t="s">
        <v>75</v>
      </c>
      <c r="B4" s="12">
        <v>3</v>
      </c>
      <c r="C4" s="12">
        <v>27</v>
      </c>
      <c r="D4" s="12">
        <v>21</v>
      </c>
    </row>
    <row r="5" spans="1:4" ht="15">
      <c r="A5" s="81" t="s">
        <v>76</v>
      </c>
      <c r="B5" s="82">
        <v>4</v>
      </c>
      <c r="C5" s="82">
        <v>50</v>
      </c>
      <c r="D5" s="82">
        <v>3.5999999999999997E-2</v>
      </c>
    </row>
    <row r="6" spans="1:4" ht="15">
      <c r="A6" s="20" t="s">
        <v>77</v>
      </c>
      <c r="B6" s="12">
        <v>5</v>
      </c>
      <c r="C6" s="12">
        <v>20</v>
      </c>
      <c r="D6" s="12">
        <v>16</v>
      </c>
    </row>
    <row r="7" spans="1:4" ht="15">
      <c r="A7" s="20" t="s">
        <v>172</v>
      </c>
      <c r="B7" s="12">
        <v>6</v>
      </c>
      <c r="C7" s="12">
        <v>43</v>
      </c>
      <c r="D7" s="12">
        <v>36</v>
      </c>
    </row>
    <row r="8" spans="1:4" ht="15">
      <c r="A8" s="20" t="s">
        <v>175</v>
      </c>
      <c r="B8" s="12">
        <v>7</v>
      </c>
      <c r="C8" s="12">
        <v>44</v>
      </c>
      <c r="D8" s="12"/>
    </row>
    <row r="9" spans="1:4" ht="15">
      <c r="A9" s="20" t="s">
        <v>173</v>
      </c>
      <c r="B9" s="12">
        <v>8</v>
      </c>
      <c r="C9" s="12">
        <v>44</v>
      </c>
      <c r="D9" s="12"/>
    </row>
    <row r="10" spans="1:4" ht="15">
      <c r="A10" s="20" t="s">
        <v>174</v>
      </c>
      <c r="B10" s="82">
        <v>9</v>
      </c>
      <c r="C10" s="12">
        <v>44</v>
      </c>
      <c r="D10" s="12">
        <v>32</v>
      </c>
    </row>
    <row r="11" spans="1:4" ht="15">
      <c r="A11" s="20" t="s">
        <v>169</v>
      </c>
      <c r="B11" s="12">
        <v>10</v>
      </c>
      <c r="C11" s="12">
        <v>43</v>
      </c>
      <c r="D11" s="12">
        <v>33</v>
      </c>
    </row>
    <row r="12" spans="1:4" ht="15">
      <c r="A12" s="20" t="s">
        <v>170</v>
      </c>
      <c r="B12" s="12">
        <v>11</v>
      </c>
      <c r="C12" s="12">
        <v>46</v>
      </c>
      <c r="D12" s="12">
        <v>24</v>
      </c>
    </row>
    <row r="13" spans="1:4" ht="15">
      <c r="A13" s="20" t="s">
        <v>171</v>
      </c>
      <c r="B13" s="12">
        <v>12</v>
      </c>
      <c r="C13" s="12">
        <v>44</v>
      </c>
      <c r="D13" s="12"/>
    </row>
    <row r="14" spans="1:4" ht="15">
      <c r="A14" s="21" t="s">
        <v>78</v>
      </c>
      <c r="B14" s="12">
        <v>13</v>
      </c>
      <c r="C14" s="10">
        <v>44</v>
      </c>
      <c r="D14" s="10">
        <v>34</v>
      </c>
    </row>
    <row r="15" spans="1:4" ht="15">
      <c r="A15" s="21" t="s">
        <v>79</v>
      </c>
      <c r="B15" s="82">
        <v>14</v>
      </c>
      <c r="C15" s="12">
        <v>37</v>
      </c>
      <c r="D15" s="12">
        <v>34</v>
      </c>
    </row>
    <row r="16" spans="1:4" ht="15">
      <c r="A16" s="21" t="s">
        <v>80</v>
      </c>
      <c r="B16" s="12">
        <v>15</v>
      </c>
      <c r="C16" s="10">
        <v>0</v>
      </c>
      <c r="D16" s="10">
        <v>0</v>
      </c>
    </row>
  </sheetData>
  <pageMargins left="0.7" right="0.7" top="0.75" bottom="0.75"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105"/>
  <sheetViews>
    <sheetView topLeftCell="A88" zoomScale="110" zoomScaleNormal="110" workbookViewId="0">
      <selection activeCell="I40" sqref="I40:W40"/>
    </sheetView>
  </sheetViews>
  <sheetFormatPr defaultColWidth="11.42578125" defaultRowHeight="15"/>
  <cols>
    <col min="1" max="1" width="5.7109375" customWidth="1"/>
    <col min="2" max="2" width="64.28515625" customWidth="1"/>
    <col min="4" max="4" width="32.7109375" customWidth="1"/>
  </cols>
  <sheetData>
    <row r="1" spans="1:4">
      <c r="A1">
        <v>1</v>
      </c>
      <c r="B1" s="144" t="s">
        <v>21</v>
      </c>
    </row>
    <row r="2" spans="1:4">
      <c r="A2">
        <v>2</v>
      </c>
      <c r="B2" s="144" t="s">
        <v>81</v>
      </c>
    </row>
    <row r="3" spans="1:4">
      <c r="A3">
        <v>3</v>
      </c>
      <c r="B3" s="144" t="s">
        <v>82</v>
      </c>
    </row>
    <row r="4" spans="1:4">
      <c r="A4">
        <v>4</v>
      </c>
      <c r="B4" s="144" t="s">
        <v>83</v>
      </c>
    </row>
    <row r="5" spans="1:4">
      <c r="A5">
        <v>5</v>
      </c>
      <c r="B5" s="144" t="s">
        <v>84</v>
      </c>
    </row>
    <row r="6" spans="1:4">
      <c r="A6">
        <v>6</v>
      </c>
      <c r="B6" s="144" t="s">
        <v>85</v>
      </c>
    </row>
    <row r="7" spans="1:4">
      <c r="A7">
        <v>7</v>
      </c>
      <c r="B7" s="143" t="s">
        <v>86</v>
      </c>
      <c r="D7" s="146"/>
    </row>
    <row r="8" spans="1:4">
      <c r="A8">
        <v>8</v>
      </c>
      <c r="B8" s="143" t="s">
        <v>87</v>
      </c>
      <c r="D8" s="146"/>
    </row>
    <row r="9" spans="1:4">
      <c r="A9">
        <v>9</v>
      </c>
      <c r="B9" s="143" t="s">
        <v>88</v>
      </c>
      <c r="D9" s="146"/>
    </row>
    <row r="10" spans="1:4">
      <c r="A10">
        <v>10</v>
      </c>
      <c r="B10" s="143" t="s">
        <v>89</v>
      </c>
      <c r="D10" s="146"/>
    </row>
    <row r="11" spans="1:4">
      <c r="A11">
        <v>11</v>
      </c>
      <c r="B11" s="143" t="s">
        <v>90</v>
      </c>
      <c r="D11" s="146"/>
    </row>
    <row r="12" spans="1:4">
      <c r="A12">
        <v>12</v>
      </c>
      <c r="B12" s="143" t="s">
        <v>91</v>
      </c>
      <c r="D12" s="146"/>
    </row>
    <row r="13" spans="1:4">
      <c r="A13">
        <v>13</v>
      </c>
      <c r="B13" s="144" t="s">
        <v>92</v>
      </c>
    </row>
    <row r="14" spans="1:4">
      <c r="A14">
        <v>14</v>
      </c>
      <c r="B14" s="143" t="s">
        <v>93</v>
      </c>
      <c r="D14" s="146"/>
    </row>
    <row r="15" spans="1:4">
      <c r="A15">
        <v>15</v>
      </c>
      <c r="B15" s="143" t="s">
        <v>94</v>
      </c>
      <c r="D15" s="146"/>
    </row>
    <row r="16" spans="1:4">
      <c r="A16">
        <v>16</v>
      </c>
      <c r="B16" s="143" t="s">
        <v>95</v>
      </c>
      <c r="D16" s="146"/>
    </row>
    <row r="17" spans="1:4">
      <c r="A17">
        <v>17</v>
      </c>
      <c r="B17" s="143" t="s">
        <v>96</v>
      </c>
      <c r="D17" s="146"/>
    </row>
    <row r="18" spans="1:4">
      <c r="A18">
        <v>18</v>
      </c>
      <c r="B18" s="143" t="s">
        <v>198</v>
      </c>
      <c r="D18" s="146"/>
    </row>
    <row r="19" spans="1:4">
      <c r="A19">
        <v>19</v>
      </c>
      <c r="B19" s="143" t="s">
        <v>199</v>
      </c>
      <c r="D19" s="146"/>
    </row>
    <row r="20" spans="1:4">
      <c r="A20">
        <v>20</v>
      </c>
      <c r="B20" s="143" t="s">
        <v>200</v>
      </c>
      <c r="D20" s="146"/>
    </row>
    <row r="21" spans="1:4">
      <c r="A21">
        <v>21</v>
      </c>
      <c r="B21" s="143" t="s">
        <v>97</v>
      </c>
      <c r="D21" s="146"/>
    </row>
    <row r="22" spans="1:4">
      <c r="A22">
        <v>22</v>
      </c>
      <c r="B22" s="143" t="s">
        <v>98</v>
      </c>
      <c r="D22" s="146"/>
    </row>
    <row r="23" spans="1:4">
      <c r="A23">
        <v>23</v>
      </c>
      <c r="B23" s="143" t="s">
        <v>99</v>
      </c>
      <c r="D23" s="146"/>
    </row>
    <row r="24" spans="1:4">
      <c r="A24">
        <v>24</v>
      </c>
      <c r="B24" s="143" t="s">
        <v>201</v>
      </c>
      <c r="D24" s="146"/>
    </row>
    <row r="25" spans="1:4">
      <c r="A25">
        <v>25</v>
      </c>
      <c r="B25" s="143" t="s">
        <v>100</v>
      </c>
      <c r="D25" s="146"/>
    </row>
    <row r="26" spans="1:4">
      <c r="A26">
        <v>26</v>
      </c>
      <c r="B26" s="143" t="s">
        <v>101</v>
      </c>
      <c r="D26" s="146"/>
    </row>
    <row r="27" spans="1:4">
      <c r="A27">
        <v>27</v>
      </c>
      <c r="B27" s="143" t="s">
        <v>102</v>
      </c>
      <c r="D27" s="146"/>
    </row>
    <row r="28" spans="1:4">
      <c r="A28">
        <v>28</v>
      </c>
      <c r="B28" s="143" t="s">
        <v>103</v>
      </c>
      <c r="D28" s="146"/>
    </row>
    <row r="29" spans="1:4">
      <c r="A29">
        <v>29</v>
      </c>
      <c r="B29" s="143" t="s">
        <v>202</v>
      </c>
      <c r="D29" s="146"/>
    </row>
    <row r="30" spans="1:4">
      <c r="A30">
        <v>30</v>
      </c>
      <c r="B30" s="143" t="s">
        <v>104</v>
      </c>
      <c r="D30" s="146"/>
    </row>
    <row r="31" spans="1:4">
      <c r="A31">
        <v>31</v>
      </c>
      <c r="B31" s="143" t="s">
        <v>105</v>
      </c>
      <c r="D31" s="146"/>
    </row>
    <row r="32" spans="1:4">
      <c r="A32">
        <v>32</v>
      </c>
      <c r="B32" s="143" t="s">
        <v>203</v>
      </c>
      <c r="D32" s="146"/>
    </row>
    <row r="33" spans="1:4">
      <c r="A33">
        <v>33</v>
      </c>
      <c r="B33" s="143" t="s">
        <v>106</v>
      </c>
      <c r="D33" s="146"/>
    </row>
    <row r="34" spans="1:4">
      <c r="A34">
        <v>34</v>
      </c>
      <c r="B34" s="143" t="s">
        <v>107</v>
      </c>
      <c r="D34" s="146"/>
    </row>
    <row r="35" spans="1:4">
      <c r="A35">
        <v>35</v>
      </c>
      <c r="B35" s="143" t="s">
        <v>108</v>
      </c>
      <c r="D35" s="146"/>
    </row>
    <row r="36" spans="1:4">
      <c r="A36">
        <v>36</v>
      </c>
      <c r="B36" s="143" t="s">
        <v>109</v>
      </c>
      <c r="D36" s="146"/>
    </row>
    <row r="37" spans="1:4">
      <c r="A37">
        <v>37</v>
      </c>
      <c r="B37" s="143" t="s">
        <v>110</v>
      </c>
      <c r="D37" s="146"/>
    </row>
    <row r="38" spans="1:4">
      <c r="A38">
        <v>38</v>
      </c>
      <c r="B38" s="143" t="s">
        <v>111</v>
      </c>
      <c r="D38" s="146"/>
    </row>
    <row r="39" spans="1:4">
      <c r="A39">
        <v>39</v>
      </c>
      <c r="B39" s="143" t="s">
        <v>112</v>
      </c>
      <c r="D39" s="146"/>
    </row>
    <row r="40" spans="1:4">
      <c r="A40">
        <v>40</v>
      </c>
      <c r="B40" s="143" t="s">
        <v>113</v>
      </c>
      <c r="D40" s="146"/>
    </row>
    <row r="41" spans="1:4">
      <c r="A41">
        <v>41</v>
      </c>
      <c r="B41" s="143" t="s">
        <v>114</v>
      </c>
      <c r="D41" s="146"/>
    </row>
    <row r="42" spans="1:4">
      <c r="A42">
        <v>42</v>
      </c>
      <c r="B42" s="143" t="s">
        <v>204</v>
      </c>
      <c r="D42" s="146"/>
    </row>
    <row r="43" spans="1:4">
      <c r="A43">
        <v>43</v>
      </c>
      <c r="B43" s="143" t="s">
        <v>115</v>
      </c>
      <c r="D43" s="146"/>
    </row>
    <row r="44" spans="1:4">
      <c r="A44">
        <v>44</v>
      </c>
      <c r="B44" s="143" t="s">
        <v>205</v>
      </c>
      <c r="D44" s="146"/>
    </row>
    <row r="45" spans="1:4">
      <c r="A45">
        <v>45</v>
      </c>
      <c r="B45" s="143" t="s">
        <v>116</v>
      </c>
      <c r="D45" s="146"/>
    </row>
    <row r="46" spans="1:4">
      <c r="A46">
        <v>46</v>
      </c>
      <c r="B46" s="143" t="s">
        <v>206</v>
      </c>
      <c r="D46" s="146"/>
    </row>
    <row r="47" spans="1:4">
      <c r="A47">
        <v>47</v>
      </c>
      <c r="B47" s="143" t="s">
        <v>117</v>
      </c>
      <c r="D47" s="146"/>
    </row>
    <row r="48" spans="1:4">
      <c r="A48">
        <v>48</v>
      </c>
      <c r="B48" s="143" t="s">
        <v>207</v>
      </c>
      <c r="D48" s="146"/>
    </row>
    <row r="49" spans="1:4">
      <c r="A49">
        <v>49</v>
      </c>
      <c r="B49" s="143" t="s">
        <v>118</v>
      </c>
      <c r="D49" s="146"/>
    </row>
    <row r="50" spans="1:4">
      <c r="A50">
        <v>50</v>
      </c>
      <c r="B50" s="143" t="s">
        <v>119</v>
      </c>
      <c r="D50" s="146"/>
    </row>
    <row r="51" spans="1:4">
      <c r="A51">
        <v>51</v>
      </c>
      <c r="B51" s="143" t="s">
        <v>120</v>
      </c>
      <c r="D51" s="146"/>
    </row>
    <row r="52" spans="1:4">
      <c r="A52">
        <v>52</v>
      </c>
      <c r="B52" s="143" t="s">
        <v>121</v>
      </c>
      <c r="D52" s="146"/>
    </row>
    <row r="53" spans="1:4">
      <c r="A53">
        <v>53</v>
      </c>
      <c r="B53" s="143" t="s">
        <v>122</v>
      </c>
      <c r="D53" s="146"/>
    </row>
    <row r="54" spans="1:4">
      <c r="A54">
        <v>54</v>
      </c>
      <c r="B54" s="143" t="s">
        <v>123</v>
      </c>
      <c r="D54" s="146"/>
    </row>
    <row r="55" spans="1:4">
      <c r="A55">
        <v>55</v>
      </c>
      <c r="B55" s="143" t="s">
        <v>124</v>
      </c>
      <c r="D55" s="146"/>
    </row>
    <row r="56" spans="1:4">
      <c r="A56">
        <v>56</v>
      </c>
      <c r="B56" s="149" t="s">
        <v>208</v>
      </c>
      <c r="D56" s="147"/>
    </row>
    <row r="57" spans="1:4">
      <c r="A57">
        <v>57</v>
      </c>
      <c r="B57" s="143" t="s">
        <v>125</v>
      </c>
      <c r="D57" s="146"/>
    </row>
    <row r="58" spans="1:4">
      <c r="A58">
        <v>58</v>
      </c>
      <c r="B58" s="143" t="s">
        <v>126</v>
      </c>
      <c r="D58" s="146"/>
    </row>
    <row r="59" spans="1:4">
      <c r="A59">
        <v>59</v>
      </c>
      <c r="B59" s="143" t="s">
        <v>127</v>
      </c>
      <c r="D59" s="146"/>
    </row>
    <row r="60" spans="1:4">
      <c r="A60">
        <v>60</v>
      </c>
      <c r="B60" s="143" t="s">
        <v>209</v>
      </c>
      <c r="D60" s="146"/>
    </row>
    <row r="61" spans="1:4">
      <c r="A61">
        <v>61</v>
      </c>
      <c r="B61" s="143" t="s">
        <v>128</v>
      </c>
      <c r="D61" s="146"/>
    </row>
    <row r="62" spans="1:4">
      <c r="A62">
        <v>62</v>
      </c>
      <c r="B62" s="143" t="s">
        <v>129</v>
      </c>
      <c r="D62" s="146"/>
    </row>
    <row r="63" spans="1:4">
      <c r="A63">
        <v>63</v>
      </c>
      <c r="B63" s="143" t="s">
        <v>130</v>
      </c>
      <c r="D63" s="146"/>
    </row>
    <row r="64" spans="1:4">
      <c r="A64">
        <v>64</v>
      </c>
      <c r="B64" s="143" t="s">
        <v>131</v>
      </c>
      <c r="D64" s="146"/>
    </row>
    <row r="65" spans="1:4">
      <c r="A65">
        <v>65</v>
      </c>
      <c r="B65" s="144" t="s">
        <v>210</v>
      </c>
    </row>
    <row r="66" spans="1:4">
      <c r="A66">
        <v>66</v>
      </c>
      <c r="B66" s="144" t="s">
        <v>132</v>
      </c>
    </row>
    <row r="67" spans="1:4">
      <c r="A67">
        <v>67</v>
      </c>
      <c r="B67" s="144" t="s">
        <v>133</v>
      </c>
    </row>
    <row r="68" spans="1:4">
      <c r="A68">
        <v>68</v>
      </c>
      <c r="B68" s="143" t="s">
        <v>134</v>
      </c>
      <c r="D68" s="146"/>
    </row>
    <row r="69" spans="1:4">
      <c r="A69">
        <v>69</v>
      </c>
      <c r="B69" s="143" t="s">
        <v>211</v>
      </c>
      <c r="D69" s="146"/>
    </row>
    <row r="70" spans="1:4">
      <c r="A70">
        <v>70</v>
      </c>
      <c r="B70" s="143" t="s">
        <v>135</v>
      </c>
      <c r="D70" s="146"/>
    </row>
    <row r="71" spans="1:4">
      <c r="A71">
        <v>71</v>
      </c>
      <c r="B71" s="143" t="s">
        <v>136</v>
      </c>
      <c r="D71" s="146"/>
    </row>
    <row r="72" spans="1:4">
      <c r="A72">
        <v>72</v>
      </c>
      <c r="B72" s="143" t="s">
        <v>137</v>
      </c>
      <c r="D72" s="146"/>
    </row>
    <row r="73" spans="1:4">
      <c r="A73">
        <v>73</v>
      </c>
      <c r="B73" s="143" t="s">
        <v>138</v>
      </c>
      <c r="D73" s="146"/>
    </row>
    <row r="74" spans="1:4">
      <c r="A74">
        <v>74</v>
      </c>
      <c r="B74" s="143" t="s">
        <v>139</v>
      </c>
      <c r="D74" s="146"/>
    </row>
    <row r="75" spans="1:4">
      <c r="A75">
        <v>75</v>
      </c>
      <c r="B75" s="143" t="s">
        <v>140</v>
      </c>
      <c r="D75" s="146"/>
    </row>
    <row r="76" spans="1:4">
      <c r="A76">
        <v>76</v>
      </c>
      <c r="B76" s="143" t="s">
        <v>141</v>
      </c>
      <c r="D76" s="146"/>
    </row>
    <row r="77" spans="1:4">
      <c r="A77">
        <v>77</v>
      </c>
      <c r="B77" s="143" t="s">
        <v>142</v>
      </c>
      <c r="D77" s="146"/>
    </row>
    <row r="78" spans="1:4">
      <c r="A78">
        <v>78</v>
      </c>
      <c r="B78" s="143" t="s">
        <v>143</v>
      </c>
      <c r="D78" s="146"/>
    </row>
    <row r="79" spans="1:4">
      <c r="A79">
        <v>79</v>
      </c>
      <c r="B79" s="143" t="s">
        <v>144</v>
      </c>
      <c r="D79" s="146"/>
    </row>
    <row r="80" spans="1:4">
      <c r="A80">
        <v>80</v>
      </c>
      <c r="B80" s="143" t="s">
        <v>145</v>
      </c>
      <c r="D80" s="146"/>
    </row>
    <row r="81" spans="1:4">
      <c r="A81">
        <v>81</v>
      </c>
      <c r="B81" s="143" t="s">
        <v>146</v>
      </c>
      <c r="D81" s="146"/>
    </row>
    <row r="82" spans="1:4">
      <c r="A82">
        <v>82</v>
      </c>
      <c r="B82" s="143" t="s">
        <v>147</v>
      </c>
      <c r="D82" s="146"/>
    </row>
    <row r="83" spans="1:4">
      <c r="A83">
        <v>83</v>
      </c>
      <c r="B83" s="143" t="s">
        <v>148</v>
      </c>
      <c r="D83" s="146"/>
    </row>
    <row r="84" spans="1:4">
      <c r="A84">
        <v>84</v>
      </c>
      <c r="B84" s="143" t="s">
        <v>149</v>
      </c>
      <c r="D84" s="146"/>
    </row>
    <row r="85" spans="1:4">
      <c r="A85">
        <v>85</v>
      </c>
      <c r="B85" s="144" t="s">
        <v>150</v>
      </c>
    </row>
    <row r="86" spans="1:4">
      <c r="A86">
        <v>86</v>
      </c>
      <c r="B86" s="144" t="s">
        <v>151</v>
      </c>
    </row>
    <row r="87" spans="1:4">
      <c r="A87">
        <v>87</v>
      </c>
      <c r="B87" s="144" t="s">
        <v>152</v>
      </c>
    </row>
    <row r="88" spans="1:4">
      <c r="A88">
        <v>88</v>
      </c>
      <c r="B88" s="143" t="s">
        <v>153</v>
      </c>
      <c r="D88" s="146"/>
    </row>
    <row r="89" spans="1:4">
      <c r="A89">
        <v>89</v>
      </c>
      <c r="B89" s="144" t="s">
        <v>212</v>
      </c>
    </row>
    <row r="90" spans="1:4">
      <c r="A90">
        <v>90</v>
      </c>
      <c r="B90" s="145" t="s">
        <v>154</v>
      </c>
      <c r="D90" s="148"/>
    </row>
    <row r="91" spans="1:4">
      <c r="A91">
        <v>91</v>
      </c>
      <c r="B91" s="145" t="s">
        <v>155</v>
      </c>
      <c r="D91" s="148"/>
    </row>
    <row r="92" spans="1:4">
      <c r="A92">
        <v>92</v>
      </c>
      <c r="B92" s="143" t="s">
        <v>156</v>
      </c>
      <c r="D92" s="146"/>
    </row>
    <row r="93" spans="1:4">
      <c r="A93">
        <v>93</v>
      </c>
      <c r="B93" s="143" t="s">
        <v>157</v>
      </c>
      <c r="D93" s="146"/>
    </row>
    <row r="94" spans="1:4">
      <c r="A94">
        <v>94</v>
      </c>
      <c r="B94" s="143" t="s">
        <v>158</v>
      </c>
      <c r="D94" s="146"/>
    </row>
    <row r="95" spans="1:4">
      <c r="A95">
        <v>95</v>
      </c>
      <c r="B95" s="144" t="s">
        <v>159</v>
      </c>
    </row>
    <row r="96" spans="1:4">
      <c r="A96">
        <v>96</v>
      </c>
      <c r="B96" s="143" t="s">
        <v>160</v>
      </c>
      <c r="D96" s="146"/>
    </row>
    <row r="97" spans="1:4">
      <c r="A97">
        <v>97</v>
      </c>
      <c r="B97" s="143" t="s">
        <v>161</v>
      </c>
      <c r="D97" s="146"/>
    </row>
    <row r="98" spans="1:4">
      <c r="A98">
        <v>98</v>
      </c>
      <c r="B98" s="143" t="s">
        <v>162</v>
      </c>
      <c r="D98" s="146"/>
    </row>
    <row r="99" spans="1:4">
      <c r="A99">
        <v>99</v>
      </c>
      <c r="B99" s="143" t="s">
        <v>163</v>
      </c>
      <c r="D99" s="146"/>
    </row>
    <row r="100" spans="1:4">
      <c r="A100">
        <v>100</v>
      </c>
      <c r="B100" s="149" t="s">
        <v>213</v>
      </c>
      <c r="D100" s="147"/>
    </row>
    <row r="101" spans="1:4">
      <c r="A101">
        <v>101</v>
      </c>
      <c r="B101" s="143" t="s">
        <v>164</v>
      </c>
      <c r="D101" s="146"/>
    </row>
    <row r="102" spans="1:4">
      <c r="A102">
        <v>102</v>
      </c>
      <c r="B102" s="143" t="s">
        <v>165</v>
      </c>
      <c r="D102" s="146"/>
    </row>
    <row r="103" spans="1:4">
      <c r="A103">
        <v>103</v>
      </c>
      <c r="B103" s="143" t="s">
        <v>166</v>
      </c>
      <c r="D103" s="146"/>
    </row>
    <row r="104" spans="1:4" ht="30">
      <c r="A104">
        <v>104</v>
      </c>
      <c r="B104" s="143" t="s">
        <v>167</v>
      </c>
      <c r="D104" s="146"/>
    </row>
    <row r="105" spans="1:4">
      <c r="A105">
        <v>105</v>
      </c>
      <c r="B105" s="143" t="s">
        <v>168</v>
      </c>
      <c r="D105" s="146"/>
    </row>
  </sheetData>
  <pageMargins left="0.7" right="0.7" top="0.75" bottom="0.75" header="0.3" footer="0.3"/>
  <pageSetup paperSize="9" orientation="portrait" horizontalDpi="300" verticalDpi="300"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D118"/>
  <sheetViews>
    <sheetView showGridLines="0" tabSelected="1" topLeftCell="A46" zoomScale="150" zoomScaleNormal="150" zoomScaleSheetLayoutView="100" zoomScalePageLayoutView="162" workbookViewId="0">
      <selection activeCell="AF55" sqref="AF55"/>
    </sheetView>
  </sheetViews>
  <sheetFormatPr defaultColWidth="10.7109375" defaultRowHeight="14.25"/>
  <cols>
    <col min="1" max="1" width="1" style="6" customWidth="1"/>
    <col min="2" max="3" width="1.7109375" style="6" customWidth="1"/>
    <col min="4" max="4" width="6" style="6" customWidth="1"/>
    <col min="5" max="5" width="2.140625" style="6" customWidth="1"/>
    <col min="6" max="6" width="6" style="6" customWidth="1"/>
    <col min="7" max="7" width="2.140625" style="6" customWidth="1"/>
    <col min="8" max="8" width="7" style="6" customWidth="1"/>
    <col min="9" max="9" width="2.140625" style="6" customWidth="1"/>
    <col min="10" max="10" width="6" style="6" customWidth="1"/>
    <col min="11" max="11" width="2.140625" style="6" customWidth="1"/>
    <col min="12" max="12" width="6" style="6" customWidth="1"/>
    <col min="13" max="13" width="1.140625" style="6" customWidth="1"/>
    <col min="14" max="14" width="1.42578125" style="6" customWidth="1"/>
    <col min="15" max="15" width="6" style="6" customWidth="1"/>
    <col min="16" max="16" width="2.140625" style="6" customWidth="1"/>
    <col min="17" max="17" width="6" style="6" customWidth="1"/>
    <col min="18" max="18" width="2.140625" style="6" customWidth="1"/>
    <col min="19" max="19" width="6" style="6" customWidth="1"/>
    <col min="20" max="20" width="2.140625" style="6" customWidth="1"/>
    <col min="21" max="21" width="7.7109375" style="6" customWidth="1"/>
    <col min="22" max="22" width="2" style="6" customWidth="1"/>
    <col min="23" max="23" width="6" style="6" customWidth="1"/>
    <col min="24" max="24" width="5.7109375" style="6" customWidth="1"/>
    <col min="25" max="25" width="2" style="6" customWidth="1"/>
    <col min="26" max="27" width="8.7109375" style="8" customWidth="1"/>
    <col min="28" max="31" width="8.7109375" style="6" customWidth="1"/>
    <col min="32" max="32" width="10.7109375" style="6" customWidth="1"/>
    <col min="33" max="16384" width="10.7109375" style="6"/>
  </cols>
  <sheetData>
    <row r="1" spans="2:31" ht="24" customHeight="1">
      <c r="B1" s="53" t="s">
        <v>0</v>
      </c>
      <c r="C1" s="54"/>
      <c r="D1" s="54"/>
      <c r="E1" s="55"/>
      <c r="F1" s="55"/>
      <c r="G1" s="55"/>
      <c r="H1" s="55"/>
      <c r="I1" s="55"/>
      <c r="J1" s="55"/>
      <c r="K1" s="55"/>
      <c r="L1" s="55"/>
      <c r="M1" s="55"/>
      <c r="N1" s="55"/>
      <c r="O1" s="55"/>
      <c r="P1" s="55"/>
      <c r="Q1" s="55"/>
      <c r="R1" s="55"/>
      <c r="S1" s="55"/>
      <c r="T1" s="55"/>
      <c r="U1" s="55"/>
      <c r="V1" s="55"/>
      <c r="W1" s="55"/>
      <c r="X1" s="139" t="s">
        <v>218</v>
      </c>
      <c r="Z1" s="6"/>
      <c r="AA1" s="18"/>
      <c r="AB1" s="18" t="s">
        <v>219</v>
      </c>
      <c r="AC1" s="7"/>
      <c r="AD1" s="7"/>
    </row>
    <row r="2" spans="2:31" ht="16.899999999999999" customHeight="1">
      <c r="B2" s="90" t="s">
        <v>1</v>
      </c>
      <c r="C2" s="140"/>
      <c r="D2" s="140"/>
      <c r="E2" s="141"/>
      <c r="F2" s="141"/>
      <c r="G2" s="141"/>
      <c r="H2" s="141"/>
      <c r="I2" s="141"/>
      <c r="J2" s="141"/>
      <c r="K2" s="141"/>
      <c r="L2" s="141"/>
      <c r="M2" s="141"/>
      <c r="N2" s="141"/>
      <c r="O2" s="141"/>
      <c r="P2" s="141"/>
      <c r="Q2" s="141"/>
      <c r="R2" s="141"/>
      <c r="S2" s="141"/>
      <c r="T2" s="141"/>
      <c r="U2" s="141"/>
      <c r="V2" s="141"/>
      <c r="W2" s="141"/>
      <c r="X2" s="142"/>
      <c r="Z2" s="6"/>
      <c r="AA2" s="18"/>
      <c r="AB2" s="18"/>
      <c r="AC2" s="7"/>
      <c r="AD2" s="7"/>
    </row>
    <row r="3" spans="2:31" ht="6" customHeight="1">
      <c r="B3" s="180"/>
      <c r="C3" s="181"/>
      <c r="D3" s="181"/>
      <c r="E3" s="181"/>
      <c r="F3" s="181"/>
      <c r="G3" s="181"/>
      <c r="H3" s="181"/>
      <c r="I3" s="181"/>
      <c r="J3" s="181"/>
      <c r="K3" s="181"/>
      <c r="L3" s="181"/>
      <c r="M3" s="181"/>
      <c r="N3" s="181"/>
      <c r="O3" s="181"/>
      <c r="P3" s="181"/>
      <c r="Q3" s="181"/>
      <c r="R3" s="181"/>
      <c r="S3" s="72"/>
      <c r="T3" s="72"/>
      <c r="U3" s="72"/>
      <c r="V3" s="72"/>
      <c r="W3" s="72"/>
      <c r="X3" s="91"/>
      <c r="Z3" s="6"/>
      <c r="AA3" s="18"/>
      <c r="AB3" s="18"/>
      <c r="AC3" s="7"/>
      <c r="AD3" s="7"/>
    </row>
    <row r="4" spans="2:31" ht="28.15" customHeight="1">
      <c r="B4" s="183" t="s">
        <v>2</v>
      </c>
      <c r="C4" s="184"/>
      <c r="D4" s="184"/>
      <c r="E4" s="184"/>
      <c r="F4" s="184"/>
      <c r="G4" s="184"/>
      <c r="H4" s="184"/>
      <c r="I4" s="182" t="s">
        <v>222</v>
      </c>
      <c r="J4" s="182"/>
      <c r="K4" s="182"/>
      <c r="L4" s="182"/>
      <c r="M4" s="182"/>
      <c r="N4" s="182"/>
      <c r="O4" s="182"/>
      <c r="P4" s="182"/>
      <c r="Q4" s="182"/>
      <c r="R4" s="182"/>
      <c r="S4" s="72"/>
      <c r="T4" s="72"/>
      <c r="U4" s="72"/>
      <c r="V4" s="72"/>
      <c r="W4" s="72"/>
      <c r="X4" s="91"/>
      <c r="Z4" s="6"/>
      <c r="AA4" s="18"/>
      <c r="AB4" s="18"/>
      <c r="AC4" s="7"/>
      <c r="AD4" s="7"/>
    </row>
    <row r="5" spans="2:31" ht="4.1500000000000004" customHeight="1">
      <c r="B5" s="183"/>
      <c r="C5" s="184"/>
      <c r="D5" s="184"/>
      <c r="E5" s="184"/>
      <c r="F5" s="184"/>
      <c r="G5" s="184"/>
      <c r="H5" s="184"/>
      <c r="I5" s="5"/>
      <c r="J5" s="5"/>
      <c r="K5" s="5"/>
      <c r="L5" s="5"/>
      <c r="M5" s="5"/>
      <c r="N5" s="5"/>
      <c r="O5" s="5"/>
      <c r="P5" s="5"/>
      <c r="Q5" s="5"/>
      <c r="R5" s="5"/>
      <c r="S5" s="72"/>
      <c r="T5" s="5"/>
      <c r="U5" s="72"/>
      <c r="V5" s="72"/>
      <c r="W5" s="72"/>
      <c r="X5" s="91"/>
      <c r="Z5" s="6"/>
      <c r="AA5" s="18"/>
      <c r="AB5" s="18"/>
      <c r="AC5" s="7"/>
      <c r="AD5" s="7"/>
    </row>
    <row r="6" spans="2:31" ht="28.9" customHeight="1">
      <c r="B6" s="183" t="s">
        <v>3</v>
      </c>
      <c r="C6" s="184"/>
      <c r="D6" s="184"/>
      <c r="E6" s="184"/>
      <c r="F6" s="184"/>
      <c r="G6" s="184"/>
      <c r="H6" s="184"/>
      <c r="I6" s="182" t="s">
        <v>223</v>
      </c>
      <c r="J6" s="182"/>
      <c r="K6" s="182"/>
      <c r="L6" s="182"/>
      <c r="M6" s="182"/>
      <c r="N6" s="182"/>
      <c r="O6" s="182"/>
      <c r="P6" s="182"/>
      <c r="Q6" s="182"/>
      <c r="R6" s="182"/>
      <c r="S6" s="75"/>
      <c r="T6" s="75"/>
      <c r="U6" s="173" t="s">
        <v>4</v>
      </c>
      <c r="V6" s="173"/>
      <c r="W6" s="173"/>
      <c r="X6" s="174"/>
      <c r="Z6" s="6"/>
      <c r="AA6" s="18"/>
      <c r="AB6" s="18"/>
      <c r="AC6" s="7"/>
      <c r="AD6" s="7"/>
    </row>
    <row r="7" spans="2:31" ht="4.9000000000000004" customHeight="1">
      <c r="B7" s="69"/>
      <c r="C7" s="70"/>
      <c r="D7" s="70"/>
      <c r="E7" s="70"/>
      <c r="F7" s="70"/>
      <c r="G7" s="70"/>
      <c r="H7" s="70"/>
      <c r="I7" s="72"/>
      <c r="J7" s="72"/>
      <c r="K7" s="72"/>
      <c r="L7" s="72"/>
      <c r="M7" s="72"/>
      <c r="N7" s="72"/>
      <c r="O7" s="72"/>
      <c r="P7" s="72"/>
      <c r="Q7" s="72"/>
      <c r="R7" s="72"/>
      <c r="S7" s="177"/>
      <c r="T7" s="177"/>
      <c r="U7" s="177"/>
      <c r="V7" s="177"/>
      <c r="W7" s="177"/>
      <c r="X7" s="91"/>
      <c r="Z7" s="6"/>
      <c r="AA7" s="18"/>
      <c r="AB7" s="18"/>
      <c r="AC7" s="7"/>
      <c r="AD7" s="7"/>
    </row>
    <row r="8" spans="2:31" s="22" customFormat="1" ht="19.899999999999999" customHeight="1">
      <c r="B8" s="56" t="s">
        <v>5</v>
      </c>
      <c r="C8" s="57"/>
      <c r="D8" s="57"/>
      <c r="E8" s="57"/>
      <c r="F8" s="57"/>
      <c r="G8" s="57"/>
      <c r="H8" s="57"/>
      <c r="I8" s="57"/>
      <c r="J8" s="57"/>
      <c r="K8" s="57"/>
      <c r="L8" s="57"/>
      <c r="M8" s="57"/>
      <c r="N8" s="58"/>
      <c r="O8" s="57" t="s">
        <v>6</v>
      </c>
      <c r="P8" s="57"/>
      <c r="Q8" s="59"/>
      <c r="R8" s="57"/>
      <c r="S8" s="57"/>
      <c r="T8" s="57"/>
      <c r="U8" s="57"/>
      <c r="V8" s="57"/>
      <c r="W8" s="57"/>
      <c r="X8" s="60"/>
      <c r="Z8" s="6"/>
      <c r="AA8" s="23"/>
      <c r="AB8" s="23"/>
    </row>
    <row r="9" spans="2:31" s="35" customFormat="1" ht="12" customHeight="1">
      <c r="B9" s="36"/>
      <c r="C9" s="33" t="s">
        <v>7</v>
      </c>
      <c r="D9" s="37"/>
      <c r="E9" s="37"/>
      <c r="F9" s="37"/>
      <c r="G9" s="37"/>
      <c r="H9" s="37"/>
      <c r="I9" s="37"/>
      <c r="J9" s="37"/>
      <c r="K9" s="37"/>
      <c r="L9" s="37"/>
      <c r="M9" s="37"/>
      <c r="N9" s="76"/>
      <c r="O9" s="33" t="s">
        <v>7</v>
      </c>
      <c r="P9" s="37"/>
      <c r="Q9" s="37"/>
      <c r="R9" s="38"/>
      <c r="S9" s="38"/>
      <c r="T9" s="38"/>
      <c r="U9" s="38"/>
      <c r="V9" s="38"/>
      <c r="W9" s="38"/>
      <c r="X9" s="39"/>
      <c r="AA9" s="40"/>
      <c r="AB9" s="40"/>
      <c r="AE9" s="80"/>
    </row>
    <row r="10" spans="2:31" s="24" customFormat="1" ht="13.15" customHeight="1">
      <c r="B10" s="77"/>
      <c r="C10" s="179" t="s">
        <v>224</v>
      </c>
      <c r="D10" s="178"/>
      <c r="E10" s="178"/>
      <c r="F10" s="178"/>
      <c r="G10" s="178"/>
      <c r="H10" s="178"/>
      <c r="I10" s="178"/>
      <c r="J10" s="178"/>
      <c r="K10" s="178"/>
      <c r="L10" s="178"/>
      <c r="M10" s="106"/>
      <c r="N10" s="107"/>
      <c r="O10" s="178" t="s">
        <v>228</v>
      </c>
      <c r="P10" s="178"/>
      <c r="Q10" s="178"/>
      <c r="R10" s="178"/>
      <c r="S10" s="178"/>
      <c r="T10" s="178"/>
      <c r="U10" s="178"/>
      <c r="V10" s="178"/>
      <c r="W10" s="178"/>
      <c r="X10" s="34"/>
      <c r="AA10" s="27"/>
      <c r="AB10" s="27"/>
    </row>
    <row r="11" spans="2:31" s="24" customFormat="1" ht="13.15" customHeight="1">
      <c r="B11" s="77"/>
      <c r="C11" s="179"/>
      <c r="D11" s="178"/>
      <c r="E11" s="178"/>
      <c r="F11" s="178"/>
      <c r="G11" s="178"/>
      <c r="H11" s="178"/>
      <c r="I11" s="178"/>
      <c r="J11" s="178"/>
      <c r="K11" s="178"/>
      <c r="L11" s="178"/>
      <c r="M11" s="106"/>
      <c r="N11" s="107"/>
      <c r="O11" s="178"/>
      <c r="P11" s="178"/>
      <c r="Q11" s="178"/>
      <c r="R11" s="178"/>
      <c r="S11" s="178"/>
      <c r="T11" s="178"/>
      <c r="U11" s="178"/>
      <c r="V11" s="178"/>
      <c r="W11" s="178"/>
      <c r="X11" s="41"/>
      <c r="AA11" s="27"/>
      <c r="AB11" s="27"/>
    </row>
    <row r="12" spans="2:31" s="24" customFormat="1" ht="12">
      <c r="B12" s="77"/>
      <c r="C12" s="26" t="s">
        <v>8</v>
      </c>
      <c r="D12" s="25"/>
      <c r="E12" s="51"/>
      <c r="F12" s="51"/>
      <c r="G12" s="51"/>
      <c r="H12" s="51"/>
      <c r="I12" s="51"/>
      <c r="J12" s="106"/>
      <c r="K12" s="106"/>
      <c r="L12" s="106"/>
      <c r="M12" s="106"/>
      <c r="N12" s="107"/>
      <c r="O12" s="13" t="s">
        <v>8</v>
      </c>
      <c r="P12" s="51"/>
      <c r="Q12" s="51"/>
      <c r="R12" s="13"/>
      <c r="S12" s="13"/>
      <c r="T12" s="13"/>
      <c r="U12" s="13"/>
      <c r="V12" s="13"/>
      <c r="W12" s="13"/>
      <c r="X12" s="34"/>
      <c r="AA12" s="42"/>
      <c r="AB12" s="27"/>
    </row>
    <row r="13" spans="2:31" s="24" customFormat="1" ht="13.15" customHeight="1">
      <c r="B13" s="77"/>
      <c r="C13" s="176" t="s">
        <v>225</v>
      </c>
      <c r="D13" s="175"/>
      <c r="E13" s="175"/>
      <c r="F13" s="175"/>
      <c r="G13" s="175"/>
      <c r="H13" s="175"/>
      <c r="I13" s="175"/>
      <c r="J13" s="175"/>
      <c r="K13" s="175"/>
      <c r="L13" s="175"/>
      <c r="M13" s="106"/>
      <c r="N13" s="107"/>
      <c r="O13" s="175" t="s">
        <v>229</v>
      </c>
      <c r="P13" s="175"/>
      <c r="Q13" s="175"/>
      <c r="R13" s="175"/>
      <c r="S13" s="175"/>
      <c r="T13" s="175"/>
      <c r="U13" s="175"/>
      <c r="V13" s="175"/>
      <c r="W13" s="175"/>
      <c r="X13" s="41"/>
    </row>
    <row r="14" spans="2:31" s="24" customFormat="1" ht="13.9" customHeight="1">
      <c r="B14" s="77"/>
      <c r="C14" s="176" t="s">
        <v>226</v>
      </c>
      <c r="D14" s="175"/>
      <c r="E14" s="175"/>
      <c r="F14" s="175"/>
      <c r="G14" s="175"/>
      <c r="H14" s="175"/>
      <c r="I14" s="175"/>
      <c r="J14" s="175"/>
      <c r="K14" s="175"/>
      <c r="L14" s="175"/>
      <c r="M14" s="106"/>
      <c r="N14" s="107"/>
      <c r="O14" s="175"/>
      <c r="P14" s="175"/>
      <c r="Q14" s="175"/>
      <c r="R14" s="175"/>
      <c r="S14" s="175"/>
      <c r="T14" s="175"/>
      <c r="U14" s="175"/>
      <c r="V14" s="175"/>
      <c r="W14" s="175"/>
      <c r="X14" s="34"/>
      <c r="AA14" s="42"/>
      <c r="AB14" s="27"/>
    </row>
    <row r="15" spans="2:31" s="24" customFormat="1" ht="13.9" customHeight="1">
      <c r="B15" s="77"/>
      <c r="C15" s="176"/>
      <c r="D15" s="175"/>
      <c r="E15" s="175"/>
      <c r="F15" s="175"/>
      <c r="G15" s="175"/>
      <c r="H15" s="175"/>
      <c r="I15" s="175"/>
      <c r="J15" s="175"/>
      <c r="K15" s="175"/>
      <c r="L15" s="175"/>
      <c r="M15" s="106"/>
      <c r="N15" s="107"/>
      <c r="O15" s="175" t="s">
        <v>230</v>
      </c>
      <c r="P15" s="175"/>
      <c r="Q15" s="175"/>
      <c r="R15" s="175"/>
      <c r="S15" s="175"/>
      <c r="T15" s="175"/>
      <c r="U15" s="175"/>
      <c r="V15" s="175"/>
      <c r="W15" s="175"/>
      <c r="X15" s="34"/>
      <c r="AA15" s="27"/>
      <c r="AB15" s="27"/>
      <c r="AC15" s="43"/>
    </row>
    <row r="16" spans="2:31" s="24" customFormat="1" ht="15" customHeight="1">
      <c r="B16" s="77"/>
      <c r="C16" s="13" t="s">
        <v>9</v>
      </c>
      <c r="D16" s="13"/>
      <c r="E16" s="13"/>
      <c r="F16" s="13"/>
      <c r="G16" s="13"/>
      <c r="H16" s="13"/>
      <c r="I16" s="13"/>
      <c r="J16" s="106"/>
      <c r="K16" s="106"/>
      <c r="L16" s="106"/>
      <c r="M16" s="106"/>
      <c r="N16" s="107"/>
      <c r="O16" s="175"/>
      <c r="P16" s="175"/>
      <c r="Q16" s="175"/>
      <c r="R16" s="175"/>
      <c r="S16" s="175"/>
      <c r="T16" s="175"/>
      <c r="U16" s="175"/>
      <c r="V16" s="175"/>
      <c r="W16" s="175"/>
      <c r="X16" s="34"/>
      <c r="AA16" s="27"/>
      <c r="AB16" s="44"/>
      <c r="AC16" s="43"/>
    </row>
    <row r="17" spans="2:56" s="24" customFormat="1" ht="15" customHeight="1">
      <c r="B17" s="77"/>
      <c r="C17" s="13" t="s">
        <v>10</v>
      </c>
      <c r="D17" s="13"/>
      <c r="E17" s="13"/>
      <c r="F17" s="13"/>
      <c r="G17" s="13"/>
      <c r="H17" s="13"/>
      <c r="I17" s="13"/>
      <c r="J17" s="106"/>
      <c r="K17" s="106"/>
      <c r="L17" s="106"/>
      <c r="M17" s="106"/>
      <c r="N17" s="107"/>
      <c r="O17" s="108" t="s">
        <v>11</v>
      </c>
      <c r="P17" s="108"/>
      <c r="Q17" s="108"/>
      <c r="R17" s="108"/>
      <c r="S17" s="108"/>
      <c r="T17" s="13"/>
      <c r="U17" s="13"/>
      <c r="V17" s="13"/>
      <c r="W17" s="13"/>
      <c r="X17" s="34"/>
      <c r="AA17" s="27"/>
      <c r="AB17" s="44"/>
      <c r="AC17" s="43"/>
    </row>
    <row r="18" spans="2:56" s="24" customFormat="1" ht="13.9" customHeight="1">
      <c r="B18" s="77"/>
      <c r="C18" s="189" t="s">
        <v>227</v>
      </c>
      <c r="D18" s="189"/>
      <c r="E18" s="189"/>
      <c r="F18" s="189"/>
      <c r="G18" s="189"/>
      <c r="H18" s="189"/>
      <c r="I18" s="189"/>
      <c r="J18" s="189"/>
      <c r="K18" s="189"/>
      <c r="L18" s="189"/>
      <c r="M18" s="106"/>
      <c r="N18" s="107"/>
      <c r="O18" s="175" t="s">
        <v>231</v>
      </c>
      <c r="P18" s="175"/>
      <c r="Q18" s="175"/>
      <c r="R18" s="175"/>
      <c r="S18" s="175"/>
      <c r="T18" s="175"/>
      <c r="U18" s="175"/>
      <c r="V18" s="175"/>
      <c r="W18" s="175"/>
      <c r="X18" s="34"/>
      <c r="AA18" s="24" t="s">
        <v>12</v>
      </c>
      <c r="AB18" s="27" t="b">
        <f>IF(C18="",TRUE,FALSE)</f>
        <v>0</v>
      </c>
      <c r="AC18" s="43"/>
    </row>
    <row r="19" spans="2:56" ht="5.25" customHeight="1">
      <c r="B19" s="92"/>
      <c r="C19" s="72"/>
      <c r="D19" s="72"/>
      <c r="E19" s="72"/>
      <c r="F19" s="72"/>
      <c r="G19" s="72"/>
      <c r="H19" s="72"/>
      <c r="I19" s="72"/>
      <c r="J19" s="109"/>
      <c r="K19" s="109"/>
      <c r="L19" s="109"/>
      <c r="M19" s="109"/>
      <c r="N19" s="110"/>
      <c r="O19" s="110"/>
      <c r="P19" s="110"/>
      <c r="Q19" s="110"/>
      <c r="R19" s="72"/>
      <c r="S19" s="72"/>
      <c r="T19" s="72"/>
      <c r="U19" s="72"/>
      <c r="V19" s="72"/>
      <c r="W19" s="72"/>
      <c r="X19" s="91"/>
      <c r="Z19" s="6"/>
      <c r="AA19" s="9"/>
      <c r="AB19" s="9"/>
      <c r="AC19" s="8"/>
      <c r="AD19" s="8"/>
    </row>
    <row r="20" spans="2:56" ht="24" customHeight="1">
      <c r="B20" s="183" t="s">
        <v>13</v>
      </c>
      <c r="C20" s="184"/>
      <c r="D20" s="184"/>
      <c r="E20" s="184"/>
      <c r="F20" s="184"/>
      <c r="G20" s="184"/>
      <c r="H20" s="184"/>
      <c r="I20" s="182"/>
      <c r="J20" s="182"/>
      <c r="K20" s="182"/>
      <c r="L20" s="182"/>
      <c r="M20" s="182"/>
      <c r="N20" s="182"/>
      <c r="O20" s="182"/>
      <c r="P20" s="182"/>
      <c r="Q20" s="182"/>
      <c r="R20" s="182"/>
      <c r="S20" s="182"/>
      <c r="T20" s="182"/>
      <c r="U20" s="182"/>
      <c r="V20" s="182"/>
      <c r="W20" s="182"/>
      <c r="X20" s="91"/>
      <c r="Z20" s="6"/>
      <c r="AA20" s="18"/>
      <c r="AB20" s="18"/>
      <c r="AC20" s="7"/>
      <c r="AD20" s="7"/>
      <c r="AH20" s="150"/>
      <c r="AI20" s="150"/>
      <c r="AJ20" s="150"/>
      <c r="AK20" s="150"/>
      <c r="AL20" s="150"/>
      <c r="AM20" s="150"/>
      <c r="AN20" s="150"/>
      <c r="AO20" s="150"/>
      <c r="AP20" s="150"/>
      <c r="AQ20" s="150"/>
      <c r="AR20" s="150"/>
      <c r="AS20" s="151"/>
      <c r="AT20" s="151"/>
      <c r="AU20" s="151"/>
      <c r="AV20" s="151"/>
      <c r="AW20"/>
      <c r="AX20"/>
      <c r="AY20"/>
      <c r="AZ20"/>
      <c r="BA20"/>
      <c r="BB20"/>
      <c r="BC20"/>
      <c r="BD20"/>
    </row>
    <row r="21" spans="2:56" ht="4.9000000000000004" customHeight="1">
      <c r="B21" s="69"/>
      <c r="C21" s="70"/>
      <c r="D21" s="70"/>
      <c r="E21" s="70"/>
      <c r="F21" s="70"/>
      <c r="G21" s="70"/>
      <c r="H21" s="70"/>
      <c r="I21" s="72"/>
      <c r="J21" s="72"/>
      <c r="K21" s="72"/>
      <c r="L21" s="72"/>
      <c r="M21" s="72"/>
      <c r="N21" s="72"/>
      <c r="O21" s="72"/>
      <c r="P21" s="72"/>
      <c r="Q21" s="72"/>
      <c r="R21" s="72"/>
      <c r="S21" s="114"/>
      <c r="T21" s="114"/>
      <c r="U21" s="114"/>
      <c r="V21" s="114"/>
      <c r="W21" s="114"/>
      <c r="X21" s="91"/>
      <c r="Z21" s="6"/>
      <c r="AA21" s="18"/>
      <c r="AB21" s="18"/>
      <c r="AC21" s="7"/>
      <c r="AD21" s="7"/>
      <c r="AH21" s="150"/>
      <c r="AI21" s="150"/>
      <c r="AJ21" s="150"/>
      <c r="AK21" s="150"/>
      <c r="AL21" s="150"/>
      <c r="AM21" s="150"/>
      <c r="AN21" s="150"/>
      <c r="AO21" s="150"/>
      <c r="AP21" s="150"/>
      <c r="AQ21" s="150"/>
      <c r="AR21" s="150"/>
      <c r="AS21" s="150"/>
      <c r="AT21" s="150"/>
      <c r="AU21" s="150"/>
      <c r="AV21" s="152"/>
      <c r="AW21" s="152"/>
      <c r="AX21" s="152"/>
      <c r="AY21" s="150"/>
      <c r="AZ21" s="150"/>
      <c r="BA21" s="150"/>
      <c r="BB21" s="150"/>
      <c r="BC21" s="150"/>
      <c r="BD21" s="150"/>
    </row>
    <row r="22" spans="2:56" ht="10.9" customHeight="1">
      <c r="B22" s="69"/>
      <c r="C22" s="70"/>
      <c r="D22" s="70"/>
      <c r="E22" s="70"/>
      <c r="F22" s="70"/>
      <c r="G22" s="70"/>
      <c r="H22" s="70"/>
      <c r="I22" s="72"/>
      <c r="J22" s="111" t="s">
        <v>14</v>
      </c>
      <c r="K22" s="72"/>
      <c r="L22" s="72"/>
      <c r="M22" s="72"/>
      <c r="N22" s="72"/>
      <c r="O22" s="72"/>
      <c r="P22" s="72"/>
      <c r="Q22" s="72"/>
      <c r="R22" s="72"/>
      <c r="S22" s="114"/>
      <c r="T22" s="114"/>
      <c r="U22" s="114"/>
      <c r="V22" s="114"/>
      <c r="W22" s="114"/>
      <c r="X22" s="91"/>
      <c r="Z22" s="6"/>
      <c r="AA22" s="18"/>
      <c r="AB22" s="18"/>
      <c r="AC22" s="7"/>
      <c r="AD22" s="7"/>
      <c r="AH22" s="150"/>
      <c r="AI22" s="150"/>
      <c r="AJ22" s="150"/>
      <c r="AK22" s="150"/>
      <c r="AL22" s="151"/>
      <c r="AM22" s="151"/>
      <c r="AN22" s="151"/>
      <c r="AO22" s="151"/>
      <c r="AP22"/>
      <c r="AQ22"/>
      <c r="AR22"/>
      <c r="AS22"/>
      <c r="AT22"/>
      <c r="AU22"/>
      <c r="AV22"/>
      <c r="AW22"/>
      <c r="AX22"/>
      <c r="AY22"/>
      <c r="AZ22"/>
      <c r="BA22"/>
      <c r="BB22"/>
      <c r="BC22"/>
      <c r="BD22"/>
    </row>
    <row r="23" spans="2:56" ht="4.9000000000000004" customHeight="1">
      <c r="B23" s="69"/>
      <c r="C23" s="70"/>
      <c r="D23" s="70"/>
      <c r="E23" s="70"/>
      <c r="F23" s="70"/>
      <c r="G23" s="70"/>
      <c r="H23" s="70"/>
      <c r="I23" s="72" t="s">
        <v>15</v>
      </c>
      <c r="J23" s="72"/>
      <c r="K23" s="72"/>
      <c r="L23" s="72"/>
      <c r="M23" s="72"/>
      <c r="N23" s="72"/>
      <c r="O23" s="72"/>
      <c r="P23" s="72"/>
      <c r="Q23" s="72"/>
      <c r="R23" s="72"/>
      <c r="S23" s="114"/>
      <c r="T23" s="114"/>
      <c r="U23" s="114"/>
      <c r="V23" s="114"/>
      <c r="W23" s="114"/>
      <c r="X23" s="91"/>
      <c r="Z23" s="6"/>
      <c r="AA23" s="18"/>
      <c r="AB23" s="18"/>
      <c r="AC23" s="7"/>
      <c r="AD23" s="7"/>
    </row>
    <row r="24" spans="2:56" ht="24" customHeight="1">
      <c r="B24" s="183" t="s">
        <v>16</v>
      </c>
      <c r="C24" s="184"/>
      <c r="D24" s="184"/>
      <c r="E24" s="184"/>
      <c r="F24" s="184"/>
      <c r="G24" s="184"/>
      <c r="H24" s="184"/>
      <c r="I24" s="182"/>
      <c r="J24" s="182"/>
      <c r="K24" s="182"/>
      <c r="L24" s="182"/>
      <c r="M24" s="182"/>
      <c r="N24" s="182"/>
      <c r="O24" s="182"/>
      <c r="P24" s="182"/>
      <c r="Q24" s="182"/>
      <c r="R24" s="182"/>
      <c r="S24" s="182"/>
      <c r="T24" s="182"/>
      <c r="U24" s="182"/>
      <c r="V24" s="182"/>
      <c r="W24" s="182"/>
      <c r="X24" s="91"/>
      <c r="Z24" s="6"/>
      <c r="AA24" s="18"/>
      <c r="AB24" s="18"/>
      <c r="AC24" s="7"/>
      <c r="AD24" s="7"/>
    </row>
    <row r="25" spans="2:56" ht="4.9000000000000004" customHeight="1">
      <c r="B25" s="69"/>
      <c r="C25" s="70"/>
      <c r="D25" s="70"/>
      <c r="E25" s="70"/>
      <c r="F25" s="70"/>
      <c r="G25" s="70"/>
      <c r="H25" s="70"/>
      <c r="I25" s="72"/>
      <c r="J25" s="72"/>
      <c r="K25" s="72"/>
      <c r="L25" s="72"/>
      <c r="M25" s="72"/>
      <c r="N25" s="72"/>
      <c r="O25" s="72"/>
      <c r="P25" s="72"/>
      <c r="Q25" s="72"/>
      <c r="R25" s="72"/>
      <c r="S25" s="114"/>
      <c r="T25" s="114"/>
      <c r="U25" s="114"/>
      <c r="V25" s="114"/>
      <c r="W25" s="114"/>
      <c r="X25" s="91"/>
      <c r="Z25" s="6"/>
      <c r="AA25" s="18"/>
      <c r="AB25" s="18"/>
      <c r="AC25" s="7"/>
      <c r="AD25" s="7"/>
    </row>
    <row r="26" spans="2:56" ht="10.9" customHeight="1">
      <c r="B26" s="69"/>
      <c r="C26" s="70"/>
      <c r="D26" s="70"/>
      <c r="E26" s="70"/>
      <c r="F26" s="70"/>
      <c r="G26" s="70"/>
      <c r="H26" s="70"/>
      <c r="I26" s="72"/>
      <c r="J26" s="111" t="s">
        <v>17</v>
      </c>
      <c r="K26" s="72"/>
      <c r="L26" s="72"/>
      <c r="M26" s="72"/>
      <c r="N26" s="72"/>
      <c r="O26" s="72"/>
      <c r="P26" s="72"/>
      <c r="Q26" s="72"/>
      <c r="R26" s="72"/>
      <c r="S26" s="114"/>
      <c r="T26" s="114"/>
      <c r="U26" s="114"/>
      <c r="V26" s="114"/>
      <c r="W26" s="114"/>
      <c r="X26" s="91"/>
      <c r="Z26" s="6"/>
      <c r="AA26" s="18"/>
      <c r="AB26" s="18"/>
      <c r="AC26" s="7"/>
      <c r="AD26" s="7"/>
    </row>
    <row r="27" spans="2:56" ht="4.9000000000000004" customHeight="1">
      <c r="B27" s="69"/>
      <c r="C27" s="70"/>
      <c r="D27" s="70"/>
      <c r="E27" s="70"/>
      <c r="F27" s="70"/>
      <c r="G27" s="70"/>
      <c r="H27" s="70"/>
      <c r="I27" s="72" t="s">
        <v>15</v>
      </c>
      <c r="J27" s="72"/>
      <c r="K27" s="72"/>
      <c r="L27" s="72"/>
      <c r="M27" s="72"/>
      <c r="N27" s="72"/>
      <c r="O27" s="72"/>
      <c r="P27" s="72"/>
      <c r="Q27" s="72"/>
      <c r="R27" s="72"/>
      <c r="S27" s="114"/>
      <c r="T27" s="114"/>
      <c r="U27" s="114"/>
      <c r="V27" s="114"/>
      <c r="W27" s="114"/>
      <c r="X27" s="91"/>
      <c r="Z27" s="6"/>
      <c r="AA27" s="18"/>
      <c r="AB27" s="18"/>
      <c r="AC27" s="7"/>
      <c r="AD27" s="7"/>
    </row>
    <row r="28" spans="2:56" ht="19.899999999999999" customHeight="1">
      <c r="B28" s="183" t="s">
        <v>18</v>
      </c>
      <c r="C28" s="184"/>
      <c r="D28" s="184"/>
      <c r="E28" s="184"/>
      <c r="F28" s="184"/>
      <c r="G28" s="184"/>
      <c r="H28" s="184"/>
      <c r="I28" s="182" t="s">
        <v>223</v>
      </c>
      <c r="J28" s="182"/>
      <c r="K28" s="182"/>
      <c r="L28" s="182"/>
      <c r="M28" s="182"/>
      <c r="N28" s="182"/>
      <c r="O28" s="182"/>
      <c r="P28" s="182"/>
      <c r="Q28" s="182"/>
      <c r="R28" s="182"/>
      <c r="S28" s="182"/>
      <c r="T28" s="75"/>
      <c r="U28" s="75"/>
      <c r="V28" s="75"/>
      <c r="W28" s="75"/>
      <c r="X28" s="17"/>
      <c r="Z28" s="6"/>
      <c r="AA28" s="18"/>
      <c r="AB28" s="18"/>
      <c r="AC28" s="7"/>
      <c r="AD28" s="7"/>
    </row>
    <row r="29" spans="2:56" ht="4.9000000000000004" customHeight="1">
      <c r="B29" s="2"/>
      <c r="C29" s="5"/>
      <c r="D29" s="5"/>
      <c r="E29" s="5"/>
      <c r="F29" s="5"/>
      <c r="G29" s="5"/>
      <c r="H29" s="5"/>
      <c r="I29" s="5"/>
      <c r="J29" s="5"/>
      <c r="K29" s="5"/>
      <c r="L29" s="5"/>
      <c r="M29" s="5"/>
      <c r="N29" s="5"/>
      <c r="O29" s="5"/>
      <c r="P29" s="5"/>
      <c r="Q29" s="5"/>
      <c r="R29" s="5"/>
      <c r="S29" s="5"/>
      <c r="T29" s="5"/>
      <c r="U29" s="75"/>
      <c r="V29" s="75"/>
      <c r="W29" s="75"/>
      <c r="X29" s="17"/>
      <c r="Z29" s="6"/>
      <c r="AA29" s="18"/>
      <c r="AB29" s="18"/>
      <c r="AC29" s="7"/>
      <c r="AD29" s="7"/>
    </row>
    <row r="30" spans="2:56" ht="6" hidden="1" customHeight="1">
      <c r="Z30" s="6"/>
      <c r="AA30" s="9"/>
      <c r="AB30" s="9"/>
      <c r="AC30" s="8"/>
      <c r="AD30" s="8"/>
    </row>
    <row r="31" spans="2:56" ht="19.899999999999999" customHeight="1">
      <c r="B31" s="61" t="s">
        <v>19</v>
      </c>
      <c r="C31" s="62"/>
      <c r="D31" s="62"/>
      <c r="E31" s="63"/>
      <c r="F31" s="63"/>
      <c r="G31" s="63"/>
      <c r="H31" s="63"/>
      <c r="I31" s="63"/>
      <c r="J31" s="63"/>
      <c r="K31" s="63"/>
      <c r="L31" s="63"/>
      <c r="M31" s="63"/>
      <c r="N31" s="63"/>
      <c r="O31" s="63"/>
      <c r="P31" s="63"/>
      <c r="Q31" s="63"/>
      <c r="R31" s="63"/>
      <c r="S31" s="63"/>
      <c r="T31" s="63"/>
      <c r="U31" s="63"/>
      <c r="V31" s="63"/>
      <c r="W31" s="63"/>
      <c r="X31" s="64"/>
      <c r="Z31" s="6"/>
      <c r="AA31" s="9"/>
      <c r="AB31" s="9"/>
      <c r="AC31" s="171"/>
      <c r="AD31" s="9"/>
    </row>
    <row r="32" spans="2:56" ht="5.25" customHeight="1">
      <c r="B32" s="93"/>
      <c r="C32" s="94"/>
      <c r="D32" s="94"/>
      <c r="E32" s="94"/>
      <c r="F32" s="94"/>
      <c r="G32" s="94"/>
      <c r="H32" s="94"/>
      <c r="I32" s="94"/>
      <c r="J32" s="94"/>
      <c r="K32" s="94"/>
      <c r="L32" s="94"/>
      <c r="M32" s="94"/>
      <c r="N32" s="94"/>
      <c r="O32" s="94"/>
      <c r="P32" s="94"/>
      <c r="Q32" s="94"/>
      <c r="R32" s="94"/>
      <c r="S32" s="94"/>
      <c r="T32" s="94"/>
      <c r="U32" s="94"/>
      <c r="V32" s="94"/>
      <c r="W32" s="94"/>
      <c r="X32" s="95"/>
      <c r="Z32" s="6"/>
      <c r="AA32" s="9"/>
      <c r="AB32" s="9"/>
      <c r="AC32" s="9"/>
      <c r="AD32" s="9"/>
    </row>
    <row r="33" spans="1:31" s="24" customFormat="1" ht="13.9" customHeight="1">
      <c r="B33" s="77"/>
      <c r="C33" s="51" t="s">
        <v>20</v>
      </c>
      <c r="D33" s="13"/>
      <c r="E33" s="51"/>
      <c r="F33" s="51"/>
      <c r="G33" s="51"/>
      <c r="H33" s="51"/>
      <c r="I33" s="201" t="s">
        <v>171</v>
      </c>
      <c r="J33" s="201"/>
      <c r="K33" s="201"/>
      <c r="L33" s="201"/>
      <c r="M33" s="201"/>
      <c r="N33" s="201"/>
      <c r="O33" s="201"/>
      <c r="P33" s="201"/>
      <c r="Q33" s="201"/>
      <c r="R33" s="201"/>
      <c r="S33" s="201"/>
      <c r="T33" s="201"/>
      <c r="U33" s="201"/>
      <c r="V33" s="201"/>
      <c r="W33" s="201"/>
      <c r="X33" s="34"/>
      <c r="AA33" s="27"/>
      <c r="AB33" s="27"/>
      <c r="AC33" s="117" t="s">
        <v>22</v>
      </c>
      <c r="AD33" s="28">
        <f>VLOOKUP(I33,Prod!A2:D16,2,FALSE)</f>
        <v>12</v>
      </c>
    </row>
    <row r="34" spans="1:31" s="24" customFormat="1" ht="5.25" customHeight="1">
      <c r="B34" s="77"/>
      <c r="C34" s="15"/>
      <c r="D34" s="51"/>
      <c r="E34" s="51"/>
      <c r="F34" s="51"/>
      <c r="G34" s="51"/>
      <c r="H34" s="51"/>
      <c r="I34" s="51"/>
      <c r="J34" s="51"/>
      <c r="K34" s="51"/>
      <c r="L34" s="51"/>
      <c r="M34" s="51"/>
      <c r="N34" s="51"/>
      <c r="O34" s="51"/>
      <c r="P34" s="51"/>
      <c r="Q34" s="51"/>
      <c r="R34" s="29"/>
      <c r="S34" s="13"/>
      <c r="T34" s="13"/>
      <c r="U34" s="13"/>
      <c r="V34" s="13"/>
      <c r="W34" s="13"/>
      <c r="X34" s="115"/>
      <c r="AA34" s="27"/>
      <c r="AB34" s="27"/>
      <c r="AC34" s="27"/>
      <c r="AD34" s="27"/>
    </row>
    <row r="35" spans="1:31" s="24" customFormat="1" ht="13.9" customHeight="1">
      <c r="B35" s="77"/>
      <c r="C35" s="185" t="s">
        <v>23</v>
      </c>
      <c r="D35" s="185"/>
      <c r="E35" s="185"/>
      <c r="F35" s="185"/>
      <c r="G35" s="185"/>
      <c r="H35" s="185"/>
      <c r="I35" s="189" t="s">
        <v>232</v>
      </c>
      <c r="J35" s="189"/>
      <c r="K35" s="189"/>
      <c r="L35" s="189"/>
      <c r="M35" s="189"/>
      <c r="N35" s="189"/>
      <c r="O35" s="189"/>
      <c r="P35" s="189"/>
      <c r="Q35" s="189"/>
      <c r="R35" s="189"/>
      <c r="S35" s="189"/>
      <c r="T35" s="189"/>
      <c r="U35" s="189"/>
      <c r="V35" s="189"/>
      <c r="W35" s="189"/>
      <c r="X35" s="34"/>
      <c r="AA35" s="27"/>
      <c r="AB35" s="27"/>
      <c r="AC35" s="117"/>
      <c r="AD35" s="117"/>
    </row>
    <row r="36" spans="1:31" s="24" customFormat="1" ht="6" customHeight="1">
      <c r="B36" s="77"/>
      <c r="C36" s="70"/>
      <c r="D36" s="70"/>
      <c r="E36" s="70"/>
      <c r="F36" s="70"/>
      <c r="G36" s="70"/>
      <c r="H36" s="70"/>
      <c r="I36" s="51"/>
      <c r="J36" s="51"/>
      <c r="K36" s="51"/>
      <c r="L36" s="51"/>
      <c r="M36" s="51"/>
      <c r="N36" s="51"/>
      <c r="O36" s="51"/>
      <c r="P36" s="51"/>
      <c r="Q36" s="51"/>
      <c r="R36" s="51"/>
      <c r="S36" s="51"/>
      <c r="T36" s="51"/>
      <c r="U36" s="51"/>
      <c r="V36" s="51"/>
      <c r="W36" s="51"/>
      <c r="X36" s="34"/>
      <c r="AA36" s="27"/>
      <c r="AB36" s="27"/>
      <c r="AC36" s="117"/>
      <c r="AD36" s="117"/>
    </row>
    <row r="37" spans="1:31" s="24" customFormat="1" ht="13.9" customHeight="1">
      <c r="B37" s="77"/>
      <c r="C37" s="184" t="s">
        <v>24</v>
      </c>
      <c r="D37" s="184"/>
      <c r="E37" s="184"/>
      <c r="F37" s="184"/>
      <c r="G37" s="184"/>
      <c r="H37" s="184"/>
      <c r="I37" s="189" t="s">
        <v>233</v>
      </c>
      <c r="J37" s="189"/>
      <c r="K37" s="189"/>
      <c r="L37" s="189"/>
      <c r="M37" s="189"/>
      <c r="N37" s="189"/>
      <c r="O37" s="189"/>
      <c r="P37" s="189"/>
      <c r="Q37" s="189"/>
      <c r="R37" s="189"/>
      <c r="S37" s="189"/>
      <c r="T37" s="189"/>
      <c r="U37" s="189"/>
      <c r="V37" s="189"/>
      <c r="W37" s="189"/>
      <c r="X37" s="34"/>
      <c r="AA37" s="27"/>
      <c r="AB37" s="27"/>
      <c r="AC37" s="27"/>
      <c r="AD37" s="27"/>
    </row>
    <row r="38" spans="1:31" s="24" customFormat="1" ht="4.9000000000000004" customHeight="1">
      <c r="B38" s="77"/>
      <c r="C38" s="70"/>
      <c r="D38" s="70"/>
      <c r="E38" s="70"/>
      <c r="F38" s="70"/>
      <c r="G38" s="70"/>
      <c r="H38" s="70"/>
      <c r="I38" s="51"/>
      <c r="J38" s="51"/>
      <c r="K38" s="51"/>
      <c r="L38" s="51"/>
      <c r="M38" s="51"/>
      <c r="N38" s="51"/>
      <c r="O38" s="51"/>
      <c r="P38" s="51"/>
      <c r="Q38" s="51"/>
      <c r="R38" s="51"/>
      <c r="S38" s="51"/>
      <c r="T38" s="51"/>
      <c r="U38" s="51"/>
      <c r="V38" s="51"/>
      <c r="W38" s="51"/>
      <c r="X38" s="34"/>
      <c r="AA38" s="27"/>
      <c r="AB38" s="27"/>
      <c r="AC38" s="27"/>
      <c r="AD38" s="27"/>
    </row>
    <row r="39" spans="1:31" s="24" customFormat="1" ht="22.9" customHeight="1">
      <c r="B39" s="77"/>
      <c r="C39" s="187" t="s">
        <v>25</v>
      </c>
      <c r="D39" s="187"/>
      <c r="E39" s="187"/>
      <c r="F39" s="187"/>
      <c r="G39" s="187"/>
      <c r="H39" s="187"/>
      <c r="I39" s="178" t="s">
        <v>234</v>
      </c>
      <c r="J39" s="178"/>
      <c r="K39" s="178"/>
      <c r="L39" s="178"/>
      <c r="M39" s="178"/>
      <c r="N39" s="178"/>
      <c r="O39" s="178"/>
      <c r="P39" s="178"/>
      <c r="Q39" s="178"/>
      <c r="R39" s="178"/>
      <c r="S39" s="178"/>
      <c r="T39" s="178"/>
      <c r="U39" s="178"/>
      <c r="V39" s="178"/>
      <c r="W39" s="178"/>
      <c r="X39" s="34"/>
      <c r="Y39" s="30"/>
      <c r="AA39" s="27"/>
      <c r="AB39" s="27"/>
      <c r="AC39" s="32" t="s">
        <v>26</v>
      </c>
      <c r="AD39" s="27"/>
    </row>
    <row r="40" spans="1:31" s="24" customFormat="1" ht="4.9000000000000004" customHeight="1">
      <c r="B40" s="77"/>
      <c r="C40" s="16"/>
      <c r="D40" s="16"/>
      <c r="E40" s="16"/>
      <c r="F40" s="16"/>
      <c r="G40" s="16"/>
      <c r="H40" s="15"/>
      <c r="I40" s="15"/>
      <c r="J40" s="15"/>
      <c r="K40" s="15"/>
      <c r="L40" s="15"/>
      <c r="M40" s="15"/>
      <c r="N40" s="15"/>
      <c r="O40" s="15"/>
      <c r="P40" s="15"/>
      <c r="Q40" s="15"/>
      <c r="R40" s="15"/>
      <c r="S40" s="15"/>
      <c r="T40" s="15"/>
      <c r="U40" s="15"/>
      <c r="V40" s="15"/>
      <c r="W40" s="15"/>
      <c r="X40" s="34"/>
      <c r="Y40" s="30"/>
      <c r="AA40" s="27"/>
      <c r="AB40" s="27"/>
      <c r="AC40" s="27"/>
      <c r="AD40" s="27"/>
    </row>
    <row r="41" spans="1:31" s="24" customFormat="1" ht="13.9" customHeight="1">
      <c r="A41" s="30"/>
      <c r="B41" s="77"/>
      <c r="C41" s="13" t="s">
        <v>27</v>
      </c>
      <c r="D41" s="13"/>
      <c r="E41" s="16"/>
      <c r="F41" s="51"/>
      <c r="G41" s="51"/>
      <c r="H41" s="15"/>
      <c r="I41" s="194">
        <v>7.0000000000000007E-2</v>
      </c>
      <c r="J41" s="194"/>
      <c r="K41" s="194"/>
      <c r="L41" s="194"/>
      <c r="M41" s="51" t="str">
        <f>IF(AA41,"mt",IF(AB41,"m3/15°C",""))</f>
        <v>m3/15°C</v>
      </c>
      <c r="N41" s="51"/>
      <c r="O41" s="51"/>
      <c r="P41" s="15"/>
      <c r="Q41" s="15" t="s">
        <v>28</v>
      </c>
      <c r="R41" s="15"/>
      <c r="S41" s="51" t="s">
        <v>29</v>
      </c>
      <c r="T41" s="15"/>
      <c r="U41" s="15"/>
      <c r="V41" s="15"/>
      <c r="W41" s="51"/>
      <c r="X41" s="34"/>
      <c r="AA41" s="27" t="b">
        <v>0</v>
      </c>
      <c r="AB41" s="27" t="b">
        <v>1</v>
      </c>
      <c r="AC41" s="27" t="b">
        <f>IF(AND(AA41,AB41),TRUE,FALSE)</f>
        <v>0</v>
      </c>
      <c r="AD41" s="27" t="b">
        <f>IF(AND(AA41=FALSE,AB41=FALSE),TRUE,FALSE)</f>
        <v>0</v>
      </c>
      <c r="AE41" s="30"/>
    </row>
    <row r="42" spans="1:31" s="24" customFormat="1" ht="4.9000000000000004" customHeight="1">
      <c r="A42" s="30"/>
      <c r="B42" s="77"/>
      <c r="C42" s="13"/>
      <c r="D42" s="13"/>
      <c r="E42" s="16"/>
      <c r="F42" s="51"/>
      <c r="G42" s="51"/>
      <c r="H42" s="15"/>
      <c r="I42" s="51"/>
      <c r="J42" s="51"/>
      <c r="K42" s="51"/>
      <c r="L42" s="13"/>
      <c r="M42" s="15"/>
      <c r="N42" s="51"/>
      <c r="O42" s="51"/>
      <c r="P42" s="15"/>
      <c r="Q42" s="19"/>
      <c r="R42" s="15"/>
      <c r="S42" s="15"/>
      <c r="T42" s="15"/>
      <c r="U42" s="13"/>
      <c r="V42" s="13"/>
      <c r="W42" s="13"/>
      <c r="X42" s="34"/>
      <c r="AA42" s="27"/>
      <c r="AB42" s="27"/>
      <c r="AC42" s="27"/>
      <c r="AD42" s="27"/>
      <c r="AE42" s="30"/>
    </row>
    <row r="43" spans="1:31" s="47" customFormat="1" ht="13.9" customHeight="1">
      <c r="A43" s="24"/>
      <c r="B43" s="77"/>
      <c r="C43" s="51" t="s">
        <v>30</v>
      </c>
      <c r="D43" s="14"/>
      <c r="E43" s="13"/>
      <c r="F43" s="51"/>
      <c r="G43" s="51"/>
      <c r="H43" s="15"/>
      <c r="I43" s="192">
        <f>I41*AD43*1000</f>
        <v>2380.0000000000005</v>
      </c>
      <c r="J43" s="193"/>
      <c r="K43" s="193"/>
      <c r="L43" s="193"/>
      <c r="M43" s="45" t="s">
        <v>31</v>
      </c>
      <c r="N43" s="51"/>
      <c r="O43" s="51"/>
      <c r="P43" s="51"/>
      <c r="Q43" s="51"/>
      <c r="R43" s="51"/>
      <c r="S43" s="51"/>
      <c r="T43" s="15"/>
      <c r="U43" s="46" t="str">
        <f>CONCATENATE("Please specify Energy content in MJ per ",IF(AB43=2,"kg: ","l: "))</f>
        <v xml:space="preserve">Please specify Energy content in MJ per l: </v>
      </c>
      <c r="V43" s="190"/>
      <c r="W43" s="190"/>
      <c r="X43" s="34"/>
      <c r="Y43" s="24"/>
      <c r="Z43" s="24"/>
      <c r="AA43" s="27" t="s">
        <v>32</v>
      </c>
      <c r="AB43" s="31">
        <f>IF(AB41,3,2)</f>
        <v>3</v>
      </c>
      <c r="AC43" s="27" t="s">
        <v>33</v>
      </c>
      <c r="AD43" s="28">
        <v>34</v>
      </c>
      <c r="AE43" s="24"/>
    </row>
    <row r="44" spans="1:31" s="47" customFormat="1" ht="3" customHeight="1">
      <c r="A44" s="24"/>
      <c r="B44" s="77"/>
      <c r="C44" s="51"/>
      <c r="D44" s="14"/>
      <c r="E44" s="13"/>
      <c r="F44" s="51"/>
      <c r="G44" s="51"/>
      <c r="H44" s="15"/>
      <c r="I44" s="15"/>
      <c r="J44" s="15"/>
      <c r="K44" s="15"/>
      <c r="L44" s="15"/>
      <c r="M44" s="15"/>
      <c r="N44" s="15"/>
      <c r="O44" s="15"/>
      <c r="P44" s="51"/>
      <c r="Q44" s="51"/>
      <c r="R44" s="51"/>
      <c r="S44" s="51"/>
      <c r="T44" s="15"/>
      <c r="U44" s="46"/>
      <c r="V44" s="113"/>
      <c r="W44" s="113"/>
      <c r="X44" s="34"/>
      <c r="Y44" s="24"/>
      <c r="Z44" s="24"/>
      <c r="AA44" s="27" t="s">
        <v>34</v>
      </c>
      <c r="AB44" s="31"/>
      <c r="AC44" s="27"/>
      <c r="AD44" s="27"/>
      <c r="AE44" s="24"/>
    </row>
    <row r="45" spans="1:31" s="47" customFormat="1" ht="13.9" customHeight="1">
      <c r="A45" s="24"/>
      <c r="B45" s="77"/>
      <c r="C45" s="83" t="s">
        <v>186</v>
      </c>
      <c r="D45" s="29"/>
      <c r="E45" s="84"/>
      <c r="F45" s="84"/>
      <c r="G45" s="84"/>
      <c r="H45" s="85"/>
      <c r="I45" s="84"/>
      <c r="J45" s="85" t="s">
        <v>35</v>
      </c>
      <c r="K45" s="15"/>
      <c r="L45" s="89"/>
      <c r="M45" s="51"/>
      <c r="N45" s="51"/>
      <c r="O45" s="51"/>
      <c r="P45" s="51"/>
      <c r="Q45" s="51"/>
      <c r="R45" s="51"/>
      <c r="S45" s="51"/>
      <c r="T45" s="15"/>
      <c r="U45" s="46"/>
      <c r="V45" s="113"/>
      <c r="W45" s="113"/>
      <c r="X45" s="34"/>
      <c r="Y45" s="24"/>
      <c r="Z45" s="24"/>
      <c r="AA45" s="27" t="b">
        <v>1</v>
      </c>
      <c r="AB45" s="31"/>
      <c r="AC45" s="27"/>
      <c r="AD45" s="27"/>
      <c r="AE45" s="24"/>
    </row>
    <row r="46" spans="1:31" s="47" customFormat="1" ht="3" customHeight="1">
      <c r="A46" s="24"/>
      <c r="B46" s="77"/>
      <c r="C46" s="29"/>
      <c r="D46" s="29"/>
      <c r="E46" s="29"/>
      <c r="F46" s="84"/>
      <c r="G46" s="85"/>
      <c r="H46" s="85"/>
      <c r="I46" s="86"/>
      <c r="J46" s="29"/>
      <c r="K46" s="15"/>
      <c r="L46" s="89"/>
      <c r="M46" s="51"/>
      <c r="N46" s="51"/>
      <c r="O46" s="51"/>
      <c r="P46" s="51"/>
      <c r="Q46" s="51"/>
      <c r="R46" s="51"/>
      <c r="S46" s="51"/>
      <c r="T46" s="15"/>
      <c r="U46" s="46"/>
      <c r="V46" s="113"/>
      <c r="W46" s="113"/>
      <c r="X46" s="34"/>
      <c r="Y46" s="24"/>
      <c r="Z46" s="24"/>
      <c r="AA46" s="27"/>
      <c r="AB46" s="31"/>
      <c r="AC46" s="27"/>
      <c r="AD46" s="27"/>
      <c r="AE46" s="24"/>
    </row>
    <row r="47" spans="1:31" s="47" customFormat="1" ht="13.9" customHeight="1">
      <c r="A47" s="24"/>
      <c r="B47" s="77"/>
      <c r="C47" s="83" t="s">
        <v>187</v>
      </c>
      <c r="D47" s="29"/>
      <c r="E47" s="84"/>
      <c r="F47" s="84"/>
      <c r="G47" s="84"/>
      <c r="H47" s="85"/>
      <c r="I47" s="84"/>
      <c r="J47" s="85" t="s">
        <v>35</v>
      </c>
      <c r="K47" s="15"/>
      <c r="L47" s="89"/>
      <c r="M47" s="51"/>
      <c r="N47" s="51"/>
      <c r="O47" s="51"/>
      <c r="P47" s="51"/>
      <c r="Q47" s="85"/>
      <c r="R47" s="51"/>
      <c r="S47" s="51"/>
      <c r="T47" s="15"/>
      <c r="U47" s="46"/>
      <c r="V47" s="113"/>
      <c r="W47" s="113"/>
      <c r="X47" s="34"/>
      <c r="Y47" s="24"/>
      <c r="Z47" s="24"/>
      <c r="AA47" s="27" t="b">
        <v>0</v>
      </c>
      <c r="AB47" s="31" t="b">
        <v>0</v>
      </c>
      <c r="AC47" s="27" t="b">
        <f>IF(AND(AA47,AB47),TRUE,FALSE)</f>
        <v>0</v>
      </c>
      <c r="AD47" s="27"/>
      <c r="AE47" s="24"/>
    </row>
    <row r="48" spans="1:31" s="47" customFormat="1" ht="3" customHeight="1">
      <c r="A48" s="24"/>
      <c r="B48" s="77"/>
      <c r="C48" s="29"/>
      <c r="D48" s="83"/>
      <c r="E48" s="84"/>
      <c r="F48" s="84"/>
      <c r="G48" s="84"/>
      <c r="H48" s="85"/>
      <c r="I48" s="84"/>
      <c r="J48" s="87"/>
      <c r="K48" s="29"/>
      <c r="L48" s="87"/>
      <c r="M48" s="84"/>
      <c r="N48" s="51"/>
      <c r="O48" s="51"/>
      <c r="P48" s="51"/>
      <c r="Q48" s="51"/>
      <c r="R48" s="51"/>
      <c r="S48" s="51"/>
      <c r="T48" s="15"/>
      <c r="U48" s="46"/>
      <c r="V48" s="113"/>
      <c r="W48" s="113"/>
      <c r="X48" s="34"/>
      <c r="Y48" s="24"/>
      <c r="Z48" s="24"/>
      <c r="AA48" s="27"/>
      <c r="AB48" s="31"/>
      <c r="AC48" s="27"/>
      <c r="AD48" s="27"/>
      <c r="AE48" s="24"/>
    </row>
    <row r="49" spans="1:31" s="47" customFormat="1" ht="13.9" customHeight="1">
      <c r="A49" s="24"/>
      <c r="B49" s="77"/>
      <c r="C49" s="83" t="s">
        <v>36</v>
      </c>
      <c r="D49" s="29"/>
      <c r="E49" s="88"/>
      <c r="F49" s="88"/>
      <c r="G49" s="88"/>
      <c r="H49" s="88"/>
      <c r="I49" s="198" t="s">
        <v>37</v>
      </c>
      <c r="J49" s="199"/>
      <c r="K49" s="199"/>
      <c r="L49" s="200"/>
      <c r="M49" s="51"/>
      <c r="N49" s="51"/>
      <c r="O49" s="51"/>
      <c r="P49" s="51"/>
      <c r="Q49" s="51"/>
      <c r="R49" s="51"/>
      <c r="S49" s="51"/>
      <c r="T49" s="15"/>
      <c r="U49" s="46"/>
      <c r="V49" s="113"/>
      <c r="W49" s="113"/>
      <c r="X49" s="34"/>
      <c r="Y49" s="24"/>
      <c r="Z49" s="24"/>
      <c r="AA49" s="27" t="s">
        <v>21</v>
      </c>
      <c r="AB49" s="31" t="b">
        <v>1</v>
      </c>
      <c r="AC49" s="27" t="b">
        <v>0</v>
      </c>
      <c r="AD49" s="27"/>
      <c r="AE49" s="24"/>
    </row>
    <row r="50" spans="1:31" s="47" customFormat="1" ht="4.1500000000000004" customHeight="1">
      <c r="A50" s="24"/>
      <c r="B50" s="77"/>
      <c r="C50" s="83"/>
      <c r="D50" s="29"/>
      <c r="E50" s="88"/>
      <c r="F50" s="88"/>
      <c r="G50" s="88"/>
      <c r="H50" s="29"/>
      <c r="I50" s="29"/>
      <c r="J50" s="29"/>
      <c r="K50" s="29"/>
      <c r="L50" s="29"/>
      <c r="M50" s="29"/>
      <c r="N50" s="29"/>
      <c r="O50" s="29"/>
      <c r="P50" s="51"/>
      <c r="Q50" s="51"/>
      <c r="R50" s="51"/>
      <c r="S50" s="51"/>
      <c r="T50" s="15"/>
      <c r="U50" s="46"/>
      <c r="V50" s="113"/>
      <c r="W50" s="113"/>
      <c r="X50" s="34"/>
      <c r="Y50" s="24"/>
      <c r="Z50" s="24"/>
      <c r="AA50" s="27"/>
      <c r="AB50" s="31"/>
      <c r="AC50" s="27"/>
      <c r="AD50" s="27"/>
      <c r="AE50" s="24"/>
    </row>
    <row r="51" spans="1:31" s="47" customFormat="1" ht="18" customHeight="1">
      <c r="A51" s="24"/>
      <c r="B51" s="77"/>
      <c r="C51" s="13" t="s">
        <v>221</v>
      </c>
      <c r="D51" s="70"/>
      <c r="E51" s="70"/>
      <c r="F51" s="70"/>
      <c r="G51" s="70"/>
      <c r="H51" s="70"/>
      <c r="I51" s="70"/>
      <c r="J51" s="70"/>
      <c r="K51" s="70"/>
      <c r="L51" s="70"/>
      <c r="M51" s="70"/>
      <c r="N51" s="70"/>
      <c r="O51" s="70"/>
      <c r="P51" s="5"/>
      <c r="Q51" s="191" t="s">
        <v>234</v>
      </c>
      <c r="R51" s="191"/>
      <c r="S51" s="191"/>
      <c r="T51" s="5"/>
      <c r="U51" s="75"/>
      <c r="V51" s="75"/>
      <c r="W51" s="75"/>
      <c r="X51" s="17"/>
      <c r="Y51" s="24"/>
      <c r="Z51" s="24"/>
      <c r="AA51" s="27"/>
      <c r="AB51" s="31"/>
      <c r="AC51" s="27"/>
      <c r="AD51" s="27"/>
      <c r="AE51" s="24"/>
    </row>
    <row r="52" spans="1:31" s="47" customFormat="1" ht="4.1500000000000004" customHeight="1">
      <c r="A52" s="24"/>
      <c r="B52" s="77"/>
      <c r="C52" s="29"/>
      <c r="D52" s="160"/>
      <c r="E52" s="160"/>
      <c r="F52" s="160"/>
      <c r="G52" s="160"/>
      <c r="H52" s="160"/>
      <c r="I52" s="160"/>
      <c r="J52" s="160"/>
      <c r="K52" s="160"/>
      <c r="L52" s="160"/>
      <c r="M52" s="160"/>
      <c r="N52" s="160"/>
      <c r="O52" s="160"/>
      <c r="P52" s="3"/>
      <c r="Q52" s="162"/>
      <c r="R52" s="162"/>
      <c r="S52" s="162"/>
      <c r="T52" s="3"/>
      <c r="U52" s="161"/>
      <c r="V52" s="161"/>
      <c r="W52" s="161"/>
      <c r="X52" s="17"/>
      <c r="Y52" s="24"/>
      <c r="Z52" s="24"/>
      <c r="AA52" s="27"/>
      <c r="AB52" s="31"/>
      <c r="AC52" s="27"/>
      <c r="AD52" s="27"/>
      <c r="AE52" s="24"/>
    </row>
    <row r="53" spans="1:31" s="47" customFormat="1" ht="18" customHeight="1">
      <c r="A53" s="24"/>
      <c r="B53" s="77"/>
      <c r="C53" s="13" t="s">
        <v>214</v>
      </c>
      <c r="D53" s="70"/>
      <c r="E53" s="70"/>
      <c r="F53" s="70"/>
      <c r="G53" s="70"/>
      <c r="H53" s="70"/>
      <c r="I53" s="70"/>
      <c r="J53" s="70"/>
      <c r="K53" s="70"/>
      <c r="L53" s="70"/>
      <c r="M53" s="70"/>
      <c r="N53" s="70"/>
      <c r="O53" s="70"/>
      <c r="P53" s="5"/>
      <c r="Q53" s="191" t="s">
        <v>235</v>
      </c>
      <c r="R53" s="191"/>
      <c r="S53" s="191"/>
      <c r="T53" s="5"/>
      <c r="U53" s="75"/>
      <c r="V53" s="75"/>
      <c r="W53" s="75"/>
      <c r="X53" s="17"/>
      <c r="Y53" s="24"/>
      <c r="Z53" s="24"/>
      <c r="AA53" s="27"/>
      <c r="AB53" s="31"/>
      <c r="AC53" s="27"/>
      <c r="AD53" s="27"/>
      <c r="AE53" s="24"/>
    </row>
    <row r="54" spans="1:31" s="47" customFormat="1" ht="4.1500000000000004" customHeight="1">
      <c r="A54" s="24"/>
      <c r="B54" s="77"/>
      <c r="C54" s="13"/>
      <c r="D54" s="70"/>
      <c r="E54" s="70"/>
      <c r="F54" s="70"/>
      <c r="G54" s="70"/>
      <c r="H54" s="70"/>
      <c r="I54" s="70"/>
      <c r="J54" s="70"/>
      <c r="K54" s="70"/>
      <c r="L54" s="70"/>
      <c r="M54" s="70"/>
      <c r="N54" s="70"/>
      <c r="O54" s="70"/>
      <c r="P54" s="74"/>
      <c r="Q54" s="163"/>
      <c r="R54" s="163"/>
      <c r="S54" s="51"/>
      <c r="T54" s="13"/>
      <c r="U54" s="13"/>
      <c r="V54" s="13"/>
      <c r="W54" s="13"/>
      <c r="X54" s="34"/>
      <c r="Y54" s="24"/>
      <c r="Z54" s="24"/>
      <c r="AA54" s="27"/>
      <c r="AB54" s="31"/>
      <c r="AC54" s="27"/>
      <c r="AD54" s="27"/>
      <c r="AE54" s="24"/>
    </row>
    <row r="55" spans="1:31" s="24" customFormat="1" ht="18" customHeight="1">
      <c r="B55" s="77"/>
      <c r="C55" s="13" t="s">
        <v>215</v>
      </c>
      <c r="D55" s="70"/>
      <c r="E55" s="70"/>
      <c r="F55" s="70"/>
      <c r="G55" s="70"/>
      <c r="H55" s="70"/>
      <c r="I55" s="70"/>
      <c r="J55" s="70"/>
      <c r="K55" s="70"/>
      <c r="L55" s="70"/>
      <c r="M55" s="70"/>
      <c r="N55" s="70"/>
      <c r="O55" s="70"/>
      <c r="P55" s="5"/>
      <c r="Q55" s="182"/>
      <c r="R55" s="182"/>
      <c r="S55" s="182"/>
      <c r="T55" s="5"/>
      <c r="U55" s="75"/>
      <c r="V55" s="75"/>
      <c r="W55" s="75"/>
      <c r="X55" s="17"/>
      <c r="AA55" s="27" t="s">
        <v>37</v>
      </c>
      <c r="AB55" s="27"/>
      <c r="AC55" s="27"/>
      <c r="AD55" s="27"/>
    </row>
    <row r="56" spans="1:31" s="24" customFormat="1" ht="4.1500000000000004" customHeight="1">
      <c r="B56" s="136"/>
      <c r="C56" s="154"/>
      <c r="D56" s="137"/>
      <c r="E56" s="137"/>
      <c r="F56" s="137"/>
      <c r="G56" s="137"/>
      <c r="H56" s="137"/>
      <c r="I56" s="137"/>
      <c r="J56" s="137"/>
      <c r="K56" s="137"/>
      <c r="L56" s="137"/>
      <c r="M56" s="137"/>
      <c r="N56" s="137"/>
      <c r="O56" s="137"/>
      <c r="P56" s="155"/>
      <c r="Q56" s="156"/>
      <c r="R56" s="157"/>
      <c r="S56" s="157"/>
      <c r="T56" s="155"/>
      <c r="U56" s="158"/>
      <c r="V56" s="158"/>
      <c r="W56" s="158"/>
      <c r="X56" s="159"/>
      <c r="AA56" s="27"/>
      <c r="AB56" s="27"/>
      <c r="AC56" s="27"/>
      <c r="AD56" s="27"/>
    </row>
    <row r="57" spans="1:31" ht="19.899999999999999" customHeight="1">
      <c r="B57" s="65" t="s">
        <v>38</v>
      </c>
      <c r="C57" s="57"/>
      <c r="D57" s="57"/>
      <c r="E57" s="66"/>
      <c r="F57" s="66"/>
      <c r="G57" s="66"/>
      <c r="H57" s="66"/>
      <c r="I57" s="66"/>
      <c r="J57" s="66"/>
      <c r="K57" s="66"/>
      <c r="L57" s="66"/>
      <c r="M57" s="66"/>
      <c r="N57" s="66"/>
      <c r="O57" s="66"/>
      <c r="P57" s="66"/>
      <c r="Q57" s="66"/>
      <c r="R57" s="66"/>
      <c r="S57" s="66"/>
      <c r="T57" s="66"/>
      <c r="U57" s="66"/>
      <c r="V57" s="66"/>
      <c r="W57" s="66"/>
      <c r="X57" s="67"/>
      <c r="Z57" s="6"/>
      <c r="AA57" s="27" t="s">
        <v>39</v>
      </c>
      <c r="AB57" s="32"/>
      <c r="AC57" s="32"/>
      <c r="AD57" s="32"/>
    </row>
    <row r="58" spans="1:31" s="24" customFormat="1" ht="22.9" customHeight="1">
      <c r="B58" s="220" t="s">
        <v>188</v>
      </c>
      <c r="C58" s="221"/>
      <c r="D58" s="221"/>
      <c r="E58" s="221"/>
      <c r="F58" s="221"/>
      <c r="G58" s="221"/>
      <c r="H58" s="221"/>
      <c r="I58" s="221"/>
      <c r="J58" s="221"/>
      <c r="K58" s="221"/>
      <c r="L58" s="221"/>
      <c r="M58" s="221"/>
      <c r="N58" s="221"/>
      <c r="O58" s="221"/>
      <c r="P58" s="221"/>
      <c r="Q58" s="221"/>
      <c r="R58" s="221"/>
      <c r="S58" s="221"/>
      <c r="T58" s="221"/>
      <c r="U58" s="221"/>
      <c r="V58" s="221"/>
      <c r="W58" s="52" t="s">
        <v>35</v>
      </c>
      <c r="X58" s="68" t="s">
        <v>40</v>
      </c>
      <c r="AA58" s="27" t="b">
        <v>1</v>
      </c>
      <c r="AB58" s="27" t="b">
        <v>0</v>
      </c>
      <c r="AC58" s="27" t="b">
        <v>0</v>
      </c>
      <c r="AD58" s="27" t="b">
        <f>AND(AA58,AB58)</f>
        <v>0</v>
      </c>
    </row>
    <row r="59" spans="1:31" s="24" customFormat="1" ht="22.9" customHeight="1">
      <c r="B59" s="196" t="s">
        <v>41</v>
      </c>
      <c r="C59" s="197"/>
      <c r="D59" s="197"/>
      <c r="E59" s="197"/>
      <c r="F59" s="197"/>
      <c r="G59" s="197"/>
      <c r="H59" s="197"/>
      <c r="I59" s="197"/>
      <c r="J59" s="197"/>
      <c r="K59" s="197"/>
      <c r="L59" s="197"/>
      <c r="M59" s="197"/>
      <c r="N59" s="197"/>
      <c r="O59" s="197"/>
      <c r="P59" s="197"/>
      <c r="Q59" s="197"/>
      <c r="R59" s="197"/>
      <c r="S59" s="197"/>
      <c r="T59" s="197"/>
      <c r="U59" s="197"/>
      <c r="V59" s="5"/>
      <c r="W59" s="112" t="s">
        <v>35</v>
      </c>
      <c r="X59" s="79" t="s">
        <v>40</v>
      </c>
      <c r="AA59" s="27" t="b">
        <v>0</v>
      </c>
      <c r="AB59" s="27" t="b">
        <v>0</v>
      </c>
      <c r="AC59" s="27" t="b">
        <f>IF(AND(AA59,AB59),TRUE,FALSE)</f>
        <v>0</v>
      </c>
      <c r="AD59" s="27"/>
    </row>
    <row r="60" spans="1:31" s="24" customFormat="1" ht="22.9" customHeight="1">
      <c r="B60" s="209" t="s">
        <v>42</v>
      </c>
      <c r="C60" s="210"/>
      <c r="D60" s="210"/>
      <c r="E60" s="210"/>
      <c r="F60" s="210"/>
      <c r="G60" s="210"/>
      <c r="H60" s="210"/>
      <c r="I60" s="210"/>
      <c r="J60" s="210"/>
      <c r="K60" s="210"/>
      <c r="L60" s="210"/>
      <c r="M60" s="210"/>
      <c r="N60" s="210"/>
      <c r="O60" s="210"/>
      <c r="P60" s="210"/>
      <c r="Q60" s="210"/>
      <c r="R60" s="210"/>
      <c r="S60" s="210"/>
      <c r="T60" s="210"/>
      <c r="U60" s="210"/>
      <c r="V60" s="116"/>
      <c r="W60" s="96" t="s">
        <v>35</v>
      </c>
      <c r="X60" s="97" t="s">
        <v>40</v>
      </c>
      <c r="AA60" s="27" t="b">
        <v>0</v>
      </c>
      <c r="AB60" s="27" t="b">
        <v>0</v>
      </c>
      <c r="AC60" s="27" t="b">
        <f>IF(AND(AA60,AB60),TRUE,FALSE)</f>
        <v>0</v>
      </c>
      <c r="AD60" s="27"/>
    </row>
    <row r="61" spans="1:31" s="24" customFormat="1" ht="22.9" customHeight="1">
      <c r="B61" s="196" t="s">
        <v>189</v>
      </c>
      <c r="C61" s="197"/>
      <c r="D61" s="197"/>
      <c r="E61" s="197"/>
      <c r="F61" s="197"/>
      <c r="G61" s="197"/>
      <c r="H61" s="197"/>
      <c r="I61" s="197"/>
      <c r="J61" s="197"/>
      <c r="K61" s="197"/>
      <c r="L61" s="197"/>
      <c r="M61" s="197"/>
      <c r="N61" s="197"/>
      <c r="O61" s="197"/>
      <c r="P61" s="197"/>
      <c r="Q61" s="197"/>
      <c r="R61" s="197"/>
      <c r="S61" s="197"/>
      <c r="T61" s="197"/>
      <c r="U61" s="197"/>
      <c r="V61" s="133"/>
      <c r="W61" s="134" t="s">
        <v>35</v>
      </c>
      <c r="X61" s="135" t="s">
        <v>40</v>
      </c>
      <c r="AA61" s="27" t="b">
        <v>1</v>
      </c>
      <c r="AB61" s="27" t="b">
        <v>0</v>
      </c>
      <c r="AC61" s="27" t="b">
        <f>IF(AND(AA61,AB61),TRUE,FALSE)</f>
        <v>0</v>
      </c>
      <c r="AD61" s="27"/>
    </row>
    <row r="62" spans="1:31" s="24" customFormat="1" ht="18" customHeight="1">
      <c r="B62" s="183" t="s">
        <v>220</v>
      </c>
      <c r="C62" s="184"/>
      <c r="D62" s="184"/>
      <c r="E62" s="184"/>
      <c r="F62" s="184"/>
      <c r="G62" s="184"/>
      <c r="H62" s="184"/>
      <c r="I62" s="184"/>
      <c r="J62" s="184"/>
      <c r="K62" s="184"/>
      <c r="L62" s="184"/>
      <c r="M62" s="5"/>
      <c r="N62" s="5"/>
      <c r="O62" s="216"/>
      <c r="P62" s="216"/>
      <c r="Q62" s="216"/>
      <c r="R62" s="216"/>
      <c r="S62" s="216"/>
      <c r="T62" s="216"/>
      <c r="U62" s="216"/>
      <c r="V62" s="216"/>
      <c r="W62" s="216"/>
      <c r="X62" s="79"/>
      <c r="AA62" s="27"/>
      <c r="AB62" s="27"/>
      <c r="AC62" s="27"/>
      <c r="AD62" s="27"/>
    </row>
    <row r="63" spans="1:31" s="24" customFormat="1" ht="6" customHeight="1">
      <c r="B63" s="214"/>
      <c r="C63" s="215"/>
      <c r="D63" s="215"/>
      <c r="E63" s="215"/>
      <c r="F63" s="215"/>
      <c r="G63" s="215"/>
      <c r="H63" s="215"/>
      <c r="I63" s="215"/>
      <c r="J63" s="215"/>
      <c r="K63" s="215"/>
      <c r="L63" s="215"/>
      <c r="M63" s="4"/>
      <c r="N63" s="4"/>
      <c r="O63" s="4"/>
      <c r="P63" s="4"/>
      <c r="Q63" s="4"/>
      <c r="R63" s="4"/>
      <c r="S63" s="4"/>
      <c r="T63" s="4"/>
      <c r="U63" s="4"/>
      <c r="V63" s="4"/>
      <c r="W63" s="4"/>
      <c r="X63" s="153"/>
      <c r="AA63" s="27"/>
      <c r="AB63" s="27"/>
      <c r="AC63" s="27"/>
      <c r="AD63" s="27"/>
    </row>
    <row r="64" spans="1:31" s="24" customFormat="1" ht="22.15" customHeight="1">
      <c r="B64" s="218" t="s">
        <v>216</v>
      </c>
      <c r="C64" s="219"/>
      <c r="D64" s="219"/>
      <c r="E64" s="219"/>
      <c r="F64" s="219"/>
      <c r="G64" s="219"/>
      <c r="H64" s="219"/>
      <c r="I64" s="219"/>
      <c r="J64" s="219"/>
      <c r="K64" s="219"/>
      <c r="L64" s="219"/>
      <c r="M64" s="219"/>
      <c r="N64" s="219"/>
      <c r="O64" s="219"/>
      <c r="P64" s="219"/>
      <c r="Q64" s="219"/>
      <c r="R64" s="219"/>
      <c r="S64" s="219"/>
      <c r="T64" s="219"/>
      <c r="U64" s="219"/>
      <c r="V64" s="164"/>
      <c r="W64" s="165" t="s">
        <v>35</v>
      </c>
      <c r="X64" s="166" t="s">
        <v>40</v>
      </c>
      <c r="AA64" s="27" t="b">
        <v>0</v>
      </c>
      <c r="AB64" s="27" t="b">
        <v>0</v>
      </c>
      <c r="AC64" s="27" t="b">
        <f>IF(AND(AA64,AB64),TRUE,FALSE)</f>
        <v>0</v>
      </c>
      <c r="AD64" s="27"/>
    </row>
    <row r="65" spans="2:32" s="24" customFormat="1" ht="18" customHeight="1">
      <c r="B65" s="217" t="s">
        <v>217</v>
      </c>
      <c r="C65" s="204"/>
      <c r="D65" s="204"/>
      <c r="E65" s="204"/>
      <c r="F65" s="204"/>
      <c r="G65" s="204"/>
      <c r="H65" s="204"/>
      <c r="I65" s="204"/>
      <c r="J65" s="204"/>
      <c r="K65" s="204"/>
      <c r="L65" s="160"/>
      <c r="M65" s="160"/>
      <c r="N65" s="160"/>
      <c r="O65" s="216"/>
      <c r="P65" s="216"/>
      <c r="Q65" s="216"/>
      <c r="R65" s="216"/>
      <c r="S65" s="216"/>
      <c r="T65" s="216"/>
      <c r="U65" s="216"/>
      <c r="V65" s="216"/>
      <c r="W65" s="216"/>
      <c r="X65" s="167"/>
      <c r="AA65" s="27"/>
      <c r="AB65" s="27"/>
      <c r="AC65" s="27"/>
      <c r="AD65" s="27"/>
    </row>
    <row r="66" spans="2:32" s="24" customFormat="1" ht="4.1500000000000004" customHeight="1">
      <c r="B66" s="214"/>
      <c r="C66" s="215"/>
      <c r="D66" s="215"/>
      <c r="E66" s="215"/>
      <c r="F66" s="215"/>
      <c r="G66" s="215"/>
      <c r="H66" s="215"/>
      <c r="I66" s="215"/>
      <c r="J66" s="215"/>
      <c r="K66" s="215"/>
      <c r="L66" s="215"/>
      <c r="M66" s="215"/>
      <c r="N66" s="215"/>
      <c r="O66" s="215"/>
      <c r="P66" s="215"/>
      <c r="Q66" s="215"/>
      <c r="R66" s="215"/>
      <c r="S66" s="215"/>
      <c r="T66" s="215"/>
      <c r="U66" s="215"/>
      <c r="V66" s="168"/>
      <c r="W66" s="169"/>
      <c r="X66" s="170"/>
      <c r="AA66" s="27"/>
      <c r="AB66" s="27"/>
      <c r="AC66" s="27"/>
      <c r="AD66" s="27"/>
    </row>
    <row r="67" spans="2:32" ht="19.899999999999999" customHeight="1">
      <c r="B67" s="56" t="s">
        <v>43</v>
      </c>
      <c r="C67" s="57"/>
      <c r="D67" s="57"/>
      <c r="E67" s="66"/>
      <c r="F67" s="66"/>
      <c r="G67" s="66"/>
      <c r="H67" s="66"/>
      <c r="I67" s="66"/>
      <c r="J67" s="66"/>
      <c r="K67" s="66"/>
      <c r="L67" s="66"/>
      <c r="M67" s="66"/>
      <c r="N67" s="66"/>
      <c r="O67" s="66"/>
      <c r="P67" s="66"/>
      <c r="Q67" s="66"/>
      <c r="R67" s="66"/>
      <c r="S67" s="66"/>
      <c r="T67" s="66"/>
      <c r="U67" s="66"/>
      <c r="V67" s="66"/>
      <c r="W67" s="66"/>
      <c r="X67" s="67"/>
      <c r="Y67" s="24"/>
      <c r="Z67" s="24"/>
      <c r="AA67" s="27"/>
      <c r="AB67" s="27"/>
      <c r="AC67" s="27"/>
      <c r="AD67" s="27"/>
      <c r="AE67" s="24"/>
      <c r="AF67" s="24"/>
    </row>
    <row r="68" spans="2:32" ht="4.1500000000000004" customHeight="1">
      <c r="B68" s="126"/>
      <c r="C68" s="127"/>
      <c r="D68" s="128"/>
      <c r="E68" s="127"/>
      <c r="F68" s="127"/>
      <c r="G68" s="127"/>
      <c r="H68" s="127"/>
      <c r="I68" s="127"/>
      <c r="J68" s="127"/>
      <c r="K68" s="127"/>
      <c r="L68" s="127"/>
      <c r="M68" s="127"/>
      <c r="N68" s="127"/>
      <c r="O68" s="127"/>
      <c r="P68" s="127"/>
      <c r="Q68" s="127"/>
      <c r="R68" s="127"/>
      <c r="S68" s="127"/>
      <c r="T68" s="127"/>
      <c r="U68" s="127"/>
      <c r="V68" s="127"/>
      <c r="W68" s="127"/>
      <c r="X68" s="129"/>
      <c r="Y68" s="24"/>
      <c r="Z68" s="24"/>
      <c r="AA68" s="27"/>
      <c r="AB68" s="27"/>
      <c r="AC68" s="27"/>
      <c r="AD68" s="27"/>
      <c r="AE68" s="24"/>
    </row>
    <row r="69" spans="2:32" s="24" customFormat="1" ht="16.149999999999999" customHeight="1">
      <c r="B69" s="77"/>
      <c r="C69" s="13"/>
      <c r="D69" s="51" t="s">
        <v>44</v>
      </c>
      <c r="E69" s="13"/>
      <c r="F69" s="13"/>
      <c r="G69" s="13"/>
      <c r="H69" s="13"/>
      <c r="I69" s="13"/>
      <c r="J69" s="13"/>
      <c r="K69" s="13"/>
      <c r="L69" s="13"/>
      <c r="M69" s="13"/>
      <c r="N69" s="13"/>
      <c r="O69" s="14"/>
      <c r="P69" s="13"/>
      <c r="Q69" s="13"/>
      <c r="R69" s="13"/>
      <c r="S69" s="13"/>
      <c r="T69" s="13"/>
      <c r="U69" s="112" t="s">
        <v>35</v>
      </c>
      <c r="V69" s="13"/>
      <c r="W69" s="13" t="s">
        <v>40</v>
      </c>
      <c r="X69" s="34"/>
      <c r="AA69" s="27" t="b">
        <v>1</v>
      </c>
      <c r="AB69" s="27" t="b">
        <v>0</v>
      </c>
      <c r="AC69" s="27" t="b">
        <f>IF(AND(AA69,NOT(AB69)),TRUE,IF(AND(AB69,NOT(AA69)),TRUE,FALSE))</f>
        <v>1</v>
      </c>
    </row>
    <row r="70" spans="2:32" s="24" customFormat="1" ht="13.5" customHeight="1">
      <c r="B70" s="77"/>
      <c r="C70" s="14" t="s">
        <v>45</v>
      </c>
      <c r="D70" s="51" t="s">
        <v>46</v>
      </c>
      <c r="E70" s="13"/>
      <c r="F70" s="13"/>
      <c r="G70" s="13"/>
      <c r="H70" s="13"/>
      <c r="I70" s="13"/>
      <c r="J70" s="13"/>
      <c r="K70" s="13"/>
      <c r="L70" s="13"/>
      <c r="M70" s="14"/>
      <c r="N70" s="14"/>
      <c r="O70" s="14"/>
      <c r="P70" s="13"/>
      <c r="Q70" s="13"/>
      <c r="R70" s="13"/>
      <c r="S70" s="13"/>
      <c r="T70" s="13"/>
      <c r="U70" s="31">
        <v>89.02</v>
      </c>
      <c r="V70" s="13"/>
      <c r="W70" s="112" t="s">
        <v>47</v>
      </c>
      <c r="X70" s="34"/>
      <c r="AA70" s="27" t="b">
        <f>ISNUMBER(U70)</f>
        <v>1</v>
      </c>
      <c r="AB70" s="27"/>
      <c r="AC70" s="27"/>
      <c r="AD70" s="27"/>
    </row>
    <row r="71" spans="2:32" s="24" customFormat="1" ht="13.9" customHeight="1">
      <c r="B71" s="124"/>
      <c r="C71" s="125" t="s">
        <v>45</v>
      </c>
      <c r="D71" s="130" t="s">
        <v>48</v>
      </c>
      <c r="E71" s="130"/>
      <c r="F71" s="130" t="s">
        <v>49</v>
      </c>
      <c r="G71" s="130"/>
      <c r="H71" s="125" t="s">
        <v>50</v>
      </c>
      <c r="I71" s="13"/>
      <c r="J71" s="130" t="s">
        <v>51</v>
      </c>
      <c r="K71" s="130"/>
      <c r="L71" s="130" t="s">
        <v>52</v>
      </c>
      <c r="M71" s="131" t="str">
        <f>IF(AA69,"","7")</f>
        <v/>
      </c>
      <c r="N71" s="130"/>
      <c r="O71" s="130" t="s">
        <v>53</v>
      </c>
      <c r="P71" s="130"/>
      <c r="Q71" s="130" t="s">
        <v>54</v>
      </c>
      <c r="R71" s="125" t="s">
        <v>55</v>
      </c>
      <c r="S71" s="125" t="s">
        <v>56</v>
      </c>
      <c r="T71" s="13"/>
      <c r="U71" s="13"/>
      <c r="V71" s="125"/>
      <c r="W71" s="112"/>
      <c r="X71" s="132"/>
      <c r="AA71" s="27"/>
      <c r="AB71" s="27"/>
      <c r="AC71" s="27"/>
      <c r="AD71" s="27"/>
    </row>
    <row r="72" spans="2:32" s="24" customFormat="1" ht="13.5" customHeight="1">
      <c r="B72" s="124"/>
      <c r="C72" s="125"/>
      <c r="D72" s="98"/>
      <c r="E72" s="123" t="s">
        <v>57</v>
      </c>
      <c r="F72" s="98"/>
      <c r="G72" s="123" t="s">
        <v>57</v>
      </c>
      <c r="H72" s="117"/>
      <c r="I72" s="123" t="s">
        <v>57</v>
      </c>
      <c r="J72" s="117"/>
      <c r="K72" s="123" t="s">
        <v>57</v>
      </c>
      <c r="L72" s="211"/>
      <c r="M72" s="211"/>
      <c r="N72" s="123"/>
      <c r="O72" s="117"/>
      <c r="P72" s="123" t="s">
        <v>55</v>
      </c>
      <c r="Q72" s="117"/>
      <c r="R72" s="14" t="s">
        <v>55</v>
      </c>
      <c r="S72" s="117"/>
      <c r="T72" s="14" t="s">
        <v>58</v>
      </c>
      <c r="U72" s="122">
        <f>D72+F72+H72+J72+L72+M72-O72-Q72-S72</f>
        <v>0</v>
      </c>
      <c r="V72" s="13"/>
      <c r="W72" s="112" t="s">
        <v>47</v>
      </c>
      <c r="X72" s="34"/>
      <c r="AA72" s="27" t="b">
        <f>AND(ISNUMBER(U72),NOT(U72=0))</f>
        <v>0</v>
      </c>
      <c r="AB72" s="27"/>
      <c r="AC72" s="27"/>
      <c r="AD72" s="172"/>
    </row>
    <row r="73" spans="2:32" s="24" customFormat="1" ht="7.15" customHeight="1">
      <c r="B73" s="77"/>
      <c r="C73" s="13"/>
      <c r="D73" s="13"/>
      <c r="E73" s="13"/>
      <c r="F73" s="13"/>
      <c r="G73" s="13"/>
      <c r="H73" s="13"/>
      <c r="I73" s="13"/>
      <c r="J73" s="16"/>
      <c r="K73" s="13"/>
      <c r="L73" s="13"/>
      <c r="M73" s="13"/>
      <c r="N73" s="13"/>
      <c r="O73" s="14"/>
      <c r="P73" s="13"/>
      <c r="Q73" s="14"/>
      <c r="R73" s="13"/>
      <c r="S73" s="121"/>
      <c r="T73" s="121"/>
      <c r="U73" s="121"/>
      <c r="V73" s="13"/>
      <c r="W73" s="13"/>
      <c r="X73" s="34"/>
      <c r="AA73" s="27"/>
      <c r="AB73" s="27"/>
      <c r="AC73" s="27"/>
      <c r="AD73" s="27"/>
    </row>
    <row r="74" spans="2:32" s="24" customFormat="1" ht="13.15" customHeight="1">
      <c r="B74" s="77"/>
      <c r="C74" s="13"/>
      <c r="D74" s="13"/>
      <c r="E74" s="13"/>
      <c r="F74" s="29"/>
      <c r="G74" s="14" t="s">
        <v>176</v>
      </c>
      <c r="H74" s="27"/>
      <c r="I74" s="185" t="s">
        <v>179</v>
      </c>
      <c r="J74" s="185"/>
      <c r="K74" s="185"/>
      <c r="L74" s="185"/>
      <c r="M74" s="13"/>
      <c r="N74" s="13"/>
      <c r="O74" s="13"/>
      <c r="P74" s="13"/>
      <c r="Q74" s="14"/>
      <c r="R74" s="14" t="s">
        <v>177</v>
      </c>
      <c r="S74" s="117"/>
      <c r="T74" s="51" t="s">
        <v>180</v>
      </c>
      <c r="U74" s="121"/>
      <c r="V74" s="13"/>
      <c r="W74" s="112"/>
      <c r="X74" s="34"/>
      <c r="AA74" s="27" t="b">
        <f>ISNUMBER(H74)</f>
        <v>0</v>
      </c>
      <c r="AB74" s="27" t="b">
        <f>ISNUMBER(S74)</f>
        <v>0</v>
      </c>
      <c r="AC74" s="27"/>
      <c r="AD74" s="27"/>
    </row>
    <row r="75" spans="2:32" s="24" customFormat="1" ht="15" customHeight="1">
      <c r="B75" s="77"/>
      <c r="C75" s="13"/>
      <c r="D75" s="213" t="s">
        <v>190</v>
      </c>
      <c r="E75" s="213"/>
      <c r="F75" s="213"/>
      <c r="G75" s="213"/>
      <c r="H75" s="213"/>
      <c r="I75" s="213"/>
      <c r="J75" s="213"/>
      <c r="K75" s="213"/>
      <c r="L75" s="213"/>
      <c r="M75" s="213"/>
      <c r="N75" s="213"/>
      <c r="O75" s="213"/>
      <c r="P75" s="213"/>
      <c r="Q75" s="213"/>
      <c r="R75" s="213"/>
      <c r="S75" s="213"/>
      <c r="T75" s="213"/>
      <c r="U75" s="213"/>
      <c r="V75" s="13"/>
      <c r="W75" s="13"/>
      <c r="X75" s="34"/>
      <c r="Z75" s="73"/>
      <c r="AA75" s="27"/>
      <c r="AB75" s="27"/>
      <c r="AC75" s="27"/>
      <c r="AD75" s="27"/>
    </row>
    <row r="76" spans="2:32" s="24" customFormat="1" ht="19.149999999999999" customHeight="1">
      <c r="B76" s="77"/>
      <c r="C76" s="13"/>
      <c r="D76" s="212" t="e">
        <f>IF(#REF!,IF(AA$69,IF(AA70,(AA76-U$70)/AA76,""),IF(AA72,(AA76-U$72)/AA76,"")),"")</f>
        <v>#REF!</v>
      </c>
      <c r="E76" s="212"/>
      <c r="F76" s="78" t="e">
        <f>IF(#REF!,"Biofuels for transport","Please choose whether default values were applied")</f>
        <v>#REF!</v>
      </c>
      <c r="G76" s="13"/>
      <c r="H76" s="13"/>
      <c r="I76" s="13"/>
      <c r="J76" s="13"/>
      <c r="K76" s="13"/>
      <c r="L76" s="13"/>
      <c r="M76" s="13"/>
      <c r="N76" s="13"/>
      <c r="O76" s="14"/>
      <c r="P76" s="212"/>
      <c r="Q76" s="212"/>
      <c r="R76" s="184"/>
      <c r="S76" s="184"/>
      <c r="T76" s="184"/>
      <c r="U76" s="184"/>
      <c r="V76" s="184"/>
      <c r="W76" s="184"/>
      <c r="X76" s="195"/>
      <c r="AA76" s="27">
        <v>94</v>
      </c>
      <c r="AB76" s="27"/>
      <c r="AC76" s="27"/>
      <c r="AD76" s="27"/>
    </row>
    <row r="77" spans="2:32" s="24" customFormat="1" ht="39" customHeight="1">
      <c r="B77" s="77"/>
      <c r="C77" s="13"/>
      <c r="D77" s="212" t="e">
        <f>IF(AND(AB74,#REF!),(AA77-S$74)/AA77,"")</f>
        <v>#REF!</v>
      </c>
      <c r="E77" s="212"/>
      <c r="F77" s="184" t="e">
        <f>IF(AND(AB74,#REF!),"Bioliquids/ Biomass fuels for the production of electricity","")</f>
        <v>#REF!</v>
      </c>
      <c r="G77" s="184"/>
      <c r="H77" s="184"/>
      <c r="I77" s="184"/>
      <c r="J77" s="184"/>
      <c r="K77" s="184"/>
      <c r="L77" s="184"/>
      <c r="M77" s="184"/>
      <c r="N77" s="184"/>
      <c r="O77" s="184"/>
      <c r="P77" s="212" t="e">
        <f>IF(AND(AB74,#REF!),(AB77-S74)/AB77,"")</f>
        <v>#REF!</v>
      </c>
      <c r="Q77" s="212"/>
      <c r="R77" s="184" t="e">
        <f>IF(AND(AB74,#REF!),"Biomass fuels for the production of electricity in the outermost regions. ","")</f>
        <v>#REF!</v>
      </c>
      <c r="S77" s="184"/>
      <c r="T77" s="184"/>
      <c r="U77" s="184"/>
      <c r="V77" s="184"/>
      <c r="W77" s="184"/>
      <c r="X77" s="195"/>
      <c r="AA77" s="27">
        <v>183</v>
      </c>
      <c r="AB77" s="27">
        <v>212</v>
      </c>
      <c r="AC77" s="27"/>
      <c r="AD77" s="42"/>
    </row>
    <row r="78" spans="2:32" s="24" customFormat="1" ht="40.15" customHeight="1">
      <c r="B78" s="77"/>
      <c r="C78" s="13"/>
      <c r="D78" s="212" t="e">
        <f>IF(AND(AA74,#REF!),(AA78-H74)/AA78,"")</f>
        <v>#REF!</v>
      </c>
      <c r="E78" s="212"/>
      <c r="F78" s="184" t="e">
        <f>IF(AND(AA74,#REF!),"Bioliquids/ Biomass fuels for the production of useful heat, as well as for the production of energy for heating and/or cooling","")</f>
        <v>#REF!</v>
      </c>
      <c r="G78" s="184"/>
      <c r="H78" s="184"/>
      <c r="I78" s="184"/>
      <c r="J78" s="184"/>
      <c r="K78" s="184"/>
      <c r="L78" s="184"/>
      <c r="M78" s="184"/>
      <c r="N78" s="184"/>
      <c r="O78" s="184"/>
      <c r="P78" s="212" t="e">
        <f>IF(AND(AA74,#REF!),(AB78-H$74)/AB78,"")</f>
        <v>#REF!</v>
      </c>
      <c r="Q78" s="212"/>
      <c r="R78" s="184" t="e">
        <f>IF(AND(AA74,#REF!),"Biomass fuels for the production of useful heat, in which a direct physical substitution of coal can be demonstrated","")</f>
        <v>#REF!</v>
      </c>
      <c r="S78" s="184"/>
      <c r="T78" s="184"/>
      <c r="U78" s="184"/>
      <c r="V78" s="184"/>
      <c r="W78" s="184"/>
      <c r="X78" s="195"/>
      <c r="AA78" s="27">
        <v>80</v>
      </c>
      <c r="AB78" s="27">
        <v>124</v>
      </c>
      <c r="AC78" s="27"/>
      <c r="AD78" s="27"/>
    </row>
    <row r="79" spans="2:32" s="24" customFormat="1" ht="4.1500000000000004" customHeight="1">
      <c r="B79" s="77"/>
      <c r="C79" s="13"/>
      <c r="D79" s="5"/>
      <c r="E79" s="5"/>
      <c r="F79" s="5"/>
      <c r="G79" s="5"/>
      <c r="H79" s="5"/>
      <c r="I79" s="5"/>
      <c r="J79" s="5"/>
      <c r="K79" s="5"/>
      <c r="L79" s="5"/>
      <c r="M79" s="5"/>
      <c r="N79" s="5"/>
      <c r="O79" s="5"/>
      <c r="P79" s="5"/>
      <c r="Q79" s="5"/>
      <c r="R79" s="5"/>
      <c r="S79" s="5"/>
      <c r="T79" s="70"/>
      <c r="U79" s="87"/>
      <c r="V79" s="87"/>
      <c r="W79" s="13"/>
      <c r="X79" s="34"/>
      <c r="AA79" s="27"/>
      <c r="AB79" s="27"/>
      <c r="AC79" s="27"/>
      <c r="AD79" s="27"/>
    </row>
    <row r="80" spans="2:32" s="24" customFormat="1" ht="4.1500000000000004" customHeight="1">
      <c r="B80" s="77"/>
      <c r="C80" s="13"/>
      <c r="D80" s="5"/>
      <c r="E80" s="5"/>
      <c r="F80" s="5"/>
      <c r="G80" s="5"/>
      <c r="H80" s="5"/>
      <c r="I80" s="5"/>
      <c r="J80" s="5"/>
      <c r="K80" s="5"/>
      <c r="L80" s="5"/>
      <c r="M80" s="5"/>
      <c r="N80" s="5"/>
      <c r="O80" s="5"/>
      <c r="P80" s="5"/>
      <c r="Q80" s="5"/>
      <c r="R80" s="5"/>
      <c r="S80" s="5"/>
      <c r="T80" s="70"/>
      <c r="U80" s="112"/>
      <c r="V80" s="13"/>
      <c r="W80" s="13"/>
      <c r="X80" s="34"/>
      <c r="AA80" s="27"/>
      <c r="AB80" s="27"/>
      <c r="AC80" s="27"/>
      <c r="AD80" s="27"/>
    </row>
    <row r="81" spans="2:30" s="24" customFormat="1" ht="37.9" customHeight="1">
      <c r="B81" s="118"/>
      <c r="C81" s="119"/>
      <c r="D81" s="208" t="str">
        <f>IF(AB18,"Not valid without ID number of the ISCC certificate above","This form is valid without signature. By issuing this PoS, the issuing party guarantees that all information made on this Proof of Sustainability are correct, in compliance with the requirements of ISCC and the RED II,"&amp;" and that the biofuel or bioliquid has not already been used to fulfil a national quota obligation.")</f>
        <v>This form is valid without signature. By issuing this PoS, the issuing party guarantees that all information made on this Proof of Sustainability are correct, in compliance with the requirements of ISCC and the RED II, and that the biofuel or bioliquid has not already been used to fulfil a national quota obligation.</v>
      </c>
      <c r="E81" s="208"/>
      <c r="F81" s="208"/>
      <c r="G81" s="208"/>
      <c r="H81" s="208"/>
      <c r="I81" s="208"/>
      <c r="J81" s="208"/>
      <c r="K81" s="208"/>
      <c r="L81" s="208"/>
      <c r="M81" s="208"/>
      <c r="N81" s="208"/>
      <c r="O81" s="208"/>
      <c r="P81" s="208"/>
      <c r="Q81" s="208"/>
      <c r="R81" s="208"/>
      <c r="S81" s="208"/>
      <c r="T81" s="208"/>
      <c r="U81" s="208"/>
      <c r="V81" s="208"/>
      <c r="W81" s="208"/>
      <c r="X81" s="120"/>
      <c r="AA81" s="27"/>
      <c r="AB81" s="27"/>
      <c r="AC81" s="27"/>
      <c r="AD81" s="27"/>
    </row>
    <row r="82" spans="2:30" ht="9" customHeight="1">
      <c r="Z82" s="6"/>
      <c r="AA82" s="9"/>
      <c r="AB82" s="9"/>
      <c r="AC82" s="8"/>
      <c r="AD82" s="8"/>
    </row>
    <row r="83" spans="2:30" ht="30" customHeight="1">
      <c r="AA83" s="9"/>
      <c r="AB83" s="9"/>
      <c r="AC83" s="8"/>
      <c r="AD83" s="8"/>
    </row>
    <row r="84" spans="2:30" ht="19.899999999999999" customHeight="1">
      <c r="B84" s="56" t="s">
        <v>59</v>
      </c>
      <c r="C84" s="57"/>
      <c r="D84" s="57"/>
      <c r="E84" s="66"/>
      <c r="F84" s="66"/>
      <c r="G84" s="66"/>
      <c r="H84" s="66"/>
      <c r="I84" s="66"/>
      <c r="J84" s="66"/>
      <c r="K84" s="66"/>
      <c r="L84" s="66"/>
      <c r="M84" s="66"/>
      <c r="N84" s="66"/>
      <c r="O84" s="66"/>
      <c r="P84" s="66"/>
      <c r="Q84" s="66"/>
      <c r="R84" s="66"/>
      <c r="S84" s="66"/>
      <c r="T84" s="66"/>
      <c r="U84" s="66"/>
      <c r="V84" s="66"/>
      <c r="W84" s="66"/>
      <c r="X84" s="67"/>
    </row>
    <row r="85" spans="2:30" ht="13.15" customHeight="1">
      <c r="B85" s="99"/>
      <c r="C85" s="48"/>
      <c r="D85" s="48"/>
      <c r="E85" s="48"/>
      <c r="F85" s="48"/>
      <c r="G85" s="48"/>
      <c r="H85" s="48"/>
      <c r="I85" s="48"/>
      <c r="J85" s="48"/>
      <c r="K85" s="48"/>
      <c r="L85" s="48"/>
      <c r="M85" s="48"/>
      <c r="N85" s="48"/>
      <c r="O85" s="48"/>
      <c r="P85" s="48"/>
      <c r="Q85" s="48"/>
      <c r="R85" s="48"/>
      <c r="S85" s="49"/>
      <c r="T85" s="49"/>
      <c r="U85" s="49"/>
      <c r="V85" s="100"/>
      <c r="W85" s="100"/>
      <c r="X85" s="101"/>
    </row>
    <row r="86" spans="2:30" ht="13.9" customHeight="1">
      <c r="B86" s="92"/>
      <c r="C86" s="15"/>
      <c r="D86" s="5" t="s">
        <v>48</v>
      </c>
      <c r="E86" s="185" t="s">
        <v>60</v>
      </c>
      <c r="F86" s="185"/>
      <c r="G86" s="185"/>
      <c r="H86" s="185"/>
      <c r="I86" s="185"/>
      <c r="J86" s="185"/>
      <c r="K86" s="185"/>
      <c r="L86" s="185"/>
      <c r="M86" s="185"/>
      <c r="N86" s="185"/>
      <c r="O86" s="185"/>
      <c r="P86" s="185"/>
      <c r="Q86" s="185"/>
      <c r="R86" s="185"/>
      <c r="S86" s="185"/>
      <c r="T86" s="185"/>
      <c r="U86" s="185"/>
      <c r="V86" s="185"/>
      <c r="W86" s="185"/>
      <c r="X86" s="186"/>
      <c r="Y86" s="8"/>
      <c r="AA86" s="6"/>
    </row>
    <row r="87" spans="2:30" ht="13.9" customHeight="1">
      <c r="B87" s="92"/>
      <c r="C87" s="15"/>
      <c r="D87" s="51"/>
      <c r="E87" s="15"/>
      <c r="F87" s="51"/>
      <c r="G87" s="51"/>
      <c r="H87" s="51"/>
      <c r="I87" s="51"/>
      <c r="J87" s="51"/>
      <c r="K87" s="51"/>
      <c r="L87" s="51"/>
      <c r="M87" s="51"/>
      <c r="N87" s="51"/>
      <c r="O87" s="51"/>
      <c r="P87" s="51"/>
      <c r="Q87" s="51"/>
      <c r="R87" s="51"/>
      <c r="S87" s="51"/>
      <c r="T87" s="51"/>
      <c r="U87" s="102"/>
      <c r="V87" s="102"/>
      <c r="W87" s="102"/>
      <c r="X87" s="103"/>
      <c r="Y87" s="8"/>
      <c r="AA87" s="6"/>
    </row>
    <row r="88" spans="2:30" ht="13.9" customHeight="1">
      <c r="B88" s="92"/>
      <c r="C88" s="51" t="s">
        <v>57</v>
      </c>
      <c r="D88" s="5" t="s">
        <v>49</v>
      </c>
      <c r="E88" s="187" t="s">
        <v>61</v>
      </c>
      <c r="F88" s="187"/>
      <c r="G88" s="187"/>
      <c r="H88" s="187"/>
      <c r="I88" s="187"/>
      <c r="J88" s="187"/>
      <c r="K88" s="187"/>
      <c r="L88" s="187"/>
      <c r="M88" s="187"/>
      <c r="N88" s="187"/>
      <c r="O88" s="187"/>
      <c r="P88" s="187"/>
      <c r="Q88" s="187"/>
      <c r="R88" s="187"/>
      <c r="S88" s="187"/>
      <c r="T88" s="187"/>
      <c r="U88" s="187"/>
      <c r="V88" s="187"/>
      <c r="W88" s="187"/>
      <c r="X88" s="188"/>
      <c r="Y88" s="8"/>
      <c r="AA88" s="6"/>
    </row>
    <row r="89" spans="2:30" ht="13.9" customHeight="1">
      <c r="B89" s="92"/>
      <c r="C89" s="51"/>
      <c r="D89" s="51"/>
      <c r="E89" s="15"/>
      <c r="F89" s="51"/>
      <c r="G89" s="51"/>
      <c r="H89" s="51"/>
      <c r="I89" s="51"/>
      <c r="J89" s="51"/>
      <c r="K89" s="51"/>
      <c r="L89" s="51"/>
      <c r="M89" s="51"/>
      <c r="N89" s="51"/>
      <c r="O89" s="51"/>
      <c r="P89" s="51"/>
      <c r="Q89" s="51"/>
      <c r="R89" s="51"/>
      <c r="S89" s="51"/>
      <c r="T89" s="51"/>
      <c r="U89" s="102"/>
      <c r="V89" s="102"/>
      <c r="W89" s="102"/>
      <c r="X89" s="103"/>
      <c r="Y89" s="8"/>
      <c r="AA89" s="6"/>
    </row>
    <row r="90" spans="2:30" ht="13.9" customHeight="1">
      <c r="B90" s="92"/>
      <c r="C90" s="51" t="s">
        <v>57</v>
      </c>
      <c r="D90" s="5" t="s">
        <v>50</v>
      </c>
      <c r="E90" s="185" t="s">
        <v>62</v>
      </c>
      <c r="F90" s="185"/>
      <c r="G90" s="185"/>
      <c r="H90" s="185"/>
      <c r="I90" s="185"/>
      <c r="J90" s="185"/>
      <c r="K90" s="185"/>
      <c r="L90" s="185"/>
      <c r="M90" s="185"/>
      <c r="N90" s="185"/>
      <c r="O90" s="185"/>
      <c r="P90" s="185"/>
      <c r="Q90" s="185"/>
      <c r="R90" s="185"/>
      <c r="S90" s="185"/>
      <c r="T90" s="185"/>
      <c r="U90" s="185"/>
      <c r="V90" s="185"/>
      <c r="W90" s="185"/>
      <c r="X90" s="186"/>
      <c r="Y90" s="8"/>
      <c r="AA90" s="6"/>
    </row>
    <row r="91" spans="2:30" ht="13.9" customHeight="1">
      <c r="B91" s="92"/>
      <c r="C91" s="51"/>
      <c r="D91" s="51"/>
      <c r="E91" s="15"/>
      <c r="F91" s="51"/>
      <c r="G91" s="51"/>
      <c r="H91" s="51"/>
      <c r="I91" s="51"/>
      <c r="J91" s="51"/>
      <c r="K91" s="51"/>
      <c r="L91" s="51"/>
      <c r="M91" s="51"/>
      <c r="N91" s="51"/>
      <c r="O91" s="51"/>
      <c r="P91" s="51"/>
      <c r="Q91" s="51"/>
      <c r="R91" s="51"/>
      <c r="S91" s="51"/>
      <c r="T91" s="51"/>
      <c r="U91" s="102"/>
      <c r="V91" s="102"/>
      <c r="W91" s="102"/>
      <c r="X91" s="103"/>
      <c r="Y91" s="8"/>
      <c r="AA91" s="6"/>
    </row>
    <row r="92" spans="2:30" ht="27" customHeight="1">
      <c r="B92" s="104"/>
      <c r="C92" s="15" t="s">
        <v>57</v>
      </c>
      <c r="D92" s="1" t="s">
        <v>51</v>
      </c>
      <c r="E92" s="187" t="s">
        <v>63</v>
      </c>
      <c r="F92" s="187"/>
      <c r="G92" s="187"/>
      <c r="H92" s="187"/>
      <c r="I92" s="187"/>
      <c r="J92" s="187"/>
      <c r="K92" s="187"/>
      <c r="L92" s="187"/>
      <c r="M92" s="187"/>
      <c r="N92" s="187"/>
      <c r="O92" s="187"/>
      <c r="P92" s="187"/>
      <c r="Q92" s="187"/>
      <c r="R92" s="187"/>
      <c r="S92" s="187"/>
      <c r="T92" s="187"/>
      <c r="U92" s="187"/>
      <c r="V92" s="187"/>
      <c r="W92" s="187"/>
      <c r="X92" s="188"/>
      <c r="Y92" s="8"/>
      <c r="AA92" s="6"/>
    </row>
    <row r="93" spans="2:30" ht="13.9" customHeight="1">
      <c r="B93" s="92"/>
      <c r="C93" s="51"/>
      <c r="D93" s="51"/>
      <c r="E93" s="15"/>
      <c r="F93" s="51"/>
      <c r="G93" s="51"/>
      <c r="H93" s="51"/>
      <c r="I93" s="51"/>
      <c r="J93" s="51"/>
      <c r="K93" s="51"/>
      <c r="L93" s="51"/>
      <c r="M93" s="51"/>
      <c r="N93" s="51"/>
      <c r="O93" s="51"/>
      <c r="P93" s="51"/>
      <c r="Q93" s="51"/>
      <c r="R93" s="51"/>
      <c r="S93" s="51"/>
      <c r="T93" s="51"/>
      <c r="U93" s="102"/>
      <c r="V93" s="102"/>
      <c r="W93" s="102"/>
      <c r="X93" s="103"/>
      <c r="Y93" s="8"/>
      <c r="AA93" s="6"/>
    </row>
    <row r="94" spans="2:30" ht="13.9" customHeight="1">
      <c r="B94" s="92"/>
      <c r="C94" s="51" t="s">
        <v>57</v>
      </c>
      <c r="D94" s="5" t="s">
        <v>52</v>
      </c>
      <c r="E94" s="185" t="s">
        <v>64</v>
      </c>
      <c r="F94" s="185"/>
      <c r="G94" s="185"/>
      <c r="H94" s="185"/>
      <c r="I94" s="185"/>
      <c r="J94" s="185"/>
      <c r="K94" s="185"/>
      <c r="L94" s="185"/>
      <c r="M94" s="185"/>
      <c r="N94" s="185"/>
      <c r="O94" s="185"/>
      <c r="P94" s="185"/>
      <c r="Q94" s="185"/>
      <c r="R94" s="185"/>
      <c r="S94" s="185"/>
      <c r="T94" s="185"/>
      <c r="U94" s="185"/>
      <c r="V94" s="185"/>
      <c r="W94" s="185"/>
      <c r="X94" s="186"/>
      <c r="Y94" s="8"/>
      <c r="AA94" s="6"/>
    </row>
    <row r="95" spans="2:30" ht="13.9" customHeight="1">
      <c r="B95" s="92"/>
      <c r="C95" s="51"/>
      <c r="D95" s="51"/>
      <c r="E95" s="15"/>
      <c r="F95" s="51"/>
      <c r="G95" s="51"/>
      <c r="H95" s="51"/>
      <c r="I95" s="51"/>
      <c r="J95" s="51"/>
      <c r="K95" s="51"/>
      <c r="L95" s="51"/>
      <c r="M95" s="51"/>
      <c r="N95" s="51"/>
      <c r="O95" s="51"/>
      <c r="P95" s="51"/>
      <c r="Q95" s="51"/>
      <c r="R95" s="51"/>
      <c r="S95" s="51"/>
      <c r="T95" s="51"/>
      <c r="U95" s="102"/>
      <c r="V95" s="102"/>
      <c r="W95" s="102"/>
      <c r="X95" s="103"/>
      <c r="Y95" s="8"/>
      <c r="AA95" s="6"/>
    </row>
    <row r="96" spans="2:30" ht="13.9" customHeight="1">
      <c r="B96" s="92"/>
      <c r="C96" s="51" t="s">
        <v>55</v>
      </c>
      <c r="D96" s="5" t="s">
        <v>53</v>
      </c>
      <c r="E96" s="187" t="s">
        <v>65</v>
      </c>
      <c r="F96" s="187"/>
      <c r="G96" s="187"/>
      <c r="H96" s="187"/>
      <c r="I96" s="187"/>
      <c r="J96" s="187"/>
      <c r="K96" s="187"/>
      <c r="L96" s="187"/>
      <c r="M96" s="187"/>
      <c r="N96" s="187"/>
      <c r="O96" s="187"/>
      <c r="P96" s="187"/>
      <c r="Q96" s="187"/>
      <c r="R96" s="187"/>
      <c r="S96" s="187"/>
      <c r="T96" s="187"/>
      <c r="U96" s="187"/>
      <c r="V96" s="187"/>
      <c r="W96" s="187"/>
      <c r="X96" s="188"/>
      <c r="Y96" s="8"/>
      <c r="AA96" s="6"/>
    </row>
    <row r="97" spans="2:27" ht="13.9" customHeight="1">
      <c r="B97" s="92"/>
      <c r="C97" s="51"/>
      <c r="D97" s="51"/>
      <c r="E97" s="15"/>
      <c r="F97" s="51"/>
      <c r="G97" s="51"/>
      <c r="H97" s="51"/>
      <c r="I97" s="51"/>
      <c r="J97" s="51"/>
      <c r="K97" s="51"/>
      <c r="L97" s="51"/>
      <c r="M97" s="51"/>
      <c r="N97" s="51"/>
      <c r="O97" s="51"/>
      <c r="P97" s="51"/>
      <c r="Q97" s="51"/>
      <c r="R97" s="51"/>
      <c r="S97" s="51"/>
      <c r="T97" s="51"/>
      <c r="U97" s="102"/>
      <c r="V97" s="102"/>
      <c r="W97" s="102"/>
      <c r="X97" s="103"/>
      <c r="Y97" s="8"/>
      <c r="AA97" s="6"/>
    </row>
    <row r="98" spans="2:27" ht="13.9" customHeight="1">
      <c r="B98" s="92"/>
      <c r="C98" s="51" t="s">
        <v>55</v>
      </c>
      <c r="D98" s="5" t="s">
        <v>54</v>
      </c>
      <c r="E98" s="185" t="s">
        <v>66</v>
      </c>
      <c r="F98" s="185"/>
      <c r="G98" s="185"/>
      <c r="H98" s="185"/>
      <c r="I98" s="185"/>
      <c r="J98" s="185"/>
      <c r="K98" s="185"/>
      <c r="L98" s="185"/>
      <c r="M98" s="185"/>
      <c r="N98" s="185"/>
      <c r="O98" s="185"/>
      <c r="P98" s="185"/>
      <c r="Q98" s="185"/>
      <c r="R98" s="185"/>
      <c r="S98" s="185"/>
      <c r="T98" s="185"/>
      <c r="U98" s="185"/>
      <c r="V98" s="185"/>
      <c r="W98" s="185"/>
      <c r="X98" s="186"/>
      <c r="Y98" s="8"/>
      <c r="AA98" s="6"/>
    </row>
    <row r="99" spans="2:27" ht="13.9" customHeight="1">
      <c r="B99" s="92"/>
      <c r="C99" s="51"/>
      <c r="D99" s="51"/>
      <c r="E99" s="15"/>
      <c r="F99" s="51"/>
      <c r="G99" s="51"/>
      <c r="H99" s="51"/>
      <c r="I99" s="51"/>
      <c r="J99" s="51"/>
      <c r="K99" s="51"/>
      <c r="L99" s="51"/>
      <c r="M99" s="51"/>
      <c r="N99" s="51"/>
      <c r="O99" s="51"/>
      <c r="P99" s="51"/>
      <c r="Q99" s="51"/>
      <c r="R99" s="51"/>
      <c r="S99" s="51"/>
      <c r="T99" s="51"/>
      <c r="U99" s="102"/>
      <c r="V99" s="102"/>
      <c r="W99" s="102"/>
      <c r="X99" s="103"/>
      <c r="Y99" s="8"/>
      <c r="AA99" s="6"/>
    </row>
    <row r="100" spans="2:27" ht="13.9" customHeight="1">
      <c r="B100" s="92"/>
      <c r="C100" s="51" t="s">
        <v>55</v>
      </c>
      <c r="D100" s="51" t="s">
        <v>56</v>
      </c>
      <c r="E100" s="185" t="s">
        <v>67</v>
      </c>
      <c r="F100" s="185"/>
      <c r="G100" s="185"/>
      <c r="H100" s="185"/>
      <c r="I100" s="185"/>
      <c r="J100" s="185"/>
      <c r="K100" s="185"/>
      <c r="L100" s="185"/>
      <c r="M100" s="185"/>
      <c r="N100" s="185"/>
      <c r="O100" s="185"/>
      <c r="P100" s="185"/>
      <c r="Q100" s="185"/>
      <c r="R100" s="185"/>
      <c r="S100" s="185"/>
      <c r="T100" s="185"/>
      <c r="U100" s="185"/>
      <c r="V100" s="185"/>
      <c r="W100" s="185"/>
      <c r="X100" s="186"/>
      <c r="Y100" s="8"/>
      <c r="AA100" s="6"/>
    </row>
    <row r="101" spans="2:27" ht="13.9" customHeight="1">
      <c r="B101" s="92"/>
      <c r="C101" s="51"/>
      <c r="D101" s="51"/>
      <c r="E101" s="15"/>
      <c r="F101" s="51"/>
      <c r="G101" s="51"/>
      <c r="H101" s="51"/>
      <c r="I101" s="51"/>
      <c r="J101" s="51"/>
      <c r="K101" s="51"/>
      <c r="L101" s="51"/>
      <c r="M101" s="51"/>
      <c r="N101" s="51"/>
      <c r="O101" s="51"/>
      <c r="P101" s="51"/>
      <c r="Q101" s="51"/>
      <c r="R101" s="51"/>
      <c r="S101" s="51"/>
      <c r="T101" s="51"/>
      <c r="U101" s="102"/>
      <c r="V101" s="102"/>
      <c r="W101" s="102"/>
      <c r="X101" s="103"/>
      <c r="Y101" s="8"/>
      <c r="AA101" s="6"/>
    </row>
    <row r="102" spans="2:27" ht="13.9" customHeight="1">
      <c r="B102" s="92"/>
      <c r="C102" s="51" t="s">
        <v>58</v>
      </c>
      <c r="D102" s="51" t="s">
        <v>68</v>
      </c>
      <c r="E102" s="185" t="s">
        <v>69</v>
      </c>
      <c r="F102" s="185"/>
      <c r="G102" s="185"/>
      <c r="H102" s="185"/>
      <c r="I102" s="185"/>
      <c r="J102" s="185"/>
      <c r="K102" s="185"/>
      <c r="L102" s="185"/>
      <c r="M102" s="185"/>
      <c r="N102" s="185"/>
      <c r="O102" s="185"/>
      <c r="P102" s="185"/>
      <c r="Q102" s="185"/>
      <c r="R102" s="185"/>
      <c r="S102" s="185"/>
      <c r="T102" s="185"/>
      <c r="U102" s="185"/>
      <c r="V102" s="185"/>
      <c r="W102" s="185"/>
      <c r="X102" s="186"/>
      <c r="Y102" s="8"/>
      <c r="AA102" s="6"/>
    </row>
    <row r="103" spans="2:27" ht="10.9" customHeight="1">
      <c r="B103" s="92"/>
      <c r="C103" s="15"/>
      <c r="D103" s="51"/>
      <c r="E103" s="51"/>
      <c r="F103" s="51"/>
      <c r="G103" s="51"/>
      <c r="H103" s="51"/>
      <c r="I103" s="51"/>
      <c r="J103" s="51"/>
      <c r="K103" s="51"/>
      <c r="L103" s="51"/>
      <c r="M103" s="51"/>
      <c r="N103" s="51"/>
      <c r="O103" s="51"/>
      <c r="P103" s="51"/>
      <c r="Q103" s="51"/>
      <c r="R103" s="51"/>
      <c r="S103" s="51"/>
      <c r="T103" s="51"/>
      <c r="U103" s="51"/>
      <c r="V103" s="102"/>
      <c r="W103" s="102"/>
      <c r="X103" s="103"/>
    </row>
    <row r="104" spans="2:27" ht="45" customHeight="1">
      <c r="B104" s="92"/>
      <c r="C104" s="15"/>
      <c r="D104" s="184" t="s">
        <v>178</v>
      </c>
      <c r="E104" s="184"/>
      <c r="F104" s="184"/>
      <c r="G104" s="184"/>
      <c r="H104" s="184"/>
      <c r="I104" s="184"/>
      <c r="J104" s="184"/>
      <c r="K104" s="184"/>
      <c r="L104" s="184"/>
      <c r="M104" s="184"/>
      <c r="N104" s="184"/>
      <c r="O104" s="184"/>
      <c r="P104" s="184"/>
      <c r="Q104" s="184"/>
      <c r="R104" s="184"/>
      <c r="S104" s="184"/>
      <c r="T104" s="184"/>
      <c r="U104" s="184"/>
      <c r="V104" s="184"/>
      <c r="W104" s="184"/>
      <c r="X104" s="71"/>
    </row>
    <row r="105" spans="2:27" ht="36" customHeight="1">
      <c r="B105" s="92"/>
      <c r="C105" s="15"/>
      <c r="D105" s="184" t="s">
        <v>191</v>
      </c>
      <c r="E105" s="184"/>
      <c r="F105" s="184"/>
      <c r="G105" s="184"/>
      <c r="H105" s="184"/>
      <c r="I105" s="184"/>
      <c r="J105" s="184"/>
      <c r="K105" s="184"/>
      <c r="L105" s="184"/>
      <c r="M105" s="184"/>
      <c r="N105" s="184"/>
      <c r="O105" s="184"/>
      <c r="P105" s="184"/>
      <c r="Q105" s="184"/>
      <c r="R105" s="184"/>
      <c r="S105" s="184"/>
      <c r="T105" s="184"/>
      <c r="U105" s="184"/>
      <c r="V105" s="184"/>
      <c r="W105" s="184"/>
      <c r="X105" s="71"/>
    </row>
    <row r="106" spans="2:27" ht="52.9" customHeight="1">
      <c r="B106" s="92"/>
      <c r="C106" s="15"/>
      <c r="D106" s="204" t="s">
        <v>192</v>
      </c>
      <c r="E106" s="204"/>
      <c r="F106" s="204"/>
      <c r="G106" s="204"/>
      <c r="H106" s="204"/>
      <c r="I106" s="204"/>
      <c r="J106" s="204"/>
      <c r="K106" s="204"/>
      <c r="L106" s="204"/>
      <c r="M106" s="204"/>
      <c r="N106" s="204"/>
      <c r="O106" s="204"/>
      <c r="P106" s="204"/>
      <c r="Q106" s="204"/>
      <c r="R106" s="204"/>
      <c r="S106" s="204"/>
      <c r="T106" s="204"/>
      <c r="U106" s="204"/>
      <c r="V106" s="204"/>
      <c r="W106" s="204"/>
      <c r="X106" s="205"/>
    </row>
    <row r="107" spans="2:27" ht="61.15" customHeight="1">
      <c r="B107" s="92"/>
      <c r="C107" s="15"/>
      <c r="D107" s="206" t="s">
        <v>193</v>
      </c>
      <c r="E107" s="206"/>
      <c r="F107" s="206"/>
      <c r="G107" s="206"/>
      <c r="H107" s="206"/>
      <c r="I107" s="206"/>
      <c r="J107" s="206"/>
      <c r="K107" s="206"/>
      <c r="L107" s="206"/>
      <c r="M107" s="206"/>
      <c r="N107" s="206"/>
      <c r="O107" s="206"/>
      <c r="P107" s="206"/>
      <c r="Q107" s="206"/>
      <c r="R107" s="206"/>
      <c r="S107" s="206"/>
      <c r="T107" s="206"/>
      <c r="U107" s="206"/>
      <c r="V107" s="206"/>
      <c r="W107" s="206"/>
      <c r="X107" s="207"/>
    </row>
    <row r="108" spans="2:27" ht="27" customHeight="1">
      <c r="B108" s="92"/>
      <c r="C108" s="15"/>
      <c r="D108" s="184" t="s">
        <v>194</v>
      </c>
      <c r="E108" s="184"/>
      <c r="F108" s="184"/>
      <c r="G108" s="184"/>
      <c r="H108" s="184"/>
      <c r="I108" s="184"/>
      <c r="J108" s="184"/>
      <c r="K108" s="184"/>
      <c r="L108" s="184"/>
      <c r="M108" s="184"/>
      <c r="N108" s="184"/>
      <c r="O108" s="184"/>
      <c r="P108" s="184"/>
      <c r="Q108" s="184"/>
      <c r="R108" s="184"/>
      <c r="S108" s="184"/>
      <c r="T108" s="184"/>
      <c r="U108" s="184"/>
      <c r="V108" s="184"/>
      <c r="W108" s="184"/>
      <c r="X108" s="195"/>
    </row>
    <row r="109" spans="2:27" ht="22.15" customHeight="1">
      <c r="B109" s="92"/>
      <c r="C109" s="15"/>
      <c r="D109" s="184" t="s">
        <v>195</v>
      </c>
      <c r="E109" s="184"/>
      <c r="F109" s="184"/>
      <c r="G109" s="184"/>
      <c r="H109" s="184"/>
      <c r="I109" s="184"/>
      <c r="J109" s="184"/>
      <c r="K109" s="184"/>
      <c r="L109" s="184"/>
      <c r="M109" s="184"/>
      <c r="N109" s="184"/>
      <c r="O109" s="184"/>
      <c r="P109" s="184"/>
      <c r="Q109" s="184"/>
      <c r="R109" s="184"/>
      <c r="S109" s="184"/>
      <c r="T109" s="184"/>
      <c r="U109" s="184"/>
      <c r="V109" s="184"/>
      <c r="W109" s="184"/>
      <c r="X109" s="195"/>
    </row>
    <row r="110" spans="2:27" ht="22.15" customHeight="1">
      <c r="B110" s="92"/>
      <c r="C110" s="15"/>
      <c r="D110" s="184" t="s">
        <v>196</v>
      </c>
      <c r="E110" s="184"/>
      <c r="F110" s="184"/>
      <c r="G110" s="184"/>
      <c r="H110" s="184"/>
      <c r="I110" s="184"/>
      <c r="J110" s="184"/>
      <c r="K110" s="184"/>
      <c r="L110" s="184"/>
      <c r="M110" s="184"/>
      <c r="N110" s="184"/>
      <c r="O110" s="184"/>
      <c r="P110" s="184"/>
      <c r="Q110" s="184"/>
      <c r="R110" s="184"/>
      <c r="S110" s="184"/>
      <c r="T110" s="184"/>
      <c r="U110" s="184"/>
      <c r="V110" s="184"/>
      <c r="W110" s="184"/>
      <c r="X110" s="71"/>
    </row>
    <row r="111" spans="2:27" ht="58.9" customHeight="1">
      <c r="B111" s="92"/>
      <c r="C111" s="15"/>
      <c r="D111" s="184" t="s">
        <v>197</v>
      </c>
      <c r="E111" s="184"/>
      <c r="F111" s="184"/>
      <c r="G111" s="184"/>
      <c r="H111" s="184"/>
      <c r="I111" s="184"/>
      <c r="J111" s="184"/>
      <c r="K111" s="184"/>
      <c r="L111" s="184"/>
      <c r="M111" s="184"/>
      <c r="N111" s="184"/>
      <c r="O111" s="184"/>
      <c r="P111" s="184"/>
      <c r="Q111" s="184"/>
      <c r="R111" s="184"/>
      <c r="S111" s="184"/>
      <c r="T111" s="184"/>
      <c r="U111" s="184"/>
      <c r="V111" s="184"/>
      <c r="W111" s="184"/>
      <c r="X111" s="195"/>
    </row>
    <row r="112" spans="2:27" ht="15" customHeight="1">
      <c r="B112" s="92"/>
      <c r="C112" s="15"/>
      <c r="D112" s="184" t="s">
        <v>70</v>
      </c>
      <c r="E112" s="184"/>
      <c r="F112" s="184"/>
      <c r="G112" s="184"/>
      <c r="H112" s="184"/>
      <c r="I112" s="184"/>
      <c r="J112" s="184"/>
      <c r="K112" s="184"/>
      <c r="L112" s="184"/>
      <c r="M112" s="5"/>
      <c r="N112" s="5"/>
      <c r="O112" s="5"/>
      <c r="P112" s="5"/>
      <c r="Q112" s="5"/>
      <c r="R112" s="5"/>
      <c r="S112" s="5"/>
      <c r="T112" s="5"/>
      <c r="U112" s="5"/>
      <c r="V112" s="5"/>
      <c r="W112" s="5"/>
      <c r="X112" s="71"/>
    </row>
    <row r="113" spans="2:24" ht="15" customHeight="1">
      <c r="B113" s="92"/>
      <c r="C113" s="15"/>
      <c r="D113" s="51" t="s">
        <v>181</v>
      </c>
      <c r="E113" s="5"/>
      <c r="F113" s="5"/>
      <c r="G113" s="5"/>
      <c r="H113" s="5"/>
      <c r="I113" s="5"/>
      <c r="J113" s="5"/>
      <c r="K113" s="5"/>
      <c r="L113" s="5"/>
      <c r="M113" s="5"/>
      <c r="N113" s="5"/>
      <c r="O113" s="5"/>
      <c r="P113" s="5"/>
      <c r="Q113" s="5"/>
      <c r="R113" s="5"/>
      <c r="S113" s="5"/>
      <c r="T113" s="5"/>
      <c r="U113" s="5"/>
      <c r="V113" s="5"/>
      <c r="W113" s="5"/>
      <c r="X113" s="71"/>
    </row>
    <row r="114" spans="2:24" ht="15" customHeight="1">
      <c r="B114" s="92"/>
      <c r="C114" s="15"/>
      <c r="D114" s="51" t="s">
        <v>182</v>
      </c>
      <c r="E114" s="5"/>
      <c r="F114" s="5"/>
      <c r="G114" s="5"/>
      <c r="H114" s="5"/>
      <c r="I114" s="5"/>
      <c r="J114" s="5"/>
      <c r="K114" s="5"/>
      <c r="L114" s="5"/>
      <c r="M114" s="5"/>
      <c r="N114" s="5"/>
      <c r="O114" s="5"/>
      <c r="P114" s="5"/>
      <c r="Q114" s="5"/>
      <c r="R114" s="5"/>
      <c r="S114" s="5"/>
      <c r="T114" s="5"/>
      <c r="U114" s="5"/>
      <c r="V114" s="5"/>
      <c r="W114" s="5"/>
      <c r="X114" s="71"/>
    </row>
    <row r="115" spans="2:24" ht="15" customHeight="1">
      <c r="B115" s="92"/>
      <c r="C115" s="15"/>
      <c r="D115" s="51" t="s">
        <v>185</v>
      </c>
      <c r="E115" s="5"/>
      <c r="F115" s="5"/>
      <c r="G115" s="5"/>
      <c r="H115" s="5"/>
      <c r="I115" s="5"/>
      <c r="J115" s="5"/>
      <c r="K115" s="5"/>
      <c r="L115" s="5"/>
      <c r="M115" s="5"/>
      <c r="N115" s="5"/>
      <c r="O115" s="5"/>
      <c r="P115" s="5"/>
      <c r="Q115" s="5"/>
      <c r="R115" s="5"/>
      <c r="S115" s="5"/>
      <c r="T115" s="5"/>
      <c r="U115" s="5"/>
      <c r="V115" s="5"/>
      <c r="W115" s="5"/>
      <c r="X115" s="71"/>
    </row>
    <row r="116" spans="2:24" ht="28.15" customHeight="1">
      <c r="B116" s="92"/>
      <c r="C116" s="15"/>
      <c r="D116" s="184" t="s">
        <v>183</v>
      </c>
      <c r="E116" s="184"/>
      <c r="F116" s="184"/>
      <c r="G116" s="184"/>
      <c r="H116" s="184"/>
      <c r="I116" s="184"/>
      <c r="J116" s="184"/>
      <c r="K116" s="184"/>
      <c r="L116" s="184"/>
      <c r="M116" s="184"/>
      <c r="N116" s="184"/>
      <c r="O116" s="184"/>
      <c r="P116" s="184"/>
      <c r="Q116" s="184"/>
      <c r="R116" s="184"/>
      <c r="S116" s="184"/>
      <c r="T116" s="184"/>
      <c r="U116" s="184"/>
      <c r="V116" s="184"/>
      <c r="W116" s="184"/>
      <c r="X116" s="71"/>
    </row>
    <row r="117" spans="2:24" ht="25.15" customHeight="1">
      <c r="B117" s="92"/>
      <c r="C117" s="15"/>
      <c r="D117" s="184" t="s">
        <v>184</v>
      </c>
      <c r="E117" s="184"/>
      <c r="F117" s="184"/>
      <c r="G117" s="184"/>
      <c r="H117" s="184"/>
      <c r="I117" s="184"/>
      <c r="J117" s="184"/>
      <c r="K117" s="184"/>
      <c r="L117" s="184"/>
      <c r="M117" s="184"/>
      <c r="N117" s="184"/>
      <c r="O117" s="184"/>
      <c r="P117" s="184"/>
      <c r="Q117" s="184"/>
      <c r="R117" s="184"/>
      <c r="S117" s="184"/>
      <c r="T117" s="184"/>
      <c r="U117" s="184"/>
      <c r="V117" s="184"/>
      <c r="W117" s="184"/>
      <c r="X117" s="138"/>
    </row>
    <row r="118" spans="2:24" ht="4.1500000000000004" customHeight="1">
      <c r="B118" s="105"/>
      <c r="C118" s="50"/>
      <c r="D118" s="202"/>
      <c r="E118" s="202"/>
      <c r="F118" s="202"/>
      <c r="G118" s="202"/>
      <c r="H118" s="202"/>
      <c r="I118" s="202"/>
      <c r="J118" s="202"/>
      <c r="K118" s="202"/>
      <c r="L118" s="202"/>
      <c r="M118" s="202"/>
      <c r="N118" s="202"/>
      <c r="O118" s="202"/>
      <c r="P118" s="202"/>
      <c r="Q118" s="202"/>
      <c r="R118" s="202"/>
      <c r="S118" s="202"/>
      <c r="T118" s="202"/>
      <c r="U118" s="202"/>
      <c r="V118" s="202"/>
      <c r="W118" s="202"/>
      <c r="X118" s="203"/>
    </row>
  </sheetData>
  <mergeCells count="84">
    <mergeCell ref="F77:O77"/>
    <mergeCell ref="Q55:S55"/>
    <mergeCell ref="B66:U66"/>
    <mergeCell ref="O62:W62"/>
    <mergeCell ref="B65:K65"/>
    <mergeCell ref="B64:U64"/>
    <mergeCell ref="O65:W65"/>
    <mergeCell ref="B62:L63"/>
    <mergeCell ref="B58:V58"/>
    <mergeCell ref="D81:W81"/>
    <mergeCell ref="E88:X88"/>
    <mergeCell ref="E86:X86"/>
    <mergeCell ref="R76:X76"/>
    <mergeCell ref="B60:U60"/>
    <mergeCell ref="L72:M72"/>
    <mergeCell ref="P78:Q78"/>
    <mergeCell ref="D78:E78"/>
    <mergeCell ref="F78:O78"/>
    <mergeCell ref="P76:Q76"/>
    <mergeCell ref="P77:Q77"/>
    <mergeCell ref="R77:X77"/>
    <mergeCell ref="I74:L74"/>
    <mergeCell ref="D75:U75"/>
    <mergeCell ref="D76:E76"/>
    <mergeCell ref="D77:E77"/>
    <mergeCell ref="D118:X118"/>
    <mergeCell ref="E96:X96"/>
    <mergeCell ref="E98:X98"/>
    <mergeCell ref="E100:X100"/>
    <mergeCell ref="E102:X102"/>
    <mergeCell ref="D104:W104"/>
    <mergeCell ref="D112:L112"/>
    <mergeCell ref="D110:W110"/>
    <mergeCell ref="D108:X108"/>
    <mergeCell ref="D109:X109"/>
    <mergeCell ref="D111:X111"/>
    <mergeCell ref="D106:X106"/>
    <mergeCell ref="D107:X107"/>
    <mergeCell ref="D116:W116"/>
    <mergeCell ref="D117:W117"/>
    <mergeCell ref="D105:W105"/>
    <mergeCell ref="I49:L49"/>
    <mergeCell ref="B28:H28"/>
    <mergeCell ref="I28:S28"/>
    <mergeCell ref="I37:W37"/>
    <mergeCell ref="I39:W39"/>
    <mergeCell ref="C35:H35"/>
    <mergeCell ref="I33:W33"/>
    <mergeCell ref="E90:X90"/>
    <mergeCell ref="E92:X92"/>
    <mergeCell ref="E94:X94"/>
    <mergeCell ref="C18:L18"/>
    <mergeCell ref="B20:H20"/>
    <mergeCell ref="V43:W43"/>
    <mergeCell ref="C39:H39"/>
    <mergeCell ref="I35:W35"/>
    <mergeCell ref="Q53:S53"/>
    <mergeCell ref="I43:L43"/>
    <mergeCell ref="I41:L41"/>
    <mergeCell ref="Q51:S51"/>
    <mergeCell ref="R78:X78"/>
    <mergeCell ref="C37:H37"/>
    <mergeCell ref="B61:U61"/>
    <mergeCell ref="B59:U59"/>
    <mergeCell ref="O16:W16"/>
    <mergeCell ref="O18:W18"/>
    <mergeCell ref="B24:H24"/>
    <mergeCell ref="I20:W20"/>
    <mergeCell ref="I24:W24"/>
    <mergeCell ref="B3:R3"/>
    <mergeCell ref="I4:R4"/>
    <mergeCell ref="I6:R6"/>
    <mergeCell ref="B6:H6"/>
    <mergeCell ref="B4:H5"/>
    <mergeCell ref="U6:X6"/>
    <mergeCell ref="O13:W13"/>
    <mergeCell ref="O15:W15"/>
    <mergeCell ref="C13:L13"/>
    <mergeCell ref="C14:L14"/>
    <mergeCell ref="S7:W7"/>
    <mergeCell ref="O10:W11"/>
    <mergeCell ref="C10:L11"/>
    <mergeCell ref="O14:W14"/>
    <mergeCell ref="C15:L15"/>
  </mergeCells>
  <conditionalFormatting sqref="B74:E74 G74:I74 M74:N74 P74:W74">
    <cfRule type="expression" dxfId="16" priority="15">
      <formula>$AA$67</formula>
    </cfRule>
  </conditionalFormatting>
  <conditionalFormatting sqref="B70:W70">
    <cfRule type="expression" dxfId="15" priority="35">
      <formula>$AB$69</formula>
    </cfRule>
  </conditionalFormatting>
  <conditionalFormatting sqref="B71:W71 B72:L72 N72:W72 B73:W73">
    <cfRule type="expression" dxfId="14" priority="55">
      <formula>$AA$69</formula>
    </cfRule>
  </conditionalFormatting>
  <conditionalFormatting sqref="D81:W81">
    <cfRule type="expression" dxfId="13" priority="57">
      <formula>$AB$18</formula>
    </cfRule>
  </conditionalFormatting>
  <conditionalFormatting sqref="I45:L45">
    <cfRule type="expression" dxfId="12" priority="23">
      <formula>$AC$45</formula>
    </cfRule>
  </conditionalFormatting>
  <conditionalFormatting sqref="I47:L47">
    <cfRule type="expression" dxfId="11" priority="22">
      <formula>$AC$47</formula>
    </cfRule>
  </conditionalFormatting>
  <conditionalFormatting sqref="M41">
    <cfRule type="expression" dxfId="10" priority="56">
      <formula>AND($AD$41,$I$41&gt;0)</formula>
    </cfRule>
  </conditionalFormatting>
  <conditionalFormatting sqref="O76">
    <cfRule type="expression" dxfId="9" priority="51" stopIfTrue="1">
      <formula>$AD$81</formula>
    </cfRule>
  </conditionalFormatting>
  <conditionalFormatting sqref="P41:T41">
    <cfRule type="expression" dxfId="8" priority="34">
      <formula>$AC$41</formula>
    </cfRule>
  </conditionalFormatting>
  <conditionalFormatting sqref="Q42 U43:U50">
    <cfRule type="expression" dxfId="7" priority="39">
      <formula>$AD$33=8</formula>
    </cfRule>
  </conditionalFormatting>
  <conditionalFormatting sqref="S69:X69">
    <cfRule type="expression" dxfId="6" priority="54">
      <formula>AND($AA$69,$AB$69)</formula>
    </cfRule>
  </conditionalFormatting>
  <conditionalFormatting sqref="V43:V50">
    <cfRule type="expression" dxfId="5" priority="40">
      <formula>$AD$33=8</formula>
    </cfRule>
  </conditionalFormatting>
  <conditionalFormatting sqref="V59:X59">
    <cfRule type="expression" dxfId="4" priority="32">
      <formula>$AC$59</formula>
    </cfRule>
  </conditionalFormatting>
  <conditionalFormatting sqref="V60:X60">
    <cfRule type="expression" dxfId="3" priority="26">
      <formula>$AC$60</formula>
    </cfRule>
  </conditionalFormatting>
  <conditionalFormatting sqref="W58:X58">
    <cfRule type="expression" dxfId="2" priority="2">
      <formula>$AD$58</formula>
    </cfRule>
  </conditionalFormatting>
  <conditionalFormatting sqref="W61:X61">
    <cfRule type="expression" dxfId="1" priority="3">
      <formula>$AC$61</formula>
    </cfRule>
  </conditionalFormatting>
  <conditionalFormatting sqref="W64:X64">
    <cfRule type="expression" dxfId="0" priority="1" stopIfTrue="1">
      <formula>$AC$64</formula>
    </cfRule>
  </conditionalFormatting>
  <dataValidations count="2">
    <dataValidation type="list" allowBlank="1" sqref="I33" xr:uid="{00000000-0002-0000-0300-000000000000}">
      <formula1>Product</formula1>
    </dataValidation>
    <dataValidation type="list" sqref="I49:L50" xr:uid="{00000000-0002-0000-0300-000001000000}">
      <formula1>$AA$49:$AA$57</formula1>
    </dataValidation>
  </dataValidations>
  <hyperlinks>
    <hyperlink ref="U6" r:id="rId1" display="http://www.iscc-system.org/" xr:uid="{00000000-0004-0000-0300-000000000000}"/>
  </hyperlinks>
  <printOptions horizontalCentered="1" verticalCentered="1"/>
  <pageMargins left="0.2" right="0" top="0.2" bottom="0" header="0" footer="0"/>
  <pageSetup paperSize="9" scale="84" fitToHeight="2" orientation="portrait" r:id="rId2"/>
  <rowBreaks count="1" manualBreakCount="1">
    <brk id="81" min="1" max="23" man="1"/>
  </rowBreaks>
  <drawing r:id="rId3"/>
  <legacyDrawing r:id="rId4"/>
  <mc:AlternateContent xmlns:mc="http://schemas.openxmlformats.org/markup-compatibility/2006">
    <mc:Choice Requires="x14">
      <controls>
        <mc:AlternateContent xmlns:mc="http://schemas.openxmlformats.org/markup-compatibility/2006">
          <mc:Choice Requires="x14">
            <control shapeId="5138" r:id="rId5" name="Check Box 18">
              <controlPr locked="0" defaultSize="0" autoFill="0" autoLine="0" autoPict="0">
                <anchor moveWithCells="1">
                  <from>
                    <xdr:col>21</xdr:col>
                    <xdr:colOff>0</xdr:colOff>
                    <xdr:row>57</xdr:row>
                    <xdr:rowOff>28575</xdr:rowOff>
                  </from>
                  <to>
                    <xdr:col>22</xdr:col>
                    <xdr:colOff>352425</xdr:colOff>
                    <xdr:row>57</xdr:row>
                    <xdr:rowOff>295275</xdr:rowOff>
                  </to>
                </anchor>
              </controlPr>
            </control>
          </mc:Choice>
        </mc:AlternateContent>
        <mc:AlternateContent xmlns:mc="http://schemas.openxmlformats.org/markup-compatibility/2006">
          <mc:Choice Requires="x14">
            <control shapeId="5137" r:id="rId6" name="Check Box 17">
              <controlPr locked="0" defaultSize="0" autoFill="0" autoLine="0" autoPict="0">
                <anchor moveWithCells="1">
                  <from>
                    <xdr:col>22</xdr:col>
                    <xdr:colOff>400050</xdr:colOff>
                    <xdr:row>57</xdr:row>
                    <xdr:rowOff>19050</xdr:rowOff>
                  </from>
                  <to>
                    <xdr:col>23</xdr:col>
                    <xdr:colOff>352425</xdr:colOff>
                    <xdr:row>58</xdr:row>
                    <xdr:rowOff>19050</xdr:rowOff>
                  </to>
                </anchor>
              </controlPr>
            </control>
          </mc:Choice>
        </mc:AlternateContent>
        <mc:AlternateContent xmlns:mc="http://schemas.openxmlformats.org/markup-compatibility/2006">
          <mc:Choice Requires="x14">
            <control shapeId="5136" r:id="rId7" name="Check Box 16">
              <controlPr locked="0" defaultSize="0" autoFill="0" autoLine="0" autoPict="0">
                <anchor moveWithCells="1">
                  <from>
                    <xdr:col>21</xdr:col>
                    <xdr:colOff>0</xdr:colOff>
                    <xdr:row>60</xdr:row>
                    <xdr:rowOff>47625</xdr:rowOff>
                  </from>
                  <to>
                    <xdr:col>22</xdr:col>
                    <xdr:colOff>352425</xdr:colOff>
                    <xdr:row>60</xdr:row>
                    <xdr:rowOff>295275</xdr:rowOff>
                  </to>
                </anchor>
              </controlPr>
            </control>
          </mc:Choice>
        </mc:AlternateContent>
        <mc:AlternateContent xmlns:mc="http://schemas.openxmlformats.org/markup-compatibility/2006">
          <mc:Choice Requires="x14">
            <control shapeId="5135" r:id="rId8" name="Check Box 15">
              <controlPr locked="0" defaultSize="0" autoFill="0" autoLine="0" autoPict="0">
                <anchor moveWithCells="1">
                  <from>
                    <xdr:col>22</xdr:col>
                    <xdr:colOff>400050</xdr:colOff>
                    <xdr:row>60</xdr:row>
                    <xdr:rowOff>19050</xdr:rowOff>
                  </from>
                  <to>
                    <xdr:col>24</xdr:col>
                    <xdr:colOff>0</xdr:colOff>
                    <xdr:row>60</xdr:row>
                    <xdr:rowOff>295275</xdr:rowOff>
                  </to>
                </anchor>
              </controlPr>
            </control>
          </mc:Choice>
        </mc:AlternateContent>
        <mc:AlternateContent xmlns:mc="http://schemas.openxmlformats.org/markup-compatibility/2006">
          <mc:Choice Requires="x14">
            <control shapeId="5134" r:id="rId9" name="Check Box 14">
              <controlPr locked="0" defaultSize="0" autoFill="0" autoLine="0" autoPict="0">
                <anchor moveWithCells="1">
                  <from>
                    <xdr:col>19</xdr:col>
                    <xdr:colOff>123825</xdr:colOff>
                    <xdr:row>66</xdr:row>
                    <xdr:rowOff>257175</xdr:rowOff>
                  </from>
                  <to>
                    <xdr:col>20</xdr:col>
                    <xdr:colOff>495300</xdr:colOff>
                    <xdr:row>69</xdr:row>
                    <xdr:rowOff>0</xdr:rowOff>
                  </to>
                </anchor>
              </controlPr>
            </control>
          </mc:Choice>
        </mc:AlternateContent>
        <mc:AlternateContent xmlns:mc="http://schemas.openxmlformats.org/markup-compatibility/2006">
          <mc:Choice Requires="x14">
            <control shapeId="5133" r:id="rId10" name="Check Box 13">
              <controlPr locked="0" defaultSize="0" autoFill="0" autoLine="0" autoPict="0">
                <anchor moveWithCells="1">
                  <from>
                    <xdr:col>20</xdr:col>
                    <xdr:colOff>514350</xdr:colOff>
                    <xdr:row>67</xdr:row>
                    <xdr:rowOff>0</xdr:rowOff>
                  </from>
                  <to>
                    <xdr:col>22</xdr:col>
                    <xdr:colOff>333375</xdr:colOff>
                    <xdr:row>69</xdr:row>
                    <xdr:rowOff>19050</xdr:rowOff>
                  </to>
                </anchor>
              </controlPr>
            </control>
          </mc:Choice>
        </mc:AlternateContent>
        <mc:AlternateContent xmlns:mc="http://schemas.openxmlformats.org/markup-compatibility/2006">
          <mc:Choice Requires="x14">
            <control shapeId="5132" r:id="rId11" name="Check Box 12">
              <controlPr locked="0" defaultSize="0" autoFill="0" autoLine="0" autoPict="0">
                <anchor moveWithCells="1">
                  <from>
                    <xdr:col>14</xdr:col>
                    <xdr:colOff>400050</xdr:colOff>
                    <xdr:row>39</xdr:row>
                    <xdr:rowOff>19050</xdr:rowOff>
                  </from>
                  <to>
                    <xdr:col>16</xdr:col>
                    <xdr:colOff>219075</xdr:colOff>
                    <xdr:row>42</xdr:row>
                    <xdr:rowOff>19050</xdr:rowOff>
                  </to>
                </anchor>
              </controlPr>
            </control>
          </mc:Choice>
        </mc:AlternateContent>
        <mc:AlternateContent xmlns:mc="http://schemas.openxmlformats.org/markup-compatibility/2006">
          <mc:Choice Requires="x14">
            <control shapeId="5131" r:id="rId12" name="Check Box 11">
              <controlPr locked="0" defaultSize="0" autoFill="0" autoLine="0" autoPict="0">
                <anchor moveWithCells="1">
                  <from>
                    <xdr:col>16</xdr:col>
                    <xdr:colOff>400050</xdr:colOff>
                    <xdr:row>39</xdr:row>
                    <xdr:rowOff>28575</xdr:rowOff>
                  </from>
                  <to>
                    <xdr:col>19</xdr:col>
                    <xdr:colOff>0</xdr:colOff>
                    <xdr:row>41</xdr:row>
                    <xdr:rowOff>57150</xdr:rowOff>
                  </to>
                </anchor>
              </controlPr>
            </control>
          </mc:Choice>
        </mc:AlternateContent>
        <mc:AlternateContent xmlns:mc="http://schemas.openxmlformats.org/markup-compatibility/2006">
          <mc:Choice Requires="x14">
            <control shapeId="5130" r:id="rId13" name="Check Box 10">
              <controlPr defaultSize="0" autoFill="0" autoLine="0" autoPict="0">
                <anchor moveWithCells="1">
                  <from>
                    <xdr:col>7</xdr:col>
                    <xdr:colOff>466725</xdr:colOff>
                    <xdr:row>19</xdr:row>
                    <xdr:rowOff>304800</xdr:rowOff>
                  </from>
                  <to>
                    <xdr:col>14</xdr:col>
                    <xdr:colOff>19050</xdr:colOff>
                    <xdr:row>23</xdr:row>
                    <xdr:rowOff>47625</xdr:rowOff>
                  </to>
                </anchor>
              </controlPr>
            </control>
          </mc:Choice>
        </mc:AlternateContent>
        <mc:AlternateContent xmlns:mc="http://schemas.openxmlformats.org/markup-compatibility/2006">
          <mc:Choice Requires="x14">
            <control shapeId="5129" r:id="rId14" name="Check Box 9">
              <controlPr defaultSize="0" autoFill="0" autoLine="0" autoPict="0">
                <anchor moveWithCells="1">
                  <from>
                    <xdr:col>7</xdr:col>
                    <xdr:colOff>466725</xdr:colOff>
                    <xdr:row>23</xdr:row>
                    <xdr:rowOff>304800</xdr:rowOff>
                  </from>
                  <to>
                    <xdr:col>14</xdr:col>
                    <xdr:colOff>19050</xdr:colOff>
                    <xdr:row>27</xdr:row>
                    <xdr:rowOff>66675</xdr:rowOff>
                  </to>
                </anchor>
              </controlPr>
            </control>
          </mc:Choice>
        </mc:AlternateContent>
        <mc:AlternateContent xmlns:mc="http://schemas.openxmlformats.org/markup-compatibility/2006">
          <mc:Choice Requires="x14">
            <control shapeId="5128" r:id="rId15" name="Check Box 8">
              <controlPr locked="0" defaultSize="0" autoFill="0" autoLine="0" autoPict="0">
                <anchor moveWithCells="1">
                  <from>
                    <xdr:col>21</xdr:col>
                    <xdr:colOff>0</xdr:colOff>
                    <xdr:row>58</xdr:row>
                    <xdr:rowOff>47625</xdr:rowOff>
                  </from>
                  <to>
                    <xdr:col>22</xdr:col>
                    <xdr:colOff>352425</xdr:colOff>
                    <xdr:row>58</xdr:row>
                    <xdr:rowOff>295275</xdr:rowOff>
                  </to>
                </anchor>
              </controlPr>
            </control>
          </mc:Choice>
        </mc:AlternateContent>
        <mc:AlternateContent xmlns:mc="http://schemas.openxmlformats.org/markup-compatibility/2006">
          <mc:Choice Requires="x14">
            <control shapeId="5127" r:id="rId16" name="Check Box 7">
              <controlPr locked="0" defaultSize="0" autoFill="0" autoLine="0" autoPict="0">
                <anchor moveWithCells="1">
                  <from>
                    <xdr:col>22</xdr:col>
                    <xdr:colOff>400050</xdr:colOff>
                    <xdr:row>58</xdr:row>
                    <xdr:rowOff>19050</xdr:rowOff>
                  </from>
                  <to>
                    <xdr:col>23</xdr:col>
                    <xdr:colOff>352425</xdr:colOff>
                    <xdr:row>58</xdr:row>
                    <xdr:rowOff>295275</xdr:rowOff>
                  </to>
                </anchor>
              </controlPr>
            </control>
          </mc:Choice>
        </mc:AlternateContent>
        <mc:AlternateContent xmlns:mc="http://schemas.openxmlformats.org/markup-compatibility/2006">
          <mc:Choice Requires="x14">
            <control shapeId="5126" r:id="rId17" name="Check Box 6">
              <controlPr locked="0" defaultSize="0" autoFill="0" autoLine="0" autoPict="0">
                <anchor moveWithCells="1">
                  <from>
                    <xdr:col>21</xdr:col>
                    <xdr:colOff>0</xdr:colOff>
                    <xdr:row>59</xdr:row>
                    <xdr:rowOff>47625</xdr:rowOff>
                  </from>
                  <to>
                    <xdr:col>22</xdr:col>
                    <xdr:colOff>352425</xdr:colOff>
                    <xdr:row>59</xdr:row>
                    <xdr:rowOff>295275</xdr:rowOff>
                  </to>
                </anchor>
              </controlPr>
            </control>
          </mc:Choice>
        </mc:AlternateContent>
        <mc:AlternateContent xmlns:mc="http://schemas.openxmlformats.org/markup-compatibility/2006">
          <mc:Choice Requires="x14">
            <control shapeId="5125" r:id="rId18" name="Check Box 5">
              <controlPr locked="0" defaultSize="0" autoFill="0" autoLine="0" autoPict="0">
                <anchor moveWithCells="1">
                  <from>
                    <xdr:col>22</xdr:col>
                    <xdr:colOff>400050</xdr:colOff>
                    <xdr:row>59</xdr:row>
                    <xdr:rowOff>19050</xdr:rowOff>
                  </from>
                  <to>
                    <xdr:col>23</xdr:col>
                    <xdr:colOff>352425</xdr:colOff>
                    <xdr:row>59</xdr:row>
                    <xdr:rowOff>295275</xdr:rowOff>
                  </to>
                </anchor>
              </controlPr>
            </control>
          </mc:Choice>
        </mc:AlternateContent>
        <mc:AlternateContent xmlns:mc="http://schemas.openxmlformats.org/markup-compatibility/2006">
          <mc:Choice Requires="x14">
            <control shapeId="5124" r:id="rId19" name="Check Box 4">
              <controlPr defaultSize="0" autoFill="0" autoLine="0" autoPict="0">
                <anchor moveWithCells="1">
                  <from>
                    <xdr:col>7</xdr:col>
                    <xdr:colOff>466725</xdr:colOff>
                    <xdr:row>43</xdr:row>
                    <xdr:rowOff>19050</xdr:rowOff>
                  </from>
                  <to>
                    <xdr:col>9</xdr:col>
                    <xdr:colOff>257175</xdr:colOff>
                    <xdr:row>45</xdr:row>
                    <xdr:rowOff>19050</xdr:rowOff>
                  </to>
                </anchor>
              </controlPr>
            </control>
          </mc:Choice>
        </mc:AlternateContent>
        <mc:AlternateContent xmlns:mc="http://schemas.openxmlformats.org/markup-compatibility/2006">
          <mc:Choice Requires="x14">
            <control shapeId="5123" r:id="rId20" name="Check Box 3">
              <controlPr locked="0" defaultSize="0" autoFill="0" autoLine="0" autoPict="0">
                <anchor moveWithCells="1">
                  <from>
                    <xdr:col>7</xdr:col>
                    <xdr:colOff>466725</xdr:colOff>
                    <xdr:row>45</xdr:row>
                    <xdr:rowOff>19050</xdr:rowOff>
                  </from>
                  <to>
                    <xdr:col>9</xdr:col>
                    <xdr:colOff>257175</xdr:colOff>
                    <xdr:row>47</xdr:row>
                    <xdr:rowOff>19050</xdr:rowOff>
                  </to>
                </anchor>
              </controlPr>
            </control>
          </mc:Choice>
        </mc:AlternateContent>
        <mc:AlternateContent xmlns:mc="http://schemas.openxmlformats.org/markup-compatibility/2006">
          <mc:Choice Requires="x14">
            <control shapeId="5122" r:id="rId21" name="Check Box 2">
              <controlPr locked="0" defaultSize="0" autoFill="0" autoLine="0" autoPict="0">
                <anchor moveWithCells="1">
                  <from>
                    <xdr:col>21</xdr:col>
                    <xdr:colOff>19050</xdr:colOff>
                    <xdr:row>63</xdr:row>
                    <xdr:rowOff>28575</xdr:rowOff>
                  </from>
                  <to>
                    <xdr:col>22</xdr:col>
                    <xdr:colOff>361950</xdr:colOff>
                    <xdr:row>63</xdr:row>
                    <xdr:rowOff>276225</xdr:rowOff>
                  </to>
                </anchor>
              </controlPr>
            </control>
          </mc:Choice>
        </mc:AlternateContent>
        <mc:AlternateContent xmlns:mc="http://schemas.openxmlformats.org/markup-compatibility/2006">
          <mc:Choice Requires="x14">
            <control shapeId="5121" r:id="rId22" name="Check Box 1">
              <controlPr locked="0" defaultSize="0" autoFill="0" autoLine="0" autoPict="0">
                <anchor moveWithCells="1">
                  <from>
                    <xdr:col>22</xdr:col>
                    <xdr:colOff>400050</xdr:colOff>
                    <xdr:row>63</xdr:row>
                    <xdr:rowOff>0</xdr:rowOff>
                  </from>
                  <to>
                    <xdr:col>24</xdr:col>
                    <xdr:colOff>0</xdr:colOff>
                    <xdr:row>64</xdr:row>
                    <xdr:rowOff>0</xdr:rowOff>
                  </to>
                </anchor>
              </controlPr>
            </control>
          </mc:Choice>
        </mc:AlternateContent>
      </controls>
    </mc:Choice>
  </mc:AlternateContent>
  <extLst>
    <ext xmlns:x14="http://schemas.microsoft.com/office/spreadsheetml/2009/9/main" uri="{CCE6A557-97BC-4b89-ADB6-D9C93CAAB3DF}">
      <x14:dataValidations xmlns:xm="http://schemas.microsoft.com/office/excel/2006/main" count="1">
        <x14:dataValidation type="list" allowBlank="1" xr:uid="{00000000-0002-0000-0300-000002000000}">
          <x14:formula1>
            <xm:f>RawMat!$B$1:$B$105</xm:f>
          </x14:formula1>
          <xm:sqref>I35:W35</xm:sqref>
        </x14:dataValidation>
      </x14:dataValidations>
    </ext>
  </extLst>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4</vt:i4>
      </vt:variant>
      <vt:variant>
        <vt:lpstr>Named Ranges</vt:lpstr>
      </vt:variant>
      <vt:variant>
        <vt:i4>9</vt:i4>
      </vt:variant>
    </vt:vector>
  </HeadingPairs>
  <TitlesOfParts>
    <vt:vector size="13" baseType="lpstr">
      <vt:lpstr>PoS form</vt:lpstr>
      <vt:lpstr>Prod</vt:lpstr>
      <vt:lpstr>RawMat</vt:lpstr>
      <vt:lpstr>PoS 1</vt:lpstr>
      <vt:lpstr>Material</vt:lpstr>
      <vt:lpstr>'PoS 1'!Print_Area</vt:lpstr>
      <vt:lpstr>'PoS form'!Print_Area</vt:lpstr>
      <vt:lpstr>Prod!Prod</vt:lpstr>
      <vt:lpstr>Prod!ProdAuswahl</vt:lpstr>
      <vt:lpstr>Prod!ProdTyp</vt:lpstr>
      <vt:lpstr>Product</vt:lpstr>
      <vt:lpstr>Produkt</vt:lpstr>
      <vt:lpstr>RohMat</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Klaus Höring</dc:creator>
  <cp:keywords/>
  <dc:description/>
  <cp:lastModifiedBy>collados martinposadillo, juan (ext)</cp:lastModifiedBy>
  <dcterms:created xsi:type="dcterms:W3CDTF">2011-08-24T14:52:58Z</dcterms:created>
  <dcterms:modified xsi:type="dcterms:W3CDTF">2024-04-09T07:11:20Z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569bf4a9-87bd-4dbf-a36c-1db5158e5def_Enabled">
    <vt:lpwstr>true</vt:lpwstr>
  </property>
  <property fmtid="{D5CDD505-2E9C-101B-9397-08002B2CF9AE}" pid="3" name="MSIP_Label_569bf4a9-87bd-4dbf-a36c-1db5158e5def_SetDate">
    <vt:lpwstr>2020-10-07T17:01:07Z</vt:lpwstr>
  </property>
  <property fmtid="{D5CDD505-2E9C-101B-9397-08002B2CF9AE}" pid="4" name="MSIP_Label_569bf4a9-87bd-4dbf-a36c-1db5158e5def_Method">
    <vt:lpwstr>Privileged</vt:lpwstr>
  </property>
  <property fmtid="{D5CDD505-2E9C-101B-9397-08002B2CF9AE}" pid="5" name="MSIP_Label_569bf4a9-87bd-4dbf-a36c-1db5158e5def_Name">
    <vt:lpwstr>569bf4a9-87bd-4dbf-a36c-1db5158e5def</vt:lpwstr>
  </property>
  <property fmtid="{D5CDD505-2E9C-101B-9397-08002B2CF9AE}" pid="6" name="MSIP_Label_569bf4a9-87bd-4dbf-a36c-1db5158e5def_SiteId">
    <vt:lpwstr>ea80952e-a476-42d4-aaf4-5457852b0f7e</vt:lpwstr>
  </property>
  <property fmtid="{D5CDD505-2E9C-101B-9397-08002B2CF9AE}" pid="7" name="MSIP_Label_569bf4a9-87bd-4dbf-a36c-1db5158e5def_ActionId">
    <vt:lpwstr>57e1f8c0-6122-408f-876b-1fedf6ea0650</vt:lpwstr>
  </property>
  <property fmtid="{D5CDD505-2E9C-101B-9397-08002B2CF9AE}" pid="8" name="MSIP_Label_569bf4a9-87bd-4dbf-a36c-1db5158e5def_ContentBits">
    <vt:lpwstr>0</vt:lpwstr>
  </property>
</Properties>
</file>