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l\Desktop\"/>
    </mc:Choice>
  </mc:AlternateContent>
  <bookViews>
    <workbookView xWindow="0" yWindow="0" windowWidth="28800" windowHeight="12255"/>
  </bookViews>
  <sheets>
    <sheet name="Outcome" sheetId="1" r:id="rId1"/>
    <sheet name="Reward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31" i="1"/>
  <c r="H29" i="1" l="1"/>
  <c r="H31" i="1" s="1"/>
  <c r="G29" i="1"/>
  <c r="G31" i="1" s="1"/>
  <c r="F29" i="1"/>
  <c r="F31" i="1" s="1"/>
  <c r="E29" i="1"/>
  <c r="E31" i="1" s="1"/>
  <c r="D17" i="1"/>
  <c r="E17" i="1" s="1"/>
  <c r="D16" i="1"/>
  <c r="E16" i="1" s="1"/>
  <c r="D15" i="1"/>
  <c r="E15" i="1" s="1"/>
  <c r="D14" i="1"/>
  <c r="E14" i="1" s="1"/>
  <c r="D10" i="1"/>
  <c r="E10" i="1" s="1"/>
  <c r="F5" i="3"/>
  <c r="D4" i="1" s="1"/>
  <c r="E4" i="1" s="1"/>
  <c r="F7" i="3"/>
  <c r="D6" i="1" s="1"/>
  <c r="E6" i="1" s="1"/>
  <c r="F8" i="3"/>
  <c r="D7" i="1" s="1"/>
  <c r="E7" i="1" s="1"/>
  <c r="F11" i="3"/>
  <c r="F12" i="3"/>
  <c r="D11" i="1" s="1"/>
  <c r="E11" i="1" s="1"/>
  <c r="F15" i="3"/>
  <c r="F16" i="3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C4" i="1"/>
  <c r="G4" i="1" s="1"/>
  <c r="C5" i="1"/>
  <c r="C6" i="1"/>
  <c r="G6" i="1" s="1"/>
  <c r="C7" i="1"/>
  <c r="G7" i="1" s="1"/>
  <c r="C8" i="1"/>
  <c r="G8" i="1" s="1"/>
  <c r="C9" i="1"/>
  <c r="C10" i="1"/>
  <c r="G10" i="1" s="1"/>
  <c r="C11" i="1"/>
  <c r="G11" i="1" s="1"/>
  <c r="C12" i="1"/>
  <c r="G12" i="1" s="1"/>
  <c r="C13" i="1"/>
  <c r="C14" i="1"/>
  <c r="G14" i="1" s="1"/>
  <c r="C15" i="1"/>
  <c r="G15" i="1" s="1"/>
  <c r="C16" i="1"/>
  <c r="G16" i="1" s="1"/>
  <c r="C17" i="1"/>
  <c r="G17" i="1" s="1"/>
  <c r="C3" i="1"/>
  <c r="G3" i="1" s="1"/>
  <c r="H6" i="1" l="1"/>
  <c r="I6" i="1" s="1"/>
  <c r="F14" i="3"/>
  <c r="D13" i="1" s="1"/>
  <c r="E13" i="1" s="1"/>
  <c r="F10" i="3"/>
  <c r="D9" i="1" s="1"/>
  <c r="E9" i="1" s="1"/>
  <c r="F6" i="3"/>
  <c r="D5" i="1" s="1"/>
  <c r="E5" i="1" s="1"/>
  <c r="F4" i="3"/>
  <c r="D3" i="1" s="1"/>
  <c r="E3" i="1" s="1"/>
  <c r="F13" i="3"/>
  <c r="D12" i="1" s="1"/>
  <c r="E12" i="1" s="1"/>
  <c r="F9" i="3"/>
  <c r="D8" i="1" s="1"/>
  <c r="E8" i="1" s="1"/>
  <c r="H17" i="1"/>
  <c r="I17" i="1" s="1"/>
  <c r="H14" i="1"/>
  <c r="I14" i="1" s="1"/>
  <c r="G13" i="1"/>
  <c r="H13" i="1" s="1"/>
  <c r="I13" i="1" s="1"/>
  <c r="H3" i="1"/>
  <c r="H7" i="1"/>
  <c r="I7" i="1" s="1"/>
  <c r="H11" i="1"/>
  <c r="I11" i="1" s="1"/>
  <c r="H15" i="1"/>
  <c r="I15" i="1" s="1"/>
  <c r="G9" i="1"/>
  <c r="H9" i="1" s="1"/>
  <c r="I9" i="1" s="1"/>
  <c r="H10" i="1"/>
  <c r="I10" i="1" s="1"/>
  <c r="H4" i="1"/>
  <c r="I4" i="1" s="1"/>
  <c r="H8" i="1"/>
  <c r="H12" i="1"/>
  <c r="H16" i="1"/>
  <c r="I16" i="1" s="1"/>
  <c r="G5" i="1"/>
  <c r="H5" i="1" s="1"/>
  <c r="I12" i="1" l="1"/>
  <c r="I3" i="1"/>
  <c r="I8" i="1"/>
  <c r="I5" i="1"/>
  <c r="H18" i="1"/>
  <c r="I18" i="1" l="1"/>
  <c r="E33" i="1" l="1"/>
  <c r="F33" i="1"/>
  <c r="G33" i="1"/>
  <c r="H33" i="1"/>
</calcChain>
</file>

<file path=xl/sharedStrings.xml><?xml version="1.0" encoding="utf-8"?>
<sst xmlns="http://schemas.openxmlformats.org/spreadsheetml/2006/main" count="26" uniqueCount="23">
  <si>
    <t>Wins</t>
  </si>
  <si>
    <t>Losses</t>
  </si>
  <si>
    <t>Games</t>
  </si>
  <si>
    <t>Win Rate</t>
  </si>
  <si>
    <t>P Specific Order</t>
  </si>
  <si>
    <t>Probability</t>
  </si>
  <si>
    <t>Orders</t>
  </si>
  <si>
    <t>Packs</t>
  </si>
  <si>
    <t>Dust</t>
  </si>
  <si>
    <t>Gold</t>
  </si>
  <si>
    <t>Dust Value</t>
  </si>
  <si>
    <t>E[Dust]</t>
  </si>
  <si>
    <t>Cost</t>
  </si>
  <si>
    <t>Dust / $9.99</t>
  </si>
  <si>
    <t>Payout Rate</t>
  </si>
  <si>
    <t>HTB Payout Rate:</t>
  </si>
  <si>
    <t>G. Leg.</t>
  </si>
  <si>
    <t>Value in Dust:</t>
  </si>
  <si>
    <t>Packs Purchased:</t>
  </si>
  <si>
    <r>
      <t>Table 1.1</t>
    </r>
    <r>
      <rPr>
        <sz val="16"/>
        <color theme="1"/>
        <rFont val="Times New Roman"/>
        <family val="1"/>
      </rPr>
      <t xml:space="preserve"> Outcome Table</t>
    </r>
  </si>
  <si>
    <r>
      <t>Table 1.2</t>
    </r>
    <r>
      <rPr>
        <sz val="16"/>
        <color theme="1"/>
        <rFont val="Times New Roman"/>
        <family val="1"/>
      </rPr>
      <t xml:space="preserve"> Opportunity Cost</t>
    </r>
  </si>
  <si>
    <r>
      <t>Table 2.1</t>
    </r>
    <r>
      <rPr>
        <sz val="16"/>
        <color theme="1"/>
        <rFont val="Times New Roman"/>
        <family val="1"/>
      </rPr>
      <t xml:space="preserve"> Rewards</t>
    </r>
  </si>
  <si>
    <t>10 (Via Gold)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</si>
</sst>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0"/>
      <color theme="1"/>
      <name val="Times New Roman"/>
      <family val="2"/>
    </font>
    <font>
      <sz val="10"/>
      <color theme="1"/>
      <name val="Times New Roman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i/>
      <sz val="16"/>
      <color theme="1"/>
      <name val="Times New Roman"/>
      <family val="1"/>
    </font>
    <font>
      <sz val="16"/>
      <color theme="1"/>
      <name val="Times New Roman"/>
      <family val="1"/>
    </font>
    <font>
      <i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/>
      <top/>
      <bottom style="double">
        <color indexed="6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slantDashDot">
        <color auto="1"/>
      </top>
      <bottom style="slantDashDot">
        <color auto="1"/>
      </bottom>
      <diagonal/>
    </border>
    <border>
      <left style="thin">
        <color auto="1"/>
      </left>
      <right style="thin">
        <color auto="1"/>
      </right>
      <top style="slantDashDot">
        <color auto="1"/>
      </top>
      <bottom style="slantDashDot">
        <color auto="1"/>
      </bottom>
      <diagonal/>
    </border>
    <border>
      <left style="thin">
        <color auto="1"/>
      </left>
      <right/>
      <top style="slantDashDot">
        <color auto="1"/>
      </top>
      <bottom style="slantDashDot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10" fontId="2" fillId="3" borderId="2" xfId="1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10" fontId="0" fillId="0" borderId="8" xfId="1" applyNumberFormat="1" applyFont="1" applyBorder="1" applyAlignment="1">
      <alignment horizontal="center"/>
    </xf>
    <xf numFmtId="43" fontId="0" fillId="0" borderId="9" xfId="0" applyNumberFormat="1" applyBorder="1"/>
    <xf numFmtId="43" fontId="2" fillId="0" borderId="0" xfId="1" applyNumberFormat="1" applyFont="1" applyFill="1" applyBorder="1"/>
    <xf numFmtId="0" fontId="0" fillId="0" borderId="0" xfId="0" applyFill="1" applyBorder="1"/>
    <xf numFmtId="44" fontId="3" fillId="0" borderId="0" xfId="1" applyNumberFormat="1" applyFont="1" applyFill="1" applyBorder="1"/>
    <xf numFmtId="44" fontId="3" fillId="0" borderId="0" xfId="0" applyNumberFormat="1" applyFont="1" applyFill="1" applyBorder="1"/>
    <xf numFmtId="10" fontId="2" fillId="2" borderId="10" xfId="0" applyNumberFormat="1" applyFont="1" applyFill="1" applyBorder="1" applyAlignment="1">
      <alignment horizontal="center"/>
    </xf>
    <xf numFmtId="43" fontId="2" fillId="2" borderId="11" xfId="0" applyNumberFormat="1" applyFont="1" applyFill="1" applyBorder="1"/>
    <xf numFmtId="0" fontId="0" fillId="0" borderId="12" xfId="0" applyBorder="1"/>
    <xf numFmtId="0" fontId="0" fillId="0" borderId="13" xfId="0" applyBorder="1"/>
    <xf numFmtId="10" fontId="0" fillId="0" borderId="13" xfId="1" applyNumberFormat="1" applyFont="1" applyBorder="1" applyAlignment="1">
      <alignment horizontal="center"/>
    </xf>
    <xf numFmtId="43" fontId="0" fillId="0" borderId="14" xfId="0" applyNumberFormat="1" applyBorder="1"/>
    <xf numFmtId="0" fontId="0" fillId="0" borderId="15" xfId="0" applyBorder="1"/>
    <xf numFmtId="0" fontId="0" fillId="0" borderId="16" xfId="0" applyBorder="1"/>
    <xf numFmtId="10" fontId="0" fillId="0" borderId="16" xfId="1" applyNumberFormat="1" applyFont="1" applyBorder="1" applyAlignment="1">
      <alignment horizontal="center"/>
    </xf>
    <xf numFmtId="43" fontId="0" fillId="0" borderId="17" xfId="0" applyNumberFormat="1" applyBorder="1"/>
    <xf numFmtId="10" fontId="2" fillId="2" borderId="1" xfId="1" applyNumberFormat="1" applyFont="1" applyFill="1" applyBorder="1" applyAlignment="1">
      <alignment horizontal="center"/>
    </xf>
    <xf numFmtId="0" fontId="3" fillId="0" borderId="0" xfId="0" applyFont="1" applyFill="1" applyBorder="1"/>
    <xf numFmtId="0" fontId="2" fillId="0" borderId="0" xfId="0" applyFont="1" applyFill="1" applyBorder="1"/>
    <xf numFmtId="10" fontId="2" fillId="4" borderId="1" xfId="1" applyNumberFormat="1" applyFont="1" applyFill="1" applyBorder="1" applyAlignment="1">
      <alignment horizontal="center"/>
    </xf>
    <xf numFmtId="10" fontId="0" fillId="0" borderId="13" xfId="1" applyNumberFormat="1" applyFont="1" applyFill="1" applyBorder="1" applyAlignment="1">
      <alignment horizontal="center"/>
    </xf>
    <xf numFmtId="10" fontId="0" fillId="0" borderId="8" xfId="1" applyNumberFormat="1" applyFont="1" applyFill="1" applyBorder="1" applyAlignment="1">
      <alignment horizontal="center"/>
    </xf>
    <xf numFmtId="10" fontId="0" fillId="0" borderId="16" xfId="1" applyNumberFormat="1" applyFont="1" applyFill="1" applyBorder="1" applyAlignment="1">
      <alignment horizontal="center"/>
    </xf>
    <xf numFmtId="0" fontId="4" fillId="0" borderId="0" xfId="0" applyFont="1" applyBorder="1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4" fillId="0" borderId="18" xfId="0" applyFont="1" applyBorder="1"/>
    <xf numFmtId="0" fontId="3" fillId="0" borderId="0" xfId="0" applyFont="1" applyFill="1" applyBorder="1"/>
    <xf numFmtId="0" fontId="3" fillId="0" borderId="19" xfId="0" applyFont="1" applyFill="1" applyBorder="1" applyAlignment="1">
      <alignment horizontal="left" indent="1"/>
    </xf>
    <xf numFmtId="0" fontId="2" fillId="0" borderId="0" xfId="0" applyFont="1" applyFill="1" applyBorder="1"/>
    <xf numFmtId="10" fontId="2" fillId="2" borderId="1" xfId="1" applyNumberFormat="1" applyFont="1" applyFill="1" applyBorder="1" applyAlignment="1">
      <alignment horizontal="left" indent="2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22" xfId="0" applyFont="1" applyFill="1" applyBorder="1"/>
    <xf numFmtId="41" fontId="2" fillId="2" borderId="9" xfId="0" applyNumberFormat="1" applyFont="1" applyFill="1" applyBorder="1"/>
    <xf numFmtId="41" fontId="0" fillId="0" borderId="8" xfId="0" applyNumberFormat="1" applyBorder="1"/>
    <xf numFmtId="0" fontId="6" fillId="0" borderId="20" xfId="0" applyFont="1" applyBorder="1"/>
    <xf numFmtId="0" fontId="6" fillId="3" borderId="21" xfId="0" applyFont="1" applyFill="1" applyBorder="1"/>
    <xf numFmtId="41" fontId="0" fillId="0" borderId="13" xfId="0" applyNumberFormat="1" applyFill="1" applyBorder="1"/>
    <xf numFmtId="41" fontId="0" fillId="0" borderId="8" xfId="0" applyNumberFormat="1" applyFill="1" applyBorder="1"/>
    <xf numFmtId="41" fontId="0" fillId="0" borderId="16" xfId="0" applyNumberFormat="1" applyFill="1" applyBorder="1"/>
    <xf numFmtId="41" fontId="3" fillId="0" borderId="0" xfId="1" applyNumberFormat="1" applyFont="1" applyFill="1" applyBorder="1"/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41" fontId="3" fillId="0" borderId="19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showGridLines="0" tabSelected="1" workbookViewId="0">
      <selection sqref="A1:I1"/>
    </sheetView>
  </sheetViews>
  <sheetFormatPr defaultRowHeight="12.75" x14ac:dyDescent="0.2"/>
  <cols>
    <col min="1" max="1" width="6.1640625" customWidth="1"/>
    <col min="2" max="2" width="7.5" customWidth="1"/>
    <col min="3" max="3" width="7.33203125" customWidth="1"/>
    <col min="4" max="9" width="16.6640625" bestFit="1" customWidth="1"/>
    <col min="10" max="10" width="4.83203125" customWidth="1"/>
    <col min="11" max="11" width="9.5" bestFit="1" customWidth="1"/>
  </cols>
  <sheetData>
    <row r="1" spans="1:11" ht="21" thickBot="1" x14ac:dyDescent="0.35">
      <c r="A1" s="36" t="s">
        <v>19</v>
      </c>
      <c r="B1" s="36"/>
      <c r="C1" s="36"/>
      <c r="D1" s="36"/>
      <c r="E1" s="36"/>
      <c r="F1" s="36"/>
      <c r="G1" s="36"/>
      <c r="H1" s="36"/>
      <c r="I1" s="36"/>
    </row>
    <row r="2" spans="1:11" ht="13.5" thickBot="1" x14ac:dyDescent="0.25">
      <c r="A2" s="4" t="s">
        <v>0</v>
      </c>
      <c r="B2" s="5" t="s">
        <v>1</v>
      </c>
      <c r="C2" s="5" t="s">
        <v>2</v>
      </c>
      <c r="D2" s="5" t="s">
        <v>10</v>
      </c>
      <c r="E2" s="5" t="s">
        <v>14</v>
      </c>
      <c r="F2" s="5" t="s">
        <v>4</v>
      </c>
      <c r="G2" s="5" t="s">
        <v>6</v>
      </c>
      <c r="H2" s="5" t="s">
        <v>5</v>
      </c>
      <c r="I2" s="6" t="s">
        <v>11</v>
      </c>
    </row>
    <row r="3" spans="1:11" x14ac:dyDescent="0.2">
      <c r="A3" s="17">
        <v>0</v>
      </c>
      <c r="B3" s="18">
        <v>3</v>
      </c>
      <c r="C3" s="18">
        <f>SUM(A3:B3)</f>
        <v>3</v>
      </c>
      <c r="D3" s="49">
        <f>Rewards!F4</f>
        <v>100</v>
      </c>
      <c r="E3" s="29">
        <f>D3/700</f>
        <v>0.14285714285714285</v>
      </c>
      <c r="F3" s="19">
        <f>$K$10^A3*(1-$K$10)^B3</f>
        <v>0.125</v>
      </c>
      <c r="G3" s="18">
        <f>FACT(C3-1)/FACT(A3)/FACT(B3-1)</f>
        <v>1</v>
      </c>
      <c r="H3" s="19">
        <f>PRODUCT(F3:G3)</f>
        <v>0.125</v>
      </c>
      <c r="I3" s="20">
        <f>D3*H3</f>
        <v>12.5</v>
      </c>
    </row>
    <row r="4" spans="1:11" x14ac:dyDescent="0.2">
      <c r="A4" s="7">
        <v>1</v>
      </c>
      <c r="B4" s="8">
        <v>3</v>
      </c>
      <c r="C4" s="8">
        <f t="shared" ref="C4:C17" si="0">SUM(A4:B4)</f>
        <v>4</v>
      </c>
      <c r="D4" s="50">
        <f>Rewards!F5</f>
        <v>200</v>
      </c>
      <c r="E4" s="30">
        <f t="shared" ref="E4:E17" si="1">D4/700</f>
        <v>0.2857142857142857</v>
      </c>
      <c r="F4" s="9">
        <f t="shared" ref="F4:F17" si="2">$K$10^A4*(1-$K$10)^B4</f>
        <v>6.25E-2</v>
      </c>
      <c r="G4" s="8">
        <f t="shared" ref="G4:G14" si="3">FACT(C4-1)/FACT(A4)/FACT(B4-1)</f>
        <v>3</v>
      </c>
      <c r="H4" s="9">
        <f t="shared" ref="H4:H17" si="4">PRODUCT(F4:G4)</f>
        <v>0.1875</v>
      </c>
      <c r="I4" s="10">
        <f t="shared" ref="I4:I17" si="5">D4*H4</f>
        <v>37.5</v>
      </c>
    </row>
    <row r="5" spans="1:11" x14ac:dyDescent="0.2">
      <c r="A5" s="7">
        <v>2</v>
      </c>
      <c r="B5" s="8">
        <v>3</v>
      </c>
      <c r="C5" s="8">
        <f t="shared" si="0"/>
        <v>5</v>
      </c>
      <c r="D5" s="50">
        <f>Rewards!F6</f>
        <v>300</v>
      </c>
      <c r="E5" s="30">
        <f t="shared" si="1"/>
        <v>0.42857142857142855</v>
      </c>
      <c r="F5" s="9">
        <f t="shared" si="2"/>
        <v>3.125E-2</v>
      </c>
      <c r="G5" s="8">
        <f t="shared" si="3"/>
        <v>6</v>
      </c>
      <c r="H5" s="9">
        <f t="shared" si="4"/>
        <v>0.1875</v>
      </c>
      <c r="I5" s="10">
        <f t="shared" si="5"/>
        <v>56.25</v>
      </c>
    </row>
    <row r="6" spans="1:11" x14ac:dyDescent="0.2">
      <c r="A6" s="7">
        <v>3</v>
      </c>
      <c r="B6" s="8">
        <v>3</v>
      </c>
      <c r="C6" s="8">
        <f t="shared" si="0"/>
        <v>6</v>
      </c>
      <c r="D6" s="50">
        <f>Rewards!F7</f>
        <v>640</v>
      </c>
      <c r="E6" s="30">
        <f t="shared" si="1"/>
        <v>0.91428571428571426</v>
      </c>
      <c r="F6" s="9">
        <f t="shared" si="2"/>
        <v>1.5625E-2</v>
      </c>
      <c r="G6" s="8">
        <f t="shared" si="3"/>
        <v>10</v>
      </c>
      <c r="H6" s="9">
        <f t="shared" si="4"/>
        <v>0.15625</v>
      </c>
      <c r="I6" s="10">
        <f t="shared" si="5"/>
        <v>100</v>
      </c>
    </row>
    <row r="7" spans="1:11" x14ac:dyDescent="0.2">
      <c r="A7" s="7">
        <v>4</v>
      </c>
      <c r="B7" s="8">
        <v>3</v>
      </c>
      <c r="C7" s="8">
        <f t="shared" si="0"/>
        <v>7</v>
      </c>
      <c r="D7" s="50">
        <f>Rewards!F8</f>
        <v>880</v>
      </c>
      <c r="E7" s="30">
        <f t="shared" si="1"/>
        <v>1.2571428571428571</v>
      </c>
      <c r="F7" s="9">
        <f t="shared" si="2"/>
        <v>7.8125E-3</v>
      </c>
      <c r="G7" s="8">
        <f t="shared" si="3"/>
        <v>15</v>
      </c>
      <c r="H7" s="9">
        <f t="shared" si="4"/>
        <v>0.1171875</v>
      </c>
      <c r="I7" s="10">
        <f t="shared" si="5"/>
        <v>103.125</v>
      </c>
    </row>
    <row r="8" spans="1:11" x14ac:dyDescent="0.2">
      <c r="A8" s="7">
        <v>5</v>
      </c>
      <c r="B8" s="8">
        <v>3</v>
      </c>
      <c r="C8" s="8">
        <f t="shared" si="0"/>
        <v>8</v>
      </c>
      <c r="D8" s="50">
        <f>Rewards!F9</f>
        <v>1040</v>
      </c>
      <c r="E8" s="30">
        <f t="shared" si="1"/>
        <v>1.4857142857142858</v>
      </c>
      <c r="F8" s="9">
        <f t="shared" si="2"/>
        <v>3.90625E-3</v>
      </c>
      <c r="G8" s="8">
        <f t="shared" si="3"/>
        <v>21</v>
      </c>
      <c r="H8" s="9">
        <f t="shared" si="4"/>
        <v>8.203125E-2</v>
      </c>
      <c r="I8" s="10">
        <f t="shared" si="5"/>
        <v>85.3125</v>
      </c>
    </row>
    <row r="9" spans="1:11" ht="13.5" thickBot="1" x14ac:dyDescent="0.25">
      <c r="A9" s="7">
        <v>6</v>
      </c>
      <c r="B9" s="8">
        <v>3</v>
      </c>
      <c r="C9" s="8">
        <f t="shared" si="0"/>
        <v>9</v>
      </c>
      <c r="D9" s="50">
        <f>Rewards!F10</f>
        <v>1200</v>
      </c>
      <c r="E9" s="30">
        <f t="shared" si="1"/>
        <v>1.7142857142857142</v>
      </c>
      <c r="F9" s="9">
        <f t="shared" si="2"/>
        <v>1.953125E-3</v>
      </c>
      <c r="G9" s="8">
        <f t="shared" si="3"/>
        <v>28</v>
      </c>
      <c r="H9" s="9">
        <f t="shared" si="4"/>
        <v>5.46875E-2</v>
      </c>
      <c r="I9" s="10">
        <f t="shared" si="5"/>
        <v>65.625</v>
      </c>
      <c r="K9" s="54" t="s">
        <v>3</v>
      </c>
    </row>
    <row r="10" spans="1:11" ht="13.5" thickBot="1" x14ac:dyDescent="0.25">
      <c r="A10" s="7">
        <v>7</v>
      </c>
      <c r="B10" s="8">
        <v>3</v>
      </c>
      <c r="C10" s="8">
        <f t="shared" si="0"/>
        <v>10</v>
      </c>
      <c r="D10" s="50">
        <f>Rewards!F11</f>
        <v>1360</v>
      </c>
      <c r="E10" s="30">
        <f t="shared" si="1"/>
        <v>1.9428571428571428</v>
      </c>
      <c r="F10" s="9">
        <f t="shared" si="2"/>
        <v>9.765625E-4</v>
      </c>
      <c r="G10" s="8">
        <f t="shared" si="3"/>
        <v>36</v>
      </c>
      <c r="H10" s="9">
        <f t="shared" si="4"/>
        <v>3.515625E-2</v>
      </c>
      <c r="I10" s="10">
        <f t="shared" si="5"/>
        <v>47.8125</v>
      </c>
      <c r="K10" s="2">
        <v>0.5</v>
      </c>
    </row>
    <row r="11" spans="1:11" x14ac:dyDescent="0.2">
      <c r="A11" s="7">
        <v>8</v>
      </c>
      <c r="B11" s="8">
        <v>3</v>
      </c>
      <c r="C11" s="8">
        <f t="shared" si="0"/>
        <v>11</v>
      </c>
      <c r="D11" s="50">
        <f>Rewards!F12</f>
        <v>1520</v>
      </c>
      <c r="E11" s="30">
        <f t="shared" si="1"/>
        <v>2.1714285714285713</v>
      </c>
      <c r="F11" s="9">
        <f t="shared" si="2"/>
        <v>4.8828125E-4</v>
      </c>
      <c r="G11" s="8">
        <f t="shared" si="3"/>
        <v>45</v>
      </c>
      <c r="H11" s="9">
        <f t="shared" si="4"/>
        <v>2.197265625E-2</v>
      </c>
      <c r="I11" s="10">
        <f t="shared" si="5"/>
        <v>33.3984375</v>
      </c>
    </row>
    <row r="12" spans="1:11" x14ac:dyDescent="0.2">
      <c r="A12" s="7">
        <v>9</v>
      </c>
      <c r="B12" s="8">
        <v>3</v>
      </c>
      <c r="C12" s="8">
        <f t="shared" si="0"/>
        <v>12</v>
      </c>
      <c r="D12" s="50">
        <f>Rewards!F13</f>
        <v>2400</v>
      </c>
      <c r="E12" s="30">
        <f t="shared" si="1"/>
        <v>3.4285714285714284</v>
      </c>
      <c r="F12" s="9">
        <f t="shared" si="2"/>
        <v>2.44140625E-4</v>
      </c>
      <c r="G12" s="8">
        <f t="shared" si="3"/>
        <v>55</v>
      </c>
      <c r="H12" s="9">
        <f t="shared" si="4"/>
        <v>1.3427734375E-2</v>
      </c>
      <c r="I12" s="10">
        <f t="shared" si="5"/>
        <v>32.2265625</v>
      </c>
    </row>
    <row r="13" spans="1:11" x14ac:dyDescent="0.2">
      <c r="A13" s="7">
        <v>10</v>
      </c>
      <c r="B13" s="8">
        <v>3</v>
      </c>
      <c r="C13" s="8">
        <f t="shared" si="0"/>
        <v>13</v>
      </c>
      <c r="D13" s="50">
        <f>Rewards!F14</f>
        <v>4000</v>
      </c>
      <c r="E13" s="30">
        <f t="shared" si="1"/>
        <v>5.7142857142857144</v>
      </c>
      <c r="F13" s="9">
        <f t="shared" si="2"/>
        <v>1.220703125E-4</v>
      </c>
      <c r="G13" s="8">
        <f t="shared" si="3"/>
        <v>66</v>
      </c>
      <c r="H13" s="9">
        <f t="shared" si="4"/>
        <v>8.056640625E-3</v>
      </c>
      <c r="I13" s="10">
        <f t="shared" si="5"/>
        <v>32.2265625</v>
      </c>
    </row>
    <row r="14" spans="1:11" x14ac:dyDescent="0.2">
      <c r="A14" s="7">
        <v>11</v>
      </c>
      <c r="B14" s="8">
        <v>3</v>
      </c>
      <c r="C14" s="8">
        <f t="shared" si="0"/>
        <v>14</v>
      </c>
      <c r="D14" s="50">
        <f>Rewards!F15</f>
        <v>5760</v>
      </c>
      <c r="E14" s="30">
        <f t="shared" si="1"/>
        <v>8.2285714285714278</v>
      </c>
      <c r="F14" s="9">
        <f t="shared" si="2"/>
        <v>6.103515625E-5</v>
      </c>
      <c r="G14" s="8">
        <f t="shared" si="3"/>
        <v>78</v>
      </c>
      <c r="H14" s="9">
        <f t="shared" si="4"/>
        <v>4.7607421875E-3</v>
      </c>
      <c r="I14" s="10">
        <f t="shared" si="5"/>
        <v>27.421875</v>
      </c>
    </row>
    <row r="15" spans="1:11" x14ac:dyDescent="0.2">
      <c r="A15" s="7">
        <v>12</v>
      </c>
      <c r="B15" s="8">
        <v>2</v>
      </c>
      <c r="C15" s="8">
        <f t="shared" si="0"/>
        <v>14</v>
      </c>
      <c r="D15" s="50">
        <f>Rewards!$F$16</f>
        <v>12000</v>
      </c>
      <c r="E15" s="30">
        <f t="shared" si="1"/>
        <v>17.142857142857142</v>
      </c>
      <c r="F15" s="9">
        <f t="shared" si="2"/>
        <v>6.103515625E-5</v>
      </c>
      <c r="G15" s="8">
        <f>FACT(C15-1)/FACT(A15-1)/FACT(B15)</f>
        <v>78</v>
      </c>
      <c r="H15" s="9">
        <f t="shared" si="4"/>
        <v>4.7607421875E-3</v>
      </c>
      <c r="I15" s="10">
        <f t="shared" si="5"/>
        <v>57.12890625</v>
      </c>
    </row>
    <row r="16" spans="1:11" x14ac:dyDescent="0.2">
      <c r="A16" s="7">
        <v>12</v>
      </c>
      <c r="B16" s="8">
        <v>1</v>
      </c>
      <c r="C16" s="8">
        <f t="shared" si="0"/>
        <v>13</v>
      </c>
      <c r="D16" s="50">
        <f>Rewards!$F$16</f>
        <v>12000</v>
      </c>
      <c r="E16" s="30">
        <f t="shared" si="1"/>
        <v>17.142857142857142</v>
      </c>
      <c r="F16" s="9">
        <f t="shared" si="2"/>
        <v>1.220703125E-4</v>
      </c>
      <c r="G16" s="8">
        <f>FACT(C16-1)/FACT(A16-1)/FACT(B16)</f>
        <v>12</v>
      </c>
      <c r="H16" s="9">
        <f t="shared" si="4"/>
        <v>1.46484375E-3</v>
      </c>
      <c r="I16" s="10">
        <f t="shared" si="5"/>
        <v>17.578125</v>
      </c>
    </row>
    <row r="17" spans="1:10" x14ac:dyDescent="0.2">
      <c r="A17" s="21">
        <v>12</v>
      </c>
      <c r="B17" s="22">
        <v>0</v>
      </c>
      <c r="C17" s="22">
        <f t="shared" si="0"/>
        <v>12</v>
      </c>
      <c r="D17" s="51">
        <f>Rewards!$F$16</f>
        <v>12000</v>
      </c>
      <c r="E17" s="31">
        <f t="shared" si="1"/>
        <v>17.142857142857142</v>
      </c>
      <c r="F17" s="23">
        <f t="shared" si="2"/>
        <v>2.44140625E-4</v>
      </c>
      <c r="G17" s="22">
        <f>FACT(C17-1)/FACT(A17-1)/FACT(B17)</f>
        <v>1</v>
      </c>
      <c r="H17" s="23">
        <f t="shared" si="4"/>
        <v>2.44140625E-4</v>
      </c>
      <c r="I17" s="24">
        <f t="shared" si="5"/>
        <v>2.9296875</v>
      </c>
    </row>
    <row r="18" spans="1:10" ht="13.5" thickBot="1" x14ac:dyDescent="0.25">
      <c r="H18" s="15">
        <f>SUM(H3:H17)</f>
        <v>1</v>
      </c>
      <c r="I18" s="16">
        <f>SUM(I3:I17)</f>
        <v>711.03515625</v>
      </c>
    </row>
    <row r="19" spans="1:10" ht="13.5" thickTop="1" x14ac:dyDescent="0.2"/>
    <row r="21" spans="1:10" x14ac:dyDescent="0.2">
      <c r="F21" s="1"/>
    </row>
    <row r="26" spans="1:10" ht="21" thickBot="1" x14ac:dyDescent="0.35">
      <c r="A26" s="36" t="s">
        <v>20</v>
      </c>
      <c r="B26" s="36"/>
      <c r="C26" s="36"/>
      <c r="D26" s="36"/>
      <c r="E26" s="36"/>
      <c r="F26" s="36"/>
      <c r="G26" s="36"/>
      <c r="H26" s="36"/>
      <c r="I26" s="32"/>
    </row>
    <row r="27" spans="1:10" ht="13.5" thickBot="1" x14ac:dyDescent="0.25">
      <c r="A27" s="53" t="s">
        <v>18</v>
      </c>
      <c r="B27" s="53"/>
      <c r="C27" s="53"/>
      <c r="D27" s="3" t="s">
        <v>22</v>
      </c>
      <c r="E27" s="3">
        <v>7</v>
      </c>
      <c r="F27" s="3">
        <v>15</v>
      </c>
      <c r="G27" s="3">
        <v>40</v>
      </c>
      <c r="H27" s="3">
        <v>60</v>
      </c>
      <c r="I27" s="33"/>
      <c r="J27" s="33"/>
    </row>
    <row r="28" spans="1:10" ht="9" customHeight="1" x14ac:dyDescent="0.2">
      <c r="A28" s="34"/>
      <c r="B28" s="33"/>
      <c r="C28" s="33"/>
      <c r="D28" s="33"/>
      <c r="E28" s="35"/>
      <c r="F28" s="35"/>
      <c r="G28" s="35"/>
      <c r="H28" s="35"/>
    </row>
    <row r="29" spans="1:10" x14ac:dyDescent="0.2">
      <c r="A29" s="37" t="s">
        <v>8</v>
      </c>
      <c r="B29" s="37"/>
      <c r="C29" s="37"/>
      <c r="D29" s="26">
        <v>1000</v>
      </c>
      <c r="E29" s="52">
        <f>+E27*100</f>
        <v>700</v>
      </c>
      <c r="F29" s="52">
        <f>+F27*100</f>
        <v>1500</v>
      </c>
      <c r="G29" s="52">
        <f>+G27*100</f>
        <v>4000</v>
      </c>
      <c r="H29" s="52">
        <f>+H27*100</f>
        <v>6000</v>
      </c>
    </row>
    <row r="30" spans="1:10" x14ac:dyDescent="0.2">
      <c r="A30" s="37" t="s">
        <v>12</v>
      </c>
      <c r="B30" s="37"/>
      <c r="C30" s="37"/>
      <c r="D30" s="26">
        <v>9.99</v>
      </c>
      <c r="E30" s="13">
        <v>9.99</v>
      </c>
      <c r="F30" s="14">
        <v>19.989999999999998</v>
      </c>
      <c r="G30" s="14">
        <v>49.99</v>
      </c>
      <c r="H30" s="14">
        <v>69.989999999999995</v>
      </c>
    </row>
    <row r="31" spans="1:10" x14ac:dyDescent="0.2">
      <c r="A31" s="38" t="s">
        <v>13</v>
      </c>
      <c r="B31" s="38"/>
      <c r="C31" s="38"/>
      <c r="D31" s="55">
        <f>+D29/D30*$E$30</f>
        <v>1000</v>
      </c>
      <c r="E31" s="55">
        <f>+E29/E30*$E$30</f>
        <v>700</v>
      </c>
      <c r="F31" s="55">
        <f>+F29/F30*$E$30</f>
        <v>749.6248124062032</v>
      </c>
      <c r="G31" s="55">
        <f>+G29/G30*$E$30</f>
        <v>799.35987197439488</v>
      </c>
      <c r="H31" s="55">
        <f>+H29/H30*$E$30</f>
        <v>856.40805829404212</v>
      </c>
    </row>
    <row r="32" spans="1:10" ht="9" customHeight="1" x14ac:dyDescent="0.2">
      <c r="A32" s="39"/>
      <c r="B32" s="39"/>
      <c r="C32" s="39"/>
      <c r="D32" s="27"/>
      <c r="E32" s="11"/>
      <c r="F32" s="12"/>
      <c r="G32" s="12"/>
      <c r="H32" s="12"/>
    </row>
    <row r="33" spans="1:8" ht="13.5" thickBot="1" x14ac:dyDescent="0.25">
      <c r="A33" s="40" t="s">
        <v>15</v>
      </c>
      <c r="B33" s="25"/>
      <c r="C33" s="25"/>
      <c r="D33" s="28">
        <f>$I$18/D31</f>
        <v>0.71103515625000002</v>
      </c>
      <c r="E33" s="28">
        <f>$I$18/E31</f>
        <v>1.0157645089285714</v>
      </c>
      <c r="F33" s="25">
        <f t="shared" ref="F33:H33" si="6">$I$18/F31</f>
        <v>0.94852137293543526</v>
      </c>
      <c r="G33" s="25">
        <f t="shared" si="6"/>
        <v>0.88950569221565312</v>
      </c>
      <c r="H33" s="25">
        <f t="shared" si="6"/>
        <v>0.83025276252815305</v>
      </c>
    </row>
    <row r="34" spans="1:8" ht="13.5" thickTop="1" x14ac:dyDescent="0.2"/>
  </sheetData>
  <mergeCells count="7">
    <mergeCell ref="A1:I1"/>
    <mergeCell ref="A29:C29"/>
    <mergeCell ref="A30:C30"/>
    <mergeCell ref="A31:C31"/>
    <mergeCell ref="A32:C32"/>
    <mergeCell ref="A27:C27"/>
    <mergeCell ref="A26:H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workbookViewId="0">
      <selection sqref="A1:F1"/>
    </sheetView>
  </sheetViews>
  <sheetFormatPr defaultRowHeight="12.75" x14ac:dyDescent="0.2"/>
  <cols>
    <col min="1" max="1" width="15" bestFit="1" customWidth="1"/>
    <col min="2" max="6" width="11.33203125" bestFit="1" customWidth="1"/>
  </cols>
  <sheetData>
    <row r="1" spans="1:9" ht="21" thickBot="1" x14ac:dyDescent="0.35">
      <c r="A1" s="36" t="s">
        <v>21</v>
      </c>
      <c r="B1" s="36"/>
      <c r="C1" s="36"/>
      <c r="D1" s="36"/>
      <c r="E1" s="36"/>
      <c r="F1" s="36"/>
      <c r="G1" s="32"/>
      <c r="H1" s="32"/>
      <c r="I1" s="32"/>
    </row>
    <row r="2" spans="1:9" ht="13.5" thickBot="1" x14ac:dyDescent="0.25">
      <c r="A2" s="41" t="s">
        <v>0</v>
      </c>
      <c r="B2" s="42" t="s">
        <v>7</v>
      </c>
      <c r="C2" s="42" t="s">
        <v>8</v>
      </c>
      <c r="D2" s="42" t="s">
        <v>9</v>
      </c>
      <c r="E2" s="42" t="s">
        <v>16</v>
      </c>
      <c r="F2" s="43" t="s">
        <v>10</v>
      </c>
      <c r="G2" s="33"/>
      <c r="H2" s="33"/>
      <c r="I2" s="33"/>
    </row>
    <row r="3" spans="1:9" ht="13.5" thickBot="1" x14ac:dyDescent="0.25">
      <c r="A3" s="47" t="s">
        <v>17</v>
      </c>
      <c r="B3" s="48">
        <v>100</v>
      </c>
      <c r="C3" s="48">
        <v>1</v>
      </c>
      <c r="D3" s="48">
        <v>1</v>
      </c>
      <c r="E3" s="48">
        <v>1600</v>
      </c>
      <c r="F3" s="44"/>
    </row>
    <row r="4" spans="1:9" x14ac:dyDescent="0.2">
      <c r="A4" s="7">
        <v>0</v>
      </c>
      <c r="B4" s="46">
        <v>1</v>
      </c>
      <c r="C4" s="46">
        <v>0</v>
      </c>
      <c r="D4" s="46">
        <v>0</v>
      </c>
      <c r="E4" s="46">
        <v>0</v>
      </c>
      <c r="F4" s="45">
        <f>SUMPRODUCT($B$3:$E$3,B4:E4)</f>
        <v>100</v>
      </c>
    </row>
    <row r="5" spans="1:9" x14ac:dyDescent="0.2">
      <c r="A5" s="7">
        <v>1</v>
      </c>
      <c r="B5" s="46">
        <v>2</v>
      </c>
      <c r="C5" s="46">
        <v>0</v>
      </c>
      <c r="D5" s="46">
        <v>0</v>
      </c>
      <c r="E5" s="46">
        <v>0</v>
      </c>
      <c r="F5" s="45">
        <f t="shared" ref="F5:F16" si="0">SUMPRODUCT($B$3:$E$3,B5:E5)</f>
        <v>200</v>
      </c>
    </row>
    <row r="6" spans="1:9" x14ac:dyDescent="0.2">
      <c r="A6" s="7">
        <v>2</v>
      </c>
      <c r="B6" s="46">
        <v>3</v>
      </c>
      <c r="C6" s="46">
        <v>0</v>
      </c>
      <c r="D6" s="46">
        <v>0</v>
      </c>
      <c r="E6" s="46">
        <v>0</v>
      </c>
      <c r="F6" s="45">
        <f t="shared" si="0"/>
        <v>300</v>
      </c>
    </row>
    <row r="7" spans="1:9" x14ac:dyDescent="0.2">
      <c r="A7" s="7">
        <v>3</v>
      </c>
      <c r="B7" s="46">
        <v>4</v>
      </c>
      <c r="C7" s="46">
        <v>120</v>
      </c>
      <c r="D7" s="46">
        <v>120</v>
      </c>
      <c r="E7" s="46">
        <v>0</v>
      </c>
      <c r="F7" s="45">
        <f t="shared" si="0"/>
        <v>640</v>
      </c>
    </row>
    <row r="8" spans="1:9" x14ac:dyDescent="0.2">
      <c r="A8" s="7">
        <v>4</v>
      </c>
      <c r="B8" s="46">
        <v>5</v>
      </c>
      <c r="C8" s="46">
        <v>190</v>
      </c>
      <c r="D8" s="46">
        <v>190</v>
      </c>
      <c r="E8" s="46">
        <v>0</v>
      </c>
      <c r="F8" s="45">
        <f t="shared" si="0"/>
        <v>880</v>
      </c>
    </row>
    <row r="9" spans="1:9" x14ac:dyDescent="0.2">
      <c r="A9" s="7">
        <v>5</v>
      </c>
      <c r="B9" s="46">
        <v>6</v>
      </c>
      <c r="C9" s="46">
        <v>220</v>
      </c>
      <c r="D9" s="46">
        <v>220</v>
      </c>
      <c r="E9" s="46">
        <v>0</v>
      </c>
      <c r="F9" s="45">
        <f t="shared" si="0"/>
        <v>1040</v>
      </c>
    </row>
    <row r="10" spans="1:9" x14ac:dyDescent="0.2">
      <c r="A10" s="7">
        <v>6</v>
      </c>
      <c r="B10" s="46">
        <v>7</v>
      </c>
      <c r="C10" s="46">
        <v>250</v>
      </c>
      <c r="D10" s="46">
        <v>250</v>
      </c>
      <c r="E10" s="46">
        <v>0</v>
      </c>
      <c r="F10" s="45">
        <f t="shared" si="0"/>
        <v>1200</v>
      </c>
    </row>
    <row r="11" spans="1:9" x14ac:dyDescent="0.2">
      <c r="A11" s="7">
        <v>7</v>
      </c>
      <c r="B11" s="46">
        <v>8</v>
      </c>
      <c r="C11" s="46">
        <v>280</v>
      </c>
      <c r="D11" s="46">
        <v>280</v>
      </c>
      <c r="E11" s="46">
        <v>0</v>
      </c>
      <c r="F11" s="45">
        <f t="shared" si="0"/>
        <v>1360</v>
      </c>
    </row>
    <row r="12" spans="1:9" x14ac:dyDescent="0.2">
      <c r="A12" s="7">
        <v>8</v>
      </c>
      <c r="B12" s="46">
        <v>9</v>
      </c>
      <c r="C12" s="46">
        <v>310</v>
      </c>
      <c r="D12" s="46">
        <v>310</v>
      </c>
      <c r="E12" s="46">
        <v>0</v>
      </c>
      <c r="F12" s="45">
        <f t="shared" si="0"/>
        <v>1520</v>
      </c>
    </row>
    <row r="13" spans="1:9" x14ac:dyDescent="0.2">
      <c r="A13" s="7">
        <v>9</v>
      </c>
      <c r="B13" s="46">
        <v>16</v>
      </c>
      <c r="C13" s="46">
        <v>400</v>
      </c>
      <c r="D13" s="46">
        <v>400</v>
      </c>
      <c r="E13" s="46">
        <v>0</v>
      </c>
      <c r="F13" s="45">
        <f t="shared" si="0"/>
        <v>2400</v>
      </c>
    </row>
    <row r="14" spans="1:9" x14ac:dyDescent="0.2">
      <c r="A14" s="7">
        <v>10</v>
      </c>
      <c r="B14" s="46">
        <v>16</v>
      </c>
      <c r="C14" s="46">
        <v>400</v>
      </c>
      <c r="D14" s="46">
        <v>400</v>
      </c>
      <c r="E14" s="46">
        <v>1</v>
      </c>
      <c r="F14" s="45">
        <f t="shared" si="0"/>
        <v>4000</v>
      </c>
    </row>
    <row r="15" spans="1:9" x14ac:dyDescent="0.2">
      <c r="A15" s="7">
        <v>11</v>
      </c>
      <c r="B15" s="46">
        <v>16</v>
      </c>
      <c r="C15" s="46">
        <v>480</v>
      </c>
      <c r="D15" s="46">
        <v>480</v>
      </c>
      <c r="E15" s="46">
        <v>2</v>
      </c>
      <c r="F15" s="45">
        <f t="shared" si="0"/>
        <v>5760</v>
      </c>
    </row>
    <row r="16" spans="1:9" x14ac:dyDescent="0.2">
      <c r="A16" s="7">
        <v>12</v>
      </c>
      <c r="B16" s="46">
        <v>50</v>
      </c>
      <c r="C16" s="46">
        <v>1100</v>
      </c>
      <c r="D16" s="46">
        <v>1100</v>
      </c>
      <c r="E16" s="46">
        <v>3</v>
      </c>
      <c r="F16" s="45">
        <f t="shared" si="0"/>
        <v>12000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Outcome</vt:lpstr>
      <vt:lpstr>Rewards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Morgan</dc:creator>
  <cp:lastModifiedBy>Daniel Morgan</cp:lastModifiedBy>
  <dcterms:created xsi:type="dcterms:W3CDTF">2016-10-17T19:12:21Z</dcterms:created>
  <dcterms:modified xsi:type="dcterms:W3CDTF">2016-10-17T20:54:41Z</dcterms:modified>
</cp:coreProperties>
</file>