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Totals" sheetId="1" state="visible" r:id="rId1"/>
    <sheet xmlns:r="http://schemas.openxmlformats.org/officeDocument/2006/relationships" name="AAPL" sheetId="2" state="visible" r:id="rId2"/>
    <sheet xmlns:r="http://schemas.openxmlformats.org/officeDocument/2006/relationships" name="AMC" sheetId="3" state="visible" r:id="rId3"/>
    <sheet xmlns:r="http://schemas.openxmlformats.org/officeDocument/2006/relationships" name="AMD" sheetId="4" state="visible" r:id="rId4"/>
    <sheet xmlns:r="http://schemas.openxmlformats.org/officeDocument/2006/relationships" name="AMZN" sheetId="5" state="visible" r:id="rId5"/>
    <sheet xmlns:r="http://schemas.openxmlformats.org/officeDocument/2006/relationships" name="ARR" sheetId="6" state="visible" r:id="rId6"/>
    <sheet xmlns:r="http://schemas.openxmlformats.org/officeDocument/2006/relationships" name="BP" sheetId="7" state="visible" r:id="rId7"/>
    <sheet xmlns:r="http://schemas.openxmlformats.org/officeDocument/2006/relationships" name="BRCC" sheetId="8" state="visible" r:id="rId8"/>
    <sheet xmlns:r="http://schemas.openxmlformats.org/officeDocument/2006/relationships" name="CTRE" sheetId="9" state="visible" r:id="rId9"/>
    <sheet xmlns:r="http://schemas.openxmlformats.org/officeDocument/2006/relationships" name="DISCA" sheetId="10" state="visible" r:id="rId10"/>
    <sheet xmlns:r="http://schemas.openxmlformats.org/officeDocument/2006/relationships" name="DOCN" sheetId="11" state="visible" r:id="rId11"/>
    <sheet xmlns:r="http://schemas.openxmlformats.org/officeDocument/2006/relationships" name="DPZ" sheetId="12" state="visible" r:id="rId12"/>
    <sheet xmlns:r="http://schemas.openxmlformats.org/officeDocument/2006/relationships" name="EPD" sheetId="13" state="visible" r:id="rId13"/>
    <sheet xmlns:r="http://schemas.openxmlformats.org/officeDocument/2006/relationships" name="ET" sheetId="14" state="visible" r:id="rId14"/>
    <sheet xmlns:r="http://schemas.openxmlformats.org/officeDocument/2006/relationships" name="EXEL" sheetId="15" state="visible" r:id="rId15"/>
    <sheet xmlns:r="http://schemas.openxmlformats.org/officeDocument/2006/relationships" name="F" sheetId="16" state="visible" r:id="rId16"/>
    <sheet xmlns:r="http://schemas.openxmlformats.org/officeDocument/2006/relationships" name="GE" sheetId="17" state="visible" r:id="rId17"/>
    <sheet xmlns:r="http://schemas.openxmlformats.org/officeDocument/2006/relationships" name="GM" sheetId="18" state="visible" r:id="rId18"/>
    <sheet xmlns:r="http://schemas.openxmlformats.org/officeDocument/2006/relationships" name="GOOGL" sheetId="19" state="visible" r:id="rId19"/>
    <sheet xmlns:r="http://schemas.openxmlformats.org/officeDocument/2006/relationships" name="GRWG" sheetId="20" state="visible" r:id="rId20"/>
    <sheet xmlns:r="http://schemas.openxmlformats.org/officeDocument/2006/relationships" name="GT" sheetId="21" state="visible" r:id="rId21"/>
    <sheet xmlns:r="http://schemas.openxmlformats.org/officeDocument/2006/relationships" name="HBI" sheetId="22" state="visible" r:id="rId22"/>
    <sheet xmlns:r="http://schemas.openxmlformats.org/officeDocument/2006/relationships" name="HEP" sheetId="23" state="visible" r:id="rId23"/>
    <sheet xmlns:r="http://schemas.openxmlformats.org/officeDocument/2006/relationships" name="IDN" sheetId="24" state="visible" r:id="rId24"/>
    <sheet xmlns:r="http://schemas.openxmlformats.org/officeDocument/2006/relationships" name="INTC" sheetId="25" state="visible" r:id="rId25"/>
    <sheet xmlns:r="http://schemas.openxmlformats.org/officeDocument/2006/relationships" name="JEPI" sheetId="26" state="visible" r:id="rId26"/>
    <sheet xmlns:r="http://schemas.openxmlformats.org/officeDocument/2006/relationships" name="JWN" sheetId="27" state="visible" r:id="rId27"/>
    <sheet xmlns:r="http://schemas.openxmlformats.org/officeDocument/2006/relationships" name="KHC" sheetId="28" state="visible" r:id="rId28"/>
    <sheet xmlns:r="http://schemas.openxmlformats.org/officeDocument/2006/relationships" name="KR" sheetId="29" state="visible" r:id="rId29"/>
    <sheet xmlns:r="http://schemas.openxmlformats.org/officeDocument/2006/relationships" name="LADR" sheetId="30" state="visible" r:id="rId30"/>
    <sheet xmlns:r="http://schemas.openxmlformats.org/officeDocument/2006/relationships" name="LUMN" sheetId="31" state="visible" r:id="rId31"/>
    <sheet xmlns:r="http://schemas.openxmlformats.org/officeDocument/2006/relationships" name="LUV" sheetId="32" state="visible" r:id="rId32"/>
    <sheet xmlns:r="http://schemas.openxmlformats.org/officeDocument/2006/relationships" name="LYG" sheetId="33" state="visible" r:id="rId33"/>
    <sheet xmlns:r="http://schemas.openxmlformats.org/officeDocument/2006/relationships" name="M" sheetId="34" state="visible" r:id="rId34"/>
    <sheet xmlns:r="http://schemas.openxmlformats.org/officeDocument/2006/relationships" name="MAIN" sheetId="35" state="visible" r:id="rId35"/>
    <sheet xmlns:r="http://schemas.openxmlformats.org/officeDocument/2006/relationships" name="MO" sheetId="36" state="visible" r:id="rId36"/>
    <sheet xmlns:r="http://schemas.openxmlformats.org/officeDocument/2006/relationships" name="NLY" sheetId="37" state="visible" r:id="rId37"/>
    <sheet xmlns:r="http://schemas.openxmlformats.org/officeDocument/2006/relationships" name="NNN" sheetId="38" state="visible" r:id="rId38"/>
    <sheet xmlns:r="http://schemas.openxmlformats.org/officeDocument/2006/relationships" name="NOK" sheetId="39" state="visible" r:id="rId39"/>
    <sheet xmlns:r="http://schemas.openxmlformats.org/officeDocument/2006/relationships" name="NRZ" sheetId="40" state="visible" r:id="rId40"/>
    <sheet xmlns:r="http://schemas.openxmlformats.org/officeDocument/2006/relationships" name="NUSI" sheetId="41" state="visible" r:id="rId41"/>
    <sheet xmlns:r="http://schemas.openxmlformats.org/officeDocument/2006/relationships" name="NWL" sheetId="42" state="visible" r:id="rId42"/>
    <sheet xmlns:r="http://schemas.openxmlformats.org/officeDocument/2006/relationships" name="NYMT" sheetId="43" state="visible" r:id="rId43"/>
    <sheet xmlns:r="http://schemas.openxmlformats.org/officeDocument/2006/relationships" name="O" sheetId="44" state="visible" r:id="rId44"/>
    <sheet xmlns:r="http://schemas.openxmlformats.org/officeDocument/2006/relationships" name="OKE" sheetId="45" state="visible" r:id="rId45"/>
    <sheet xmlns:r="http://schemas.openxmlformats.org/officeDocument/2006/relationships" name="OKTA" sheetId="46" state="visible" r:id="rId46"/>
    <sheet xmlns:r="http://schemas.openxmlformats.org/officeDocument/2006/relationships" name="ORC" sheetId="47" state="visible" r:id="rId47"/>
    <sheet xmlns:r="http://schemas.openxmlformats.org/officeDocument/2006/relationships" name="PARA" sheetId="48" state="visible" r:id="rId48"/>
    <sheet xmlns:r="http://schemas.openxmlformats.org/officeDocument/2006/relationships" name="PFE" sheetId="49" state="visible" r:id="rId49"/>
    <sheet xmlns:r="http://schemas.openxmlformats.org/officeDocument/2006/relationships" name="PINS" sheetId="50" state="visible" r:id="rId50"/>
    <sheet xmlns:r="http://schemas.openxmlformats.org/officeDocument/2006/relationships" name="PNC" sheetId="51" state="visible" r:id="rId51"/>
    <sheet xmlns:r="http://schemas.openxmlformats.org/officeDocument/2006/relationships" name="PZZA" sheetId="52" state="visible" r:id="rId52"/>
    <sheet xmlns:r="http://schemas.openxmlformats.org/officeDocument/2006/relationships" name="QQQ" sheetId="53" state="visible" r:id="rId53"/>
    <sheet xmlns:r="http://schemas.openxmlformats.org/officeDocument/2006/relationships" name="QYLD" sheetId="54" state="visible" r:id="rId54"/>
    <sheet xmlns:r="http://schemas.openxmlformats.org/officeDocument/2006/relationships" name="RAD" sheetId="55" state="visible" r:id="rId55"/>
    <sheet xmlns:r="http://schemas.openxmlformats.org/officeDocument/2006/relationships" name="RDFN" sheetId="56" state="visible" r:id="rId56"/>
    <sheet xmlns:r="http://schemas.openxmlformats.org/officeDocument/2006/relationships" name="SGU" sheetId="57" state="visible" r:id="rId57"/>
    <sheet xmlns:r="http://schemas.openxmlformats.org/officeDocument/2006/relationships" name="SIFY" sheetId="58" state="visible" r:id="rId58"/>
    <sheet xmlns:r="http://schemas.openxmlformats.org/officeDocument/2006/relationships" name="SKT" sheetId="59" state="visible" r:id="rId59"/>
    <sheet xmlns:r="http://schemas.openxmlformats.org/officeDocument/2006/relationships" name="SNAP" sheetId="60" state="visible" r:id="rId60"/>
    <sheet xmlns:r="http://schemas.openxmlformats.org/officeDocument/2006/relationships" name="SPCE" sheetId="61" state="visible" r:id="rId61"/>
    <sheet xmlns:r="http://schemas.openxmlformats.org/officeDocument/2006/relationships" name="SPG" sheetId="62" state="visible" r:id="rId62"/>
    <sheet xmlns:r="http://schemas.openxmlformats.org/officeDocument/2006/relationships" name="SPYG" sheetId="63" state="visible" r:id="rId63"/>
    <sheet xmlns:r="http://schemas.openxmlformats.org/officeDocument/2006/relationships" name="T" sheetId="64" state="visible" r:id="rId64"/>
    <sheet xmlns:r="http://schemas.openxmlformats.org/officeDocument/2006/relationships" name="TSLA" sheetId="65" state="visible" r:id="rId65"/>
    <sheet xmlns:r="http://schemas.openxmlformats.org/officeDocument/2006/relationships" name="TWKS" sheetId="66" state="visible" r:id="rId66"/>
    <sheet xmlns:r="http://schemas.openxmlformats.org/officeDocument/2006/relationships" name="UMC" sheetId="67" state="visible" r:id="rId67"/>
    <sheet xmlns:r="http://schemas.openxmlformats.org/officeDocument/2006/relationships" name="VLDR" sheetId="68" state="visible" r:id="rId68"/>
    <sheet xmlns:r="http://schemas.openxmlformats.org/officeDocument/2006/relationships" name="WNC" sheetId="69" state="visible" r:id="rId69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7">
    <numFmt formatCode="[$$-409]#,##0.00;[RED]\-[$$-409]#,##0.00" numFmtId="164"/>
    <numFmt formatCode="YYYY\-MM\-DD" numFmtId="165"/>
    <numFmt formatCode="#,##0.0000;[RED]\-#,##0.0000" numFmtId="166"/>
    <numFmt formatCode="_(* #,##0.00_);_(* \(#,##0.00\);_(* \-??_);_(@_)" numFmtId="167"/>
    <numFmt formatCode="_(* #,##0_);_(* \(#,##0\);_(* \-_);_(@_)" numFmtId="168"/>
    <numFmt formatCode="_(\$* #,##0.00_);_(\$* \(#,##0.00\);_(\$* \-??_);_(@_)" numFmtId="169"/>
    <numFmt formatCode="_(\$* #,##0_);_(\$* \(#,##0\);_(\$* \-_);_(@_)" numFmtId="170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3" numFmtId="43"/>
    <xf borderId="0" fillId="0" fontId="3" numFmtId="41"/>
    <xf borderId="0" fillId="0" fontId="3" numFmtId="44"/>
    <xf borderId="0" fillId="0" fontId="3" numFmtId="42"/>
    <xf borderId="0" fillId="0" fontId="3" numFmtId="9"/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4" numFmtId="167">
      <alignment horizontal="general" vertical="bottom"/>
    </xf>
    <xf applyAlignment="1" borderId="0" fillId="0" fontId="4" numFmtId="168">
      <alignment horizontal="general" vertical="bottom"/>
    </xf>
    <xf applyAlignment="1" borderId="0" fillId="0" fontId="4" numFmtId="169">
      <alignment horizontal="general" vertical="bottom"/>
    </xf>
    <xf applyAlignment="1" borderId="0" fillId="0" fontId="4" numFmtId="170">
      <alignment horizontal="general" vertical="bottom"/>
    </xf>
    <xf applyAlignment="1" borderId="0" fillId="0" fontId="4" numFmtId="9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  <xf applyAlignment="1" borderId="0" fillId="0" fontId="0" numFmtId="0">
      <alignment horizontal="general" vertical="bottom"/>
    </xf>
  </cellStyleXfs>
  <cellXfs count="22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center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164" pivotButton="0" quotePrefix="0" xfId="0">
      <alignment horizontal="center" vertical="bottom"/>
    </xf>
    <xf applyAlignment="1" borderId="0" fillId="0" fontId="0" numFmtId="166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0" numFmtId="166" pivotButton="0" quotePrefix="0" xfId="0">
      <alignment horizontal="center" vertical="center"/>
    </xf>
    <xf applyAlignment="1" borderId="0" fillId="0" fontId="0" numFmtId="165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center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164" pivotButton="0" quotePrefix="0" xfId="0">
      <alignment horizontal="center" vertical="bottom"/>
    </xf>
    <xf applyAlignment="1" borderId="0" fillId="0" fontId="0" numFmtId="166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0" numFmtId="166" pivotButton="0" quotePrefix="0" xfId="0">
      <alignment horizontal="center" vertical="center"/>
    </xf>
    <xf applyAlignment="1" borderId="0" fillId="0" fontId="0" numFmtId="165" pivotButton="0" quotePrefix="0" xfId="0">
      <alignment horizontal="general" vertical="bottom"/>
    </xf>
  </cellXfs>
  <cellStyles count="4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name="Accent 1 17" xfId="6"/>
    <cellStyle name="Accent 1 18" xfId="7"/>
    <cellStyle name="Accent 16" xfId="8"/>
    <cellStyle name="Accent 17" xfId="9"/>
    <cellStyle name="Accent 2 18" xfId="10"/>
    <cellStyle name="Accent 2 19" xfId="11"/>
    <cellStyle name="Accent 3 19" xfId="12"/>
    <cellStyle name="Accent 3 20" xfId="13"/>
    <cellStyle name="Bad 13" xfId="14"/>
    <cellStyle name="Bad 14" xfId="15"/>
    <cellStyle name="Error 15" xfId="16"/>
    <cellStyle name="Error 16" xfId="17"/>
    <cellStyle name="Footnote 8" xfId="18"/>
    <cellStyle name="Footnote 9" xfId="19"/>
    <cellStyle name="Good 11" xfId="20"/>
    <cellStyle name="Good 12" xfId="21"/>
    <cellStyle name="Heading 1 4" xfId="22"/>
    <cellStyle name="Heading 1 5" xfId="23"/>
    <cellStyle name="Heading 2 5" xfId="24"/>
    <cellStyle name="Heading 2 6" xfId="25"/>
    <cellStyle name="Heading 3" xfId="26"/>
    <cellStyle name="Heading 4" xfId="27"/>
    <cellStyle name="Hyperlink 10" xfId="28"/>
    <cellStyle name="Hyperlink 9" xfId="29"/>
    <cellStyle name="Neutral 12" xfId="30"/>
    <cellStyle name="Neutral 13" xfId="31"/>
    <cellStyle name="Note 7" xfId="32"/>
    <cellStyle name="Note 8" xfId="33"/>
    <cellStyle name="Status 10" xfId="34"/>
    <cellStyle name="Status 11" xfId="35"/>
    <cellStyle name="Text 6" xfId="36"/>
    <cellStyle name="Text 7" xfId="37"/>
    <cellStyle name="Warning 14" xfId="38"/>
    <cellStyle name="Warning 15" xfId="3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/xl/worksheets/sheet25.xml" Type="http://schemas.openxmlformats.org/officeDocument/2006/relationships/worksheet"/><Relationship Id="rId26" Target="/xl/worksheets/sheet26.xml" Type="http://schemas.openxmlformats.org/officeDocument/2006/relationships/worksheet"/><Relationship Id="rId27" Target="/xl/worksheets/sheet27.xml" Type="http://schemas.openxmlformats.org/officeDocument/2006/relationships/worksheet"/><Relationship Id="rId28" Target="/xl/worksheets/sheet28.xml" Type="http://schemas.openxmlformats.org/officeDocument/2006/relationships/worksheet"/><Relationship Id="rId29" Target="/xl/worksheets/sheet29.xml" Type="http://schemas.openxmlformats.org/officeDocument/2006/relationships/worksheet"/><Relationship Id="rId30" Target="/xl/worksheets/sheet30.xml" Type="http://schemas.openxmlformats.org/officeDocument/2006/relationships/worksheet"/><Relationship Id="rId31" Target="/xl/worksheets/sheet31.xml" Type="http://schemas.openxmlformats.org/officeDocument/2006/relationships/worksheet"/><Relationship Id="rId32" Target="/xl/worksheets/sheet32.xml" Type="http://schemas.openxmlformats.org/officeDocument/2006/relationships/worksheet"/><Relationship Id="rId33" Target="/xl/worksheets/sheet33.xml" Type="http://schemas.openxmlformats.org/officeDocument/2006/relationships/worksheet"/><Relationship Id="rId34" Target="/xl/worksheets/sheet34.xml" Type="http://schemas.openxmlformats.org/officeDocument/2006/relationships/worksheet"/><Relationship Id="rId35" Target="/xl/worksheets/sheet35.xml" Type="http://schemas.openxmlformats.org/officeDocument/2006/relationships/worksheet"/><Relationship Id="rId36" Target="/xl/worksheets/sheet36.xml" Type="http://schemas.openxmlformats.org/officeDocument/2006/relationships/worksheet"/><Relationship Id="rId37" Target="/xl/worksheets/sheet37.xml" Type="http://schemas.openxmlformats.org/officeDocument/2006/relationships/worksheet"/><Relationship Id="rId38" Target="/xl/worksheets/sheet38.xml" Type="http://schemas.openxmlformats.org/officeDocument/2006/relationships/worksheet"/><Relationship Id="rId39" Target="/xl/worksheets/sheet39.xml" Type="http://schemas.openxmlformats.org/officeDocument/2006/relationships/worksheet"/><Relationship Id="rId40" Target="/xl/worksheets/sheet40.xml" Type="http://schemas.openxmlformats.org/officeDocument/2006/relationships/worksheet"/><Relationship Id="rId41" Target="/xl/worksheets/sheet41.xml" Type="http://schemas.openxmlformats.org/officeDocument/2006/relationships/worksheet"/><Relationship Id="rId42" Target="/xl/worksheets/sheet42.xml" Type="http://schemas.openxmlformats.org/officeDocument/2006/relationships/worksheet"/><Relationship Id="rId43" Target="/xl/worksheets/sheet43.xml" Type="http://schemas.openxmlformats.org/officeDocument/2006/relationships/worksheet"/><Relationship Id="rId44" Target="/xl/worksheets/sheet44.xml" Type="http://schemas.openxmlformats.org/officeDocument/2006/relationships/worksheet"/><Relationship Id="rId45" Target="/xl/worksheets/sheet45.xml" Type="http://schemas.openxmlformats.org/officeDocument/2006/relationships/worksheet"/><Relationship Id="rId46" Target="/xl/worksheets/sheet46.xml" Type="http://schemas.openxmlformats.org/officeDocument/2006/relationships/worksheet"/><Relationship Id="rId47" Target="/xl/worksheets/sheet47.xml" Type="http://schemas.openxmlformats.org/officeDocument/2006/relationships/worksheet"/><Relationship Id="rId48" Target="/xl/worksheets/sheet48.xml" Type="http://schemas.openxmlformats.org/officeDocument/2006/relationships/worksheet"/><Relationship Id="rId49" Target="/xl/worksheets/sheet49.xml" Type="http://schemas.openxmlformats.org/officeDocument/2006/relationships/worksheet"/><Relationship Id="rId50" Target="/xl/worksheets/sheet50.xml" Type="http://schemas.openxmlformats.org/officeDocument/2006/relationships/worksheet"/><Relationship Id="rId51" Target="/xl/worksheets/sheet51.xml" Type="http://schemas.openxmlformats.org/officeDocument/2006/relationships/worksheet"/><Relationship Id="rId52" Target="/xl/worksheets/sheet52.xml" Type="http://schemas.openxmlformats.org/officeDocument/2006/relationships/worksheet"/><Relationship Id="rId53" Target="/xl/worksheets/sheet53.xml" Type="http://schemas.openxmlformats.org/officeDocument/2006/relationships/worksheet"/><Relationship Id="rId54" Target="/xl/worksheets/sheet54.xml" Type="http://schemas.openxmlformats.org/officeDocument/2006/relationships/worksheet"/><Relationship Id="rId55" Target="/xl/worksheets/sheet55.xml" Type="http://schemas.openxmlformats.org/officeDocument/2006/relationships/worksheet"/><Relationship Id="rId56" Target="/xl/worksheets/sheet56.xml" Type="http://schemas.openxmlformats.org/officeDocument/2006/relationships/worksheet"/><Relationship Id="rId57" Target="/xl/worksheets/sheet57.xml" Type="http://schemas.openxmlformats.org/officeDocument/2006/relationships/worksheet"/><Relationship Id="rId58" Target="/xl/worksheets/sheet58.xml" Type="http://schemas.openxmlformats.org/officeDocument/2006/relationships/worksheet"/><Relationship Id="rId59" Target="/xl/worksheets/sheet59.xml" Type="http://schemas.openxmlformats.org/officeDocument/2006/relationships/worksheet"/><Relationship Id="rId60" Target="/xl/worksheets/sheet60.xml" Type="http://schemas.openxmlformats.org/officeDocument/2006/relationships/worksheet"/><Relationship Id="rId61" Target="/xl/worksheets/sheet61.xml" Type="http://schemas.openxmlformats.org/officeDocument/2006/relationships/worksheet"/><Relationship Id="rId62" Target="/xl/worksheets/sheet62.xml" Type="http://schemas.openxmlformats.org/officeDocument/2006/relationships/worksheet"/><Relationship Id="rId63" Target="/xl/worksheets/sheet63.xml" Type="http://schemas.openxmlformats.org/officeDocument/2006/relationships/worksheet"/><Relationship Id="rId64" Target="/xl/worksheets/sheet64.xml" Type="http://schemas.openxmlformats.org/officeDocument/2006/relationships/worksheet"/><Relationship Id="rId65" Target="/xl/worksheets/sheet65.xml" Type="http://schemas.openxmlformats.org/officeDocument/2006/relationships/worksheet"/><Relationship Id="rId66" Target="/xl/worksheets/sheet66.xml" Type="http://schemas.openxmlformats.org/officeDocument/2006/relationships/worksheet"/><Relationship Id="rId67" Target="/xl/worksheets/sheet67.xml" Type="http://schemas.openxmlformats.org/officeDocument/2006/relationships/worksheet"/><Relationship Id="rId68" Target="/xl/worksheets/sheet68.xml" Type="http://schemas.openxmlformats.org/officeDocument/2006/relationships/worksheet"/><Relationship Id="rId69" Target="/xl/worksheets/sheet69.xml" Type="http://schemas.openxmlformats.org/officeDocument/2006/relationships/worksheet"/><Relationship Id="rId70" Target="styles.xml" Type="http://schemas.openxmlformats.org/officeDocument/2006/relationships/styles"/><Relationship Id="rId7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8"/>
  <sheetViews>
    <sheetView colorId="64" defaultGridColor="1" rightToLeft="0" showFormulas="0" showGridLines="1" showOutlineSymbols="1" showRowColHeaders="1" showZeros="1" tabSelected="1" topLeftCell="A1" view="normal" workbookViewId="0" zoomScale="90" zoomScaleNormal="90" zoomScalePageLayoutView="100">
      <selection activeCell="G6" activeCellId="0" pane="topLeft" sqref="G6"/>
    </sheetView>
  </sheetViews>
  <sheetFormatPr baseColWidth="8" defaultRowHeight="12.8" outlineLevelRow="0" zeroHeight="0"/>
  <cols>
    <col customWidth="1" max="1" min="1" style="11" width="12.71"/>
    <col customWidth="1" max="1025" min="2" style="11" width="11.52"/>
  </cols>
  <sheetData>
    <row customHeight="1" ht="12.8" r="1" s="12">
      <c r="A1" s="11" t="inlineStr">
        <is>
          <t>Total_Profits:</t>
        </is>
      </c>
      <c r="B1" s="13">
        <f>SUM(AAPL:WNC!J1:J1)</f>
        <v/>
      </c>
    </row>
    <row customHeight="1" ht="12.8" r="2" s="12">
      <c r="A2" s="11" t="inlineStr">
        <is>
          <t>Actual_Profits:</t>
        </is>
      </c>
      <c r="B2" s="13">
        <f>SUM(AAPL:WNC!J2:J2)</f>
        <v/>
      </c>
    </row>
    <row customHeight="1" ht="12.8" r="5" s="12">
      <c r="A5" s="11" t="n">
        <v>2021</v>
      </c>
      <c r="E5" s="11" t="n">
        <v>2022</v>
      </c>
    </row>
    <row customHeight="1" ht="12.8" r="6" s="12">
      <c r="A6" s="11" t="inlineStr">
        <is>
          <t>May</t>
        </is>
      </c>
      <c r="B6" s="13">
        <f>SUM(AAPL:WNC!V2:V2)</f>
        <v/>
      </c>
      <c r="C6" s="13">
        <f>SUM(AAPL:WNC!V3:V3)</f>
        <v/>
      </c>
      <c r="D6" s="13" t="n"/>
      <c r="E6" s="11" t="inlineStr">
        <is>
          <t>January</t>
        </is>
      </c>
      <c r="F6" s="13">
        <f>SUM(AAPL:WNC!N3:N3)</f>
        <v/>
      </c>
    </row>
    <row customHeight="1" ht="12.8" r="7" s="12">
      <c r="A7" s="11" t="inlineStr">
        <is>
          <t>June</t>
        </is>
      </c>
      <c r="B7" s="13">
        <f>SUM(AAPL:WNC!X2:X2)</f>
        <v/>
      </c>
      <c r="C7" s="13">
        <f>SUM(AAPL:WNC!V3:V3)</f>
        <v/>
      </c>
      <c r="E7" s="11" t="inlineStr">
        <is>
          <t>February</t>
        </is>
      </c>
      <c r="F7" s="13">
        <f>SUM(AAPL:WNC!P3:P3)</f>
        <v/>
      </c>
    </row>
    <row customHeight="1" ht="12.8" r="8" s="12">
      <c r="A8" s="11" t="inlineStr">
        <is>
          <t>July</t>
        </is>
      </c>
      <c r="B8" s="13">
        <f>SUM(AAPL:WNC!Z2:Z2)</f>
        <v/>
      </c>
      <c r="C8" s="13">
        <f>SUM(AAPL:WNC!AA2:AA2)</f>
        <v/>
      </c>
      <c r="E8" s="11" t="inlineStr">
        <is>
          <t>March</t>
        </is>
      </c>
      <c r="F8" s="13">
        <f>SUM(AAPL:WNC!R3:R3)</f>
        <v/>
      </c>
    </row>
    <row customHeight="1" ht="12.8" r="9" s="12">
      <c r="A9" s="11" t="inlineStr">
        <is>
          <t>August</t>
        </is>
      </c>
      <c r="B9" s="13">
        <f>SUM(AAPL:WNC!AB2:AB2)</f>
        <v/>
      </c>
      <c r="C9" s="13">
        <f>SUM(AAPL:WNC!AC2:AC2)</f>
        <v/>
      </c>
      <c r="E9" s="11" t="inlineStr">
        <is>
          <t>April</t>
        </is>
      </c>
      <c r="F9" s="13">
        <f>SUM(AAPL:WNC!T3:T3)</f>
        <v/>
      </c>
    </row>
    <row customHeight="1" ht="12.8" r="10" s="12">
      <c r="A10" s="11" t="inlineStr">
        <is>
          <t>September</t>
        </is>
      </c>
      <c r="B10" s="13">
        <f>SUM(AAPL:WNC!AD2:AD2)</f>
        <v/>
      </c>
      <c r="C10" s="13">
        <f>SUM(AAPL:WNC!AE2:AE2)</f>
        <v/>
      </c>
      <c r="E10" s="11" t="inlineStr">
        <is>
          <t>May</t>
        </is>
      </c>
      <c r="F10" s="13">
        <f>SUM(AAPL:WNC!V3:V3)</f>
        <v/>
      </c>
    </row>
    <row customHeight="1" ht="12.8" r="11" s="12">
      <c r="A11" s="11" t="inlineStr">
        <is>
          <t>October</t>
        </is>
      </c>
      <c r="B11" s="13">
        <f>SUM(AAPL:WNC!AF2:AF2)</f>
        <v/>
      </c>
      <c r="C11" s="13">
        <f>SUM(AAPL:WNC!AG2:AG2)</f>
        <v/>
      </c>
      <c r="E11" s="11" t="inlineStr">
        <is>
          <t>June</t>
        </is>
      </c>
      <c r="F11" s="13">
        <f>SUM(AAPL:WNC!X3:X3)</f>
        <v/>
      </c>
    </row>
    <row customHeight="1" ht="12.8" r="12" s="12">
      <c r="A12" s="11" t="inlineStr">
        <is>
          <t>November</t>
        </is>
      </c>
      <c r="B12" s="13">
        <f>SUM(AAPL:WNC!AH2:AH2)</f>
        <v/>
      </c>
      <c r="C12" s="13">
        <f>SUM(AAPL:WNC!AI2:AI2)</f>
        <v/>
      </c>
      <c r="E12" s="11" t="inlineStr">
        <is>
          <t>July</t>
        </is>
      </c>
      <c r="F12" s="13">
        <f>SUM(AAPL:WNC!Z3:Z3)</f>
        <v/>
      </c>
    </row>
    <row customHeight="1" ht="12.8" r="13" s="12">
      <c r="A13" s="11" t="inlineStr">
        <is>
          <t>December</t>
        </is>
      </c>
      <c r="B13" s="13">
        <f>SUM(AAPL:WNC!AJ2:AJ2)</f>
        <v/>
      </c>
      <c r="C13" s="13">
        <f>SUM(AAPL:WNC!AK2:AK2)</f>
        <v/>
      </c>
      <c r="E13" s="11" t="inlineStr">
        <is>
          <t>August</t>
        </is>
      </c>
      <c r="F13" s="13">
        <f>SUM(AAPL:WNC!AB3:AB3)</f>
        <v/>
      </c>
    </row>
    <row customHeight="1" ht="12.8" r="14" s="12">
      <c r="A14" s="11" t="inlineStr">
        <is>
          <t>Yearly_Total:</t>
        </is>
      </c>
      <c r="B14" s="13">
        <f>SUM(B6:B13)</f>
        <v/>
      </c>
      <c r="C14" s="13">
        <f>SUM(C6:C13)</f>
        <v/>
      </c>
      <c r="E14" s="11" t="inlineStr">
        <is>
          <t>September</t>
        </is>
      </c>
      <c r="F14" s="13">
        <f>SUM(AAPL:WNC!AD3:AD3)</f>
        <v/>
      </c>
    </row>
    <row customHeight="1" ht="12.8" r="15" s="12">
      <c r="E15" s="11" t="inlineStr">
        <is>
          <t>October</t>
        </is>
      </c>
      <c r="F15" s="13">
        <f>SUM(AAPL:WNC!AF3:AF3)</f>
        <v/>
      </c>
    </row>
    <row customHeight="1" ht="12.8" r="16" s="12">
      <c r="E16" s="11" t="inlineStr">
        <is>
          <t>November</t>
        </is>
      </c>
      <c r="F16" s="13">
        <f>SUM(AAPL:WNC!AH3:AH3)</f>
        <v/>
      </c>
    </row>
    <row customHeight="1" ht="12.8" r="17" s="12">
      <c r="E17" s="11" t="inlineStr">
        <is>
          <t>December</t>
        </is>
      </c>
      <c r="F17" s="13">
        <f>SUM(AAPL:WNC!AJ3:AJ3)</f>
        <v/>
      </c>
    </row>
    <row customHeight="1" ht="12.8" r="18" s="12">
      <c r="E18" s="11" t="inlineStr">
        <is>
          <t>Yearly_Total:</t>
        </is>
      </c>
      <c r="F18" s="13">
        <f>SUM(F6:F17)</f>
        <v/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AJ27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5" xSplit="0" ySplit="1"/>
      <selection activeCell="A1" activeCellId="0" pane="topLeft" sqref="A1"/>
      <selection activeCell="A23" activeCellId="0" pane="bottomLeft" sqref="A23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Discovery, Inc. Series A Common Stock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SUMPRODUCT(YEAR(A3:A854)=2021,MONTH(A3:A854)=5,H3:H854)</f>
        <v/>
      </c>
      <c r="W2" s="15" t="inlineStr">
        <is>
          <t>June</t>
        </is>
      </c>
      <c r="X2" s="16">
        <f>SUMPRODUCT(YEAR(A3:A854)=2021,MONTH(A3:A854)=6,H3:H854)</f>
        <v/>
      </c>
      <c r="Y2" s="15" t="inlineStr">
        <is>
          <t>July</t>
        </is>
      </c>
      <c r="Z2" s="16">
        <f>SUMPRODUCT(YEAR(A3:A854)=2021,MONTH(A3:A854)=7,H3:H854)</f>
        <v/>
      </c>
      <c r="AA2" s="15" t="inlineStr">
        <is>
          <t>August</t>
        </is>
      </c>
      <c r="AB2" s="16">
        <f>SUMPRODUCT(YEAR(A3:A854)=2021,YEAR(A3:A854)=2021,MONTH(A3:A854)=8,H3:H854)</f>
        <v/>
      </c>
      <c r="AC2" s="15" t="inlineStr">
        <is>
          <t>September</t>
        </is>
      </c>
      <c r="AD2" s="16">
        <f>SUMPRODUCT(YEAR(A3:A854)=2021,MONTH(A3:A854)=9,H3:H854)</f>
        <v/>
      </c>
      <c r="AE2" s="15" t="inlineStr">
        <is>
          <t>October</t>
        </is>
      </c>
      <c r="AF2" s="16">
        <f>SUMPRODUCT(YEAR(A3:A854)=2021,MONTH(A3:A854)=10,H3:H854)</f>
        <v/>
      </c>
      <c r="AG2" s="15" t="inlineStr">
        <is>
          <t>November</t>
        </is>
      </c>
      <c r="AH2" s="16">
        <f>SUMPRODUCT(YEAR(A3:A854)=2021,MONTH(A3:A854)=11,H3:H854)</f>
        <v/>
      </c>
      <c r="AI2" s="15" t="inlineStr">
        <is>
          <t>December</t>
        </is>
      </c>
      <c r="AJ2" s="16">
        <f>SUMPRODUCT(YEAR(A3:A854)=2021,MONTH(A3:A854)=12,H3:H854)</f>
        <v/>
      </c>
    </row>
    <row customHeight="1" ht="12.8" r="3" s="12">
      <c r="A3" s="14" t="inlineStr">
        <is>
          <t>2021-09-21</t>
        </is>
      </c>
      <c r="B3" s="15" t="inlineStr">
        <is>
          <t>Buy</t>
        </is>
      </c>
      <c r="C3" s="16" t="n">
        <v>25.4972</v>
      </c>
      <c r="E3" s="17" t="n">
        <v>-0.3922</v>
      </c>
      <c r="F3" s="17" t="n">
        <v>-0.3922</v>
      </c>
      <c r="H3" s="16" t="n">
        <v>-10.00000184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inlineStr">
        <is>
          <t>2021-11-05</t>
        </is>
      </c>
      <c r="B4" s="15" t="inlineStr">
        <is>
          <t>Sell</t>
        </is>
      </c>
      <c r="C4" s="16" t="n">
        <v>26.55</v>
      </c>
      <c r="E4" s="17" t="n">
        <v>0.3922</v>
      </c>
      <c r="F4" s="17" t="n">
        <v>0</v>
      </c>
      <c r="H4" s="16" t="n">
        <v>10.41</v>
      </c>
    </row>
    <row customHeight="1" ht="12.8" r="5" s="12">
      <c r="A5" s="14" t="inlineStr">
        <is>
          <t>2021-11-08</t>
        </is>
      </c>
      <c r="B5" s="15" t="inlineStr">
        <is>
          <t>Buy</t>
        </is>
      </c>
      <c r="C5" s="16" t="n">
        <v>26.42</v>
      </c>
      <c r="E5" s="17" t="n">
        <v>-0.3786</v>
      </c>
      <c r="F5" s="17" t="n">
        <v>-0.3786</v>
      </c>
      <c r="H5" s="16" t="n">
        <v>-10</v>
      </c>
    </row>
    <row customHeight="1" ht="12.8" r="6" s="12">
      <c r="A6" s="14" t="inlineStr">
        <is>
          <t>2021-11-10</t>
        </is>
      </c>
      <c r="B6" s="15" t="inlineStr">
        <is>
          <t>Sell</t>
        </is>
      </c>
      <c r="C6" s="16" t="n">
        <v>27.5</v>
      </c>
      <c r="E6" s="17" t="n">
        <v>0.3786</v>
      </c>
      <c r="F6" s="17" t="n">
        <v>0</v>
      </c>
      <c r="H6" s="16" t="n">
        <v>10.41</v>
      </c>
    </row>
    <row customHeight="1" ht="12.8" r="7" s="12">
      <c r="A7" s="14" t="inlineStr">
        <is>
          <t>2021-11-10</t>
        </is>
      </c>
      <c r="B7" s="15" t="inlineStr">
        <is>
          <t>Buy</t>
        </is>
      </c>
      <c r="C7" s="16" t="n">
        <v>27.55</v>
      </c>
      <c r="E7" s="17" t="n">
        <v>-0.363</v>
      </c>
      <c r="F7" s="17" t="n">
        <v>-0.363</v>
      </c>
      <c r="H7" s="16" t="n">
        <v>-10</v>
      </c>
    </row>
    <row customHeight="1" ht="12.8" r="8" s="12">
      <c r="A8" s="15" t="inlineStr">
        <is>
          <t>2021-11-29</t>
        </is>
      </c>
      <c r="B8" s="15" t="inlineStr">
        <is>
          <t>Buy</t>
        </is>
      </c>
      <c r="C8" s="16" t="n">
        <v>25.94</v>
      </c>
      <c r="E8" s="17" t="n">
        <v>-0.4112</v>
      </c>
      <c r="F8" s="17" t="n">
        <v>-0.7742</v>
      </c>
      <c r="H8" s="16" t="n">
        <v>-10</v>
      </c>
    </row>
    <row customHeight="1" ht="12.8" r="9" s="12">
      <c r="A9" s="15" t="inlineStr">
        <is>
          <t>2021-11-30</t>
        </is>
      </c>
      <c r="B9" s="15" t="inlineStr">
        <is>
          <t>Buy</t>
        </is>
      </c>
      <c r="C9" s="16" t="n">
        <v>24.52</v>
      </c>
      <c r="E9" s="17" t="n">
        <v>-0.4327</v>
      </c>
      <c r="F9" s="17" t="n">
        <v>-1.2069</v>
      </c>
      <c r="H9" s="16" t="n">
        <v>-10</v>
      </c>
    </row>
    <row customHeight="1" ht="12.8" r="10" s="12">
      <c r="A10" s="11" t="inlineStr">
        <is>
          <t>2021-12-15</t>
        </is>
      </c>
      <c r="B10" s="11" t="inlineStr">
        <is>
          <t>Buy</t>
        </is>
      </c>
      <c r="C10" s="11" t="n">
        <v>23.16</v>
      </c>
      <c r="D10" s="11" t="n"/>
      <c r="E10" s="11" t="n">
        <v>-0.4587</v>
      </c>
      <c r="F10" s="11" t="n">
        <v>-1.6656</v>
      </c>
      <c r="H10" s="11" t="n">
        <v>-10</v>
      </c>
    </row>
    <row customHeight="1" ht="12.8" r="11" s="12">
      <c r="A11" s="11" t="inlineStr">
        <is>
          <t>2021-12-23</t>
        </is>
      </c>
      <c r="B11" s="11" t="inlineStr">
        <is>
          <t>Sell</t>
        </is>
      </c>
      <c r="C11" s="11" t="n">
        <v>24.2</v>
      </c>
      <c r="D11" s="11" t="n"/>
      <c r="E11" s="11" t="n">
        <v>1.6656</v>
      </c>
      <c r="F11" s="11" t="n">
        <v>0</v>
      </c>
      <c r="H11" s="11" t="n">
        <v>16.08</v>
      </c>
    </row>
    <row customHeight="1" ht="12.8" r="12" s="12">
      <c r="A12" s="11" t="inlineStr">
        <is>
          <t>2021-12-23</t>
        </is>
      </c>
      <c r="B12" s="11" t="inlineStr">
        <is>
          <t>Buy</t>
        </is>
      </c>
      <c r="C12" s="11" t="n">
        <v>24.28</v>
      </c>
      <c r="D12" s="11" t="n"/>
      <c r="E12" s="11" t="n">
        <v>-0.4122</v>
      </c>
      <c r="F12" s="11" t="n">
        <v>-0.4122</v>
      </c>
      <c r="H12" s="11" t="n">
        <v>-10</v>
      </c>
    </row>
    <row customHeight="1" ht="12.8" r="13" s="12">
      <c r="A13" s="11" t="inlineStr">
        <is>
          <t>2022-01-03</t>
        </is>
      </c>
      <c r="B13" s="11" t="inlineStr">
        <is>
          <t>Sell</t>
        </is>
      </c>
      <c r="C13" s="11" t="n">
        <v>25.66</v>
      </c>
      <c r="D13" s="11" t="n"/>
      <c r="E13" s="11" t="n">
        <v>0.4122</v>
      </c>
      <c r="F13" s="11" t="n">
        <v>0</v>
      </c>
      <c r="H13" s="11" t="n">
        <v>10.544076</v>
      </c>
    </row>
    <row customHeight="1" ht="12.8" r="14" s="12">
      <c r="A14" s="11" t="inlineStr">
        <is>
          <t>2022-01-03</t>
        </is>
      </c>
      <c r="B14" s="11" t="inlineStr">
        <is>
          <t>Buy</t>
        </is>
      </c>
      <c r="C14" s="11" t="n">
        <v>25.36</v>
      </c>
      <c r="D14" s="11" t="n"/>
      <c r="E14" s="11" t="n">
        <v>-0.394</v>
      </c>
      <c r="F14" s="11" t="n">
        <v>-0.394</v>
      </c>
      <c r="H14" s="11" t="n">
        <v>-9.99184</v>
      </c>
    </row>
    <row customHeight="1" ht="12.8" r="15" s="12">
      <c r="A15" s="11" t="inlineStr">
        <is>
          <t>2022-01-04</t>
        </is>
      </c>
      <c r="B15" s="11" t="inlineStr">
        <is>
          <t>Sell</t>
        </is>
      </c>
      <c r="C15" s="11" t="n">
        <v>26.43</v>
      </c>
      <c r="D15" s="11" t="n"/>
      <c r="E15" s="11" t="n">
        <v>0.394</v>
      </c>
      <c r="F15" s="11" t="n">
        <v>0</v>
      </c>
      <c r="H15" s="11" t="n">
        <v>10.40554</v>
      </c>
    </row>
    <row customHeight="1" ht="12.8" r="16" s="12">
      <c r="A16" s="11" t="inlineStr">
        <is>
          <t>2022-01-04</t>
        </is>
      </c>
      <c r="B16" s="11" t="inlineStr">
        <is>
          <t>Buy</t>
        </is>
      </c>
      <c r="C16" s="11" t="n">
        <v>26.5</v>
      </c>
      <c r="D16" s="11" t="n">
        <v>26.5</v>
      </c>
      <c r="E16" s="11" t="n">
        <v>-0.3964</v>
      </c>
      <c r="F16" s="11" t="n">
        <v>-0.3964</v>
      </c>
      <c r="H16" s="11" t="n">
        <v>-10.516492</v>
      </c>
    </row>
    <row customHeight="1" ht="12.8" r="17" s="12">
      <c r="A17" s="11" t="inlineStr">
        <is>
          <t>2022-01-07</t>
        </is>
      </c>
      <c r="B17" s="11" t="inlineStr">
        <is>
          <t>Sell</t>
        </is>
      </c>
      <c r="C17" s="11" t="n">
        <v>28.29</v>
      </c>
      <c r="E17" s="11" t="n">
        <v>0.3964</v>
      </c>
      <c r="F17" s="11" t="n">
        <v>0</v>
      </c>
      <c r="H17" s="11" t="n">
        <v>11.25</v>
      </c>
    </row>
    <row customHeight="1" ht="12.8" r="18" s="12">
      <c r="A18" s="11" t="inlineStr">
        <is>
          <t>2022-01-07</t>
        </is>
      </c>
      <c r="B18" s="11" t="inlineStr">
        <is>
          <t>Buy</t>
        </is>
      </c>
      <c r="C18" s="11" t="n">
        <v>29.96</v>
      </c>
      <c r="E18" s="11" t="n">
        <v>-0.3332</v>
      </c>
      <c r="F18" s="11" t="n">
        <v>-0.3332</v>
      </c>
      <c r="H18" s="11" t="n">
        <v>-10</v>
      </c>
    </row>
    <row customHeight="1" ht="12.8" r="19" s="12">
      <c r="A19" s="11" t="inlineStr">
        <is>
          <t>2022-01-21</t>
        </is>
      </c>
      <c r="B19" s="11" t="inlineStr">
        <is>
          <t>Buy</t>
        </is>
      </c>
      <c r="C19" s="11" t="n">
        <v>26.8</v>
      </c>
      <c r="D19" s="11" t="n">
        <v>26.8</v>
      </c>
      <c r="E19" s="11" t="n">
        <v>-0.372</v>
      </c>
      <c r="F19" s="11" t="n">
        <v>-0.7052</v>
      </c>
      <c r="H19" s="11" t="n">
        <v>-9.970000000000001</v>
      </c>
    </row>
    <row customHeight="1" ht="12.8" r="20" s="12">
      <c r="A20" s="11" t="inlineStr">
        <is>
          <t>2022-02-01</t>
        </is>
      </c>
      <c r="B20" s="11" t="inlineStr">
        <is>
          <t>Sell</t>
        </is>
      </c>
      <c r="C20" s="11" t="n">
        <v>28.57</v>
      </c>
      <c r="E20" s="11" t="n">
        <v>0.7052</v>
      </c>
      <c r="F20" s="11" t="n">
        <v>0</v>
      </c>
      <c r="H20" s="11" t="n">
        <v>20.15</v>
      </c>
    </row>
    <row customHeight="1" ht="12.8" r="21" s="12">
      <c r="A21" s="11" t="inlineStr">
        <is>
          <t>2022-02-01</t>
        </is>
      </c>
      <c r="B21" s="11" t="inlineStr">
        <is>
          <t>Buy</t>
        </is>
      </c>
      <c r="C21" s="11" t="n">
        <v>28.46</v>
      </c>
      <c r="E21" s="11" t="n">
        <v>-0.3517</v>
      </c>
      <c r="F21" s="11" t="n">
        <v>-0.3517</v>
      </c>
      <c r="H21" s="11" t="n">
        <v>-10.01</v>
      </c>
    </row>
    <row customHeight="1" ht="12.8" r="22" s="12">
      <c r="A22" s="11" t="inlineStr">
        <is>
          <t>2022-02-10</t>
        </is>
      </c>
      <c r="B22" s="11" t="inlineStr">
        <is>
          <t>Sell</t>
        </is>
      </c>
      <c r="C22" s="11" t="n">
        <v>30.69</v>
      </c>
      <c r="E22" s="11" t="n">
        <v>0.3517</v>
      </c>
      <c r="F22" s="11" t="n">
        <v>0</v>
      </c>
      <c r="H22" s="11" t="n">
        <v>10.79</v>
      </c>
    </row>
    <row customHeight="1" ht="12.8" r="23" s="12">
      <c r="A23" s="11" t="inlineStr">
        <is>
          <t>2022-02-10</t>
        </is>
      </c>
      <c r="B23" s="11" t="inlineStr">
        <is>
          <t>Buy</t>
        </is>
      </c>
      <c r="C23" s="11" t="n">
        <v>30.95</v>
      </c>
      <c r="E23" s="11" t="n">
        <v>-0.3231</v>
      </c>
      <c r="F23" s="11" t="n">
        <v>-0.3231</v>
      </c>
      <c r="H23" s="11" t="n">
        <v>-10</v>
      </c>
    </row>
    <row customHeight="1" ht="12.8" r="24" s="12">
      <c r="A24" s="11" t="inlineStr">
        <is>
          <t>2022-02-24</t>
        </is>
      </c>
      <c r="B24" s="11" t="inlineStr">
        <is>
          <t>Buy</t>
        </is>
      </c>
      <c r="C24" s="11" t="n">
        <v>26.65</v>
      </c>
      <c r="D24" s="11" t="n">
        <v>26.65</v>
      </c>
      <c r="E24" s="11" t="n">
        <v>-0.3754</v>
      </c>
      <c r="F24" s="11" t="n">
        <v>-0.6985</v>
      </c>
      <c r="H24" s="11" t="n">
        <v>-10</v>
      </c>
    </row>
    <row customHeight="1" ht="12.8" r="25" s="12">
      <c r="A25" s="11" t="inlineStr">
        <is>
          <t>2022-03-14</t>
        </is>
      </c>
      <c r="B25" s="11" t="inlineStr">
        <is>
          <t>Buy</t>
        </is>
      </c>
      <c r="C25" s="11" t="n">
        <v>23.9</v>
      </c>
      <c r="D25" s="11" t="n">
        <v>23.9</v>
      </c>
      <c r="E25" s="11" t="n">
        <v>-0.4181</v>
      </c>
      <c r="F25" s="11" t="n">
        <v>-1.1166</v>
      </c>
      <c r="H25" s="11" t="n">
        <v>-9.99</v>
      </c>
    </row>
    <row customHeight="1" ht="12.8" r="26" s="12">
      <c r="A26" s="11" t="inlineStr">
        <is>
          <t>2022-03-31</t>
        </is>
      </c>
      <c r="B26" s="11" t="inlineStr">
        <is>
          <t>Sell</t>
        </is>
      </c>
      <c r="C26" s="11" t="n">
        <v>25.34</v>
      </c>
      <c r="E26" s="11" t="n">
        <v>1.1166</v>
      </c>
      <c r="F26" s="11" t="n">
        <v>0</v>
      </c>
      <c r="H26" s="11" t="n">
        <v>28.29</v>
      </c>
    </row>
    <row customHeight="1" ht="12.8" r="27" s="12">
      <c r="A27" s="11" t="inlineStr">
        <is>
          <t>2022-03-31</t>
        </is>
      </c>
      <c r="B27" s="11" t="inlineStr">
        <is>
          <t>Buy</t>
        </is>
      </c>
      <c r="C27" s="11" t="n">
        <v>25.27</v>
      </c>
      <c r="E27" s="11" t="n">
        <v>-0.7915</v>
      </c>
      <c r="F27" s="11" t="n">
        <v>-0.7915</v>
      </c>
      <c r="H27" s="11" t="n">
        <v>-20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AJ39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2" xSplit="0" ySplit="1"/>
      <selection activeCell="A1" activeCellId="0" pane="topLeft" sqref="A1"/>
      <selection activeCell="A35" activeCellId="0" pane="bottomLeft" sqref="A35"/>
    </sheetView>
  </sheetViews>
  <sheetFormatPr baseColWidth="8" defaultRowHeight="12.8" outlineLevelRow="0" zeroHeight="0"/>
  <cols>
    <col customWidth="1" max="1" min="1" style="15" width="30.02"/>
    <col customWidth="1" max="2" min="2" style="15" width="15"/>
    <col customWidth="1" max="3" min="3" style="16" width="15"/>
    <col customWidth="1" max="4" min="4" style="16" width="20.37"/>
    <col customWidth="1" max="7" min="5" style="17" width="15"/>
    <col customWidth="1" max="8" min="8" style="16" width="15"/>
    <col customWidth="1" max="9" min="9" style="15" width="15"/>
    <col customWidth="1" max="11" min="10" style="16" width="15"/>
    <col customWidth="1" max="1025" min="12" style="15" width="8.52"/>
  </cols>
  <sheetData>
    <row customHeight="1" ht="12.8" r="1" s="12">
      <c r="A1" s="15" t="inlineStr">
        <is>
          <t>Transaction_Date</t>
        </is>
      </c>
      <c r="B1" s="15" t="inlineStr">
        <is>
          <t>Buy_or_Sell</t>
        </is>
      </c>
      <c r="C1" s="16" t="inlineStr">
        <is>
          <t>Share_Price</t>
        </is>
      </c>
      <c r="D1" s="16" t="inlineStr">
        <is>
          <t>Buy_More_Modifier</t>
        </is>
      </c>
      <c r="E1" s="17" t="inlineStr">
        <is>
          <t>Share_Quantity</t>
        </is>
      </c>
      <c r="F1" s="17" t="inlineStr">
        <is>
          <t>Shares_Owned:</t>
        </is>
      </c>
      <c r="G1" s="17">
        <f>SUM(E:E)</f>
        <v/>
      </c>
      <c r="H1" s="16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2.8" r="2" s="12">
      <c r="A2" s="15" t="inlineStr">
        <is>
          <t>DigitalOcean Holdings, Inc.</t>
        </is>
      </c>
      <c r="B2" s="15" t="inlineStr">
        <is>
          <t>####</t>
        </is>
      </c>
      <c r="C2" s="16" t="inlineStr">
        <is>
          <t>####</t>
        </is>
      </c>
      <c r="D2" s="16" t="inlineStr">
        <is>
          <t>####</t>
        </is>
      </c>
      <c r="E2" s="17" t="inlineStr">
        <is>
          <t>####</t>
        </is>
      </c>
      <c r="F2" s="17" t="inlineStr">
        <is>
          <t>####</t>
        </is>
      </c>
      <c r="G2" s="17" t="inlineStr">
        <is>
          <t>####</t>
        </is>
      </c>
      <c r="H2" s="16" t="inlineStr">
        <is>
          <t>####</t>
        </is>
      </c>
      <c r="I2" s="15" t="inlineStr">
        <is>
          <t>####</t>
        </is>
      </c>
      <c r="J2" s="16" t="inlineStr">
        <is>
          <t>####</t>
        </is>
      </c>
      <c r="K2" s="16" t="inlineStr">
        <is>
          <t>####</t>
        </is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SUMPRODUCT(YEAR(A3:A940)=2021,MONTH(A3:A940)=5,H3:H940)</f>
        <v/>
      </c>
      <c r="W2" s="15" t="inlineStr">
        <is>
          <t>June</t>
        </is>
      </c>
      <c r="X2" s="16">
        <f>SUMPRODUCT(YEAR(A3:A940)=2021,MONTH(A3:A940)=6,H3:H940)</f>
        <v/>
      </c>
      <c r="Y2" s="15" t="inlineStr">
        <is>
          <t>July</t>
        </is>
      </c>
      <c r="Z2" s="16">
        <f>SUMPRODUCT(YEAR(A3:A940)=2021,MONTH(A3:A940)=7,H3:H940)</f>
        <v/>
      </c>
      <c r="AA2" s="15" t="inlineStr">
        <is>
          <t>August</t>
        </is>
      </c>
      <c r="AB2" s="16">
        <f>SUMPRODUCT(YEAR(A3:A940)=2021,YEAR(A3:A940)=2021,MONTH(A3:A940)=8,H3:H940)</f>
        <v/>
      </c>
      <c r="AC2" s="15" t="inlineStr">
        <is>
          <t>September</t>
        </is>
      </c>
      <c r="AD2" s="16">
        <f>SUMPRODUCT(YEAR(A3:A940)=2021,MONTH(A3:A940)=9,H3:H940)</f>
        <v/>
      </c>
      <c r="AE2" s="15" t="inlineStr">
        <is>
          <t>October</t>
        </is>
      </c>
      <c r="AF2" s="16">
        <f>SUMPRODUCT(YEAR(A3:A940)=2021,MONTH(A3:A940)=10,H3:H940)</f>
        <v/>
      </c>
      <c r="AG2" s="15" t="inlineStr">
        <is>
          <t>November</t>
        </is>
      </c>
      <c r="AH2" s="16">
        <f>SUMPRODUCT(YEAR(A3:A940)=2021,MONTH(A3:A940)=11,H3:H940)</f>
        <v/>
      </c>
      <c r="AI2" s="15" t="inlineStr">
        <is>
          <t>December</t>
        </is>
      </c>
      <c r="AJ2" s="16">
        <f>SUMPRODUCT(YEAR(A3:A940)=2021,MONTH(A3:A940)=12,H3:H940)</f>
        <v/>
      </c>
    </row>
    <row customHeight="1" ht="12.8" r="3" s="12">
      <c r="A3" s="14" t="n">
        <v>44531</v>
      </c>
      <c r="B3" s="15" t="inlineStr">
        <is>
          <t>Buy</t>
        </is>
      </c>
      <c r="C3" s="16" t="n">
        <v>105.44</v>
      </c>
      <c r="D3" s="16" t="n">
        <v>105.44</v>
      </c>
      <c r="E3" s="17" t="n">
        <v>-0.0949</v>
      </c>
      <c r="F3" s="17" t="n">
        <v>-0.0949</v>
      </c>
      <c r="H3" s="16" t="n">
        <v>-10.01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n">
        <v>44531</v>
      </c>
      <c r="B4" s="15" t="inlineStr">
        <is>
          <t>Buy</t>
        </is>
      </c>
      <c r="C4" s="16" t="n">
        <v>98.34</v>
      </c>
      <c r="D4" s="16" t="n">
        <v>98.34</v>
      </c>
      <c r="E4" s="17" t="n">
        <v>-0.1096</v>
      </c>
      <c r="F4" s="17" t="n">
        <v>-0.2045</v>
      </c>
      <c r="H4" s="16" t="n">
        <v>-10</v>
      </c>
    </row>
    <row customHeight="1" ht="12.8" r="5" s="12">
      <c r="A5" s="11" t="inlineStr">
        <is>
          <t>2021-12-02</t>
        </is>
      </c>
      <c r="B5" s="11" t="inlineStr">
        <is>
          <t>Buy</t>
        </is>
      </c>
      <c r="C5" s="11" t="n">
        <v>93.34</v>
      </c>
      <c r="D5" s="11" t="n">
        <v>93.34</v>
      </c>
      <c r="E5" s="11" t="n">
        <v>-0.1134</v>
      </c>
      <c r="F5" s="11" t="n">
        <v>-0.3179</v>
      </c>
      <c r="H5" s="11" t="n">
        <v>-10.02</v>
      </c>
    </row>
    <row customHeight="1" ht="12.8" r="6" s="12">
      <c r="A6" s="11" t="inlineStr">
        <is>
          <t>2021-12-03</t>
        </is>
      </c>
      <c r="B6" s="11" t="inlineStr">
        <is>
          <t>Buy</t>
        </is>
      </c>
      <c r="C6" s="11" t="n">
        <v>88.28</v>
      </c>
      <c r="D6" s="11" t="n">
        <v>88.28</v>
      </c>
      <c r="E6" s="11" t="n">
        <v>-0.1204</v>
      </c>
      <c r="F6" s="11" t="n">
        <v>-0.4383</v>
      </c>
      <c r="H6" s="11" t="n">
        <v>-10.02</v>
      </c>
    </row>
    <row customHeight="1" ht="12.8" r="7" s="12">
      <c r="A7" s="11" t="inlineStr">
        <is>
          <t>2021-12-07</t>
        </is>
      </c>
      <c r="B7" s="11" t="inlineStr">
        <is>
          <t>Sell</t>
        </is>
      </c>
      <c r="C7" s="11" t="n">
        <v>93.06</v>
      </c>
      <c r="D7" s="11" t="n">
        <v>93.06</v>
      </c>
      <c r="E7" s="11" t="n">
        <v>0.4383</v>
      </c>
      <c r="F7" s="11" t="n">
        <v>0</v>
      </c>
      <c r="H7" s="11" t="n">
        <v>40.79</v>
      </c>
    </row>
    <row customHeight="1" ht="12.8" r="8" s="12">
      <c r="A8" s="11" t="inlineStr">
        <is>
          <t>2021-12-07</t>
        </is>
      </c>
      <c r="B8" s="11" t="inlineStr">
        <is>
          <t>Buy</t>
        </is>
      </c>
      <c r="C8" s="11" t="n">
        <v>90.77</v>
      </c>
      <c r="D8" s="11" t="n">
        <v>90.77</v>
      </c>
      <c r="E8" s="11" t="n">
        <v>-0.11</v>
      </c>
      <c r="F8" s="11" t="n">
        <v>-0.11</v>
      </c>
      <c r="H8" s="11" t="n">
        <v>-9.98</v>
      </c>
    </row>
    <row customHeight="1" ht="12.8" r="9" s="12">
      <c r="A9" s="11" t="inlineStr">
        <is>
          <t>2021-12-08</t>
        </is>
      </c>
      <c r="B9" s="11" t="inlineStr">
        <is>
          <t>Sell</t>
        </is>
      </c>
      <c r="C9" s="11" t="n">
        <v>94.54000000000001</v>
      </c>
      <c r="D9" s="11" t="n">
        <v>94.54000000000001</v>
      </c>
      <c r="E9" s="11" t="n">
        <v>0.11</v>
      </c>
      <c r="F9" s="11" t="n">
        <v>0</v>
      </c>
      <c r="H9" s="11" t="n">
        <v>10.4</v>
      </c>
    </row>
    <row customHeight="1" ht="12.8" r="10" s="12">
      <c r="A10" s="11" t="inlineStr">
        <is>
          <t>2021-12-08</t>
        </is>
      </c>
      <c r="B10" s="11" t="inlineStr">
        <is>
          <t>Buy</t>
        </is>
      </c>
      <c r="C10" s="11" t="n">
        <v>96.06999999999999</v>
      </c>
      <c r="D10" s="11" t="n">
        <v>96.06999999999999</v>
      </c>
      <c r="E10" s="11" t="n">
        <v>-0.1041</v>
      </c>
      <c r="F10" s="11" t="n">
        <v>-0.1041</v>
      </c>
      <c r="H10" s="11" t="n">
        <v>-10</v>
      </c>
    </row>
    <row customHeight="1" ht="12.8" r="11" s="12">
      <c r="A11" s="11" t="inlineStr">
        <is>
          <t>2021-12-10</t>
        </is>
      </c>
      <c r="B11" s="11" t="inlineStr">
        <is>
          <t>Buy</t>
        </is>
      </c>
      <c r="C11" s="11" t="n">
        <v>90.34999999999999</v>
      </c>
      <c r="D11" s="11" t="n">
        <v>90.34999999999999</v>
      </c>
      <c r="E11" s="11" t="n">
        <v>-0.1179</v>
      </c>
      <c r="F11" s="11" t="n">
        <v>-0.222</v>
      </c>
      <c r="H11" s="11" t="n">
        <v>-9.98</v>
      </c>
    </row>
    <row customHeight="1" ht="12.8" r="12" s="12">
      <c r="A12" s="11" t="inlineStr">
        <is>
          <t>2021-12-13</t>
        </is>
      </c>
      <c r="B12" s="11" t="inlineStr">
        <is>
          <t>Buy</t>
        </is>
      </c>
      <c r="C12" s="11" t="n">
        <v>85.45</v>
      </c>
      <c r="D12" s="11" t="n">
        <v>85.45</v>
      </c>
      <c r="E12" s="11" t="n">
        <v>-0.1244</v>
      </c>
      <c r="F12" s="11" t="n">
        <v>-0.3464</v>
      </c>
      <c r="H12" s="11" t="n">
        <v>-10.02</v>
      </c>
    </row>
    <row customHeight="1" ht="12.8" r="13" s="12">
      <c r="A13" s="11" t="inlineStr">
        <is>
          <t>2021-12-14</t>
        </is>
      </c>
      <c r="B13" s="11" t="inlineStr">
        <is>
          <t>Buy</t>
        </is>
      </c>
      <c r="C13" s="11" t="n">
        <v>79.91</v>
      </c>
      <c r="D13" s="11" t="n">
        <v>79.91</v>
      </c>
      <c r="E13" s="11" t="n">
        <v>-0.1344</v>
      </c>
      <c r="F13" s="11" t="n">
        <v>-0.4808</v>
      </c>
      <c r="H13" s="11" t="n">
        <v>-9.99</v>
      </c>
    </row>
    <row customHeight="1" ht="12.8" r="14" s="12">
      <c r="A14" s="11" t="inlineStr">
        <is>
          <t>2021-12-27</t>
        </is>
      </c>
      <c r="B14" s="11" t="inlineStr">
        <is>
          <t>Sell</t>
        </is>
      </c>
      <c r="C14" s="11" t="n">
        <v>83.75</v>
      </c>
      <c r="D14" s="11" t="n">
        <v>83.75</v>
      </c>
      <c r="E14" s="11" t="n">
        <v>0.4808</v>
      </c>
      <c r="F14" s="11" t="n">
        <v>0</v>
      </c>
      <c r="H14" s="11" t="n">
        <v>40.25</v>
      </c>
    </row>
    <row customHeight="1" ht="12.8" r="15" s="12">
      <c r="A15" s="11" t="inlineStr">
        <is>
          <t>2021-12-28</t>
        </is>
      </c>
      <c r="B15" s="11" t="inlineStr">
        <is>
          <t>Buy</t>
        </is>
      </c>
      <c r="C15" s="11" t="n">
        <v>80.69</v>
      </c>
      <c r="D15" s="11" t="n">
        <v>80.69</v>
      </c>
      <c r="E15" s="11" t="n">
        <v>-0.1238</v>
      </c>
      <c r="F15" s="11" t="n">
        <v>-0.1238</v>
      </c>
      <c r="H15" s="11" t="n">
        <v>-9.99</v>
      </c>
    </row>
    <row customHeight="1" ht="12.8" r="16" s="12">
      <c r="A16" s="11" t="inlineStr">
        <is>
          <t>2021-12-28</t>
        </is>
      </c>
      <c r="B16" s="11" t="inlineStr">
        <is>
          <t>Sell</t>
        </is>
      </c>
      <c r="C16" s="11" t="n">
        <v>80.47</v>
      </c>
      <c r="D16" s="11" t="n">
        <v>80.47</v>
      </c>
      <c r="E16" s="11" t="n">
        <v>0.1238</v>
      </c>
      <c r="F16" s="11" t="n">
        <v>0</v>
      </c>
      <c r="H16" s="11" t="n">
        <v>9.970000000000001</v>
      </c>
    </row>
    <row customHeight="1" ht="12.8" r="17" s="12">
      <c r="A17" s="11" t="inlineStr">
        <is>
          <t>2021-12-29</t>
        </is>
      </c>
      <c r="B17" s="11" t="inlineStr">
        <is>
          <t>Buy</t>
        </is>
      </c>
      <c r="C17" s="11" t="n">
        <v>78.98999999999999</v>
      </c>
      <c r="D17" s="11" t="n">
        <v>78.98999999999999</v>
      </c>
      <c r="E17" s="11" t="n">
        <v>-0.1266</v>
      </c>
      <c r="F17" s="11" t="n">
        <v>-0.1266</v>
      </c>
      <c r="H17" s="11" t="n">
        <v>-10.0014</v>
      </c>
    </row>
    <row customHeight="1" ht="12.8" r="18" s="12">
      <c r="A18" s="11" t="inlineStr">
        <is>
          <t>2021-12-29</t>
        </is>
      </c>
      <c r="B18" s="11" t="inlineStr">
        <is>
          <t>Sell</t>
        </is>
      </c>
      <c r="C18" s="11" t="n">
        <v>79.98</v>
      </c>
      <c r="D18" s="11" t="n">
        <v>79.98</v>
      </c>
      <c r="E18" s="11" t="n">
        <v>0.1266</v>
      </c>
      <c r="F18" s="11" t="n">
        <v>0</v>
      </c>
      <c r="H18" s="11" t="n">
        <v>10.103946</v>
      </c>
    </row>
    <row customHeight="1" ht="12.8" r="19" s="12">
      <c r="A19" s="11" t="inlineStr">
        <is>
          <t>2021-12-29</t>
        </is>
      </c>
      <c r="B19" s="11" t="inlineStr">
        <is>
          <t>Buy</t>
        </is>
      </c>
      <c r="C19" s="11" t="n">
        <v>79.37</v>
      </c>
      <c r="D19" s="11" t="n">
        <v>79.37</v>
      </c>
      <c r="E19" s="11" t="n">
        <v>-0.1259</v>
      </c>
      <c r="F19" s="11" t="n">
        <v>-0.1259</v>
      </c>
      <c r="H19" s="11" t="n">
        <v>-9.995201</v>
      </c>
    </row>
    <row customHeight="1" ht="12.8" r="20" s="12">
      <c r="A20" s="11" t="inlineStr">
        <is>
          <t>2021-12-30</t>
        </is>
      </c>
      <c r="B20" s="11" t="inlineStr">
        <is>
          <t>Sell</t>
        </is>
      </c>
      <c r="C20" s="11" t="n">
        <v>83.09</v>
      </c>
      <c r="D20" s="11" t="n">
        <v>83.09</v>
      </c>
      <c r="E20" s="11" t="n">
        <v>0.1259</v>
      </c>
      <c r="F20" s="11" t="n">
        <v>0</v>
      </c>
      <c r="H20" s="11" t="n">
        <v>10.459772</v>
      </c>
    </row>
    <row customHeight="1" ht="12.8" r="21" s="12">
      <c r="A21" s="11" t="inlineStr">
        <is>
          <t>2021-12-30</t>
        </is>
      </c>
      <c r="B21" s="11" t="inlineStr">
        <is>
          <t>Buy</t>
        </is>
      </c>
      <c r="C21" s="11" t="n">
        <v>82.59999999999999</v>
      </c>
      <c r="D21" s="11" t="n">
        <v>82.59999999999999</v>
      </c>
      <c r="E21" s="11" t="n">
        <v>-0.1209</v>
      </c>
      <c r="F21" s="11" t="n">
        <v>-0.1209</v>
      </c>
      <c r="H21" s="11" t="n">
        <v>-9.997221</v>
      </c>
    </row>
    <row customHeight="1" ht="12.8" r="22" s="12">
      <c r="A22" s="11" t="inlineStr">
        <is>
          <t>2022-01-04</t>
        </is>
      </c>
      <c r="B22" s="11" t="inlineStr">
        <is>
          <t>Buy</t>
        </is>
      </c>
      <c r="C22" s="11" t="n">
        <v>71.95999999999999</v>
      </c>
      <c r="D22" s="11" t="n">
        <v>71.95999999999999</v>
      </c>
      <c r="E22" s="11" t="n">
        <v>-0.1416</v>
      </c>
      <c r="F22" s="11" t="n">
        <v>-0.2625</v>
      </c>
      <c r="H22" s="11" t="n">
        <v>-10.18812</v>
      </c>
    </row>
    <row customHeight="1" ht="12.8" r="23" s="12">
      <c r="A23" s="11" t="inlineStr">
        <is>
          <t>2022-01-04</t>
        </is>
      </c>
      <c r="B23" s="11" t="inlineStr">
        <is>
          <t>Sell</t>
        </is>
      </c>
      <c r="C23" s="11" t="n">
        <v>71.22</v>
      </c>
      <c r="D23" s="11" t="n">
        <v>71.22</v>
      </c>
      <c r="E23" s="11" t="n">
        <v>0.2625</v>
      </c>
      <c r="F23" s="11" t="n">
        <v>0</v>
      </c>
      <c r="H23" s="11" t="n">
        <v>18.760875</v>
      </c>
    </row>
    <row customHeight="1" ht="12.8" r="24" s="12">
      <c r="A24" s="11" t="inlineStr">
        <is>
          <t>2022-01-04</t>
        </is>
      </c>
      <c r="B24" s="11" t="inlineStr">
        <is>
          <t>Buy</t>
        </is>
      </c>
      <c r="C24" s="11" t="n">
        <v>71.67</v>
      </c>
      <c r="D24" s="11" t="n">
        <v>71.67</v>
      </c>
      <c r="E24" s="11" t="n">
        <v>-0.1489</v>
      </c>
      <c r="F24" s="11" t="n">
        <v>-0.1489</v>
      </c>
      <c r="H24" s="11" t="n">
        <v>-10.683575</v>
      </c>
    </row>
    <row customHeight="1" ht="12.8" r="25" s="12">
      <c r="A25" s="11" t="inlineStr">
        <is>
          <t>2022-01-12</t>
        </is>
      </c>
      <c r="B25" s="11" t="inlineStr">
        <is>
          <t>Sell</t>
        </is>
      </c>
      <c r="C25" s="11" t="n">
        <v>74.62</v>
      </c>
      <c r="E25" s="11" t="n">
        <v>0.1489</v>
      </c>
      <c r="F25" s="11" t="n">
        <v>0</v>
      </c>
      <c r="H25" s="11" t="n">
        <v>11.1</v>
      </c>
    </row>
    <row customHeight="1" ht="12.8" r="26" s="12">
      <c r="A26" s="11" t="inlineStr">
        <is>
          <t>2022-01-12</t>
        </is>
      </c>
      <c r="B26" s="11" t="inlineStr">
        <is>
          <t>Buy</t>
        </is>
      </c>
      <c r="C26" s="11" t="n">
        <v>70.76000000000001</v>
      </c>
      <c r="E26" s="11" t="n">
        <v>-0.1517</v>
      </c>
      <c r="F26" s="11" t="n">
        <v>-0.1517</v>
      </c>
      <c r="H26" s="11" t="n">
        <v>-10.74</v>
      </c>
    </row>
    <row customHeight="1" ht="12.8" r="27" s="12">
      <c r="A27" s="11" t="inlineStr">
        <is>
          <t>2022-01-14</t>
        </is>
      </c>
      <c r="B27" s="11" t="inlineStr">
        <is>
          <t>Buy</t>
        </is>
      </c>
      <c r="C27" s="11" t="n">
        <v>61.4</v>
      </c>
      <c r="D27" s="11" t="n">
        <v>61.4</v>
      </c>
      <c r="E27" s="11" t="n">
        <v>-0.1631</v>
      </c>
      <c r="F27" s="11" t="n">
        <v>-0.3148</v>
      </c>
      <c r="H27" s="11" t="n">
        <v>-10.01</v>
      </c>
    </row>
    <row customHeight="1" ht="12.8" r="28" s="12">
      <c r="A28" s="11" t="inlineStr">
        <is>
          <t>2022-01-21</t>
        </is>
      </c>
      <c r="B28" s="11" t="inlineStr">
        <is>
          <t>Buy</t>
        </is>
      </c>
      <c r="C28" s="11" t="n">
        <v>53.94</v>
      </c>
      <c r="D28" s="11" t="n">
        <v>53.94</v>
      </c>
      <c r="E28" s="11" t="n">
        <v>-0.1857</v>
      </c>
      <c r="F28" s="11" t="n">
        <v>-0.5004999999999999</v>
      </c>
      <c r="H28" s="11" t="n">
        <v>-10.02</v>
      </c>
    </row>
    <row customHeight="1" ht="12.8" r="29" s="12">
      <c r="A29" s="11" t="inlineStr">
        <is>
          <t>2022-02-10</t>
        </is>
      </c>
      <c r="B29" s="11" t="inlineStr">
        <is>
          <t>Sell</t>
        </is>
      </c>
      <c r="C29" s="11" t="n">
        <v>65.94</v>
      </c>
      <c r="E29" s="11" t="n">
        <v>0.5004999999999999</v>
      </c>
      <c r="F29" s="11" t="n">
        <v>0</v>
      </c>
      <c r="H29" s="11" t="n">
        <v>33</v>
      </c>
    </row>
    <row customHeight="1" ht="12.8" r="30" s="12">
      <c r="A30" s="11" t="inlineStr">
        <is>
          <t>2022-02-10</t>
        </is>
      </c>
      <c r="B30" s="11" t="inlineStr">
        <is>
          <t>Buy</t>
        </is>
      </c>
      <c r="C30" s="11" t="n">
        <v>63.37</v>
      </c>
      <c r="E30" s="11" t="n">
        <v>-0.1577</v>
      </c>
      <c r="F30" s="11" t="n">
        <v>-0.1577</v>
      </c>
      <c r="H30" s="11" t="n">
        <v>-9.99</v>
      </c>
    </row>
    <row customHeight="1" ht="12.8" r="31" s="12">
      <c r="A31" s="11" t="inlineStr">
        <is>
          <t>2022-02-22</t>
        </is>
      </c>
      <c r="B31" s="11" t="inlineStr">
        <is>
          <t>Buy</t>
        </is>
      </c>
      <c r="C31" s="11" t="n">
        <v>51.97</v>
      </c>
      <c r="D31" s="11" t="n">
        <v>51.97</v>
      </c>
      <c r="E31" s="11" t="n">
        <v>-0.1924</v>
      </c>
      <c r="F31" s="11" t="n">
        <v>-0.3501</v>
      </c>
      <c r="H31" s="11" t="n">
        <v>-10</v>
      </c>
    </row>
    <row customHeight="1" ht="12.8" r="32" s="12">
      <c r="A32" s="11" t="inlineStr">
        <is>
          <t>2022-03-01</t>
        </is>
      </c>
      <c r="B32" s="11" t="inlineStr">
        <is>
          <t>Sell</t>
        </is>
      </c>
      <c r="C32" s="11" t="n">
        <v>61.6</v>
      </c>
      <c r="E32" s="11" t="n">
        <v>0.3501</v>
      </c>
      <c r="F32" s="11" t="n">
        <v>0</v>
      </c>
      <c r="H32" s="11" t="n">
        <v>21.57</v>
      </c>
    </row>
    <row customHeight="1" ht="12.8" r="33" s="12">
      <c r="A33" s="11" t="inlineStr">
        <is>
          <t>2022-03-01</t>
        </is>
      </c>
      <c r="B33" s="11" t="inlineStr">
        <is>
          <t>Buy</t>
        </is>
      </c>
      <c r="C33" s="11" t="n">
        <v>61.52</v>
      </c>
      <c r="E33" s="11" t="n">
        <v>-0.1625</v>
      </c>
      <c r="F33" s="11" t="n">
        <v>-0.1625</v>
      </c>
      <c r="H33" s="11" t="n">
        <v>-10</v>
      </c>
    </row>
    <row customHeight="1" ht="12.8" r="34" s="12">
      <c r="A34" s="11" t="inlineStr">
        <is>
          <t>2022-03-04</t>
        </is>
      </c>
      <c r="B34" s="11" t="inlineStr">
        <is>
          <t>Buy</t>
        </is>
      </c>
      <c r="C34" s="11" t="n">
        <v>54.37</v>
      </c>
      <c r="D34" s="11" t="n">
        <v>54.37</v>
      </c>
      <c r="E34" s="11" t="n">
        <v>-0.1839</v>
      </c>
      <c r="F34" s="11" t="n">
        <v>-0.3464</v>
      </c>
      <c r="H34" s="11" t="n">
        <v>-10</v>
      </c>
    </row>
    <row customHeight="1" ht="12.8" r="35" s="12">
      <c r="A35" s="11" t="inlineStr">
        <is>
          <t>2022-03-07</t>
        </is>
      </c>
      <c r="B35" s="11" t="inlineStr">
        <is>
          <t>Buy</t>
        </is>
      </c>
      <c r="C35" s="11" t="n">
        <v>48.43</v>
      </c>
      <c r="D35" s="11" t="n">
        <v>48.43</v>
      </c>
      <c r="E35" s="11" t="n">
        <v>-0.2062</v>
      </c>
      <c r="F35" s="11" t="n">
        <v>-0.5526</v>
      </c>
      <c r="H35" s="11" t="n">
        <v>-9.99</v>
      </c>
    </row>
    <row customHeight="1" ht="12.8" r="36" s="12">
      <c r="A36" s="11" t="inlineStr">
        <is>
          <t>2022-03-18</t>
        </is>
      </c>
      <c r="B36" s="11" t="inlineStr">
        <is>
          <t>Sell</t>
        </is>
      </c>
      <c r="C36" s="11" t="n">
        <v>58.74</v>
      </c>
      <c r="E36" s="11" t="n">
        <v>0.5526</v>
      </c>
      <c r="F36" s="11" t="n">
        <v>0</v>
      </c>
      <c r="H36" s="11" t="n">
        <v>32.46</v>
      </c>
    </row>
    <row customHeight="1" ht="12.8" r="37" s="12">
      <c r="A37" s="11" t="inlineStr">
        <is>
          <t>2022-03-18</t>
        </is>
      </c>
      <c r="B37" s="11" t="inlineStr">
        <is>
          <t>Buy</t>
        </is>
      </c>
      <c r="C37" s="11" t="n">
        <v>57.95</v>
      </c>
      <c r="E37" s="11" t="n">
        <v>-0.1827</v>
      </c>
      <c r="F37" s="11" t="n">
        <v>-0.1827</v>
      </c>
      <c r="H37" s="11" t="n">
        <v>-10.59</v>
      </c>
    </row>
    <row customHeight="1" ht="12.8" r="38" s="12">
      <c r="A38" s="11" t="inlineStr">
        <is>
          <t>2022-03-22</t>
        </is>
      </c>
      <c r="B38" s="11" t="inlineStr">
        <is>
          <t>Sell</t>
        </is>
      </c>
      <c r="C38" s="11" t="n">
        <v>60.94</v>
      </c>
      <c r="E38" s="11" t="n">
        <v>0.1827</v>
      </c>
      <c r="F38" s="11" t="n">
        <v>0</v>
      </c>
      <c r="H38" s="11" t="n">
        <v>11.13</v>
      </c>
    </row>
    <row customHeight="1" ht="12.8" r="39" s="12">
      <c r="A39" s="11" t="inlineStr">
        <is>
          <t>2022-03-22</t>
        </is>
      </c>
      <c r="B39" s="11" t="inlineStr">
        <is>
          <t>Buy</t>
        </is>
      </c>
      <c r="C39" s="11" t="n">
        <v>60.44</v>
      </c>
      <c r="E39" s="11" t="n">
        <v>-0.1861</v>
      </c>
      <c r="F39" s="11" t="n">
        <v>-0.1861</v>
      </c>
      <c r="H39" s="11" t="n">
        <v>-11.25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AJ11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A11" activeCellId="0" pane="bottomLeft" sqref="A11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Domino's Pizza Inc.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2.8" r="3" s="12">
      <c r="A3" s="14" t="inlineStr">
        <is>
          <t>2021-08-31</t>
        </is>
      </c>
      <c r="B3" s="15" t="inlineStr">
        <is>
          <t>Buy</t>
        </is>
      </c>
      <c r="C3" s="16" t="n">
        <v>518.1347</v>
      </c>
      <c r="D3" s="16" t="n">
        <v>518.1347</v>
      </c>
      <c r="E3" s="17" t="n">
        <v>-0.0193</v>
      </c>
      <c r="F3" s="17" t="n">
        <v>-0.0193</v>
      </c>
      <c r="H3" s="16" t="n">
        <v>-9.999999710000001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inlineStr">
        <is>
          <t>2021-10-20</t>
        </is>
      </c>
      <c r="B4" s="15" t="inlineStr">
        <is>
          <t>Buy</t>
        </is>
      </c>
      <c r="C4" s="16" t="n">
        <v>512.36</v>
      </c>
      <c r="D4" s="16" t="n">
        <v>512.36</v>
      </c>
      <c r="E4" s="17" t="n">
        <v>-0.0218</v>
      </c>
      <c r="F4" s="17" t="n">
        <v>-0.0411</v>
      </c>
      <c r="H4" s="16" t="n">
        <v>-9.98</v>
      </c>
    </row>
    <row customHeight="1" ht="12.8" r="5" s="12">
      <c r="A5" s="14" t="inlineStr">
        <is>
          <t>2021-11-17</t>
        </is>
      </c>
      <c r="B5" s="15" t="inlineStr">
        <is>
          <t>Sell</t>
        </is>
      </c>
      <c r="C5" s="16" t="n">
        <v>533.21</v>
      </c>
      <c r="D5" s="16" t="n">
        <v>533.21</v>
      </c>
      <c r="E5" s="17" t="n">
        <v>0.0411</v>
      </c>
      <c r="F5" s="17" t="n">
        <v>0</v>
      </c>
      <c r="H5" s="16" t="n">
        <v>21.91</v>
      </c>
    </row>
    <row customHeight="1" ht="12.8" r="6" s="12">
      <c r="A6" s="14" t="inlineStr">
        <is>
          <t>2021-11-17</t>
        </is>
      </c>
      <c r="B6" s="15" t="inlineStr">
        <is>
          <t>Buy</t>
        </is>
      </c>
      <c r="C6" s="16" t="n">
        <v>532.25</v>
      </c>
      <c r="D6" s="16" t="n">
        <v>532.25</v>
      </c>
      <c r="E6" s="17" t="n">
        <v>-0.0188</v>
      </c>
      <c r="F6" s="17" t="n">
        <v>-0.0188</v>
      </c>
      <c r="H6" s="16" t="n">
        <v>-10.01</v>
      </c>
    </row>
    <row customHeight="1" ht="12.8" r="7" s="12">
      <c r="A7" s="11" t="inlineStr">
        <is>
          <t>2021-12-28</t>
        </is>
      </c>
      <c r="B7" s="11" t="inlineStr">
        <is>
          <t>Sell</t>
        </is>
      </c>
      <c r="C7" s="11" t="n">
        <v>553.61</v>
      </c>
      <c r="D7" s="11" t="n">
        <v>553.61</v>
      </c>
      <c r="E7" s="11" t="n">
        <v>0.0188</v>
      </c>
      <c r="F7" s="11" t="n">
        <v>0</v>
      </c>
      <c r="H7" s="11" t="n">
        <v>10.41</v>
      </c>
    </row>
    <row customHeight="1" ht="12.8" r="8" s="12">
      <c r="A8" s="11" t="inlineStr">
        <is>
          <t>2021-12-28</t>
        </is>
      </c>
      <c r="B8" s="11" t="inlineStr">
        <is>
          <t>Buy</t>
        </is>
      </c>
      <c r="C8" s="11" t="n">
        <v>555.49</v>
      </c>
      <c r="D8" s="11" t="n">
        <v>555.49</v>
      </c>
      <c r="E8" s="11" t="n">
        <v>-0.018</v>
      </c>
      <c r="F8" s="11" t="n">
        <v>-0.018</v>
      </c>
      <c r="H8" s="11" t="n">
        <v>-10</v>
      </c>
    </row>
    <row customHeight="1" ht="12.8" r="9" s="12">
      <c r="A9" s="11" t="inlineStr">
        <is>
          <t>2022-01-10</t>
        </is>
      </c>
      <c r="B9" s="11" t="inlineStr">
        <is>
          <t>Buy</t>
        </is>
      </c>
      <c r="C9" s="11" t="n">
        <v>494.73</v>
      </c>
      <c r="D9" s="11" t="n">
        <v>549.9400000000001</v>
      </c>
      <c r="E9" s="11" t="n">
        <v>-0.0202</v>
      </c>
      <c r="F9" s="11" t="n">
        <v>-0.0382</v>
      </c>
      <c r="H9" s="11" t="n">
        <v>-10.02</v>
      </c>
    </row>
    <row customHeight="1" ht="12.8" r="10" s="12">
      <c r="A10" s="11" t="inlineStr">
        <is>
          <t>2022-01-21</t>
        </is>
      </c>
      <c r="B10" s="11" t="inlineStr">
        <is>
          <t>Buy</t>
        </is>
      </c>
      <c r="C10" s="11" t="n">
        <v>442.59</v>
      </c>
      <c r="D10" s="11" t="n">
        <v>442.59</v>
      </c>
      <c r="E10" s="11" t="n">
        <v>-0.0226</v>
      </c>
      <c r="F10" s="11" t="n">
        <v>-0.0608</v>
      </c>
      <c r="H10" s="11" t="n">
        <v>-10</v>
      </c>
    </row>
    <row customHeight="1" ht="12.8" r="11" s="12">
      <c r="A11" s="14" t="inlineStr">
        <is>
          <t>2022-03-08</t>
        </is>
      </c>
      <c r="B11" s="15" t="inlineStr">
        <is>
          <t>Buy</t>
        </is>
      </c>
      <c r="C11" s="16" t="n">
        <v>397.4</v>
      </c>
      <c r="D11" s="16" t="n">
        <v>397.4</v>
      </c>
      <c r="E11" s="17" t="n">
        <v>-0.0252</v>
      </c>
      <c r="F11" s="17" t="n">
        <v>-0.08599999999999999</v>
      </c>
      <c r="H11" s="16" t="n">
        <v>-10.01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AJ15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E11" activeCellId="0" pane="bottomLeft" sqref="E11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Enterprise Products Partners L.P.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2.8" r="3" s="12">
      <c r="A3" s="14" t="n">
        <v>44435</v>
      </c>
      <c r="B3" s="15" t="inlineStr">
        <is>
          <t>Buy</t>
        </is>
      </c>
      <c r="C3" s="16" t="n">
        <v>22.52</v>
      </c>
      <c r="D3" s="16" t="n">
        <v>22.52</v>
      </c>
      <c r="E3" s="17" t="n">
        <v>-0.444</v>
      </c>
      <c r="F3" s="17" t="n">
        <v>-0.444</v>
      </c>
      <c r="H3" s="16" t="n">
        <v>-10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inlineStr">
        <is>
          <t>2021-10-11</t>
        </is>
      </c>
      <c r="B4" s="15" t="inlineStr">
        <is>
          <t>Sell</t>
        </is>
      </c>
      <c r="C4" s="16" t="n">
        <v>23.7613</v>
      </c>
      <c r="D4" s="16" t="n">
        <v>23.7613</v>
      </c>
      <c r="E4" s="17" t="n">
        <v>0.444</v>
      </c>
      <c r="F4" s="17" t="n">
        <v>0</v>
      </c>
      <c r="H4" s="16" t="n">
        <v>10.5500172</v>
      </c>
    </row>
    <row customHeight="1" ht="12.8" r="5" s="12">
      <c r="A5" s="14" t="inlineStr">
        <is>
          <t>2021-10-14</t>
        </is>
      </c>
      <c r="B5" s="15" t="inlineStr">
        <is>
          <t>Buy</t>
        </is>
      </c>
      <c r="C5" s="16" t="n">
        <v>24.108</v>
      </c>
      <c r="D5" s="16" t="n">
        <v>24.108</v>
      </c>
      <c r="E5" s="17" t="n">
        <v>-0.4148</v>
      </c>
      <c r="F5" s="17" t="n">
        <v>-0.4148</v>
      </c>
      <c r="H5" s="16" t="n">
        <v>-9.999998400000001</v>
      </c>
    </row>
    <row customHeight="1" ht="12.8" r="6" s="12">
      <c r="A6" s="15" t="inlineStr">
        <is>
          <t>2021-11-29</t>
        </is>
      </c>
      <c r="B6" s="15" t="inlineStr">
        <is>
          <t>Buy</t>
        </is>
      </c>
      <c r="C6" s="16" t="n">
        <v>22.89</v>
      </c>
      <c r="D6" s="16" t="n">
        <v>22.89</v>
      </c>
      <c r="E6" s="17" t="n">
        <v>-0.4613</v>
      </c>
      <c r="F6" s="17" t="n">
        <v>-0.8761</v>
      </c>
      <c r="H6" s="16" t="n">
        <v>-10</v>
      </c>
    </row>
    <row customHeight="1" ht="12.8" r="7" s="12">
      <c r="A7" s="11" t="inlineStr">
        <is>
          <t>2021-12-20</t>
        </is>
      </c>
      <c r="B7" s="11" t="inlineStr">
        <is>
          <t>Buy</t>
        </is>
      </c>
      <c r="C7" s="11" t="n">
        <v>21.73</v>
      </c>
      <c r="D7" s="11" t="n">
        <v>21.73</v>
      </c>
      <c r="E7" s="11" t="n">
        <v>-0.4861</v>
      </c>
      <c r="F7" s="11" t="n">
        <v>-1.3622</v>
      </c>
      <c r="H7" s="11" t="n">
        <v>-10</v>
      </c>
    </row>
    <row customHeight="1" ht="12.8" r="8" s="12">
      <c r="A8" s="11" t="inlineStr">
        <is>
          <t>2022-01-03</t>
        </is>
      </c>
      <c r="B8" s="11" t="inlineStr">
        <is>
          <t>Sell</t>
        </is>
      </c>
      <c r="C8" s="11" t="n">
        <v>22.61</v>
      </c>
      <c r="D8" s="11" t="n">
        <v>22.61</v>
      </c>
      <c r="E8" s="11" t="n">
        <v>1.3622</v>
      </c>
      <c r="F8" s="11" t="n">
        <v>0</v>
      </c>
      <c r="H8" s="11" t="n">
        <v>30.799342</v>
      </c>
    </row>
    <row customHeight="1" ht="12.8" r="9" s="12">
      <c r="A9" s="11" t="inlineStr">
        <is>
          <t>2022-01-03</t>
        </is>
      </c>
      <c r="B9" s="11" t="inlineStr">
        <is>
          <t>Buy</t>
        </is>
      </c>
      <c r="C9" s="11" t="n">
        <v>22.72</v>
      </c>
      <c r="D9" s="11" t="n">
        <v>22.72</v>
      </c>
      <c r="E9" s="11" t="n">
        <v>-0.4399</v>
      </c>
      <c r="F9" s="11" t="n">
        <v>-0.4399</v>
      </c>
      <c r="H9" s="11" t="n">
        <v>-9.998927</v>
      </c>
    </row>
    <row customHeight="1" ht="12.8" r="10" s="12">
      <c r="A10" s="11" t="inlineStr">
        <is>
          <t>2022-01-11</t>
        </is>
      </c>
      <c r="B10" s="11" t="inlineStr">
        <is>
          <t>Sell</t>
        </is>
      </c>
      <c r="C10" s="11" t="n">
        <v>23.9</v>
      </c>
      <c r="E10" s="11" t="n">
        <v>0.4399</v>
      </c>
      <c r="F10" s="11" t="n">
        <v>0</v>
      </c>
      <c r="H10" s="11" t="n">
        <v>10.51</v>
      </c>
    </row>
    <row customHeight="1" ht="12.8" r="11" s="12">
      <c r="A11" s="11" t="inlineStr">
        <is>
          <t>2022-01-11</t>
        </is>
      </c>
      <c r="B11" s="11" t="inlineStr">
        <is>
          <t>Buy</t>
        </is>
      </c>
      <c r="C11" s="11" t="n">
        <v>23.82</v>
      </c>
      <c r="D11" s="16" t="n">
        <v>23.82</v>
      </c>
      <c r="E11" s="11" t="n">
        <v>-0.4198</v>
      </c>
      <c r="F11" s="11" t="n">
        <v>-0.4198</v>
      </c>
      <c r="H11" s="11" t="n">
        <v>-10</v>
      </c>
    </row>
    <row customHeight="1" ht="12.8" r="12" s="12">
      <c r="A12" s="11" t="inlineStr">
        <is>
          <t>2022-03-24</t>
        </is>
      </c>
      <c r="B12" s="11" t="inlineStr">
        <is>
          <t>Sell</t>
        </is>
      </c>
      <c r="C12" s="11" t="n">
        <v>25.14</v>
      </c>
      <c r="E12" s="11" t="n">
        <v>0.4198</v>
      </c>
      <c r="F12" s="11" t="n">
        <v>0</v>
      </c>
      <c r="H12" s="11" t="n">
        <v>10.55</v>
      </c>
    </row>
    <row customHeight="1" ht="12.8" r="13" s="12">
      <c r="A13" s="11" t="inlineStr">
        <is>
          <t>2022-03-28</t>
        </is>
      </c>
      <c r="B13" s="11" t="inlineStr">
        <is>
          <t>Buy</t>
        </is>
      </c>
      <c r="C13" s="11" t="n">
        <v>25.46</v>
      </c>
      <c r="E13" s="11" t="n">
        <v>-0.7855</v>
      </c>
      <c r="F13" s="11" t="n">
        <v>-0.7855</v>
      </c>
      <c r="H13" s="11" t="n">
        <v>-20</v>
      </c>
    </row>
    <row r="14">
      <c r="A14" s="11" t="inlineStr">
        <is>
          <t>2022-04-04</t>
        </is>
      </c>
      <c r="B14" s="11" t="inlineStr">
        <is>
          <t>Sell</t>
        </is>
      </c>
      <c r="C14" s="11" t="n">
        <v>26.13</v>
      </c>
      <c r="E14" s="11" t="n">
        <v>0.419</v>
      </c>
      <c r="F14" s="11" t="n">
        <v>0</v>
      </c>
      <c r="H14" s="11" t="n">
        <v>10.95</v>
      </c>
    </row>
    <row r="15">
      <c r="A15" s="11" t="inlineStr">
        <is>
          <t>2022-04-04</t>
        </is>
      </c>
      <c r="B15" s="11" t="inlineStr">
        <is>
          <t>Buy</t>
        </is>
      </c>
      <c r="C15" s="11" t="n">
        <v>26.08</v>
      </c>
      <c r="E15" s="11" t="n">
        <v>-0.7672</v>
      </c>
      <c r="F15" s="11" t="n">
        <v>-0.7672</v>
      </c>
      <c r="H15" s="11" t="n">
        <v>-20.01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AJ18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selection activeCell="A14" activeCellId="0" pane="topLeft" sqref="A14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2.8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2.8" r="2" s="12">
      <c r="A2" s="14" t="inlineStr">
        <is>
          <t>Energy Transfer LP Common Units representing limited partner interests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2.8" r="3" s="12">
      <c r="A3" s="14" t="inlineStr">
        <is>
          <t>2021-09-14</t>
        </is>
      </c>
      <c r="B3" s="15" t="inlineStr">
        <is>
          <t>Buy</t>
        </is>
      </c>
      <c r="C3" s="16" t="n">
        <v>9.4595</v>
      </c>
      <c r="D3" s="16" t="n">
        <v>9.4595</v>
      </c>
      <c r="E3" s="17" t="n">
        <v>-1.0582</v>
      </c>
      <c r="F3" s="17" t="n">
        <v>-1.0582</v>
      </c>
      <c r="H3" s="16" t="n">
        <v>-10.0100429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inlineStr">
        <is>
          <t>2021-10-04</t>
        </is>
      </c>
      <c r="B4" s="15" t="inlineStr">
        <is>
          <t>Sell</t>
        </is>
      </c>
      <c r="C4" s="16" t="n">
        <v>9.969799999999999</v>
      </c>
      <c r="D4" s="16" t="n">
        <v>9.969799999999999</v>
      </c>
      <c r="E4" s="17" t="n">
        <v>1.0582</v>
      </c>
      <c r="F4" s="17" t="n">
        <v>0</v>
      </c>
      <c r="H4" s="16" t="n">
        <v>10.55004236</v>
      </c>
    </row>
    <row customHeight="1" ht="12.8" r="5" s="12">
      <c r="A5" s="14" t="inlineStr">
        <is>
          <t>2021-10-05</t>
        </is>
      </c>
      <c r="B5" s="15" t="inlineStr">
        <is>
          <t>Buy</t>
        </is>
      </c>
      <c r="C5" s="16" t="n">
        <v>10.1802</v>
      </c>
      <c r="D5" s="16" t="n">
        <v>10.1802</v>
      </c>
      <c r="E5" s="17" t="n">
        <v>-0.9823</v>
      </c>
      <c r="F5" s="17" t="n">
        <v>-0.9823</v>
      </c>
      <c r="H5" s="16" t="n">
        <v>-10.00001046</v>
      </c>
    </row>
    <row customHeight="1" ht="12.8" r="6" s="12">
      <c r="A6" s="14" t="inlineStr">
        <is>
          <t>2021-11-09</t>
        </is>
      </c>
      <c r="B6" s="15" t="inlineStr">
        <is>
          <t>Buy</t>
        </is>
      </c>
      <c r="C6" s="16" t="n">
        <v>9.67</v>
      </c>
      <c r="D6" s="16" t="n">
        <v>9.67</v>
      </c>
      <c r="E6" s="17" t="n">
        <v>-1.0917</v>
      </c>
      <c r="F6" s="17" t="n">
        <v>-2.074</v>
      </c>
      <c r="H6" s="16" t="n">
        <v>-10.56</v>
      </c>
    </row>
    <row customHeight="1" ht="12.8" r="7" s="12">
      <c r="A7" s="14" t="n">
        <v>44522</v>
      </c>
      <c r="B7" s="15" t="inlineStr">
        <is>
          <t>Buy</t>
        </is>
      </c>
      <c r="C7" s="16" t="n">
        <v>9.16</v>
      </c>
      <c r="D7" s="16" t="n">
        <v>9.16</v>
      </c>
      <c r="E7" s="17" t="n">
        <v>-1.1521</v>
      </c>
      <c r="F7" s="17" t="n">
        <v>-3.2261</v>
      </c>
      <c r="H7" s="16" t="n">
        <v>-9.99</v>
      </c>
    </row>
    <row customHeight="1" ht="12.8" r="8" s="12">
      <c r="A8" s="11" t="inlineStr">
        <is>
          <t>2021-12-02</t>
        </is>
      </c>
      <c r="B8" s="11" t="inlineStr">
        <is>
          <t>Buy</t>
        </is>
      </c>
      <c r="C8" s="11" t="n">
        <v>8.699999999999999</v>
      </c>
      <c r="D8" s="11" t="n">
        <v>8.699999999999999</v>
      </c>
      <c r="E8" s="11" t="n">
        <v>-0.2136</v>
      </c>
      <c r="F8" s="11" t="n">
        <v>-3.4397</v>
      </c>
      <c r="H8" s="11" t="n">
        <v>-1.76</v>
      </c>
    </row>
    <row customHeight="1" ht="12.8" r="9" s="12">
      <c r="A9" s="11" t="inlineStr">
        <is>
          <t>2022-01-05</t>
        </is>
      </c>
      <c r="B9" s="11" t="inlineStr">
        <is>
          <t>Sell</t>
        </is>
      </c>
      <c r="C9" s="11" t="n">
        <v>9.08</v>
      </c>
      <c r="D9" s="11" t="n">
        <v>9.08</v>
      </c>
      <c r="E9" s="11" t="n">
        <v>3.4397</v>
      </c>
      <c r="F9" s="11" t="n">
        <v>0</v>
      </c>
      <c r="H9" s="11" t="n">
        <v>31.232476</v>
      </c>
    </row>
    <row customHeight="1" ht="12.8" r="10" s="12">
      <c r="A10" s="11" t="inlineStr">
        <is>
          <t>2022-01-05</t>
        </is>
      </c>
      <c r="B10" s="11" t="inlineStr">
        <is>
          <t>Buy</t>
        </is>
      </c>
      <c r="C10" s="11" t="n">
        <v>9.029999999999999</v>
      </c>
      <c r="D10" s="11" t="n">
        <v>9.029999999999999</v>
      </c>
      <c r="E10" s="17" t="n">
        <v>-1.186</v>
      </c>
      <c r="F10" s="17" t="n">
        <v>-1.186</v>
      </c>
      <c r="H10" s="16" t="n">
        <v>-10.71</v>
      </c>
    </row>
    <row customHeight="1" ht="12.8" r="11" s="12">
      <c r="A11" s="11" t="inlineStr">
        <is>
          <t>2022-01-12</t>
        </is>
      </c>
      <c r="B11" s="11" t="inlineStr">
        <is>
          <t>Sell</t>
        </is>
      </c>
      <c r="C11" s="11" t="n">
        <v>9.470000000000001</v>
      </c>
      <c r="E11" s="11" t="n">
        <v>1.186</v>
      </c>
      <c r="F11" s="11" t="n">
        <v>0</v>
      </c>
      <c r="H11" s="11" t="n">
        <v>11.22</v>
      </c>
    </row>
    <row customHeight="1" ht="12.8" r="12" s="12">
      <c r="A12" s="11" t="inlineStr">
        <is>
          <t>2022-01-12</t>
        </is>
      </c>
      <c r="B12" s="11" t="inlineStr">
        <is>
          <t>Buy</t>
        </is>
      </c>
      <c r="C12" s="11" t="n">
        <v>9.48</v>
      </c>
      <c r="D12" s="16" t="n">
        <v>9.48</v>
      </c>
      <c r="E12" s="11" t="n">
        <v>-1.1181</v>
      </c>
      <c r="F12" s="11" t="n">
        <v>-1.1181</v>
      </c>
      <c r="H12" s="11" t="n">
        <v>-10.6</v>
      </c>
    </row>
    <row customHeight="1" ht="12.8" r="13" s="12">
      <c r="A13" s="11" t="inlineStr">
        <is>
          <t>2022-02-02</t>
        </is>
      </c>
      <c r="B13" s="11" t="inlineStr">
        <is>
          <t>Sell</t>
        </is>
      </c>
      <c r="C13" s="11" t="n">
        <v>9.98</v>
      </c>
      <c r="E13" s="11" t="n">
        <v>1.1181</v>
      </c>
      <c r="F13" s="11" t="n">
        <v>0</v>
      </c>
      <c r="H13" s="11" t="n">
        <v>11.16</v>
      </c>
    </row>
    <row customHeight="1" ht="12.8" r="14" s="12">
      <c r="A14" s="11" t="inlineStr">
        <is>
          <t>2022-02-03</t>
        </is>
      </c>
      <c r="B14" s="11" t="inlineStr">
        <is>
          <t>Buy</t>
        </is>
      </c>
      <c r="C14" s="11" t="n">
        <v>9.93</v>
      </c>
      <c r="E14" s="11" t="n">
        <v>-1.007</v>
      </c>
      <c r="F14" s="11" t="n">
        <v>-1.007</v>
      </c>
      <c r="H14" s="11" t="n">
        <v>-10</v>
      </c>
    </row>
    <row customHeight="1" ht="12.8" r="15" s="12">
      <c r="A15" s="11" t="inlineStr">
        <is>
          <t>2022-03-25</t>
        </is>
      </c>
      <c r="B15" s="11" t="inlineStr">
        <is>
          <t>Sell</t>
        </is>
      </c>
      <c r="C15" s="11" t="n">
        <v>10.48</v>
      </c>
      <c r="E15" s="11" t="n">
        <v>1.007</v>
      </c>
      <c r="F15" s="11" t="n">
        <v>0</v>
      </c>
      <c r="H15" s="11" t="n">
        <v>10.55</v>
      </c>
    </row>
    <row customHeight="1" ht="12.8" r="16" s="12">
      <c r="A16" s="11" t="inlineStr">
        <is>
          <t>2022-03-28</t>
        </is>
      </c>
      <c r="B16" s="11" t="inlineStr">
        <is>
          <t>Buy</t>
        </is>
      </c>
      <c r="C16" s="11" t="n">
        <v>10.92</v>
      </c>
      <c r="E16" s="11" t="n">
        <v>-1.8315</v>
      </c>
      <c r="F16" s="11" t="n">
        <v>-1.8315</v>
      </c>
      <c r="H16" s="11" t="n">
        <v>-20</v>
      </c>
    </row>
    <row customHeight="1" ht="12.8" r="17" s="12">
      <c r="A17" s="11" t="inlineStr">
        <is>
          <t>2022-03-30</t>
        </is>
      </c>
      <c r="B17" s="11" t="inlineStr">
        <is>
          <t>Sell</t>
        </is>
      </c>
      <c r="C17" s="11" t="n">
        <v>11.48</v>
      </c>
      <c r="E17" s="11" t="n">
        <v>1.8315</v>
      </c>
      <c r="F17" s="11" t="n">
        <v>0</v>
      </c>
      <c r="H17" s="11" t="n">
        <v>21.03</v>
      </c>
    </row>
    <row customHeight="1" ht="12.8" r="18" s="12">
      <c r="A18" s="11" t="inlineStr">
        <is>
          <t>2022-03-31</t>
        </is>
      </c>
      <c r="B18" s="11" t="inlineStr">
        <is>
          <t>Buy</t>
        </is>
      </c>
      <c r="C18" s="11" t="n">
        <v>11.51</v>
      </c>
      <c r="E18" s="11" t="n">
        <v>-1.7361</v>
      </c>
      <c r="F18" s="11" t="n">
        <v>-1.7361</v>
      </c>
      <c r="H18" s="11" t="n">
        <v>-19.98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AJ20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A15" activeCellId="0" pane="bottomLeft" sqref="A15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Exelixis, Inc. Common Stock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2.8" r="3" s="12">
      <c r="A3" s="14" t="inlineStr">
        <is>
          <t>2021-09-21</t>
        </is>
      </c>
      <c r="B3" s="15" t="inlineStr">
        <is>
          <t>Buy</t>
        </is>
      </c>
      <c r="C3" s="16" t="n">
        <v>20.1896</v>
      </c>
      <c r="D3" s="16" t="n">
        <v>20.1896</v>
      </c>
      <c r="E3" s="17" t="n">
        <v>-0.4958</v>
      </c>
      <c r="F3" s="17" t="n">
        <v>-0.4958</v>
      </c>
      <c r="H3" s="16" t="n">
        <v>-10.01000368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inlineStr">
        <is>
          <t>2021-09-30</t>
        </is>
      </c>
      <c r="B4" s="15" t="inlineStr">
        <is>
          <t>Sell</t>
        </is>
      </c>
      <c r="C4" s="16" t="n">
        <v>21.2989</v>
      </c>
      <c r="D4" s="16" t="n">
        <v>21.2989</v>
      </c>
      <c r="E4" s="17" t="n">
        <v>0.4958</v>
      </c>
      <c r="F4" s="17" t="n">
        <v>0</v>
      </c>
      <c r="H4" s="16" t="n">
        <v>10.55999462</v>
      </c>
    </row>
    <row customHeight="1" ht="12.8" r="5" s="12">
      <c r="A5" s="14" t="inlineStr">
        <is>
          <t>2021-09-30</t>
        </is>
      </c>
      <c r="B5" s="15" t="inlineStr">
        <is>
          <t>Buy</t>
        </is>
      </c>
      <c r="C5" s="16" t="n">
        <v>21.3615</v>
      </c>
      <c r="D5" s="16" t="n">
        <v>21.3615</v>
      </c>
      <c r="E5" s="17" t="n">
        <v>-0.4686</v>
      </c>
      <c r="F5" s="17" t="n">
        <v>-0.4686</v>
      </c>
      <c r="H5" s="16" t="n">
        <v>-10.0099989</v>
      </c>
    </row>
    <row customHeight="1" ht="12.8" r="6" s="12">
      <c r="A6" s="14" t="inlineStr">
        <is>
          <t>2021-11-04</t>
        </is>
      </c>
      <c r="B6" s="15" t="inlineStr">
        <is>
          <t>Buy</t>
        </is>
      </c>
      <c r="C6" s="16" t="n">
        <v>20.14</v>
      </c>
      <c r="D6" s="16" t="n">
        <v>20.14</v>
      </c>
      <c r="E6" s="17" t="n">
        <v>-0.5288</v>
      </c>
      <c r="F6" s="17" t="n">
        <v>-0.9974</v>
      </c>
      <c r="H6" s="16" t="n">
        <v>-10</v>
      </c>
    </row>
    <row customHeight="1" ht="12.8" r="7" s="12">
      <c r="A7" s="14" t="inlineStr">
        <is>
          <t>2021-11-11</t>
        </is>
      </c>
      <c r="B7" s="15" t="inlineStr">
        <is>
          <t>Buy</t>
        </is>
      </c>
      <c r="C7" s="16" t="n">
        <v>18.12</v>
      </c>
      <c r="D7" s="16" t="n">
        <v>18.12</v>
      </c>
      <c r="E7" s="17" t="n">
        <v>-0.5518999999999999</v>
      </c>
      <c r="F7" s="17" t="n">
        <v>-1.0975</v>
      </c>
      <c r="H7" s="16" t="n">
        <v>-10</v>
      </c>
    </row>
    <row customHeight="1" ht="12.8" r="8" s="12">
      <c r="A8" s="11" t="inlineStr">
        <is>
          <t>2021-12-03</t>
        </is>
      </c>
      <c r="B8" s="11" t="inlineStr">
        <is>
          <t>Buy</t>
        </is>
      </c>
      <c r="C8" s="11" t="n">
        <v>17.16</v>
      </c>
      <c r="D8" s="11" t="n">
        <v>17.16</v>
      </c>
      <c r="E8" s="11" t="n">
        <v>-0.6165</v>
      </c>
      <c r="F8" s="11" t="n">
        <v>-1.714</v>
      </c>
      <c r="H8" s="11" t="n">
        <v>-10</v>
      </c>
    </row>
    <row customHeight="1" ht="12.8" r="9" s="12">
      <c r="A9" s="11" t="inlineStr">
        <is>
          <t>2021-12-16</t>
        </is>
      </c>
      <c r="B9" s="11" t="inlineStr">
        <is>
          <t>Sell</t>
        </is>
      </c>
      <c r="C9" s="11" t="n">
        <v>18.05</v>
      </c>
      <c r="D9" s="11" t="n">
        <v>18.05</v>
      </c>
      <c r="E9" s="11" t="n">
        <v>1.714</v>
      </c>
      <c r="F9" s="11" t="n">
        <v>0</v>
      </c>
      <c r="H9" s="11" t="n">
        <v>30.94</v>
      </c>
    </row>
    <row customHeight="1" ht="12.8" r="10" s="12">
      <c r="A10" s="11" t="inlineStr">
        <is>
          <t>2021-12-16</t>
        </is>
      </c>
      <c r="B10" s="11" t="inlineStr">
        <is>
          <t>Buy</t>
        </is>
      </c>
      <c r="C10" s="11" t="n">
        <v>17.98</v>
      </c>
      <c r="D10" s="11" t="n">
        <v>17.98</v>
      </c>
      <c r="E10" s="11" t="n">
        <v>-0.5558999999999999</v>
      </c>
      <c r="F10" s="11" t="n">
        <v>-0.5558999999999999</v>
      </c>
      <c r="H10" s="11" t="n">
        <v>-10</v>
      </c>
    </row>
    <row customHeight="1" ht="12.8" r="11" s="12">
      <c r="A11" s="11" t="inlineStr">
        <is>
          <t>2021-12-20</t>
        </is>
      </c>
      <c r="B11" s="11" t="inlineStr">
        <is>
          <t>Sell</t>
        </is>
      </c>
      <c r="C11" s="11" t="n">
        <v>18.68</v>
      </c>
      <c r="D11" s="11" t="n">
        <v>18.68</v>
      </c>
      <c r="E11" s="11" t="n">
        <v>0.5558999999999999</v>
      </c>
      <c r="F11" s="11" t="n">
        <v>0</v>
      </c>
      <c r="H11" s="11" t="n">
        <v>10.38</v>
      </c>
    </row>
    <row customHeight="1" ht="12.8" r="12" s="12">
      <c r="A12" s="11" t="inlineStr">
        <is>
          <t>2021-12-20</t>
        </is>
      </c>
      <c r="B12" s="11" t="inlineStr">
        <is>
          <t>Buy</t>
        </is>
      </c>
      <c r="C12" s="11" t="n">
        <v>18.72</v>
      </c>
      <c r="D12" s="11" t="n">
        <v>18.72</v>
      </c>
      <c r="E12" s="11" t="n">
        <v>-0.5342</v>
      </c>
      <c r="F12" s="11" t="n">
        <v>-0.5342</v>
      </c>
      <c r="H12" s="11" t="n">
        <v>-10</v>
      </c>
    </row>
    <row customHeight="1" ht="12.8" r="13" s="12">
      <c r="A13" s="11" t="inlineStr">
        <is>
          <t>2022-02-22</t>
        </is>
      </c>
      <c r="B13" s="11" t="inlineStr">
        <is>
          <t>Sell</t>
        </is>
      </c>
      <c r="C13" s="11" t="n">
        <v>19.7</v>
      </c>
      <c r="E13" s="11" t="n">
        <v>0.5342</v>
      </c>
      <c r="F13" s="11" t="n">
        <v>0</v>
      </c>
      <c r="H13" s="11" t="n">
        <v>10.52</v>
      </c>
    </row>
    <row customHeight="1" ht="12.8" r="14" s="12">
      <c r="A14" s="11" t="inlineStr">
        <is>
          <t>2022-02-22</t>
        </is>
      </c>
      <c r="B14" s="11" t="inlineStr">
        <is>
          <t>Buy</t>
        </is>
      </c>
      <c r="C14" s="11" t="n">
        <v>19.5</v>
      </c>
      <c r="E14" s="11" t="n">
        <v>-0.5125999999999999</v>
      </c>
      <c r="F14" s="11" t="n">
        <v>-0.5125999999999999</v>
      </c>
      <c r="H14" s="11" t="n">
        <v>-10</v>
      </c>
    </row>
    <row customHeight="1" ht="12.8" r="15" s="12">
      <c r="A15" s="11" t="inlineStr">
        <is>
          <t>2022-03-01</t>
        </is>
      </c>
      <c r="B15" s="11" t="inlineStr">
        <is>
          <t>Sell</t>
        </is>
      </c>
      <c r="C15" s="11" t="n">
        <v>21.14</v>
      </c>
      <c r="E15" s="11" t="n">
        <v>0.5125999999999999</v>
      </c>
      <c r="F15" s="11" t="n">
        <v>0</v>
      </c>
      <c r="H15" s="11" t="n">
        <v>10.84</v>
      </c>
    </row>
    <row customHeight="1" ht="12.8" r="16" s="12">
      <c r="A16" s="11" t="inlineStr">
        <is>
          <t>2022-03-01</t>
        </is>
      </c>
      <c r="B16" s="11" t="inlineStr">
        <is>
          <t>Buy</t>
        </is>
      </c>
      <c r="C16" s="11" t="n">
        <v>20.98</v>
      </c>
      <c r="E16" s="11" t="n">
        <v>-0.4766</v>
      </c>
      <c r="F16" s="11" t="n">
        <v>-0.4766</v>
      </c>
      <c r="H16" s="11" t="n">
        <v>-10</v>
      </c>
    </row>
    <row customHeight="1" ht="12.8" r="17" s="12">
      <c r="A17" s="11" t="inlineStr">
        <is>
          <t>2022-03-30</t>
        </is>
      </c>
      <c r="B17" s="11" t="inlineStr">
        <is>
          <t>Sell</t>
        </is>
      </c>
      <c r="C17" s="11" t="n">
        <v>22.41</v>
      </c>
      <c r="E17" s="11" t="n">
        <v>0.4766</v>
      </c>
      <c r="F17" s="11" t="n">
        <v>0</v>
      </c>
      <c r="H17" s="11" t="n">
        <v>10.68</v>
      </c>
    </row>
    <row customHeight="1" ht="12.8" r="18" s="12">
      <c r="A18" s="11" t="inlineStr">
        <is>
          <t>2022-03-30</t>
        </is>
      </c>
      <c r="B18" s="11" t="inlineStr">
        <is>
          <t>Buy</t>
        </is>
      </c>
      <c r="C18" s="11" t="n">
        <v>22.38</v>
      </c>
      <c r="E18" s="11" t="n">
        <v>-0.8937</v>
      </c>
      <c r="F18" s="11" t="n">
        <v>-0.8937</v>
      </c>
      <c r="H18" s="11" t="n">
        <v>-20</v>
      </c>
    </row>
    <row r="19">
      <c r="A19" s="11" t="inlineStr">
        <is>
          <t>2022-04-04</t>
        </is>
      </c>
      <c r="B19" s="11" t="inlineStr">
        <is>
          <t>Sell</t>
        </is>
      </c>
      <c r="C19" s="11" t="n">
        <v>23.19</v>
      </c>
      <c r="E19" s="11" t="n">
        <v>0.4766</v>
      </c>
      <c r="F19" s="11" t="n">
        <v>0</v>
      </c>
      <c r="H19" s="11" t="n">
        <v>11.05</v>
      </c>
    </row>
    <row r="20">
      <c r="A20" s="11" t="inlineStr">
        <is>
          <t>2022-04-04</t>
        </is>
      </c>
      <c r="B20" s="11" t="inlineStr">
        <is>
          <t>Buy</t>
        </is>
      </c>
      <c r="C20" s="11" t="n">
        <v>23.2</v>
      </c>
      <c r="E20" s="11" t="n">
        <v>-0.8628</v>
      </c>
      <c r="F20" s="11" t="n">
        <v>-0.8628</v>
      </c>
      <c r="H20" s="11" t="n">
        <v>-20.02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AJ37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3" xSplit="0" ySplit="1"/>
      <selection activeCell="A1" activeCellId="0" pane="topLeft" sqref="A1"/>
      <selection activeCell="A37" activeCellId="0" pane="bottomLeft" sqref="A37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Ford Motor Company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6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SUMPRODUCT(YEAR(A3:A1000)=2021,MONTH(A3:A1000)=5,H3:H1000)</f>
        <v/>
      </c>
      <c r="W2" s="15" t="inlineStr">
        <is>
          <t>June</t>
        </is>
      </c>
      <c r="X2" s="16">
        <f>SUMPRODUCT(YEAR(A3:A1000)=2021,MONTH(A3:A1000)=6,H3:H1000)</f>
        <v/>
      </c>
      <c r="Y2" s="15" t="inlineStr">
        <is>
          <t>July</t>
        </is>
      </c>
      <c r="Z2" s="16">
        <f>SUMPRODUCT(YEAR(A3:A1000)=2021,MONTH(A3:A1000)=7,H3:H1000)</f>
        <v/>
      </c>
      <c r="AA2" s="15" t="inlineStr">
        <is>
          <t>August</t>
        </is>
      </c>
      <c r="AB2" s="16">
        <f>SUMPRODUCT(YEAR(A3:A1000)=2021,YEAR(A3:A1000)=2021,MONTH(A3:A1000)=8,H3:H1000)</f>
        <v/>
      </c>
      <c r="AC2" s="15" t="inlineStr">
        <is>
          <t>September</t>
        </is>
      </c>
      <c r="AD2" s="16">
        <f>SUMPRODUCT(YEAR(A3:A1000)=2021,MONTH(A3:A1000)=9,H3:H1000)</f>
        <v/>
      </c>
      <c r="AE2" s="15" t="inlineStr">
        <is>
          <t>October</t>
        </is>
      </c>
      <c r="AF2" s="16">
        <f>SUMPRODUCT(YEAR(A3:A1000)=2021,MONTH(A3:A1000)=10,H3:H1000)</f>
        <v/>
      </c>
      <c r="AG2" s="15" t="inlineStr">
        <is>
          <t>November</t>
        </is>
      </c>
      <c r="AH2" s="16">
        <f>SUMPRODUCT(YEAR(A3:A1000)=2021,MONTH(A3:A1000)=11,H3:H1000)</f>
        <v/>
      </c>
      <c r="AI2" s="15" t="inlineStr">
        <is>
          <t>December</t>
        </is>
      </c>
      <c r="AJ2" s="16">
        <f>SUMPRODUCT(YEAR(A3:A1000)=2021,MONTH(A3:A1000)=12,H3:H1000)</f>
        <v/>
      </c>
    </row>
    <row customHeight="1" ht="15" r="3" s="12">
      <c r="A3" s="14" t="n">
        <v>44344</v>
      </c>
      <c r="B3" s="15" t="inlineStr">
        <is>
          <t>Buy</t>
        </is>
      </c>
      <c r="C3" s="16" t="n">
        <v>14.941</v>
      </c>
      <c r="D3" s="16" t="n">
        <v>14.941</v>
      </c>
      <c r="E3" s="17" t="n">
        <v>-0.6693</v>
      </c>
      <c r="F3" s="17" t="n">
        <v>0.6693</v>
      </c>
      <c r="H3" s="16" t="n">
        <v>-10</v>
      </c>
      <c r="I3" s="16" t="n"/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n">
        <v>44350</v>
      </c>
      <c r="B4" s="15" t="inlineStr">
        <is>
          <t>Sell</t>
        </is>
      </c>
      <c r="C4" s="16" t="n">
        <v>15.7777</v>
      </c>
      <c r="D4" s="16" t="n">
        <v>15.7777</v>
      </c>
      <c r="E4" s="17" t="n">
        <v>0.6693</v>
      </c>
      <c r="F4" s="17" t="n">
        <v>0.6693</v>
      </c>
      <c r="H4" s="16" t="n">
        <v>10.56001461</v>
      </c>
    </row>
    <row customHeight="1" ht="12.8" r="5" s="12">
      <c r="A5" s="14" t="n">
        <v>44350</v>
      </c>
      <c r="B5" s="15" t="inlineStr">
        <is>
          <t>Buy</t>
        </is>
      </c>
      <c r="C5" s="16" t="n">
        <v>15.8806</v>
      </c>
      <c r="D5" s="16" t="n">
        <v>15.8806</v>
      </c>
      <c r="E5" s="17" t="n">
        <v>-0.6297</v>
      </c>
      <c r="F5" s="17" t="n">
        <v>-0.6297</v>
      </c>
      <c r="H5" s="16" t="n">
        <v>-10.00001382</v>
      </c>
    </row>
    <row customHeight="1" ht="12.8" r="6" s="12">
      <c r="A6" s="14" t="n">
        <v>44378</v>
      </c>
      <c r="B6" s="15" t="inlineStr">
        <is>
          <t>Sell</t>
        </is>
      </c>
      <c r="C6" s="16" t="n">
        <v>14.8801</v>
      </c>
      <c r="D6" s="16" t="n">
        <v>14.8801</v>
      </c>
      <c r="E6" s="17" t="n">
        <v>0.6297</v>
      </c>
      <c r="F6" s="17" t="n">
        <v>0.6297</v>
      </c>
      <c r="H6" s="16" t="n">
        <v>9.369998969999999</v>
      </c>
    </row>
    <row customHeight="1" ht="12.8" r="7" s="12">
      <c r="A7" s="14" t="n">
        <v>44378</v>
      </c>
      <c r="B7" s="15" t="inlineStr">
        <is>
          <t>Buy</t>
        </is>
      </c>
      <c r="C7" s="16" t="n">
        <v>14.8898</v>
      </c>
      <c r="D7" s="16" t="n">
        <v>14.8898</v>
      </c>
      <c r="E7" s="17" t="n">
        <v>-0.6716</v>
      </c>
      <c r="F7" s="17" t="n">
        <v>-0.6716</v>
      </c>
      <c r="H7" s="16" t="n">
        <v>-9.999989680000001</v>
      </c>
    </row>
    <row customHeight="1" ht="12.8" r="8" s="12">
      <c r="A8" s="14" t="n">
        <v>44378</v>
      </c>
      <c r="B8" s="15" t="inlineStr">
        <is>
          <t>Buy</t>
        </is>
      </c>
      <c r="C8" s="16" t="n">
        <v>14.94</v>
      </c>
      <c r="D8" s="16" t="n">
        <v>14.94</v>
      </c>
      <c r="E8" s="17" t="n">
        <v>-0.6693</v>
      </c>
      <c r="F8" s="17" t="n">
        <v>-1.3409</v>
      </c>
      <c r="H8" s="16" t="n">
        <v>-10</v>
      </c>
    </row>
    <row customHeight="1" ht="12.8" r="9" s="12">
      <c r="A9" s="14" t="n">
        <v>44379</v>
      </c>
      <c r="B9" s="15" t="inlineStr">
        <is>
          <t>Buy</t>
        </is>
      </c>
      <c r="C9" s="16" t="n">
        <v>15.656</v>
      </c>
      <c r="D9" s="16" t="n">
        <v>15.656</v>
      </c>
      <c r="E9" s="17" t="n">
        <v>-0.672</v>
      </c>
      <c r="F9" s="17" t="n">
        <v>-2.0129</v>
      </c>
      <c r="H9" s="16" t="n">
        <v>-10.01</v>
      </c>
    </row>
    <row customHeight="1" ht="12.8" r="10" s="12">
      <c r="A10" s="14" t="n">
        <v>44385</v>
      </c>
      <c r="B10" s="15" t="inlineStr">
        <is>
          <t>Buy</t>
        </is>
      </c>
      <c r="C10" s="16" t="n">
        <v>15.58473</v>
      </c>
      <c r="D10" s="16" t="n">
        <v>15.58473</v>
      </c>
      <c r="E10" s="17" t="n">
        <v>-0.7128</v>
      </c>
      <c r="F10" s="17" t="n">
        <v>-2.7257</v>
      </c>
      <c r="H10" s="16" t="n">
        <v>-10</v>
      </c>
    </row>
    <row customHeight="1" ht="12.8" r="11" s="12">
      <c r="A11" s="14" t="n">
        <v>44403</v>
      </c>
      <c r="B11" s="15" t="inlineStr">
        <is>
          <t>Buy</t>
        </is>
      </c>
      <c r="C11" s="16" t="n">
        <v>15.50620575</v>
      </c>
      <c r="D11" s="16" t="n">
        <v>15.50620575</v>
      </c>
      <c r="E11" s="17" t="n">
        <v>-0.7168</v>
      </c>
      <c r="F11" s="17" t="n">
        <v>-3.4425</v>
      </c>
      <c r="H11" s="16" t="n">
        <v>-10</v>
      </c>
    </row>
    <row customHeight="1" ht="12.8" r="12" s="12">
      <c r="A12" s="14" t="n">
        <v>44404</v>
      </c>
      <c r="B12" s="15" t="inlineStr">
        <is>
          <t>Buy</t>
        </is>
      </c>
      <c r="C12" s="16" t="n">
        <v>13.84</v>
      </c>
      <c r="D12" s="16" t="n">
        <v>13.84</v>
      </c>
      <c r="E12" s="17" t="n">
        <v>-0.7225</v>
      </c>
      <c r="F12" s="17" t="n">
        <v>-4.165</v>
      </c>
      <c r="H12" s="16" t="n">
        <v>-10</v>
      </c>
    </row>
    <row customHeight="1" ht="12.8" r="13" s="12">
      <c r="A13" s="14" t="inlineStr">
        <is>
          <t>2021-10-04</t>
        </is>
      </c>
      <c r="B13" s="15" t="inlineStr">
        <is>
          <t>Sell</t>
        </is>
      </c>
      <c r="C13" s="16" t="n">
        <v>14.5426</v>
      </c>
      <c r="D13" s="16" t="n">
        <v>14.5426</v>
      </c>
      <c r="E13" s="17" t="n">
        <v>4.165</v>
      </c>
      <c r="F13" s="17" t="n">
        <v>0</v>
      </c>
      <c r="H13" s="16" t="n">
        <v>60.569929</v>
      </c>
    </row>
    <row customHeight="1" ht="12.8" r="14" s="12">
      <c r="A14" s="14" t="inlineStr">
        <is>
          <t>2021-10-04</t>
        </is>
      </c>
      <c r="B14" s="15" t="inlineStr">
        <is>
          <t>Buy</t>
        </is>
      </c>
      <c r="C14" s="16" t="n">
        <v>14.4592</v>
      </c>
      <c r="D14" s="16" t="n">
        <v>14.4592</v>
      </c>
      <c r="E14" s="17" t="n">
        <v>-0.6916</v>
      </c>
      <c r="F14" s="17" t="n">
        <v>-0.6916</v>
      </c>
      <c r="H14" s="16" t="n">
        <v>-9.99998272</v>
      </c>
    </row>
    <row customHeight="1" ht="12.8" r="15" s="12">
      <c r="A15" s="14" t="inlineStr">
        <is>
          <t>2021-10-08</t>
        </is>
      </c>
      <c r="B15" s="15" t="inlineStr">
        <is>
          <t>Sell</t>
        </is>
      </c>
      <c r="C15" s="16" t="n">
        <v>15.2834</v>
      </c>
      <c r="D15" s="16" t="n">
        <v>15.2834</v>
      </c>
      <c r="E15" s="17" t="n">
        <v>0.6916</v>
      </c>
      <c r="F15" s="17" t="n">
        <v>0</v>
      </c>
      <c r="H15" s="16" t="n">
        <v>10.56999944</v>
      </c>
    </row>
    <row customHeight="1" ht="12.8" r="16" s="12">
      <c r="A16" s="14" t="inlineStr">
        <is>
          <t>2021-10-12</t>
        </is>
      </c>
      <c r="B16" s="15" t="inlineStr">
        <is>
          <t>Buy</t>
        </is>
      </c>
      <c r="C16" s="16" t="n">
        <v>15.4202</v>
      </c>
      <c r="D16" s="16" t="n">
        <v>15.4202</v>
      </c>
      <c r="E16" s="17" t="n">
        <v>-0.6485</v>
      </c>
      <c r="F16" s="17" t="n">
        <v>-0.6485</v>
      </c>
      <c r="H16" s="16" t="n">
        <v>-9.9999997</v>
      </c>
    </row>
    <row customHeight="1" ht="12.8" r="17" s="12">
      <c r="A17" s="14" t="inlineStr">
        <is>
          <t>2021-10-21</t>
        </is>
      </c>
      <c r="B17" s="15" t="inlineStr">
        <is>
          <t>Sell</t>
        </is>
      </c>
      <c r="C17" s="16" t="n">
        <v>16.3917</v>
      </c>
      <c r="D17" s="16" t="n">
        <v>16.3917</v>
      </c>
      <c r="E17" s="17" t="n">
        <v>0.6485</v>
      </c>
      <c r="F17" s="17" t="n">
        <v>0</v>
      </c>
      <c r="H17" s="16" t="n">
        <v>10.63001745</v>
      </c>
    </row>
    <row customHeight="1" ht="12.8" r="18" s="12">
      <c r="A18" s="14" t="inlineStr">
        <is>
          <t>2021-10-21</t>
        </is>
      </c>
      <c r="B18" s="15" t="inlineStr">
        <is>
          <t>Buy</t>
        </is>
      </c>
      <c r="C18" s="16" t="n">
        <v>16.38</v>
      </c>
      <c r="D18" s="16" t="n">
        <v>16.38</v>
      </c>
      <c r="E18" s="17" t="n">
        <v>-0.6105</v>
      </c>
      <c r="F18" s="17" t="n">
        <v>-0.6105</v>
      </c>
      <c r="H18" s="16" t="n">
        <v>-9.99999</v>
      </c>
    </row>
    <row customHeight="1" ht="12.8" r="19" s="12">
      <c r="A19" s="14" t="inlineStr">
        <is>
          <t>2021-10-28</t>
        </is>
      </c>
      <c r="B19" s="15" t="inlineStr">
        <is>
          <t>Sell</t>
        </is>
      </c>
      <c r="C19" s="16" t="n">
        <v>17.385</v>
      </c>
      <c r="D19" s="16" t="n">
        <v>17.385</v>
      </c>
      <c r="E19" s="17" t="n">
        <v>0.6105</v>
      </c>
      <c r="F19" s="17" t="n">
        <v>0</v>
      </c>
      <c r="H19" s="16" t="n">
        <v>10.61</v>
      </c>
    </row>
    <row customHeight="1" ht="12.8" r="20" s="12">
      <c r="A20" s="14" t="inlineStr">
        <is>
          <t>2021-10-28</t>
        </is>
      </c>
      <c r="B20" s="15" t="inlineStr">
        <is>
          <t>Buy</t>
        </is>
      </c>
      <c r="C20" s="16" t="n">
        <v>16.995</v>
      </c>
      <c r="D20" s="16" t="n">
        <v>16.995</v>
      </c>
      <c r="E20" s="17" t="n">
        <v>-0.5881999999999999</v>
      </c>
      <c r="F20" s="17" t="n">
        <v>-0.5881999999999999</v>
      </c>
      <c r="H20" s="16" t="n">
        <v>-10</v>
      </c>
    </row>
    <row customHeight="1" ht="12.8" r="21" s="12">
      <c r="A21" s="14" t="inlineStr">
        <is>
          <t>2021-11-02</t>
        </is>
      </c>
      <c r="B21" s="15" t="inlineStr">
        <is>
          <t>Sell</t>
        </is>
      </c>
      <c r="C21" s="16" t="n">
        <v>17.995</v>
      </c>
      <c r="D21" s="16" t="n">
        <v>17.995</v>
      </c>
      <c r="E21" s="17" t="n">
        <v>0.5881999999999999</v>
      </c>
      <c r="F21" s="17" t="n">
        <v>0</v>
      </c>
      <c r="H21" s="16" t="n">
        <v>10.58</v>
      </c>
    </row>
    <row customHeight="1" ht="12.8" r="22" s="12">
      <c r="A22" s="14" t="inlineStr">
        <is>
          <t>2021-11-02</t>
        </is>
      </c>
      <c r="B22" s="15" t="inlineStr">
        <is>
          <t>Buy</t>
        </is>
      </c>
      <c r="C22" s="16" t="n">
        <v>17.925</v>
      </c>
      <c r="D22" s="16" t="n">
        <v>17.925</v>
      </c>
      <c r="E22" s="17" t="n">
        <v>-0.5577</v>
      </c>
      <c r="F22" s="17" t="n">
        <v>-0.5577</v>
      </c>
      <c r="H22" s="16" t="n">
        <v>-10</v>
      </c>
    </row>
    <row customHeight="1" ht="12.8" r="23" s="12">
      <c r="A23" s="14" t="inlineStr">
        <is>
          <t>2021-11-04</t>
        </is>
      </c>
      <c r="B23" s="15" t="inlineStr">
        <is>
          <t>Sell</t>
        </is>
      </c>
      <c r="C23" s="16" t="n">
        <v>19.24</v>
      </c>
      <c r="D23" s="16" t="n">
        <v>19.24</v>
      </c>
      <c r="E23" s="17" t="n">
        <v>0.5577</v>
      </c>
      <c r="F23" s="17" t="n">
        <v>0</v>
      </c>
      <c r="H23" s="16" t="n">
        <v>10.73</v>
      </c>
    </row>
    <row customHeight="1" ht="12.8" r="24" s="12">
      <c r="A24" s="14" t="inlineStr">
        <is>
          <t>2021-11-05</t>
        </is>
      </c>
      <c r="B24" s="15" t="inlineStr">
        <is>
          <t>Buy</t>
        </is>
      </c>
      <c r="C24" s="16" t="n">
        <v>19.52</v>
      </c>
      <c r="D24" s="16" t="n">
        <v>19.52</v>
      </c>
      <c r="E24" s="17" t="n">
        <v>-0.5123</v>
      </c>
      <c r="F24" s="17" t="n">
        <v>-0.5123</v>
      </c>
      <c r="H24" s="16" t="n">
        <v>-10</v>
      </c>
    </row>
    <row customHeight="1" ht="12.8" r="25" s="12">
      <c r="A25" s="15" t="inlineStr">
        <is>
          <t>2021-11-22</t>
        </is>
      </c>
      <c r="B25" s="15" t="inlineStr">
        <is>
          <t>Sell</t>
        </is>
      </c>
      <c r="C25" s="16" t="n">
        <v>20.46</v>
      </c>
      <c r="D25" s="16" t="n">
        <v>20.46</v>
      </c>
      <c r="E25" s="17" t="n">
        <v>0.5123</v>
      </c>
      <c r="F25" s="17" t="n">
        <v>0</v>
      </c>
      <c r="H25" s="16" t="n">
        <v>10.48</v>
      </c>
    </row>
    <row customHeight="1" ht="12.8" r="26" s="12">
      <c r="A26" s="15" t="inlineStr">
        <is>
          <t>2021-11-22</t>
        </is>
      </c>
      <c r="B26" s="15" t="inlineStr">
        <is>
          <t>Buy</t>
        </is>
      </c>
      <c r="C26" s="16" t="n">
        <v>20.7</v>
      </c>
      <c r="D26" s="16" t="n">
        <v>20.7</v>
      </c>
      <c r="E26" s="17" t="n">
        <v>-0.4829</v>
      </c>
      <c r="F26" s="17" t="n">
        <v>-0.4829</v>
      </c>
      <c r="H26" s="16" t="n">
        <v>-10</v>
      </c>
    </row>
    <row customHeight="1" ht="12.8" r="27" s="12">
      <c r="A27" s="11" t="inlineStr">
        <is>
          <t>2022-01-03</t>
        </is>
      </c>
      <c r="B27" s="11" t="inlineStr">
        <is>
          <t>Sell</t>
        </is>
      </c>
      <c r="C27" s="11" t="n">
        <v>21.68</v>
      </c>
      <c r="D27" s="11" t="n"/>
      <c r="E27" s="11" t="n">
        <v>0.4829</v>
      </c>
      <c r="F27" s="11" t="n">
        <v>0</v>
      </c>
      <c r="H27" s="11" t="n">
        <v>10.459614</v>
      </c>
    </row>
    <row customHeight="1" ht="12.8" r="28" s="12">
      <c r="A28" s="11" t="inlineStr">
        <is>
          <t>2022-01-03</t>
        </is>
      </c>
      <c r="B28" s="11" t="inlineStr">
        <is>
          <t>Buy</t>
        </is>
      </c>
      <c r="C28" s="11" t="n">
        <v>21.62</v>
      </c>
      <c r="D28" s="11" t="n"/>
      <c r="E28" s="11" t="n">
        <v>-0.4625</v>
      </c>
      <c r="F28" s="11" t="n">
        <v>-0.4625</v>
      </c>
      <c r="H28" s="11" t="n">
        <v>-9.985374999999999</v>
      </c>
    </row>
    <row customHeight="1" ht="12.8" r="29" s="12">
      <c r="A29" s="11" t="inlineStr">
        <is>
          <t>2022-01-04</t>
        </is>
      </c>
      <c r="B29" s="11" t="inlineStr">
        <is>
          <t>Sell</t>
        </is>
      </c>
      <c r="C29" s="11" t="n">
        <v>23.17</v>
      </c>
      <c r="D29" s="11" t="n"/>
      <c r="E29" s="11" t="n">
        <v>0.4625</v>
      </c>
      <c r="F29" s="11" t="n">
        <v>0</v>
      </c>
      <c r="H29" s="11" t="n">
        <v>10.753125</v>
      </c>
    </row>
    <row customHeight="1" ht="12.8" r="30" s="12">
      <c r="A30" s="11" t="inlineStr">
        <is>
          <t>2022-01-04</t>
        </is>
      </c>
      <c r="B30" s="11" t="inlineStr">
        <is>
          <t>Buy</t>
        </is>
      </c>
      <c r="C30" s="11" t="n">
        <v>23.68</v>
      </c>
      <c r="D30" s="11" t="n"/>
      <c r="E30" s="11" t="n">
        <v>-0.4474</v>
      </c>
      <c r="F30" s="11" t="n">
        <v>-0.4474</v>
      </c>
      <c r="H30" s="11" t="n">
        <v>-10.657068</v>
      </c>
    </row>
    <row customHeight="1" ht="12.8" r="31" s="12">
      <c r="A31" s="11" t="inlineStr">
        <is>
          <t>2022-01-07</t>
        </is>
      </c>
      <c r="B31" s="11" t="inlineStr">
        <is>
          <t>Sell</t>
        </is>
      </c>
      <c r="C31" s="11" t="n">
        <v>24.71</v>
      </c>
      <c r="E31" s="11" t="n">
        <v>0.4474</v>
      </c>
      <c r="F31" s="11" t="n">
        <v>0</v>
      </c>
      <c r="H31" s="11" t="n">
        <v>11.05</v>
      </c>
    </row>
    <row customHeight="1" ht="12.8" r="32" s="12">
      <c r="A32" s="11" t="inlineStr">
        <is>
          <t>2022-01-07</t>
        </is>
      </c>
      <c r="B32" s="11" t="inlineStr">
        <is>
          <t>Buy</t>
        </is>
      </c>
      <c r="C32" s="11" t="n">
        <v>24.45</v>
      </c>
      <c r="E32" s="11" t="n">
        <v>-0.4092</v>
      </c>
      <c r="F32" s="11" t="n">
        <v>-0.4092</v>
      </c>
      <c r="H32" s="11" t="n">
        <v>-10</v>
      </c>
    </row>
    <row customHeight="1" ht="12.8" r="33" s="12">
      <c r="A33" s="11" t="inlineStr">
        <is>
          <t>2022-01-13</t>
        </is>
      </c>
      <c r="B33" s="11" t="inlineStr">
        <is>
          <t>Sell</t>
        </is>
      </c>
      <c r="C33" s="11" t="n">
        <v>25.48</v>
      </c>
      <c r="E33" s="11" t="n">
        <v>0.4092</v>
      </c>
      <c r="F33" s="11" t="n">
        <v>0</v>
      </c>
      <c r="H33" s="11" t="n">
        <v>10.43</v>
      </c>
    </row>
    <row customHeight="1" ht="12.8" r="34" s="12">
      <c r="A34" s="11" t="inlineStr">
        <is>
          <t>2022-01-13</t>
        </is>
      </c>
      <c r="B34" s="11" t="inlineStr">
        <is>
          <t>Buy</t>
        </is>
      </c>
      <c r="C34" s="11" t="n">
        <v>25.67</v>
      </c>
      <c r="E34" s="11" t="n">
        <v>-0.3893</v>
      </c>
      <c r="F34" s="11" t="n">
        <v>-0.3893</v>
      </c>
      <c r="H34" s="11" t="n">
        <v>-9.99</v>
      </c>
    </row>
    <row customHeight="1" ht="12.8" r="35" s="12">
      <c r="A35" s="11" t="inlineStr">
        <is>
          <t>2022-01-19</t>
        </is>
      </c>
      <c r="B35" s="11" t="inlineStr">
        <is>
          <t>Buy</t>
        </is>
      </c>
      <c r="C35" s="11" t="n">
        <v>22.89</v>
      </c>
      <c r="D35" s="11" t="n">
        <v>22.89</v>
      </c>
      <c r="E35" s="11" t="n">
        <v>-0.4365</v>
      </c>
      <c r="F35" s="11" t="n">
        <v>-0.8258</v>
      </c>
      <c r="H35" s="11" t="n">
        <v>-9.99</v>
      </c>
    </row>
    <row customHeight="1" ht="12.8" r="36" s="12">
      <c r="A36" s="11" t="inlineStr">
        <is>
          <t>2022-01-24</t>
        </is>
      </c>
      <c r="B36" s="11" t="inlineStr">
        <is>
          <t>Buy</t>
        </is>
      </c>
      <c r="C36" s="11" t="n">
        <v>19.58</v>
      </c>
      <c r="D36" s="11" t="n">
        <v>19.58</v>
      </c>
      <c r="E36" s="11" t="n">
        <v>-0.5102</v>
      </c>
      <c r="F36" s="11" t="n">
        <v>-1.336</v>
      </c>
      <c r="H36" s="11" t="n">
        <v>-9.99</v>
      </c>
    </row>
    <row customHeight="1" ht="12.8" r="37" s="12">
      <c r="A37" s="11" t="inlineStr">
        <is>
          <t>2022-02-08</t>
        </is>
      </c>
      <c r="B37" s="11" t="inlineStr">
        <is>
          <t>Buy</t>
        </is>
      </c>
      <c r="C37" s="11" t="n">
        <v>17.07</v>
      </c>
      <c r="D37" s="11" t="n">
        <v>17.07</v>
      </c>
      <c r="E37" s="11" t="n">
        <v>-0.5862000000000001</v>
      </c>
      <c r="F37" s="11" t="n">
        <v>-1.9222</v>
      </c>
      <c r="H37" s="11" t="n">
        <v>-10.01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AJ18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A16" activeCellId="0" pane="bottomLeft" sqref="A16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General Electric Company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5" r="3" s="12">
      <c r="A3" s="14" t="n">
        <v>44344</v>
      </c>
      <c r="B3" s="15" t="inlineStr">
        <is>
          <t>Buy</t>
        </is>
      </c>
      <c r="C3" s="16" t="n">
        <v>14.2796</v>
      </c>
      <c r="D3" s="16" t="n">
        <v>14.2796</v>
      </c>
      <c r="E3" s="17" t="n">
        <v>-0.7003</v>
      </c>
      <c r="F3" s="17" t="n">
        <v>0</v>
      </c>
      <c r="H3" s="16" t="n">
        <v>-10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n">
        <v>44384</v>
      </c>
      <c r="B4" s="15" t="inlineStr">
        <is>
          <t>Buy</t>
        </is>
      </c>
      <c r="C4" s="16" t="n">
        <v>13.5348</v>
      </c>
      <c r="D4" s="16" t="n">
        <v>13.5348</v>
      </c>
      <c r="E4" s="17" t="n">
        <v>-0.7806</v>
      </c>
      <c r="F4" s="17" t="n">
        <v>0</v>
      </c>
      <c r="H4" s="16" t="n">
        <v>-10</v>
      </c>
    </row>
    <row customHeight="1" ht="12.8" r="5" s="12">
      <c r="A5" s="14" t="n">
        <v>44410</v>
      </c>
      <c r="B5" s="15" t="inlineStr">
        <is>
          <t>Sell</t>
        </is>
      </c>
      <c r="C5" s="16" t="n">
        <v>0</v>
      </c>
      <c r="D5" s="16" t="n">
        <v>0</v>
      </c>
      <c r="E5" s="17" t="n">
        <v>0</v>
      </c>
      <c r="F5" s="17" t="n">
        <v>0</v>
      </c>
      <c r="G5" s="17" t="inlineStr">
        <is>
          <t>Reverse Split</t>
        </is>
      </c>
    </row>
    <row customHeight="1" ht="12.8" r="6" s="12">
      <c r="A6" s="14" t="n">
        <v>44412</v>
      </c>
      <c r="B6" s="15" t="inlineStr">
        <is>
          <t>Buy</t>
        </is>
      </c>
      <c r="C6" s="16" t="n">
        <v>102.0408</v>
      </c>
      <c r="D6" s="16" t="n">
        <v>102.0408</v>
      </c>
      <c r="E6" s="17" t="n">
        <v>-0.098</v>
      </c>
      <c r="F6" s="17" t="n">
        <v>-0.098</v>
      </c>
      <c r="H6" s="16" t="n">
        <v>-9.999998400000001</v>
      </c>
    </row>
    <row customHeight="1" ht="12.8" r="7" s="12">
      <c r="A7" s="14" t="inlineStr">
        <is>
          <t>2021-10-26</t>
        </is>
      </c>
      <c r="B7" s="15" t="inlineStr">
        <is>
          <t>Sell</t>
        </is>
      </c>
      <c r="C7" s="16" t="n">
        <v>107.625</v>
      </c>
      <c r="D7" s="16" t="n">
        <v>107.625</v>
      </c>
      <c r="E7" s="17" t="n">
        <v>0.098</v>
      </c>
      <c r="F7" s="17" t="n">
        <v>0</v>
      </c>
      <c r="H7" s="16" t="n">
        <v>10.55</v>
      </c>
    </row>
    <row customHeight="1" ht="12.8" r="8" s="12">
      <c r="A8" s="14" t="inlineStr">
        <is>
          <t>2021-10-26</t>
        </is>
      </c>
      <c r="B8" s="15" t="inlineStr">
        <is>
          <t>Buy</t>
        </is>
      </c>
      <c r="C8" s="16" t="n">
        <v>108.03</v>
      </c>
      <c r="D8" s="16" t="n">
        <v>108.03</v>
      </c>
      <c r="E8" s="17" t="n">
        <v>-0.0926</v>
      </c>
      <c r="F8" s="17" t="n">
        <v>-0.0926</v>
      </c>
      <c r="H8" s="16" t="n">
        <v>-10</v>
      </c>
    </row>
    <row customHeight="1" ht="12.8" r="9" s="12">
      <c r="A9" s="14" t="inlineStr">
        <is>
          <t>2021-11-09</t>
        </is>
      </c>
      <c r="B9" s="15" t="inlineStr">
        <is>
          <t>Sell</t>
        </is>
      </c>
      <c r="C9" s="16" t="n">
        <v>114.03</v>
      </c>
      <c r="D9" s="16" t="n">
        <v>114.03</v>
      </c>
      <c r="E9" s="17" t="n">
        <v>0.0926</v>
      </c>
      <c r="F9" s="17" t="n">
        <v>0</v>
      </c>
      <c r="H9" s="16" t="n">
        <v>10.56</v>
      </c>
    </row>
    <row customHeight="1" ht="12.8" r="10" s="12">
      <c r="A10" s="14" t="inlineStr">
        <is>
          <t>2021-11-09</t>
        </is>
      </c>
      <c r="B10" s="15" t="inlineStr">
        <is>
          <t>Buy</t>
        </is>
      </c>
      <c r="C10" s="16" t="n">
        <v>114.97</v>
      </c>
      <c r="D10" s="16" t="n">
        <v>114.97</v>
      </c>
      <c r="E10" s="17" t="n">
        <v>-0.08699999999999999</v>
      </c>
      <c r="F10" s="17" t="n">
        <v>-0.08699999999999999</v>
      </c>
      <c r="H10" s="16" t="n">
        <v>-10</v>
      </c>
    </row>
    <row customHeight="1" ht="12.8" r="11" s="12">
      <c r="A11" s="14" t="inlineStr">
        <is>
          <t>2021-11-16</t>
        </is>
      </c>
      <c r="B11" s="15" t="inlineStr">
        <is>
          <t>Buy</t>
        </is>
      </c>
      <c r="C11" s="16" t="n">
        <v>113.82</v>
      </c>
      <c r="D11" s="16" t="n">
        <v>113.82</v>
      </c>
      <c r="E11" s="17" t="n">
        <v>-0.0968</v>
      </c>
      <c r="F11" s="17" t="n">
        <v>-0.1838</v>
      </c>
      <c r="H11" s="16" t="n">
        <v>-10</v>
      </c>
    </row>
    <row customHeight="1" ht="12.8" r="12" s="12">
      <c r="A12" s="11" t="inlineStr">
        <is>
          <t>2021-12-03</t>
        </is>
      </c>
      <c r="B12" s="11" t="inlineStr">
        <is>
          <t>Buy</t>
        </is>
      </c>
      <c r="C12" s="11" t="n">
        <v>112.68</v>
      </c>
      <c r="D12" s="11" t="n">
        <v>112.68</v>
      </c>
      <c r="E12" s="11" t="n">
        <v>-0.108</v>
      </c>
      <c r="F12" s="11" t="n">
        <v>-0.2918</v>
      </c>
      <c r="H12" s="11" t="n">
        <v>-10</v>
      </c>
    </row>
    <row customHeight="1" ht="12.8" r="13" s="12">
      <c r="A13" s="11" t="inlineStr">
        <is>
          <t>2022-01-05</t>
        </is>
      </c>
      <c r="B13" s="11" t="inlineStr">
        <is>
          <t>Buy</t>
        </is>
      </c>
      <c r="C13" s="11" t="n">
        <v>111.5532</v>
      </c>
      <c r="D13" s="11" t="n">
        <v>111.5532</v>
      </c>
      <c r="E13" s="17" t="n">
        <v>-0.1053</v>
      </c>
      <c r="F13" s="17" t="n">
        <v>-0.3968</v>
      </c>
      <c r="H13" s="16" t="n">
        <v>-10.61</v>
      </c>
    </row>
    <row customHeight="1" ht="12.8" r="14" s="12">
      <c r="A14" s="11" t="inlineStr">
        <is>
          <t>2022-01-05</t>
        </is>
      </c>
      <c r="B14" s="11" t="inlineStr">
        <is>
          <t>Buy</t>
        </is>
      </c>
      <c r="C14" s="11" t="n">
        <v>110.44</v>
      </c>
      <c r="D14" s="11" t="n">
        <v>110.44</v>
      </c>
      <c r="E14" s="17" t="n">
        <v>-0.1001</v>
      </c>
      <c r="F14" s="17" t="n">
        <v>-0.4969</v>
      </c>
      <c r="H14" s="16" t="n">
        <v>-10</v>
      </c>
    </row>
    <row customHeight="1" ht="12.8" r="15" s="12">
      <c r="A15" s="11" t="inlineStr">
        <is>
          <t>2022-01-21</t>
        </is>
      </c>
      <c r="B15" s="11" t="inlineStr">
        <is>
          <t>Buy</t>
        </is>
      </c>
      <c r="C15" s="11" t="n">
        <v>97.5</v>
      </c>
      <c r="D15" s="11" t="n">
        <v>97.5</v>
      </c>
      <c r="E15" s="11" t="n">
        <v>-0.1028</v>
      </c>
      <c r="F15" s="11" t="n">
        <v>-0.5997</v>
      </c>
      <c r="H15" s="11" t="n">
        <v>-10.02</v>
      </c>
    </row>
    <row customHeight="1" ht="12.8" r="16" s="12">
      <c r="A16" s="11" t="inlineStr">
        <is>
          <t>2022-03-07</t>
        </is>
      </c>
      <c r="B16" s="11" t="inlineStr">
        <is>
          <t>Buy</t>
        </is>
      </c>
      <c r="C16" s="11" t="n">
        <v>87.38</v>
      </c>
      <c r="D16" s="11" t="n">
        <v>87.38</v>
      </c>
      <c r="E16" s="11" t="n">
        <v>-0.1143</v>
      </c>
      <c r="F16" s="11" t="n">
        <v>-0.714</v>
      </c>
      <c r="H16" s="11" t="n">
        <v>-9.99</v>
      </c>
    </row>
    <row customHeight="1" ht="12.8" r="17" s="12">
      <c r="A17" s="11" t="inlineStr">
        <is>
          <t>2022-03-31</t>
        </is>
      </c>
      <c r="B17" s="11" t="inlineStr">
        <is>
          <t>Sell</t>
        </is>
      </c>
      <c r="C17" s="11" t="n">
        <v>92.48999999999999</v>
      </c>
      <c r="E17" s="11" t="n">
        <v>0.714</v>
      </c>
      <c r="F17" s="11" t="n">
        <v>0</v>
      </c>
      <c r="H17" s="11" t="n">
        <v>66.04000000000001</v>
      </c>
    </row>
    <row customHeight="1" ht="12.8" r="18" s="12">
      <c r="A18" s="11" t="inlineStr">
        <is>
          <t>2022-03-31</t>
        </is>
      </c>
      <c r="B18" s="11" t="inlineStr">
        <is>
          <t>Buy</t>
        </is>
      </c>
      <c r="C18" s="11" t="n">
        <v>92.22</v>
      </c>
      <c r="E18" s="11" t="n">
        <v>-0.2169</v>
      </c>
      <c r="F18" s="11" t="n">
        <v>-0.2169</v>
      </c>
      <c r="H18" s="11" t="n">
        <v>-20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18.xml><?xml version="1.0" encoding="utf-8"?>
<worksheet xmlns="http://schemas.openxmlformats.org/spreadsheetml/2006/main">
  <sheetPr filterMode="0">
    <outlinePr summaryBelow="1" summaryRight="1"/>
    <pageSetUpPr fitToPage="0"/>
  </sheetPr>
  <dimension ref="A1:AJ21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11" xSplit="0" ySplit="1"/>
      <selection activeCell="A1" activeCellId="0" pane="topLeft" sqref="A1"/>
      <selection activeCell="A19" activeCellId="0" pane="bottomLeft" sqref="A19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General Motors Company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2.8" r="3" s="12">
      <c r="A3" s="14" t="n">
        <v>44418</v>
      </c>
      <c r="B3" s="15" t="inlineStr">
        <is>
          <t>Buy</t>
        </is>
      </c>
      <c r="C3" s="16" t="n">
        <v>53.9665</v>
      </c>
      <c r="D3" s="16" t="n">
        <v>53.9665</v>
      </c>
      <c r="E3" s="17" t="n">
        <v>-0.1853</v>
      </c>
      <c r="F3" s="17" t="n">
        <v>-0.1853</v>
      </c>
      <c r="H3" s="16" t="n">
        <v>-9.999992450000001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inlineStr">
        <is>
          <t>2021-10-08</t>
        </is>
      </c>
      <c r="B4" s="15" t="inlineStr">
        <is>
          <t>Sell</t>
        </is>
      </c>
      <c r="C4" s="16" t="n">
        <v>58.6077</v>
      </c>
      <c r="D4" s="16" t="n">
        <v>58.6077</v>
      </c>
      <c r="E4" s="17" t="n">
        <v>0.1853</v>
      </c>
      <c r="F4" s="17" t="n">
        <v>0</v>
      </c>
      <c r="H4" s="16" t="n">
        <v>10.86000681</v>
      </c>
    </row>
    <row customHeight="1" ht="12.8" r="5" s="12">
      <c r="A5" s="14" t="inlineStr">
        <is>
          <t>2021-10-14</t>
        </is>
      </c>
      <c r="B5" s="15" t="inlineStr">
        <is>
          <t>Buy</t>
        </is>
      </c>
      <c r="C5" s="16" t="n">
        <v>58.072</v>
      </c>
      <c r="D5" s="16" t="n">
        <v>58.072</v>
      </c>
      <c r="E5" s="17" t="n">
        <v>-0.1722</v>
      </c>
      <c r="F5" s="17" t="n">
        <v>-0.1722</v>
      </c>
      <c r="H5" s="16" t="n">
        <v>-9.999998400000001</v>
      </c>
    </row>
    <row customHeight="1" ht="12.8" r="6" s="12">
      <c r="A6" s="14" t="inlineStr">
        <is>
          <t>2021-11-11</t>
        </is>
      </c>
      <c r="B6" s="15" t="inlineStr">
        <is>
          <t>Sell</t>
        </is>
      </c>
      <c r="C6" s="16" t="n">
        <v>61.23</v>
      </c>
      <c r="D6" s="16" t="n">
        <v>61.23</v>
      </c>
      <c r="E6" s="17" t="n">
        <v>0.1722</v>
      </c>
      <c r="F6" s="17" t="n">
        <v>0</v>
      </c>
      <c r="H6" s="16" t="n">
        <v>10.54</v>
      </c>
    </row>
    <row customHeight="1" ht="12.8" r="7" s="12">
      <c r="A7" s="14" t="inlineStr">
        <is>
          <t>2021-11-11</t>
        </is>
      </c>
      <c r="B7" s="15" t="inlineStr">
        <is>
          <t>Buy</t>
        </is>
      </c>
      <c r="C7" s="16" t="n">
        <v>61.48</v>
      </c>
      <c r="D7" s="16" t="n">
        <v>61.48</v>
      </c>
      <c r="E7" s="17" t="n">
        <v>-0.1627</v>
      </c>
      <c r="F7" s="17" t="n">
        <v>-0.7083</v>
      </c>
      <c r="H7" s="16" t="n">
        <v>-10</v>
      </c>
    </row>
    <row customHeight="1" ht="12.8" r="8" s="12">
      <c r="A8" s="14" t="inlineStr">
        <is>
          <t>2021-11-17</t>
        </is>
      </c>
      <c r="B8" s="15" t="inlineStr">
        <is>
          <t>Sell</t>
        </is>
      </c>
      <c r="C8" s="16" t="n">
        <v>64.62</v>
      </c>
      <c r="D8" s="16" t="n">
        <v>64.62</v>
      </c>
      <c r="E8" s="17" t="n">
        <v>0.7083</v>
      </c>
      <c r="F8" s="17" t="n">
        <v>0</v>
      </c>
      <c r="H8" s="16" t="n">
        <v>45.77</v>
      </c>
    </row>
    <row customHeight="1" ht="12.8" r="9" s="12">
      <c r="A9" s="14" t="inlineStr">
        <is>
          <t>2021-11-17</t>
        </is>
      </c>
      <c r="B9" s="15" t="inlineStr">
        <is>
          <t>Buy</t>
        </is>
      </c>
      <c r="C9" s="16" t="n">
        <v>64.36</v>
      </c>
      <c r="D9" s="16" t="n">
        <v>64.36</v>
      </c>
      <c r="E9" s="17" t="n">
        <v>-0.1554</v>
      </c>
      <c r="F9" s="17" t="n">
        <v>-0.1554</v>
      </c>
      <c r="H9" s="16" t="n">
        <v>-10</v>
      </c>
    </row>
    <row customHeight="1" ht="12.8" r="10" s="12">
      <c r="A10" s="11" t="inlineStr">
        <is>
          <t>2021-12-14</t>
        </is>
      </c>
      <c r="B10" s="11" t="inlineStr">
        <is>
          <t>Buy</t>
        </is>
      </c>
      <c r="C10" s="11" t="n">
        <v>61.11</v>
      </c>
      <c r="D10" s="11" t="n">
        <v>61.11</v>
      </c>
      <c r="E10" s="11" t="n">
        <v>-0.1729</v>
      </c>
      <c r="F10" s="11" t="n">
        <v>-0.3283</v>
      </c>
      <c r="H10" s="11" t="n">
        <v>-10</v>
      </c>
    </row>
    <row customHeight="1" ht="12.8" r="11" s="12">
      <c r="A11" s="11" t="inlineStr">
        <is>
          <t>2021-12-20</t>
        </is>
      </c>
      <c r="B11" s="11" t="inlineStr">
        <is>
          <t>Buy</t>
        </is>
      </c>
      <c r="C11" s="11" t="n">
        <v>57.36</v>
      </c>
      <c r="D11" s="11" t="n">
        <v>57.36</v>
      </c>
      <c r="E11" s="11" t="n">
        <v>-0.1864</v>
      </c>
      <c r="F11" s="11" t="n">
        <v>-0.5147</v>
      </c>
      <c r="H11" s="11" t="n">
        <v>-9.99</v>
      </c>
    </row>
    <row customHeight="1" ht="12.8" r="12" s="12">
      <c r="A12" s="11" t="inlineStr">
        <is>
          <t>2022-01-03</t>
        </is>
      </c>
      <c r="B12" s="11" t="inlineStr">
        <is>
          <t>Sell</t>
        </is>
      </c>
      <c r="C12" s="11" t="n">
        <v>60.23</v>
      </c>
      <c r="D12" s="11" t="n">
        <v>60.23</v>
      </c>
      <c r="E12" s="11" t="n">
        <v>0.5147</v>
      </c>
      <c r="F12" s="11" t="n">
        <v>0</v>
      </c>
      <c r="H12" s="11" t="n">
        <v>31.020969</v>
      </c>
    </row>
    <row customHeight="1" ht="12.8" r="13" s="12">
      <c r="A13" s="11" t="inlineStr">
        <is>
          <t>2022-01-03</t>
        </is>
      </c>
      <c r="B13" s="11" t="inlineStr">
        <is>
          <t>Buy</t>
        </is>
      </c>
      <c r="C13" s="11" t="n">
        <v>61.28</v>
      </c>
      <c r="D13" s="11" t="n">
        <v>61.28</v>
      </c>
      <c r="E13" s="11" t="n">
        <v>-0.163</v>
      </c>
      <c r="F13" s="11" t="n">
        <v>-0.163</v>
      </c>
      <c r="H13" s="11" t="n">
        <v>-9.98212</v>
      </c>
    </row>
    <row customHeight="1" ht="12.8" r="14" s="12">
      <c r="A14" s="11" t="inlineStr">
        <is>
          <t>2022-01-04</t>
        </is>
      </c>
      <c r="B14" s="11" t="inlineStr">
        <is>
          <t>Sell</t>
        </is>
      </c>
      <c r="C14" s="11" t="n">
        <v>64.11</v>
      </c>
      <c r="D14" s="11" t="n">
        <v>64.11</v>
      </c>
      <c r="E14" s="11" t="n">
        <v>0.163</v>
      </c>
      <c r="F14" s="11" t="n">
        <v>0</v>
      </c>
      <c r="H14" s="11" t="n">
        <v>10.45971</v>
      </c>
    </row>
    <row customHeight="1" ht="12.8" r="15" s="12">
      <c r="A15" s="11" t="inlineStr">
        <is>
          <t>2022-01-04</t>
        </is>
      </c>
      <c r="B15" s="11" t="inlineStr">
        <is>
          <t>Buy</t>
        </is>
      </c>
      <c r="C15" s="11" t="n">
        <v>65.04000000000001</v>
      </c>
      <c r="D15" s="11" t="n">
        <v>65.04000000000001</v>
      </c>
      <c r="E15" s="11" t="n">
        <v>-0.1627</v>
      </c>
      <c r="F15" s="11" t="n">
        <v>-0.1627</v>
      </c>
      <c r="H15" s="11" t="n">
        <v>-10.557603</v>
      </c>
    </row>
    <row customHeight="1" ht="12.8" r="16" s="12">
      <c r="A16" s="11" t="inlineStr">
        <is>
          <t>2022-01-19</t>
        </is>
      </c>
      <c r="B16" s="11" t="inlineStr">
        <is>
          <t>Buy</t>
        </is>
      </c>
      <c r="C16" s="11" t="n">
        <v>58.43</v>
      </c>
      <c r="D16" s="11" t="n">
        <v>58.43</v>
      </c>
      <c r="E16" s="11" t="n">
        <v>-0.1717</v>
      </c>
      <c r="F16" s="11" t="n">
        <v>-0.3344</v>
      </c>
      <c r="H16" s="11" t="n">
        <v>-10.03</v>
      </c>
    </row>
    <row customHeight="1" ht="12.8" r="17" s="12">
      <c r="A17" s="11" t="inlineStr">
        <is>
          <t>2022-01-24</t>
        </is>
      </c>
      <c r="B17" s="11" t="inlineStr">
        <is>
          <t>Buy</t>
        </is>
      </c>
      <c r="C17" s="11" t="n">
        <v>50.61</v>
      </c>
      <c r="D17" s="11" t="n">
        <v>50.61</v>
      </c>
      <c r="E17" s="11" t="n">
        <v>-0.1973</v>
      </c>
      <c r="F17" s="11" t="n">
        <v>-0.5317</v>
      </c>
      <c r="H17" s="11" t="n">
        <v>-9.99</v>
      </c>
    </row>
    <row customHeight="1" ht="12.8" r="18" s="12">
      <c r="A18" s="11" t="inlineStr">
        <is>
          <t>2022-02-24</t>
        </is>
      </c>
      <c r="B18" s="11" t="inlineStr">
        <is>
          <t>Buy</t>
        </is>
      </c>
      <c r="C18" s="11" t="n">
        <v>45.47</v>
      </c>
      <c r="D18" s="11" t="n">
        <v>45.47</v>
      </c>
      <c r="E18" s="11" t="n">
        <v>-0.2199</v>
      </c>
      <c r="F18" s="11" t="n">
        <v>-0.7516</v>
      </c>
      <c r="H18" s="11" t="n">
        <v>-10</v>
      </c>
    </row>
    <row customHeight="1" ht="12.8" r="19" s="12">
      <c r="A19" s="11" t="inlineStr">
        <is>
          <t>2022-03-07</t>
        </is>
      </c>
      <c r="B19" s="11" t="inlineStr">
        <is>
          <t>Buy</t>
        </is>
      </c>
      <c r="C19" s="11" t="n">
        <v>40.81</v>
      </c>
      <c r="D19" s="11" t="n">
        <v>40.81</v>
      </c>
      <c r="E19" s="11" t="n">
        <v>-0.2449</v>
      </c>
      <c r="F19" s="11" t="n">
        <v>-0.9965000000000001</v>
      </c>
      <c r="H19" s="11" t="n">
        <v>-9.99</v>
      </c>
    </row>
    <row customHeight="1" ht="12.8" r="20" s="12">
      <c r="A20" s="11" t="inlineStr">
        <is>
          <t>2022-03-31</t>
        </is>
      </c>
      <c r="B20" s="11" t="inlineStr">
        <is>
          <t>Sell</t>
        </is>
      </c>
      <c r="C20" s="11" t="n">
        <v>44.41</v>
      </c>
      <c r="E20" s="11" t="n">
        <v>0.9965000000000001</v>
      </c>
      <c r="F20" s="11" t="n">
        <v>0</v>
      </c>
      <c r="H20" s="11" t="n">
        <v>44.25</v>
      </c>
    </row>
    <row customHeight="1" ht="12.8" r="21" s="12">
      <c r="A21" s="11" t="inlineStr">
        <is>
          <t>2022-03-31</t>
        </is>
      </c>
      <c r="B21" s="11" t="inlineStr">
        <is>
          <t>Buy</t>
        </is>
      </c>
      <c r="C21" s="11" t="n">
        <v>44.36</v>
      </c>
      <c r="E21" s="11" t="n">
        <v>-0.4513</v>
      </c>
      <c r="F21" s="11" t="n">
        <v>-0.4513</v>
      </c>
      <c r="H21" s="11" t="n">
        <v>-20.02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19.xml><?xml version="1.0" encoding="utf-8"?>
<worksheet xmlns="http://schemas.openxmlformats.org/spreadsheetml/2006/main">
  <sheetPr filterMode="0">
    <outlinePr summaryBelow="1" summaryRight="1"/>
    <pageSetUpPr fitToPage="0"/>
  </sheetPr>
  <dimension ref="A1:AJ11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A8" activeCellId="0" pane="bottomLeft" sqref="A8"/>
    </sheetView>
  </sheetViews>
  <sheetFormatPr baseColWidth="8" defaultRowHeight="12.8" outlineLevelRow="0" zeroHeight="0"/>
  <cols>
    <col customWidth="1" max="1" min="1" style="14" width="30.02"/>
    <col customWidth="1" max="2" min="2" style="15" width="11.58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Alphabet Inc. Class A Common Stock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2.8" r="3" s="12">
      <c r="A3" s="14" t="n">
        <v>44406</v>
      </c>
      <c r="B3" s="15" t="inlineStr">
        <is>
          <t>Buy</t>
        </is>
      </c>
      <c r="C3" s="16" t="n">
        <v>2718.9189</v>
      </c>
      <c r="D3" s="16" t="n">
        <v>2718.9189</v>
      </c>
      <c r="E3" s="17" t="n">
        <v>-0.0037</v>
      </c>
      <c r="F3" s="17" t="n">
        <v>-0.0037</v>
      </c>
      <c r="H3" s="16" t="n">
        <v>-10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n">
        <v>44435</v>
      </c>
      <c r="B4" s="15" t="inlineStr">
        <is>
          <t>Sell</t>
        </is>
      </c>
      <c r="C4" s="16" t="n">
        <v>2872.97</v>
      </c>
      <c r="D4" s="16" t="n">
        <v>2872.97</v>
      </c>
      <c r="E4" s="17" t="n">
        <v>0.0037</v>
      </c>
      <c r="F4" s="17" t="n">
        <v>0</v>
      </c>
      <c r="H4" s="16" t="n">
        <v>10.63</v>
      </c>
    </row>
    <row customHeight="1" ht="12.8" r="5" s="12">
      <c r="A5" s="14" t="inlineStr">
        <is>
          <t>2021-08-31</t>
        </is>
      </c>
      <c r="B5" s="15" t="inlineStr">
        <is>
          <t>Buy</t>
        </is>
      </c>
      <c r="C5" s="16" t="n">
        <v>2897.1429</v>
      </c>
      <c r="D5" s="16" t="n">
        <v>2897.1429</v>
      </c>
      <c r="E5" s="17" t="n">
        <v>-0.0035</v>
      </c>
      <c r="F5" s="17" t="n">
        <v>-0.0035</v>
      </c>
      <c r="H5" s="16" t="n">
        <v>-10.14000015</v>
      </c>
    </row>
    <row customHeight="1" ht="12.8" r="6" s="12">
      <c r="A6" s="11" t="inlineStr">
        <is>
          <t>2022-01-24</t>
        </is>
      </c>
      <c r="B6" s="11" t="inlineStr">
        <is>
          <t>Buy</t>
        </is>
      </c>
      <c r="C6" s="11" t="n">
        <v>2542.9</v>
      </c>
      <c r="D6" s="11" t="n">
        <v>2542.9</v>
      </c>
      <c r="E6" s="11" t="n">
        <v>-0.0039</v>
      </c>
      <c r="F6" s="11" t="n">
        <v>-0.0074</v>
      </c>
      <c r="H6" s="11" t="n">
        <v>-9.92</v>
      </c>
    </row>
    <row customHeight="1" ht="12.8" r="7" s="12">
      <c r="A7" s="11" t="inlineStr">
        <is>
          <t>2022-02-02</t>
        </is>
      </c>
      <c r="B7" s="11" t="inlineStr">
        <is>
          <t>Sell</t>
        </is>
      </c>
      <c r="C7" s="11" t="n">
        <v>2973</v>
      </c>
      <c r="E7" s="11" t="n">
        <v>0.0074</v>
      </c>
      <c r="F7" s="11" t="n">
        <v>0</v>
      </c>
      <c r="H7" s="11" t="n">
        <v>22</v>
      </c>
    </row>
    <row customHeight="1" ht="12.8" r="8" s="12">
      <c r="A8" s="11" t="inlineStr">
        <is>
          <t>2022-02-02</t>
        </is>
      </c>
      <c r="B8" s="11" t="inlineStr">
        <is>
          <t>Buy</t>
        </is>
      </c>
      <c r="C8" s="11" t="n">
        <v>2935.61</v>
      </c>
      <c r="E8" s="11" t="n">
        <v>-0.0034</v>
      </c>
      <c r="F8" s="11" t="n">
        <v>-0.0034</v>
      </c>
      <c r="H8" s="11" t="n">
        <v>-9.98</v>
      </c>
    </row>
    <row customHeight="1" ht="12.8" r="9" s="12">
      <c r="A9" s="11" t="inlineStr">
        <is>
          <t>2022-02-22</t>
        </is>
      </c>
      <c r="B9" s="11" t="inlineStr">
        <is>
          <t>Buy</t>
        </is>
      </c>
      <c r="C9" s="11" t="n">
        <v>2602.31</v>
      </c>
      <c r="D9" s="11" t="n">
        <v>2602.31</v>
      </c>
      <c r="E9" s="11" t="n">
        <v>-0.0038</v>
      </c>
      <c r="F9" s="11" t="n">
        <v>-0.0072</v>
      </c>
      <c r="H9" s="11" t="n">
        <v>-9.890000000000001</v>
      </c>
    </row>
    <row customHeight="1" ht="12.8" r="10" s="12">
      <c r="A10" s="11" t="inlineStr">
        <is>
          <t>2022-03-31</t>
        </is>
      </c>
      <c r="B10" s="11" t="inlineStr">
        <is>
          <t>Sell</t>
        </is>
      </c>
      <c r="C10" s="11" t="n">
        <v>2812.28</v>
      </c>
      <c r="E10" s="11" t="n">
        <v>0.0072</v>
      </c>
      <c r="F10" s="11" t="n">
        <v>0</v>
      </c>
      <c r="H10" s="11" t="n">
        <v>20.25</v>
      </c>
    </row>
    <row customHeight="1" ht="12.8" r="11" s="12">
      <c r="A11" s="11" t="inlineStr">
        <is>
          <t>2022-03-31</t>
        </is>
      </c>
      <c r="B11" s="11" t="inlineStr">
        <is>
          <t>Buy</t>
        </is>
      </c>
      <c r="C11" s="11" t="n">
        <v>2810.24</v>
      </c>
      <c r="E11" s="11" t="n">
        <v>-0.0071</v>
      </c>
      <c r="F11" s="11" t="n">
        <v>-0.0071</v>
      </c>
      <c r="H11" s="11" t="n">
        <v>-19.95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J12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B8" activeCellId="0" pane="bottomLeft" sqref="B8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Apple Inc. Common Stock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SUMPRODUCT(YEAR(A3:A942)=2021,MONTH(A3:A942)=5,H3:H942)</f>
        <v/>
      </c>
      <c r="W2" s="15" t="inlineStr">
        <is>
          <t>June</t>
        </is>
      </c>
      <c r="X2" s="16">
        <f>SUMPRODUCT(YEAR(A3:A942)=2021,MONTH(A3:A942)=6,H3:H942)</f>
        <v/>
      </c>
      <c r="Y2" s="15" t="inlineStr">
        <is>
          <t>July</t>
        </is>
      </c>
      <c r="Z2" s="16">
        <f>SUMPRODUCT(YEAR(A3:A942)=2021,MONTH(A3:A942)=7,H3:H942)</f>
        <v/>
      </c>
      <c r="AA2" s="15" t="inlineStr">
        <is>
          <t>August</t>
        </is>
      </c>
      <c r="AB2" s="16">
        <f>SUMPRODUCT(YEAR(A3:A942)=2021,YEAR(A3:A942)=2021,MONTH(A3:A942)=8,H3:H942)</f>
        <v/>
      </c>
      <c r="AC2" s="15" t="inlineStr">
        <is>
          <t>September</t>
        </is>
      </c>
      <c r="AD2" s="16">
        <f>SUMPRODUCT(YEAR(A3:A942)=2021,MONTH(A3:A942)=9,H3:H942)</f>
        <v/>
      </c>
      <c r="AE2" s="15" t="inlineStr">
        <is>
          <t>October</t>
        </is>
      </c>
      <c r="AF2" s="16">
        <f>SUMPRODUCT(YEAR(A3:A942)=2021,MONTH(A3:A942)=10,H3:H942)</f>
        <v/>
      </c>
      <c r="AG2" s="15" t="inlineStr">
        <is>
          <t>November</t>
        </is>
      </c>
      <c r="AH2" s="16">
        <f>SUMPRODUCT(YEAR(A3:A942)=2021,MONTH(A3:A942)=11,H3:H942)</f>
        <v/>
      </c>
      <c r="AI2" s="15" t="inlineStr">
        <is>
          <t>December</t>
        </is>
      </c>
      <c r="AJ2" s="16">
        <f>SUMPRODUCT(YEAR(A3:A942)=2021,MONTH(A3:A942)=12,H3:H942)</f>
        <v/>
      </c>
    </row>
    <row customHeight="1" ht="12.8" r="3" s="12">
      <c r="A3" s="14" t="inlineStr">
        <is>
          <t>2021-09-02</t>
        </is>
      </c>
      <c r="B3" s="15" t="inlineStr">
        <is>
          <t>Buy</t>
        </is>
      </c>
      <c r="C3" s="16" t="n">
        <v>153.3742</v>
      </c>
      <c r="E3" s="17" t="n">
        <v>-0.06519999999999999</v>
      </c>
      <c r="F3" s="17" t="n">
        <v>-0.06519999999999999</v>
      </c>
      <c r="H3" s="16" t="n">
        <v>-9.999997840000001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n">
        <v>44522</v>
      </c>
      <c r="B4" s="15" t="inlineStr">
        <is>
          <t>Sell</t>
        </is>
      </c>
      <c r="C4" s="16" t="n">
        <v>164.75</v>
      </c>
      <c r="E4" s="17" t="n">
        <v>0.06519999999999999</v>
      </c>
      <c r="F4" s="17" t="n">
        <v>0</v>
      </c>
      <c r="H4" s="16" t="n">
        <v>10.74</v>
      </c>
    </row>
    <row customHeight="1" ht="12.8" r="5" s="12">
      <c r="A5" s="14" t="n">
        <v>44522</v>
      </c>
      <c r="B5" s="15" t="inlineStr">
        <is>
          <t>Buy</t>
        </is>
      </c>
      <c r="C5" s="16" t="n">
        <v>164.76</v>
      </c>
      <c r="E5" s="17" t="n">
        <v>-0.0607</v>
      </c>
      <c r="F5" s="17" t="n">
        <v>-0.0607</v>
      </c>
      <c r="H5" s="16" t="n">
        <v>-10</v>
      </c>
    </row>
    <row customHeight="1" ht="12.8" r="6" s="12">
      <c r="A6" s="11" t="inlineStr">
        <is>
          <t>2021-12-08</t>
        </is>
      </c>
      <c r="B6" s="11" t="inlineStr">
        <is>
          <t>Sell</t>
        </is>
      </c>
      <c r="C6" s="11" t="n">
        <v>172.79</v>
      </c>
      <c r="D6" s="11" t="n"/>
      <c r="E6" s="11" t="n">
        <v>0.0607</v>
      </c>
      <c r="F6" s="11" t="n">
        <v>0</v>
      </c>
      <c r="H6" s="11" t="n">
        <v>10.49</v>
      </c>
    </row>
    <row customHeight="1" ht="12.8" r="7" s="12">
      <c r="A7" s="11" t="inlineStr">
        <is>
          <t>2021-12-08</t>
        </is>
      </c>
      <c r="B7" s="11" t="inlineStr">
        <is>
          <t>Buy</t>
        </is>
      </c>
      <c r="C7" s="11" t="n">
        <v>173.91</v>
      </c>
      <c r="D7" s="11" t="n"/>
      <c r="E7" s="11" t="n">
        <v>-0.0575</v>
      </c>
      <c r="F7" s="11" t="n">
        <v>-0.0575</v>
      </c>
      <c r="H7" s="11" t="n">
        <v>-10</v>
      </c>
    </row>
    <row customHeight="1" ht="12.8" r="8" s="12">
      <c r="A8" s="11" t="inlineStr">
        <is>
          <t>2021-12-13</t>
        </is>
      </c>
      <c r="B8" s="11" t="inlineStr">
        <is>
          <t>Sell</t>
        </is>
      </c>
      <c r="C8" s="11" t="n">
        <v>181.01</v>
      </c>
      <c r="D8" s="11" t="n"/>
      <c r="E8" s="11" t="n">
        <v>0.0575</v>
      </c>
      <c r="F8" s="11" t="n">
        <v>0</v>
      </c>
      <c r="H8" s="11" t="n">
        <v>10.41</v>
      </c>
    </row>
    <row customHeight="1" ht="12.8" r="9" s="12">
      <c r="A9" s="11" t="inlineStr">
        <is>
          <t>2021-12-13</t>
        </is>
      </c>
      <c r="B9" s="11" t="inlineStr">
        <is>
          <t>Buy</t>
        </is>
      </c>
      <c r="C9" s="11" t="n">
        <v>179.72</v>
      </c>
      <c r="D9" s="11" t="n">
        <v>179.72</v>
      </c>
      <c r="E9" s="11" t="n">
        <v>-0.0556</v>
      </c>
      <c r="F9" s="11" t="n">
        <v>-0.0556</v>
      </c>
      <c r="H9" s="11" t="n">
        <v>-9.99</v>
      </c>
    </row>
    <row customHeight="1" ht="12.8" r="10" s="12">
      <c r="A10" s="11" t="inlineStr">
        <is>
          <t>2022-01-24</t>
        </is>
      </c>
      <c r="B10" s="11" t="inlineStr">
        <is>
          <t>Buy</t>
        </is>
      </c>
      <c r="C10" s="11" t="n">
        <v>159.29</v>
      </c>
      <c r="D10" s="11" t="n">
        <v>159.29</v>
      </c>
      <c r="E10" s="11" t="n">
        <v>-0.06270000000000001</v>
      </c>
      <c r="F10" s="11" t="n">
        <v>-0.1183</v>
      </c>
      <c r="H10" s="11" t="n">
        <v>-9.99</v>
      </c>
    </row>
    <row customHeight="1" ht="12.8" r="11" s="12">
      <c r="A11" s="11" t="inlineStr">
        <is>
          <t>2022-03-30</t>
        </is>
      </c>
      <c r="B11" s="11" t="inlineStr">
        <is>
          <t>Sell</t>
        </is>
      </c>
      <c r="C11" s="11" t="n">
        <v>178.76</v>
      </c>
      <c r="E11" s="11" t="n">
        <v>0.1183</v>
      </c>
      <c r="F11" s="11" t="n">
        <v>0</v>
      </c>
      <c r="H11" s="11" t="n">
        <v>21.15</v>
      </c>
    </row>
    <row customHeight="1" ht="12.8" r="12" s="12">
      <c r="A12" s="11" t="inlineStr">
        <is>
          <t>2022-03-30</t>
        </is>
      </c>
      <c r="B12" s="11" t="inlineStr">
        <is>
          <t>Buy</t>
        </is>
      </c>
      <c r="C12" s="11" t="n">
        <v>177.88</v>
      </c>
      <c r="E12" s="11" t="n">
        <v>-0.1125</v>
      </c>
      <c r="F12" s="11" t="n">
        <v>-0.1125</v>
      </c>
      <c r="H12" s="11" t="n">
        <v>-20.01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20.xml><?xml version="1.0" encoding="utf-8"?>
<worksheet xmlns="http://schemas.openxmlformats.org/spreadsheetml/2006/main">
  <sheetPr filterMode="0">
    <outlinePr summaryBelow="1" summaryRight="1"/>
    <pageSetUpPr fitToPage="0"/>
  </sheetPr>
  <dimension ref="A1:AJ39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14" xSplit="0" ySplit="1"/>
      <selection activeCell="A1" activeCellId="0" pane="topLeft" sqref="A1"/>
      <selection activeCell="A32" activeCellId="0" pane="bottomLeft" sqref="A32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GrowGeneration Corp. Common Stock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2.8" r="3" s="12">
      <c r="A3" s="14" t="inlineStr">
        <is>
          <t>2021-09-21</t>
        </is>
      </c>
      <c r="B3" s="15" t="inlineStr">
        <is>
          <t>Buy</t>
        </is>
      </c>
      <c r="C3" s="16" t="n">
        <v>26.2098</v>
      </c>
      <c r="D3" s="16" t="n">
        <v>26.2098</v>
      </c>
      <c r="E3" s="17" t="n">
        <v>-0.3823</v>
      </c>
      <c r="F3" s="17" t="n">
        <v>-0.3823</v>
      </c>
      <c r="H3" s="16" t="n">
        <v>-10.02000654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inlineStr">
        <is>
          <t>2021-09-23</t>
        </is>
      </c>
      <c r="B4" s="15" t="inlineStr">
        <is>
          <t>Sell</t>
        </is>
      </c>
      <c r="C4" s="16" t="n">
        <v>27.7269</v>
      </c>
      <c r="D4" s="16" t="n">
        <v>27.7269</v>
      </c>
      <c r="E4" s="17" t="n">
        <v>0.3823</v>
      </c>
      <c r="F4" s="17" t="n">
        <v>0</v>
      </c>
      <c r="H4" s="16" t="n">
        <v>10.59999387</v>
      </c>
    </row>
    <row customHeight="1" ht="12.8" r="5" s="12">
      <c r="A5" s="14" t="inlineStr">
        <is>
          <t>2021-09-24</t>
        </is>
      </c>
      <c r="B5" s="15" t="inlineStr">
        <is>
          <t>Buy</t>
        </is>
      </c>
      <c r="C5" s="16" t="n">
        <v>25.8198</v>
      </c>
      <c r="D5" s="16" t="n">
        <v>25.8198</v>
      </c>
      <c r="E5" s="17" t="n">
        <v>-0.3873</v>
      </c>
      <c r="F5" s="17" t="n">
        <v>-0.3873</v>
      </c>
      <c r="H5" s="16" t="n">
        <v>-10.00000854</v>
      </c>
    </row>
    <row customHeight="1" ht="12.8" r="6" s="12">
      <c r="A6" s="14" t="inlineStr">
        <is>
          <t>2021-09-27</t>
        </is>
      </c>
      <c r="B6" s="15" t="inlineStr">
        <is>
          <t>Sell</t>
        </is>
      </c>
      <c r="C6" s="16" t="n">
        <v>27.1882</v>
      </c>
      <c r="D6" s="16" t="n">
        <v>27.1882</v>
      </c>
      <c r="E6" s="17" t="n">
        <v>0.3873</v>
      </c>
      <c r="F6" s="17" t="n">
        <v>0</v>
      </c>
      <c r="H6" s="16" t="n">
        <v>10.52998986</v>
      </c>
    </row>
    <row customHeight="1" ht="12.8" r="7" s="12">
      <c r="A7" s="14" t="n">
        <v>44467</v>
      </c>
      <c r="B7" s="15" t="inlineStr">
        <is>
          <t>Buy</t>
        </is>
      </c>
      <c r="C7" s="16" t="n">
        <v>26.0474</v>
      </c>
      <c r="D7" s="16" t="n">
        <v>26.0474</v>
      </c>
      <c r="E7" s="17" t="n">
        <v>-0.3843</v>
      </c>
      <c r="F7" s="17" t="n">
        <v>-0.3843</v>
      </c>
      <c r="H7" s="16" t="n">
        <v>-10.01001582</v>
      </c>
    </row>
    <row customHeight="1" ht="12.8" r="8" s="12">
      <c r="A8" s="14" t="inlineStr">
        <is>
          <t>2021-10-14</t>
        </is>
      </c>
      <c r="B8" s="15" t="inlineStr">
        <is>
          <t>Buy</t>
        </is>
      </c>
      <c r="C8" s="16" t="n">
        <v>25.58</v>
      </c>
      <c r="D8" s="16" t="n">
        <v>25.58</v>
      </c>
      <c r="E8" s="17" t="n">
        <v>-0.4401</v>
      </c>
      <c r="F8" s="17" t="n">
        <v>-0.8244</v>
      </c>
      <c r="H8" s="16" t="n">
        <v>-9.98</v>
      </c>
    </row>
    <row customHeight="1" ht="12.8" r="9" s="12">
      <c r="A9" s="14" t="inlineStr">
        <is>
          <t>2021-10-20</t>
        </is>
      </c>
      <c r="B9" s="15" t="inlineStr">
        <is>
          <t>Buy</t>
        </is>
      </c>
      <c r="C9" s="16" t="n">
        <v>25.39</v>
      </c>
      <c r="D9" s="16" t="n">
        <v>25.39</v>
      </c>
      <c r="E9" s="17" t="n">
        <v>-0.439</v>
      </c>
      <c r="F9" s="17" t="n">
        <v>-1.2634</v>
      </c>
      <c r="H9" s="16" t="n">
        <v>-10</v>
      </c>
    </row>
    <row customHeight="1" ht="12.8" r="10" s="12">
      <c r="A10" s="14" t="inlineStr">
        <is>
          <t>2021-10-21</t>
        </is>
      </c>
      <c r="B10" s="15" t="inlineStr">
        <is>
          <t>Buy</t>
        </is>
      </c>
      <c r="C10" s="16" t="n">
        <v>22.8</v>
      </c>
      <c r="D10" s="16" t="n">
        <v>22.8</v>
      </c>
      <c r="E10" s="17" t="n">
        <v>-0.4386</v>
      </c>
      <c r="F10" s="17" t="n">
        <v>-1.702</v>
      </c>
      <c r="H10" s="16" t="n">
        <v>-10</v>
      </c>
    </row>
    <row customHeight="1" ht="12.8" r="11" s="12">
      <c r="A11" s="14" t="inlineStr">
        <is>
          <t>2021-11-08</t>
        </is>
      </c>
      <c r="B11" s="15" t="inlineStr">
        <is>
          <t>Sell</t>
        </is>
      </c>
      <c r="C11" s="16" t="n">
        <v>24.98</v>
      </c>
      <c r="D11" s="16" t="n">
        <v>24.98</v>
      </c>
      <c r="E11" s="17" t="n">
        <v>1.702</v>
      </c>
      <c r="F11" s="17" t="n">
        <v>0</v>
      </c>
      <c r="H11" s="16" t="n">
        <v>42.52</v>
      </c>
    </row>
    <row customHeight="1" ht="12.8" r="12" s="12">
      <c r="A12" s="14" t="inlineStr">
        <is>
          <t>2021-11-08</t>
        </is>
      </c>
      <c r="B12" s="15" t="inlineStr">
        <is>
          <t>Buy</t>
        </is>
      </c>
      <c r="C12" s="16" t="n">
        <v>25.49</v>
      </c>
      <c r="D12" s="16" t="n">
        <v>25.49</v>
      </c>
      <c r="E12" s="17" t="n">
        <v>-0.3926</v>
      </c>
      <c r="F12" s="17" t="n">
        <v>-0.3926</v>
      </c>
      <c r="H12" s="16" t="n">
        <v>-10.01</v>
      </c>
    </row>
    <row customHeight="1" ht="12.8" r="13" s="12">
      <c r="A13" s="14" t="inlineStr">
        <is>
          <t>2021-11-11</t>
        </is>
      </c>
      <c r="B13" s="15" t="inlineStr">
        <is>
          <t>Buy</t>
        </is>
      </c>
      <c r="C13" s="16" t="n">
        <v>21.35</v>
      </c>
      <c r="D13" s="16" t="n">
        <v>21.35</v>
      </c>
      <c r="E13" s="17" t="n">
        <v>-0.4684</v>
      </c>
      <c r="F13" s="17" t="n">
        <v>-1.014</v>
      </c>
      <c r="H13" s="16" t="n">
        <v>-10</v>
      </c>
    </row>
    <row customHeight="1" ht="12.8" r="14" s="12">
      <c r="A14" s="14" t="inlineStr">
        <is>
          <t>2021-11-11</t>
        </is>
      </c>
      <c r="B14" s="15" t="inlineStr">
        <is>
          <t>Sell</t>
        </is>
      </c>
      <c r="C14" s="16" t="n">
        <v>22.55</v>
      </c>
      <c r="D14" s="16" t="n">
        <v>22.55</v>
      </c>
      <c r="E14" s="17" t="n">
        <v>1.014</v>
      </c>
      <c r="F14" s="17" t="n">
        <v>0</v>
      </c>
      <c r="H14" s="16" t="n">
        <v>22.88</v>
      </c>
    </row>
    <row customHeight="1" ht="12.8" r="15" s="12">
      <c r="A15" s="14" t="inlineStr">
        <is>
          <t>2021-11-12</t>
        </is>
      </c>
      <c r="B15" s="15" t="inlineStr">
        <is>
          <t>Buy</t>
        </is>
      </c>
      <c r="C15" s="16" t="n">
        <v>23.53</v>
      </c>
      <c r="D15" s="16" t="n">
        <v>23.53</v>
      </c>
      <c r="E15" s="17" t="n">
        <v>-0.4254</v>
      </c>
      <c r="F15" s="17" t="n">
        <v>-0.971</v>
      </c>
      <c r="H15" s="16" t="n">
        <v>-10.01</v>
      </c>
    </row>
    <row customHeight="1" ht="12.8" r="16" s="12">
      <c r="A16" s="14" t="inlineStr">
        <is>
          <t>2021-11-15</t>
        </is>
      </c>
      <c r="B16" s="15" t="inlineStr">
        <is>
          <t>Sell</t>
        </is>
      </c>
      <c r="C16" s="16" t="n">
        <v>24.51</v>
      </c>
      <c r="D16" s="16" t="n">
        <v>24.51</v>
      </c>
      <c r="E16" s="17" t="n">
        <v>0.971</v>
      </c>
      <c r="F16" s="17" t="n">
        <v>0</v>
      </c>
      <c r="H16" s="16" t="n">
        <v>23.8</v>
      </c>
    </row>
    <row customHeight="1" ht="12.8" r="17" s="12">
      <c r="A17" s="14" t="inlineStr">
        <is>
          <t>2021-11-15</t>
        </is>
      </c>
      <c r="B17" s="15" t="inlineStr">
        <is>
          <t>Buy</t>
        </is>
      </c>
      <c r="C17" s="16" t="n">
        <v>24.8</v>
      </c>
      <c r="D17" s="16" t="n">
        <v>24.8</v>
      </c>
      <c r="E17" s="17" t="n">
        <v>-0.4037</v>
      </c>
      <c r="F17" s="17" t="n">
        <v>-0.4037</v>
      </c>
      <c r="H17" s="16" t="n">
        <v>-10.01</v>
      </c>
    </row>
    <row customHeight="1" ht="12.8" r="18" s="12">
      <c r="A18" s="14" t="inlineStr">
        <is>
          <t>2021-11-16</t>
        </is>
      </c>
      <c r="B18" s="15" t="inlineStr">
        <is>
          <t>Buy</t>
        </is>
      </c>
      <c r="C18" s="16" t="n">
        <v>24.52</v>
      </c>
      <c r="D18" s="16" t="n">
        <v>24.52</v>
      </c>
      <c r="E18" s="17" t="n">
        <v>-0.4513</v>
      </c>
      <c r="F18" s="17" t="n">
        <v>-0.855</v>
      </c>
      <c r="H18" s="16" t="n">
        <v>-10</v>
      </c>
    </row>
    <row customHeight="1" ht="12.8" r="19" s="12">
      <c r="A19" s="14" t="n">
        <v>44522</v>
      </c>
      <c r="B19" s="15" t="inlineStr">
        <is>
          <t>Buy</t>
        </is>
      </c>
      <c r="C19" s="16" t="n">
        <v>24.3</v>
      </c>
      <c r="D19" s="16" t="n">
        <v>24.3</v>
      </c>
      <c r="E19" s="17" t="n">
        <v>-0.5385</v>
      </c>
      <c r="F19" s="17" t="n">
        <v>-1.3935</v>
      </c>
      <c r="H19" s="16" t="n">
        <v>-10</v>
      </c>
    </row>
    <row customHeight="1" ht="12.8" r="20" s="12">
      <c r="A20" s="14" t="n">
        <v>44522</v>
      </c>
      <c r="B20" s="15" t="inlineStr">
        <is>
          <t>Buy</t>
        </is>
      </c>
      <c r="C20" s="16" t="n">
        <v>24.06</v>
      </c>
      <c r="D20" s="16" t="n">
        <v>24.06</v>
      </c>
      <c r="E20" s="17" t="n">
        <v>-0.5461</v>
      </c>
      <c r="F20" s="17" t="n">
        <v>-1.9396</v>
      </c>
      <c r="H20" s="16" t="n">
        <v>-10.01</v>
      </c>
    </row>
    <row customHeight="1" ht="12.8" r="21" s="12">
      <c r="A21" s="15" t="inlineStr">
        <is>
          <t>2021-11-23</t>
        </is>
      </c>
      <c r="B21" s="15" t="inlineStr">
        <is>
          <t>Buy</t>
        </is>
      </c>
      <c r="C21" s="16" t="n">
        <v>23.82</v>
      </c>
      <c r="D21" s="16" t="n">
        <v>23.82</v>
      </c>
      <c r="E21" s="17" t="n">
        <v>-0.5797</v>
      </c>
      <c r="F21" s="17" t="n">
        <v>-2.5193</v>
      </c>
      <c r="H21" s="16" t="n">
        <v>-10.01</v>
      </c>
    </row>
    <row customHeight="1" ht="12.8" r="22" s="12">
      <c r="A22" s="15" t="inlineStr">
        <is>
          <t>2021-11-30</t>
        </is>
      </c>
      <c r="B22" s="15" t="inlineStr">
        <is>
          <t>Buy</t>
        </is>
      </c>
      <c r="C22" s="16" t="n">
        <v>23.58</v>
      </c>
      <c r="D22" s="16" t="n">
        <v>23.58</v>
      </c>
      <c r="E22" s="17" t="n">
        <v>-0.6203</v>
      </c>
      <c r="F22" s="17" t="n">
        <v>-3.1396</v>
      </c>
      <c r="H22" s="16" t="n">
        <v>-10.02</v>
      </c>
    </row>
    <row customHeight="1" ht="12.8" r="23" s="12">
      <c r="A23" s="11" t="inlineStr">
        <is>
          <t>2021-12-02</t>
        </is>
      </c>
      <c r="B23" s="11" t="inlineStr">
        <is>
          <t>Buy</t>
        </is>
      </c>
      <c r="C23" s="11" t="n">
        <v>23.34</v>
      </c>
      <c r="D23" s="11" t="n">
        <v>23.34</v>
      </c>
      <c r="E23" s="11" t="n">
        <v>-0.6456</v>
      </c>
      <c r="F23" s="11" t="n">
        <v>-3.7852</v>
      </c>
      <c r="H23" s="11" t="n">
        <v>-10</v>
      </c>
    </row>
    <row customHeight="1" ht="12.8" r="24" s="12">
      <c r="A24" s="11" t="inlineStr">
        <is>
          <t>2021-12-10</t>
        </is>
      </c>
      <c r="B24" s="11" t="inlineStr">
        <is>
          <t>Buy</t>
        </is>
      </c>
      <c r="C24" s="11" t="n">
        <v>23.11</v>
      </c>
      <c r="D24" s="11" t="n">
        <v>23.11</v>
      </c>
      <c r="E24" s="11" t="n">
        <v>-0.6835</v>
      </c>
      <c r="F24" s="11" t="n">
        <v>-4.4687</v>
      </c>
      <c r="H24" s="11" t="n">
        <v>-10</v>
      </c>
    </row>
    <row customHeight="1" ht="12.8" r="25" s="12">
      <c r="A25" s="11" t="inlineStr">
        <is>
          <t>2021-12-13</t>
        </is>
      </c>
      <c r="B25" s="11" t="inlineStr">
        <is>
          <t>Buy</t>
        </is>
      </c>
      <c r="C25" s="11" t="n">
        <v>22.87</v>
      </c>
      <c r="D25" s="11" t="n">
        <v>22.87</v>
      </c>
      <c r="E25" s="11" t="n">
        <v>-0.7294</v>
      </c>
      <c r="F25" s="11" t="n">
        <v>-5.1981</v>
      </c>
      <c r="H25" s="11" t="n">
        <v>-10.01</v>
      </c>
    </row>
    <row customHeight="1" ht="12.8" r="26" s="12">
      <c r="A26" s="11" t="inlineStr">
        <is>
          <t>2021-12-15</t>
        </is>
      </c>
      <c r="B26" s="11" t="inlineStr">
        <is>
          <t>Buy</t>
        </is>
      </c>
      <c r="C26" s="11" t="n">
        <v>22.65</v>
      </c>
      <c r="D26" s="11" t="n">
        <v>22.65</v>
      </c>
      <c r="E26" s="11" t="n">
        <v>-0.771</v>
      </c>
      <c r="F26" s="11" t="n">
        <v>-5.9691</v>
      </c>
      <c r="H26" s="11" t="n">
        <v>-10.01</v>
      </c>
    </row>
    <row customHeight="1" ht="12.8" r="27" s="12">
      <c r="A27" s="11" t="inlineStr">
        <is>
          <t>2022-01-05</t>
        </is>
      </c>
      <c r="B27" s="11" t="inlineStr">
        <is>
          <t>Buy</t>
        </is>
      </c>
      <c r="C27" s="11" t="n">
        <v>22.42</v>
      </c>
      <c r="D27" s="11" t="n"/>
      <c r="E27" s="11" t="n">
        <v>-0.9261</v>
      </c>
      <c r="F27" s="11" t="n">
        <v>-6.8952</v>
      </c>
      <c r="H27" s="11" t="n">
        <v>-11.168766</v>
      </c>
    </row>
    <row customHeight="1" ht="12.8" r="28" s="12">
      <c r="A28" s="11" t="inlineStr">
        <is>
          <t>2022-01-05</t>
        </is>
      </c>
      <c r="B28" s="11" t="inlineStr">
        <is>
          <t>Buy</t>
        </is>
      </c>
      <c r="C28" s="11" t="n">
        <v>22.1958</v>
      </c>
      <c r="D28" s="11" t="n"/>
      <c r="E28" s="17" t="n">
        <v>-0.8757</v>
      </c>
      <c r="F28" s="17" t="n">
        <v>-7.7709</v>
      </c>
      <c r="H28" s="16" t="n">
        <v>-10.48</v>
      </c>
    </row>
    <row customHeight="1" ht="12.8" r="29" s="12">
      <c r="A29" s="14" t="inlineStr">
        <is>
          <t>2022-01-05</t>
        </is>
      </c>
      <c r="B29" s="15" t="inlineStr">
        <is>
          <t>Buy</t>
        </is>
      </c>
      <c r="C29" s="16" t="n">
        <v>21.97</v>
      </c>
      <c r="E29" s="17" t="n">
        <v>-0.8554</v>
      </c>
      <c r="F29" s="17" t="n">
        <v>-8.626300000000001</v>
      </c>
      <c r="H29" s="16" t="n">
        <v>-10</v>
      </c>
    </row>
    <row customHeight="1" ht="12.8" r="30" s="12">
      <c r="A30" s="11" t="inlineStr">
        <is>
          <t>2022-01-05</t>
        </is>
      </c>
      <c r="B30" s="11" t="inlineStr">
        <is>
          <t>Buy</t>
        </is>
      </c>
      <c r="C30" s="11" t="n">
        <v>21.75</v>
      </c>
      <c r="D30" s="11" t="n"/>
      <c r="E30" s="11" t="n">
        <v>-0.8726</v>
      </c>
      <c r="F30" s="11" t="n">
        <v>-9.498900000000001</v>
      </c>
      <c r="H30" s="11" t="n">
        <v>-9.99127</v>
      </c>
    </row>
    <row customHeight="1" ht="12.8" r="31" s="12">
      <c r="A31" s="11" t="inlineStr">
        <is>
          <t>2022-01-05</t>
        </is>
      </c>
      <c r="B31" s="11" t="inlineStr">
        <is>
          <t>Buy</t>
        </is>
      </c>
      <c r="C31" s="11" t="n">
        <v>11.43</v>
      </c>
      <c r="D31" s="11" t="n">
        <v>21.53</v>
      </c>
      <c r="E31" s="11" t="n">
        <v>-0.8734</v>
      </c>
      <c r="F31" s="11" t="n">
        <v>-10.3723</v>
      </c>
      <c r="H31" s="11" t="n">
        <v>-10</v>
      </c>
    </row>
    <row customHeight="1" ht="12.8" r="32" s="12">
      <c r="A32" s="11" t="inlineStr">
        <is>
          <t>2022-01-13</t>
        </is>
      </c>
      <c r="B32" s="11" t="inlineStr">
        <is>
          <t>Buy</t>
        </is>
      </c>
      <c r="C32" s="11" t="n">
        <v>10.19</v>
      </c>
      <c r="D32" s="11" t="n">
        <v>11.32</v>
      </c>
      <c r="E32" s="11" t="n">
        <v>-0.9843</v>
      </c>
      <c r="F32" s="11" t="n">
        <v>-11.3566</v>
      </c>
      <c r="H32" s="11" t="n">
        <v>-10.05</v>
      </c>
    </row>
    <row customHeight="1" ht="12.8" r="33" s="12">
      <c r="A33" s="11" t="inlineStr">
        <is>
          <t>2022-01-14</t>
        </is>
      </c>
      <c r="B33" s="11" t="inlineStr">
        <is>
          <t>Buy</t>
        </is>
      </c>
      <c r="C33" s="11" t="n">
        <v>9.08</v>
      </c>
      <c r="D33" s="11" t="n">
        <v>9.08</v>
      </c>
      <c r="E33" s="11" t="n">
        <v>-1.1013</v>
      </c>
      <c r="F33" s="11" t="n">
        <v>-12.4579</v>
      </c>
      <c r="H33" s="11" t="n">
        <v>-10</v>
      </c>
    </row>
    <row customHeight="1" ht="12.8" r="34" s="12">
      <c r="A34" s="11" t="inlineStr">
        <is>
          <t>2022-01-21</t>
        </is>
      </c>
      <c r="B34" s="11" t="inlineStr">
        <is>
          <t>Buy</t>
        </is>
      </c>
      <c r="C34" s="11" t="n">
        <v>7.96</v>
      </c>
      <c r="D34" s="11" t="n">
        <v>7.96</v>
      </c>
      <c r="E34" s="11" t="n">
        <v>-1.2563</v>
      </c>
      <c r="F34" s="11" t="n">
        <v>-13.7142</v>
      </c>
      <c r="H34" s="11" t="n">
        <v>-10</v>
      </c>
    </row>
    <row customHeight="1" ht="12.8" r="35" s="12">
      <c r="A35" s="11" t="inlineStr">
        <is>
          <t>2022-01-28</t>
        </is>
      </c>
      <c r="B35" s="11" t="inlineStr">
        <is>
          <t>Buy</t>
        </is>
      </c>
      <c r="C35" s="11" t="n">
        <v>6.88</v>
      </c>
      <c r="D35" s="11" t="n">
        <v>6.88</v>
      </c>
      <c r="E35" s="11" t="n">
        <v>-1.4535</v>
      </c>
      <c r="F35" s="11" t="n">
        <v>-15.1677</v>
      </c>
      <c r="H35" s="11" t="n">
        <v>-10</v>
      </c>
    </row>
    <row customHeight="1" ht="12.8" r="36" s="12">
      <c r="A36" s="11" t="inlineStr">
        <is>
          <t>2022-03-31</t>
        </is>
      </c>
      <c r="B36" s="11" t="inlineStr">
        <is>
          <t>Sell</t>
        </is>
      </c>
      <c r="C36" s="11" t="n">
        <v>9.25</v>
      </c>
      <c r="E36" s="11" t="n">
        <v>15.1677</v>
      </c>
      <c r="F36" s="11" t="n">
        <v>0</v>
      </c>
      <c r="H36" s="11" t="n">
        <v>140.3</v>
      </c>
    </row>
    <row customHeight="1" ht="12.8" r="37" s="12">
      <c r="A37" s="11" t="inlineStr">
        <is>
          <t>2022-03-31</t>
        </is>
      </c>
      <c r="B37" s="11" t="inlineStr">
        <is>
          <t>Buy</t>
        </is>
      </c>
      <c r="C37" s="11" t="n">
        <v>9.300000000000001</v>
      </c>
      <c r="E37" s="11" t="n">
        <v>-2.1552</v>
      </c>
      <c r="F37" s="11" t="n">
        <v>-2.1552</v>
      </c>
      <c r="H37" s="11" t="n">
        <v>-20.04</v>
      </c>
    </row>
    <row r="38">
      <c r="A38" s="11" t="inlineStr">
        <is>
          <t>2022-04-04</t>
        </is>
      </c>
      <c r="B38" s="11" t="inlineStr">
        <is>
          <t>Sell</t>
        </is>
      </c>
      <c r="C38" s="11" t="n">
        <v>9.82</v>
      </c>
      <c r="E38" s="11" t="n">
        <v>2.1552</v>
      </c>
      <c r="F38" s="11" t="n">
        <v>0</v>
      </c>
      <c r="H38" s="11" t="n">
        <v>21.16</v>
      </c>
    </row>
    <row r="39">
      <c r="A39" s="11" t="inlineStr">
        <is>
          <t>2022-04-04</t>
        </is>
      </c>
      <c r="B39" s="11" t="inlineStr">
        <is>
          <t>Buy</t>
        </is>
      </c>
      <c r="C39" s="11" t="n">
        <v>9.76</v>
      </c>
      <c r="E39" s="11" t="n">
        <v>-2.0429</v>
      </c>
      <c r="F39" s="11" t="n">
        <v>-2.0429</v>
      </c>
      <c r="H39" s="11" t="n">
        <v>-19.94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21.xml><?xml version="1.0" encoding="utf-8"?>
<worksheet xmlns="http://schemas.openxmlformats.org/spreadsheetml/2006/main">
  <sheetPr filterMode="0">
    <outlinePr summaryBelow="1" summaryRight="1"/>
    <pageSetUpPr fitToPage="0"/>
  </sheetPr>
  <dimension ref="A1:AJ49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9" xSplit="0" ySplit="1"/>
      <selection activeCell="A1" activeCellId="0" pane="topLeft" sqref="A1"/>
      <selection activeCell="A47" activeCellId="0" pane="bottomLeft" sqref="A47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The Goodyear Tire &amp; Rubber Company Common Stock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SUMPRODUCT(YEAR(A3:A999)=2021,MONTH(A3:A999)=5,H3:H999)</f>
        <v/>
      </c>
      <c r="W2" s="15" t="inlineStr">
        <is>
          <t>June</t>
        </is>
      </c>
      <c r="X2" s="16">
        <f>SUMPRODUCT(YEAR(A3:A999)=2021,MONTH(A3:A999)=6,H3:H999)</f>
        <v/>
      </c>
      <c r="Y2" s="15" t="inlineStr">
        <is>
          <t>July</t>
        </is>
      </c>
      <c r="Z2" s="16">
        <f>SUMPRODUCT(YEAR(A3:A999)=2021,MONTH(A3:A999)=7,H3:H999)</f>
        <v/>
      </c>
      <c r="AA2" s="15" t="inlineStr">
        <is>
          <t>August</t>
        </is>
      </c>
      <c r="AB2" s="16">
        <f>SUMPRODUCT(YEAR(A3:A999)=2021,YEAR(A3:A999)=2021,MONTH(A3:A999)=8,H3:H999)</f>
        <v/>
      </c>
      <c r="AC2" s="15" t="inlineStr">
        <is>
          <t>September</t>
        </is>
      </c>
      <c r="AD2" s="16">
        <f>SUMPRODUCT(YEAR(A3:A999)=2021,MONTH(A3:A999)=9,H3:H999)</f>
        <v/>
      </c>
      <c r="AE2" s="15" t="inlineStr">
        <is>
          <t>October</t>
        </is>
      </c>
      <c r="AF2" s="16">
        <f>SUMPRODUCT(YEAR(A3:A999)=2021,MONTH(A3:A999)=10,H3:H999)</f>
        <v/>
      </c>
      <c r="AG2" s="15" t="inlineStr">
        <is>
          <t>November</t>
        </is>
      </c>
      <c r="AH2" s="16">
        <f>SUMPRODUCT(YEAR(A3:A999)=2021,MONTH(A3:A999)=11,H3:H999)</f>
        <v/>
      </c>
      <c r="AI2" s="15" t="inlineStr">
        <is>
          <t>December</t>
        </is>
      </c>
      <c r="AJ2" s="16">
        <f>SUMPRODUCT(YEAR(A3:A999)=2021,MONTH(A3:A999)=12,H3:H999)</f>
        <v/>
      </c>
    </row>
    <row customHeight="1" ht="15" r="3" s="12">
      <c r="A3" s="14" t="n">
        <v>44344</v>
      </c>
      <c r="B3" s="15" t="inlineStr">
        <is>
          <t>Buy</t>
        </is>
      </c>
      <c r="C3" s="16" t="n">
        <v>19.0803</v>
      </c>
      <c r="D3" s="16" t="n">
        <v>19.0803</v>
      </c>
      <c r="E3" s="17" t="n">
        <v>-0.5241</v>
      </c>
      <c r="F3" s="17" t="n">
        <v>0.6693</v>
      </c>
      <c r="H3" s="16" t="n">
        <v>-10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n">
        <v>44348</v>
      </c>
      <c r="B4" s="15" t="inlineStr">
        <is>
          <t>Sell</t>
        </is>
      </c>
      <c r="C4" s="16" t="n">
        <v>20.195</v>
      </c>
      <c r="D4" s="16" t="n">
        <v>20.195</v>
      </c>
      <c r="E4" s="17" t="n">
        <v>0.5241</v>
      </c>
      <c r="F4" s="17" t="n">
        <v>0.5241</v>
      </c>
      <c r="H4" s="16" t="n">
        <v>10.59</v>
      </c>
    </row>
    <row customHeight="1" ht="12.8" r="5" s="12">
      <c r="A5" s="14" t="n">
        <v>44348</v>
      </c>
      <c r="B5" s="15" t="inlineStr">
        <is>
          <t>Buy</t>
        </is>
      </c>
      <c r="C5" s="16" t="n">
        <v>20.2881</v>
      </c>
      <c r="D5" s="16" t="n">
        <v>20.2881</v>
      </c>
      <c r="E5" s="17" t="n">
        <v>-0.4929</v>
      </c>
      <c r="F5" s="17" t="n">
        <v>-0.4929</v>
      </c>
      <c r="H5" s="16" t="n">
        <v>-10.00000449</v>
      </c>
    </row>
    <row customHeight="1" ht="12.8" r="6" s="12">
      <c r="A6" s="14" t="n">
        <v>44372</v>
      </c>
      <c r="B6" s="15" t="inlineStr">
        <is>
          <t>Buy</t>
        </is>
      </c>
      <c r="C6" s="16" t="n">
        <v>17.6574</v>
      </c>
      <c r="D6" s="16" t="n">
        <v>17.6574</v>
      </c>
      <c r="E6" s="17" t="n">
        <v>-0.5669</v>
      </c>
      <c r="F6" s="17" t="n">
        <v>-1.0598</v>
      </c>
      <c r="H6" s="16" t="n">
        <v>-10</v>
      </c>
    </row>
    <row customHeight="1" ht="12.8" r="7" s="12">
      <c r="A7" s="14" t="n">
        <v>44413</v>
      </c>
      <c r="B7" s="15" t="inlineStr">
        <is>
          <t>Buy</t>
        </is>
      </c>
      <c r="C7" s="16" t="n">
        <v>17.2610025</v>
      </c>
      <c r="D7" s="16" t="n">
        <v>17.2610025</v>
      </c>
      <c r="E7" s="17" t="n">
        <v>-0.657</v>
      </c>
      <c r="F7" s="17" t="n">
        <v>-1.7168</v>
      </c>
      <c r="H7" s="16" t="n">
        <v>-11.3404786425</v>
      </c>
    </row>
    <row customHeight="1" ht="12.8" r="8" s="12">
      <c r="A8" s="14" t="n">
        <v>44431</v>
      </c>
      <c r="B8" s="15" t="inlineStr">
        <is>
          <t>Buy</t>
        </is>
      </c>
      <c r="C8" s="16" t="n">
        <v>14.84</v>
      </c>
      <c r="D8" s="16" t="n">
        <v>14.84</v>
      </c>
      <c r="E8" s="17" t="n">
        <v>-0.6739000000000001</v>
      </c>
      <c r="F8" s="17" t="n">
        <v>-2.3907</v>
      </c>
      <c r="H8" s="16" t="n">
        <v>-10</v>
      </c>
    </row>
    <row customHeight="1" ht="12.8" r="9" s="12">
      <c r="A9" s="14" t="n">
        <v>44439</v>
      </c>
      <c r="B9" s="15" t="inlineStr">
        <is>
          <t>Sell</t>
        </is>
      </c>
      <c r="C9" s="16" t="n">
        <v>15.79</v>
      </c>
      <c r="D9" s="16" t="n">
        <v>15.79</v>
      </c>
      <c r="E9" s="17" t="n">
        <v>2.3907</v>
      </c>
      <c r="F9" s="17" t="n">
        <v>0</v>
      </c>
      <c r="H9" s="16" t="n">
        <v>37.74</v>
      </c>
    </row>
    <row customHeight="1" ht="12.8" r="10" s="12">
      <c r="A10" s="14" t="inlineStr">
        <is>
          <t>2021-08-31</t>
        </is>
      </c>
      <c r="B10" s="15" t="inlineStr">
        <is>
          <t>Buy</t>
        </is>
      </c>
      <c r="C10" s="16" t="n">
        <v>15.6912</v>
      </c>
      <c r="D10" s="16" t="n">
        <v>15.6912</v>
      </c>
      <c r="E10" s="17" t="n">
        <v>-0.6373</v>
      </c>
      <c r="F10" s="17" t="n">
        <v>-0.6373</v>
      </c>
      <c r="H10" s="16" t="n">
        <v>-10.00000176</v>
      </c>
    </row>
    <row customHeight="1" ht="12.8" r="11" s="12">
      <c r="A11" s="14" t="inlineStr">
        <is>
          <t>2021-09-15</t>
        </is>
      </c>
      <c r="B11" s="15" t="inlineStr">
        <is>
          <t>Sell</t>
        </is>
      </c>
      <c r="C11" s="16" t="n">
        <v>16.8053</v>
      </c>
      <c r="D11" s="16" t="n">
        <v>16.8053</v>
      </c>
      <c r="E11" s="17" t="n">
        <v>0.6373</v>
      </c>
      <c r="F11" s="17" t="n">
        <v>0</v>
      </c>
      <c r="H11" s="16" t="n">
        <v>10.71001769</v>
      </c>
    </row>
    <row customHeight="1" ht="12.8" r="12" s="12">
      <c r="A12" s="14" t="inlineStr">
        <is>
          <t>2021-09-21</t>
        </is>
      </c>
      <c r="B12" s="15" t="inlineStr">
        <is>
          <t>Buy</t>
        </is>
      </c>
      <c r="C12" s="16" t="n">
        <v>16.2496</v>
      </c>
      <c r="D12" s="16" t="n">
        <v>16.2496</v>
      </c>
      <c r="E12" s="17" t="n">
        <v>-0.6153999999999999</v>
      </c>
      <c r="F12" s="17" t="n">
        <v>-0.6153999999999999</v>
      </c>
      <c r="H12" s="16" t="n">
        <v>-10.00000384</v>
      </c>
    </row>
    <row customHeight="1" ht="12.8" r="13" s="12">
      <c r="A13" s="14" t="inlineStr">
        <is>
          <t>2021-09-23</t>
        </is>
      </c>
      <c r="B13" s="15" t="inlineStr">
        <is>
          <t>Sell</t>
        </is>
      </c>
      <c r="C13" s="16" t="n">
        <v>17.2896</v>
      </c>
      <c r="D13" s="16" t="n">
        <v>17.2896</v>
      </c>
      <c r="E13" s="17" t="n">
        <v>0.6153999999999999</v>
      </c>
      <c r="F13" s="17" t="n">
        <v>0</v>
      </c>
      <c r="H13" s="16" t="n">
        <v>10.64001984</v>
      </c>
    </row>
    <row customHeight="1" ht="12.8" r="14" s="12">
      <c r="A14" s="14" t="inlineStr">
        <is>
          <t>2021-09-23</t>
        </is>
      </c>
      <c r="B14" s="15" t="inlineStr">
        <is>
          <t>Buy</t>
        </is>
      </c>
      <c r="C14" s="16" t="n">
        <v>17.3611</v>
      </c>
      <c r="D14" s="16" t="n">
        <v>17.3611</v>
      </c>
      <c r="E14" s="17" t="n">
        <v>-0.576</v>
      </c>
      <c r="F14" s="17" t="n">
        <v>-0.576</v>
      </c>
      <c r="H14" s="16" t="n">
        <v>-9.9999936</v>
      </c>
    </row>
    <row customHeight="1" ht="12.8" r="15" s="12">
      <c r="A15" s="14" t="inlineStr">
        <is>
          <t>2021-09-27</t>
        </is>
      </c>
      <c r="B15" s="15" t="inlineStr">
        <is>
          <t>Sell</t>
        </is>
      </c>
      <c r="C15" s="16" t="n">
        <v>18.4896</v>
      </c>
      <c r="D15" s="16" t="n">
        <v>18.4896</v>
      </c>
      <c r="E15" s="17" t="n">
        <v>0.576</v>
      </c>
      <c r="F15" s="17" t="n">
        <v>0</v>
      </c>
      <c r="H15" s="16" t="n">
        <v>10.6500096</v>
      </c>
    </row>
    <row customHeight="1" ht="12.8" r="16" s="12">
      <c r="A16" s="14" t="inlineStr">
        <is>
          <t>2021-09-27</t>
        </is>
      </c>
      <c r="B16" s="15" t="inlineStr">
        <is>
          <t>Buy</t>
        </is>
      </c>
      <c r="C16" s="16" t="n">
        <v>18.4809</v>
      </c>
      <c r="D16" s="16" t="n">
        <v>18.4809</v>
      </c>
      <c r="E16" s="17" t="n">
        <v>-0.5411</v>
      </c>
      <c r="F16" s="17" t="n">
        <v>-0.5411</v>
      </c>
      <c r="H16" s="16" t="n">
        <v>-10.00001499</v>
      </c>
    </row>
    <row customHeight="1" ht="12.8" r="17" s="12">
      <c r="A17" s="14" t="inlineStr">
        <is>
          <t>2021-10-05</t>
        </is>
      </c>
      <c r="B17" s="15" t="inlineStr">
        <is>
          <t>Sell</t>
        </is>
      </c>
      <c r="C17" s="16" t="n">
        <v>19.4234</v>
      </c>
      <c r="D17" s="16" t="n">
        <v>19.4234</v>
      </c>
      <c r="E17" s="17" t="n">
        <v>0.5411</v>
      </c>
      <c r="F17" s="17" t="n">
        <v>0</v>
      </c>
      <c r="H17" s="16" t="n">
        <v>10.51000174</v>
      </c>
    </row>
    <row customHeight="1" ht="12.8" r="18" s="12">
      <c r="A18" s="14" t="inlineStr">
        <is>
          <t>2021-10-06</t>
        </is>
      </c>
      <c r="B18" s="15" t="inlineStr">
        <is>
          <t>Buy</t>
        </is>
      </c>
      <c r="C18" s="16" t="n">
        <v>18.3016</v>
      </c>
      <c r="D18" s="16" t="n">
        <v>18.3016</v>
      </c>
      <c r="E18" s="17" t="n">
        <v>-0.5464</v>
      </c>
      <c r="F18" s="17" t="n">
        <v>-0.5464</v>
      </c>
      <c r="H18" s="16" t="n">
        <v>-9.999994239999999</v>
      </c>
    </row>
    <row customHeight="1" ht="12.8" r="19" s="12">
      <c r="A19" s="14" t="inlineStr">
        <is>
          <t>2021-10-15</t>
        </is>
      </c>
      <c r="B19" s="15" t="inlineStr">
        <is>
          <t>Sell</t>
        </is>
      </c>
      <c r="C19" s="16" t="n">
        <v>19.235</v>
      </c>
      <c r="D19" s="16" t="n">
        <v>19.235</v>
      </c>
      <c r="E19" s="17" t="n">
        <v>0.5464</v>
      </c>
      <c r="F19" s="17" t="n">
        <v>0</v>
      </c>
      <c r="H19" s="16" t="n">
        <v>10.510004</v>
      </c>
    </row>
    <row customHeight="1" ht="12.8" r="20" s="12">
      <c r="A20" s="14" t="inlineStr">
        <is>
          <t>2021-10-15</t>
        </is>
      </c>
      <c r="B20" s="15" t="inlineStr">
        <is>
          <t>Buy</t>
        </is>
      </c>
      <c r="C20" s="16" t="n">
        <v>19.0485</v>
      </c>
      <c r="D20" s="16" t="n">
        <v>19.0485</v>
      </c>
      <c r="E20" s="17" t="n">
        <v>-0.5255</v>
      </c>
      <c r="F20" s="17" t="n">
        <v>-0.5255</v>
      </c>
      <c r="H20" s="16" t="n">
        <v>-10.00998675</v>
      </c>
    </row>
    <row customHeight="1" ht="12.8" r="21" s="12">
      <c r="A21" s="14" t="inlineStr">
        <is>
          <t>2021-10-20</t>
        </is>
      </c>
      <c r="B21" s="15" t="inlineStr">
        <is>
          <t>Sell</t>
        </is>
      </c>
      <c r="C21" s="16" t="n">
        <v>20.1142</v>
      </c>
      <c r="D21" s="16" t="n">
        <v>20.1142</v>
      </c>
      <c r="E21" s="17" t="n">
        <v>0.5255</v>
      </c>
      <c r="F21" s="17" t="n">
        <v>0</v>
      </c>
      <c r="H21" s="16" t="n">
        <v>10.5700121</v>
      </c>
    </row>
    <row customHeight="1" ht="12.8" r="22" s="12">
      <c r="A22" s="14" t="inlineStr">
        <is>
          <t>2021-10-20</t>
        </is>
      </c>
      <c r="B22" s="15" t="inlineStr">
        <is>
          <t>Buy</t>
        </is>
      </c>
      <c r="C22" s="16" t="n">
        <v>19.5503</v>
      </c>
      <c r="D22" s="16" t="n">
        <v>19.5503</v>
      </c>
      <c r="E22" s="17" t="n">
        <v>-0.5115</v>
      </c>
      <c r="F22" s="17" t="n">
        <v>-0.5115</v>
      </c>
      <c r="H22" s="16" t="n">
        <v>-9.99997845</v>
      </c>
    </row>
    <row customHeight="1" ht="12.8" r="23" s="12">
      <c r="A23" s="14" t="inlineStr">
        <is>
          <t>2021-10-25</t>
        </is>
      </c>
      <c r="B23" s="15" t="inlineStr">
        <is>
          <t>Sell</t>
        </is>
      </c>
      <c r="C23" s="16" t="n">
        <v>20.575</v>
      </c>
      <c r="D23" s="16" t="n">
        <v>20.575</v>
      </c>
      <c r="E23" s="17" t="n">
        <v>0.5115</v>
      </c>
      <c r="F23" s="17" t="n">
        <v>0</v>
      </c>
      <c r="H23" s="16" t="n">
        <v>10.52</v>
      </c>
    </row>
    <row customHeight="1" ht="12.8" r="24" s="12">
      <c r="A24" s="14" t="inlineStr">
        <is>
          <t>2021-10-25</t>
        </is>
      </c>
      <c r="B24" s="15" t="inlineStr">
        <is>
          <t>Buy</t>
        </is>
      </c>
      <c r="C24" s="16" t="n">
        <v>20.776</v>
      </c>
      <c r="D24" s="16" t="n">
        <v>20.776</v>
      </c>
      <c r="E24" s="17" t="n">
        <v>-0.4815</v>
      </c>
      <c r="F24" s="17" t="n">
        <v>-0.4815</v>
      </c>
      <c r="H24" s="16" t="n">
        <v>-10</v>
      </c>
    </row>
    <row customHeight="1" ht="12.8" r="25" s="12">
      <c r="A25" s="14" t="inlineStr">
        <is>
          <t>2021-11-03</t>
        </is>
      </c>
      <c r="B25" s="15" t="inlineStr">
        <is>
          <t>Sell</t>
        </is>
      </c>
      <c r="C25" s="16" t="n">
        <v>21.8</v>
      </c>
      <c r="D25" s="16" t="n">
        <v>21.8</v>
      </c>
      <c r="E25" s="17" t="n">
        <v>0.4815</v>
      </c>
      <c r="F25" s="17" t="n">
        <v>0</v>
      </c>
      <c r="H25" s="16" t="n">
        <v>10.5</v>
      </c>
    </row>
    <row customHeight="1" ht="12.8" r="26" s="12">
      <c r="A26" s="14" t="inlineStr">
        <is>
          <t>2021-11-03</t>
        </is>
      </c>
      <c r="B26" s="15" t="inlineStr">
        <is>
          <t>Buy</t>
        </is>
      </c>
      <c r="C26" s="16" t="n">
        <v>21.79</v>
      </c>
      <c r="D26" s="16" t="n">
        <v>21.79</v>
      </c>
      <c r="E26" s="17" t="n">
        <v>-0.4589</v>
      </c>
      <c r="F26" s="17" t="n">
        <v>-0.4589</v>
      </c>
      <c r="H26" s="16" t="n">
        <v>-10</v>
      </c>
    </row>
    <row customHeight="1" ht="12.8" r="27" s="12">
      <c r="A27" s="14" t="inlineStr">
        <is>
          <t>2021-11-05</t>
        </is>
      </c>
      <c r="B27" s="15" t="inlineStr">
        <is>
          <t>Sell</t>
        </is>
      </c>
      <c r="C27" s="16" t="n">
        <v>23.37</v>
      </c>
      <c r="E27" s="17" t="n">
        <v>0.4589</v>
      </c>
      <c r="F27" s="17" t="n">
        <v>0</v>
      </c>
      <c r="H27" s="16" t="n">
        <v>10.72</v>
      </c>
    </row>
    <row customHeight="1" ht="12.8" r="28" s="12">
      <c r="A28" s="14" t="inlineStr">
        <is>
          <t>2021-11-05</t>
        </is>
      </c>
      <c r="B28" s="15" t="inlineStr">
        <is>
          <t>Buy</t>
        </is>
      </c>
      <c r="C28" s="16" t="n">
        <v>23.34</v>
      </c>
      <c r="E28" s="17" t="n">
        <v>-0.4283</v>
      </c>
      <c r="F28" s="17" t="n">
        <v>-0.4283</v>
      </c>
      <c r="H28" s="16" t="n">
        <v>-10</v>
      </c>
    </row>
    <row customHeight="1" ht="12.8" r="29" s="12">
      <c r="A29" s="15" t="inlineStr">
        <is>
          <t>2021-11-29</t>
        </is>
      </c>
      <c r="B29" s="15" t="inlineStr">
        <is>
          <t>Buy</t>
        </is>
      </c>
      <c r="C29" s="16" t="n">
        <v>21.99</v>
      </c>
      <c r="E29" s="17" t="n">
        <v>-0.4847</v>
      </c>
      <c r="F29" s="17" t="n">
        <v>-0.913</v>
      </c>
      <c r="H29" s="16" t="n">
        <v>-10.01</v>
      </c>
    </row>
    <row customHeight="1" ht="12.8" r="30" s="12">
      <c r="A30" s="11" t="inlineStr">
        <is>
          <t>2021-12-08</t>
        </is>
      </c>
      <c r="B30" s="11" t="inlineStr">
        <is>
          <t>Sell</t>
        </is>
      </c>
      <c r="C30" s="11" t="n">
        <v>23.19</v>
      </c>
      <c r="D30" s="11" t="n"/>
      <c r="E30" s="11" t="n">
        <v>0.913</v>
      </c>
      <c r="F30" s="11" t="n">
        <v>0</v>
      </c>
      <c r="H30" s="11" t="n">
        <v>21.17</v>
      </c>
    </row>
    <row customHeight="1" ht="12.8" r="31" s="12">
      <c r="A31" s="11" t="inlineStr">
        <is>
          <t>2021-12-08</t>
        </is>
      </c>
      <c r="B31" s="11" t="inlineStr">
        <is>
          <t>Buy</t>
        </is>
      </c>
      <c r="C31" s="11" t="n">
        <v>23</v>
      </c>
      <c r="D31" s="11" t="n"/>
      <c r="E31" s="11" t="n">
        <v>-0.4348</v>
      </c>
      <c r="F31" s="11" t="n">
        <v>-0.4348</v>
      </c>
      <c r="H31" s="11" t="n">
        <v>-10</v>
      </c>
    </row>
    <row customHeight="1" ht="12.8" r="32" s="12">
      <c r="A32" s="11" t="inlineStr">
        <is>
          <t>2021-12-13</t>
        </is>
      </c>
      <c r="B32" s="11" t="inlineStr">
        <is>
          <t>Buy</t>
        </is>
      </c>
      <c r="C32" s="11" t="n">
        <v>21.84</v>
      </c>
      <c r="D32" s="11" t="n"/>
      <c r="E32" s="11" t="n">
        <v>-0.4836</v>
      </c>
      <c r="F32" s="11" t="n">
        <v>-0.9184</v>
      </c>
      <c r="H32" s="11" t="n">
        <v>-10</v>
      </c>
    </row>
    <row customHeight="1" ht="12.8" r="33" s="12">
      <c r="A33" s="11" t="inlineStr">
        <is>
          <t>2021-12-15</t>
        </is>
      </c>
      <c r="B33" s="11" t="inlineStr">
        <is>
          <t>Buy</t>
        </is>
      </c>
      <c r="C33" s="11" t="n">
        <v>20.7</v>
      </c>
      <c r="D33" s="11" t="n"/>
      <c r="E33" s="11" t="n">
        <v>-0.5115</v>
      </c>
      <c r="F33" s="11" t="n">
        <v>-1.4299</v>
      </c>
      <c r="H33" s="11" t="n">
        <v>-10</v>
      </c>
    </row>
    <row customHeight="1" ht="12.8" r="34" s="12">
      <c r="A34" s="11" t="inlineStr">
        <is>
          <t>2021-12-20</t>
        </is>
      </c>
      <c r="B34" s="11" t="inlineStr">
        <is>
          <t>Buy</t>
        </is>
      </c>
      <c r="C34" s="11" t="n">
        <v>19.61</v>
      </c>
      <c r="D34" s="11" t="n"/>
      <c r="E34" s="11" t="n">
        <v>-0.5397</v>
      </c>
      <c r="F34" s="11" t="n">
        <v>-1.9696</v>
      </c>
      <c r="H34" s="11" t="n">
        <v>-9.99</v>
      </c>
    </row>
    <row customHeight="1" ht="12.8" r="35" s="12">
      <c r="A35" s="11" t="inlineStr">
        <is>
          <t>2021-12-22</t>
        </is>
      </c>
      <c r="B35" s="11" t="inlineStr">
        <is>
          <t>Sell</t>
        </is>
      </c>
      <c r="C35" s="11" t="n">
        <v>20.57</v>
      </c>
      <c r="D35" s="11" t="n"/>
      <c r="E35" s="11" t="n">
        <v>1.9696</v>
      </c>
      <c r="F35" s="11" t="n">
        <v>0</v>
      </c>
      <c r="H35" s="11" t="n">
        <v>40.48</v>
      </c>
    </row>
    <row customHeight="1" ht="12.8" r="36" s="12">
      <c r="A36" s="11" t="inlineStr">
        <is>
          <t>2021-12-22</t>
        </is>
      </c>
      <c r="B36" s="11" t="inlineStr">
        <is>
          <t>Buy</t>
        </is>
      </c>
      <c r="C36" s="11" t="n">
        <v>20.86</v>
      </c>
      <c r="D36" s="11" t="n"/>
      <c r="E36" s="11" t="n">
        <v>-0.4794</v>
      </c>
      <c r="F36" s="11" t="n">
        <v>-0.4794</v>
      </c>
      <c r="H36" s="11" t="n">
        <v>-10.01</v>
      </c>
    </row>
    <row customHeight="1" ht="12.8" r="37" s="12">
      <c r="A37" s="11" t="inlineStr">
        <is>
          <t>2022-01-03</t>
        </is>
      </c>
      <c r="B37" s="11" t="inlineStr">
        <is>
          <t>Sell</t>
        </is>
      </c>
      <c r="C37" s="11" t="n">
        <v>22.1</v>
      </c>
      <c r="D37" s="11" t="n"/>
      <c r="E37" s="11" t="n">
        <v>0.4794</v>
      </c>
      <c r="F37" s="11" t="n">
        <v>0</v>
      </c>
      <c r="H37" s="11" t="n">
        <v>10.565976</v>
      </c>
    </row>
    <row customHeight="1" ht="12.8" r="38" s="12">
      <c r="A38" s="11" t="inlineStr">
        <is>
          <t>2022-01-03</t>
        </is>
      </c>
      <c r="B38" s="11" t="inlineStr">
        <is>
          <t>Buy</t>
        </is>
      </c>
      <c r="C38" s="11" t="n">
        <v>21.81</v>
      </c>
      <c r="D38" s="11" t="n"/>
      <c r="E38" s="11" t="n">
        <v>-0.4579</v>
      </c>
      <c r="F38" s="11" t="n">
        <v>-0.4579</v>
      </c>
      <c r="H38" s="11" t="n">
        <v>-10.005115</v>
      </c>
    </row>
    <row customHeight="1" ht="12.8" r="39" s="12">
      <c r="A39" s="11" t="inlineStr">
        <is>
          <t>2022-01-04</t>
        </is>
      </c>
      <c r="B39" s="11" t="inlineStr">
        <is>
          <t>Sell</t>
        </is>
      </c>
      <c r="C39" s="11" t="n">
        <v>22.84</v>
      </c>
      <c r="D39" s="11" t="n"/>
      <c r="E39" s="11" t="n">
        <v>0.4579</v>
      </c>
      <c r="F39" s="11" t="n">
        <v>0</v>
      </c>
      <c r="H39" s="11" t="n">
        <v>10.444699</v>
      </c>
    </row>
    <row customHeight="1" ht="12.8" r="40" s="12">
      <c r="A40" s="11" t="inlineStr">
        <is>
          <t>2022-01-04</t>
        </is>
      </c>
      <c r="B40" s="11" t="inlineStr">
        <is>
          <t>Buy</t>
        </is>
      </c>
      <c r="C40" s="11" t="n">
        <v>22.54</v>
      </c>
      <c r="D40" s="11" t="n"/>
      <c r="E40" s="11" t="n">
        <v>-0.4717</v>
      </c>
      <c r="F40" s="11" t="n">
        <v>-0.4717</v>
      </c>
      <c r="H40" s="11" t="n">
        <v>-10.636835</v>
      </c>
    </row>
    <row customHeight="1" ht="12.8" r="41" s="12">
      <c r="A41" s="11" t="inlineStr">
        <is>
          <t>2022-01-13</t>
        </is>
      </c>
      <c r="B41" s="11" t="inlineStr">
        <is>
          <t>Sell</t>
        </is>
      </c>
      <c r="C41" s="11" t="n">
        <v>23.77</v>
      </c>
      <c r="E41" s="11" t="n">
        <v>0.4717</v>
      </c>
      <c r="F41" s="11" t="n">
        <v>0</v>
      </c>
      <c r="H41" s="11" t="n">
        <v>11.24</v>
      </c>
    </row>
    <row customHeight="1" ht="12.8" r="42" s="12">
      <c r="A42" s="11" t="inlineStr">
        <is>
          <t>2022-01-13</t>
        </is>
      </c>
      <c r="B42" s="11" t="inlineStr">
        <is>
          <t>Buy</t>
        </is>
      </c>
      <c r="C42" s="11" t="n">
        <v>23.82</v>
      </c>
      <c r="E42" s="11" t="n">
        <v>-0.4198</v>
      </c>
      <c r="F42" s="11" t="n">
        <v>-0.4198</v>
      </c>
      <c r="H42" s="11" t="n">
        <v>-10</v>
      </c>
    </row>
    <row customHeight="1" ht="12.8" r="43" s="12">
      <c r="A43" s="11" t="inlineStr">
        <is>
          <t>2022-01-24</t>
        </is>
      </c>
      <c r="B43" s="11" t="inlineStr">
        <is>
          <t>Buy</t>
        </is>
      </c>
      <c r="C43" s="11" t="n">
        <v>20.62</v>
      </c>
      <c r="D43" s="11" t="n">
        <v>20.62</v>
      </c>
      <c r="E43" s="11" t="n">
        <v>-0.4859</v>
      </c>
      <c r="F43" s="11" t="n">
        <v>-0.9056999999999999</v>
      </c>
      <c r="H43" s="11" t="n">
        <v>-10.02</v>
      </c>
    </row>
    <row customHeight="1" ht="12.8" r="44" s="12">
      <c r="A44" s="11" t="inlineStr">
        <is>
          <t>2022-02-11</t>
        </is>
      </c>
      <c r="B44" s="11" t="inlineStr">
        <is>
          <t>Buy</t>
        </is>
      </c>
      <c r="C44" s="11" t="n">
        <v>16.81</v>
      </c>
      <c r="D44" s="11" t="n">
        <v>16.81</v>
      </c>
      <c r="E44" s="11" t="n">
        <v>-0.5963000000000001</v>
      </c>
      <c r="F44" s="11" t="n">
        <v>-1.502</v>
      </c>
      <c r="H44" s="11" t="n">
        <v>-10.02</v>
      </c>
    </row>
    <row customHeight="1" ht="12.8" r="45" s="12">
      <c r="A45" s="11" t="inlineStr">
        <is>
          <t>2022-02-23</t>
        </is>
      </c>
      <c r="B45" s="11" t="inlineStr">
        <is>
          <t>Buy</t>
        </is>
      </c>
      <c r="C45" s="11" t="n">
        <v>15.1</v>
      </c>
      <c r="D45" s="11" t="n">
        <v>15.1</v>
      </c>
      <c r="E45" s="11" t="n">
        <v>-0.6623</v>
      </c>
      <c r="F45" s="11" t="n">
        <v>-2.1643</v>
      </c>
      <c r="H45" s="11" t="n">
        <v>-10</v>
      </c>
    </row>
    <row customHeight="1" ht="12.8" r="46" s="12">
      <c r="A46" s="11" t="inlineStr">
        <is>
          <t>2022-03-04</t>
        </is>
      </c>
      <c r="B46" s="11" t="inlineStr">
        <is>
          <t>Buy</t>
        </is>
      </c>
      <c r="C46" s="11" t="n">
        <v>13.54</v>
      </c>
      <c r="D46" s="11" t="n">
        <v>13.54</v>
      </c>
      <c r="E46" s="11" t="n">
        <v>-0.7391</v>
      </c>
      <c r="F46" s="11" t="n">
        <v>-2.9034</v>
      </c>
      <c r="H46" s="11" t="n">
        <v>-10.01</v>
      </c>
    </row>
    <row customHeight="1" ht="12.8" r="47" s="12">
      <c r="A47" s="11" t="inlineStr">
        <is>
          <t>2022-03-07</t>
        </is>
      </c>
      <c r="B47" s="11" t="inlineStr">
        <is>
          <t>Buy</t>
        </is>
      </c>
      <c r="C47" s="11" t="n">
        <v>11.96</v>
      </c>
      <c r="D47" s="11" t="n">
        <v>11.96</v>
      </c>
      <c r="E47" s="11" t="n">
        <v>-0.8361</v>
      </c>
      <c r="F47" s="11" t="n">
        <v>-3.7395</v>
      </c>
      <c r="H47" s="11" t="n">
        <v>-10</v>
      </c>
    </row>
    <row customHeight="1" ht="12.8" r="48" s="12">
      <c r="A48" s="11" t="inlineStr">
        <is>
          <t>2022-03-31</t>
        </is>
      </c>
      <c r="B48" s="11" t="inlineStr">
        <is>
          <t>Sell</t>
        </is>
      </c>
      <c r="C48" s="11" t="n">
        <v>14.4</v>
      </c>
      <c r="E48" s="11" t="n">
        <v>3.7395</v>
      </c>
      <c r="F48" s="11" t="n">
        <v>0</v>
      </c>
      <c r="H48" s="11" t="n">
        <v>53.85</v>
      </c>
    </row>
    <row customHeight="1" ht="12.8" r="49" s="12">
      <c r="A49" s="11" t="inlineStr">
        <is>
          <t>2022-03-31</t>
        </is>
      </c>
      <c r="B49" s="11" t="inlineStr">
        <is>
          <t>Buy</t>
        </is>
      </c>
      <c r="C49" s="11" t="n">
        <v>14.46</v>
      </c>
      <c r="E49" s="11" t="n">
        <v>-1.3831</v>
      </c>
      <c r="F49" s="11" t="n">
        <v>-1.3831</v>
      </c>
      <c r="H49" s="11" t="n">
        <v>-20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22.xml><?xml version="1.0" encoding="utf-8"?>
<worksheet xmlns="http://schemas.openxmlformats.org/spreadsheetml/2006/main">
  <sheetPr filterMode="0">
    <outlinePr summaryBelow="1" summaryRight="1"/>
    <pageSetUpPr fitToPage="0"/>
  </sheetPr>
  <dimension ref="A1:AJ16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A15" activeCellId="0" pane="bottomLeft" sqref="A15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Hanesbrands, Inc.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SUMPRODUCT(YEAR(A3:A1000)=2021,MONTH(A3:A1000)=5,H3:H1000)</f>
        <v/>
      </c>
      <c r="W2" s="15" t="inlineStr">
        <is>
          <t>June</t>
        </is>
      </c>
      <c r="X2" s="16">
        <f>SUMPRODUCT(YEAR(A3:A1000)=2021,MONTH(A3:A1000)=6,H3:H1000)</f>
        <v/>
      </c>
      <c r="Y2" s="15" t="inlineStr">
        <is>
          <t>July</t>
        </is>
      </c>
      <c r="Z2" s="16">
        <f>SUMPRODUCT(YEAR(A3:A1000)=2021,MONTH(A3:A1000)=7,H3:H1000)</f>
        <v/>
      </c>
      <c r="AA2" s="15" t="inlineStr">
        <is>
          <t>August</t>
        </is>
      </c>
      <c r="AB2" s="16">
        <f>SUMPRODUCT(YEAR(A3:A1000)=2021,YEAR(A3:A1000)=2021,MONTH(A3:A1000)=8,H3:H1000)</f>
        <v/>
      </c>
      <c r="AC2" s="15" t="inlineStr">
        <is>
          <t>September</t>
        </is>
      </c>
      <c r="AD2" s="16">
        <f>SUMPRODUCT(YEAR(A3:A1000)=2021,MONTH(A3:A1000)=9,H3:H1000)</f>
        <v/>
      </c>
      <c r="AE2" s="15" t="inlineStr">
        <is>
          <t>October</t>
        </is>
      </c>
      <c r="AF2" s="16">
        <f>SUMPRODUCT(YEAR(A3:A1000)=2021,MONTH(A3:A1000)=10,H3:H1000)</f>
        <v/>
      </c>
      <c r="AG2" s="15" t="inlineStr">
        <is>
          <t>November</t>
        </is>
      </c>
      <c r="AH2" s="16">
        <f>SUMPRODUCT(YEAR(A3:A1000)=2021,MONTH(A3:A1000)=11,H3:H1000)</f>
        <v/>
      </c>
      <c r="AI2" s="15" t="inlineStr">
        <is>
          <t>December</t>
        </is>
      </c>
      <c r="AJ2" s="16">
        <f>SUMPRODUCT(YEAR(A3:A1000)=2021,MONTH(A3:A1000)=12,H3:H1000)</f>
        <v/>
      </c>
    </row>
    <row customHeight="1" ht="15" r="3" s="12">
      <c r="A3" s="14" t="n">
        <v>44344</v>
      </c>
      <c r="B3" s="15" t="inlineStr">
        <is>
          <t>Buy</t>
        </is>
      </c>
      <c r="C3" s="16" t="n">
        <v>19.2493</v>
      </c>
      <c r="D3" s="16" t="n">
        <v>19.2493</v>
      </c>
      <c r="E3" s="17" t="n">
        <v>-0.5195</v>
      </c>
      <c r="F3" s="17" t="n">
        <v>-0.5195</v>
      </c>
      <c r="H3" s="16" t="n">
        <v>-10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n">
        <v>44419</v>
      </c>
      <c r="B4" s="15" t="inlineStr">
        <is>
          <t>Sell</t>
        </is>
      </c>
      <c r="C4" s="16" t="n">
        <v>20.5005</v>
      </c>
      <c r="D4" s="16" t="n">
        <v>20.5005</v>
      </c>
      <c r="E4" s="17" t="n">
        <v>0.5195</v>
      </c>
      <c r="F4" s="17" t="n">
        <v>0.5195</v>
      </c>
      <c r="H4" s="16" t="n">
        <v>10.65000975</v>
      </c>
    </row>
    <row customHeight="1" ht="12.8" r="5" s="12">
      <c r="A5" s="14" t="n">
        <v>44425</v>
      </c>
      <c r="B5" s="15" t="inlineStr">
        <is>
          <t>Buy</t>
        </is>
      </c>
      <c r="C5" s="16" t="n">
        <v>-19.53</v>
      </c>
      <c r="D5" s="16" t="n">
        <v>-19.53</v>
      </c>
      <c r="E5" s="17" t="n">
        <v>-0.512</v>
      </c>
      <c r="F5" s="17" t="n">
        <v>-0.512</v>
      </c>
      <c r="H5" s="16" t="n">
        <v>-10</v>
      </c>
    </row>
    <row customHeight="1" ht="12.8" r="6" s="12">
      <c r="A6" s="14" t="n">
        <v>44439</v>
      </c>
      <c r="B6" s="15" t="inlineStr">
        <is>
          <t>Buy</t>
        </is>
      </c>
      <c r="C6" s="16" t="n">
        <v>18.68</v>
      </c>
      <c r="D6" s="16" t="n">
        <v>18.68</v>
      </c>
      <c r="E6" s="17" t="n">
        <v>-0.5353</v>
      </c>
      <c r="F6" s="17" t="n">
        <v>-1.0473</v>
      </c>
      <c r="H6" s="16" t="n">
        <v>-10</v>
      </c>
    </row>
    <row customHeight="1" ht="12.8" r="7" s="12">
      <c r="A7" s="14" t="inlineStr">
        <is>
          <t>2021-10-06</t>
        </is>
      </c>
      <c r="B7" s="15" t="inlineStr">
        <is>
          <t>Buy</t>
        </is>
      </c>
      <c r="C7" s="16" t="n">
        <v>18.25</v>
      </c>
      <c r="D7" s="16" t="n">
        <v>18.25</v>
      </c>
      <c r="E7" s="17" t="n">
        <v>-0.6215000000000001</v>
      </c>
      <c r="F7" s="17" t="n">
        <v>-1.6688</v>
      </c>
      <c r="H7" s="16" t="n">
        <v>-10</v>
      </c>
    </row>
    <row customHeight="1" ht="12.8" r="8" s="12">
      <c r="A8" s="14" t="inlineStr">
        <is>
          <t>2021-10-12</t>
        </is>
      </c>
      <c r="B8" s="15" t="inlineStr">
        <is>
          <t>Buy</t>
        </is>
      </c>
      <c r="C8" s="16" t="n">
        <v>18.19</v>
      </c>
      <c r="D8" s="16" t="n">
        <v>18.19</v>
      </c>
      <c r="E8" s="17" t="n">
        <v>-0.6101</v>
      </c>
      <c r="F8" s="17" t="n">
        <v>-2.2789</v>
      </c>
      <c r="H8" s="16" t="n">
        <v>-10</v>
      </c>
    </row>
    <row customHeight="1" ht="12.8" r="9" s="12">
      <c r="A9" s="15" t="inlineStr">
        <is>
          <t>2021-11-30</t>
        </is>
      </c>
      <c r="B9" s="15" t="inlineStr">
        <is>
          <t>Buy</t>
        </is>
      </c>
      <c r="C9" s="16" t="n">
        <v>17.19</v>
      </c>
      <c r="D9" s="16" t="n">
        <v>17.19</v>
      </c>
      <c r="E9" s="17" t="n">
        <v>-0.618</v>
      </c>
      <c r="F9" s="17" t="n">
        <v>-2.8969</v>
      </c>
      <c r="H9" s="16" t="n">
        <v>-10</v>
      </c>
    </row>
    <row customHeight="1" ht="12.8" r="10" s="12">
      <c r="A10" s="14" t="inlineStr">
        <is>
          <t>2021-12-20</t>
        </is>
      </c>
      <c r="B10" s="15" t="inlineStr">
        <is>
          <t>Buy</t>
        </is>
      </c>
      <c r="C10" s="16" t="n">
        <v>16.32</v>
      </c>
      <c r="D10" s="16" t="n">
        <v>16.32</v>
      </c>
      <c r="E10" s="17" t="n">
        <v>-0.6477000000000001</v>
      </c>
      <c r="F10" s="17" t="n">
        <v>-3.5446</v>
      </c>
      <c r="H10" s="16" t="n">
        <v>-10</v>
      </c>
    </row>
    <row customHeight="1" ht="12.8" r="11" s="12">
      <c r="A11" s="11" t="inlineStr">
        <is>
          <t>2021-12-30</t>
        </is>
      </c>
      <c r="B11" s="11" t="inlineStr">
        <is>
          <t>Sell</t>
        </is>
      </c>
      <c r="C11" s="11" t="n">
        <v>17.05</v>
      </c>
      <c r="D11" s="11" t="n">
        <v>17.05</v>
      </c>
      <c r="E11" s="11" t="n">
        <v>3.5446</v>
      </c>
      <c r="F11" s="11" t="n">
        <v>0</v>
      </c>
      <c r="H11" s="11" t="n">
        <v>60.506322</v>
      </c>
    </row>
    <row customHeight="1" ht="12.8" r="12" s="12">
      <c r="A12" s="11" t="inlineStr">
        <is>
          <t>2021-12-30</t>
        </is>
      </c>
      <c r="B12" s="11" t="inlineStr">
        <is>
          <t>Buy</t>
        </is>
      </c>
      <c r="C12" s="11" t="n">
        <v>16.95</v>
      </c>
      <c r="D12" s="11" t="n">
        <v>16.95</v>
      </c>
      <c r="E12" s="11" t="n">
        <v>-0.5889</v>
      </c>
      <c r="F12" s="11" t="n">
        <v>-0.5889</v>
      </c>
      <c r="H12" s="11" t="n">
        <v>-9.981854999999999</v>
      </c>
    </row>
    <row customHeight="1" ht="12.8" r="13" s="12">
      <c r="A13" s="11" t="inlineStr">
        <is>
          <t>2022-01-28</t>
        </is>
      </c>
      <c r="B13" s="11" t="inlineStr">
        <is>
          <t>Buy</t>
        </is>
      </c>
      <c r="C13" s="11" t="n">
        <v>15.21</v>
      </c>
      <c r="D13" s="11" t="n">
        <v>15.21</v>
      </c>
      <c r="E13" s="11" t="n">
        <v>-0.657</v>
      </c>
      <c r="F13" s="11" t="n">
        <v>-1.2459</v>
      </c>
      <c r="H13" s="11" t="n">
        <v>-9.99</v>
      </c>
    </row>
    <row customHeight="1" ht="12.8" r="14" s="12">
      <c r="A14" s="11" t="inlineStr">
        <is>
          <t>2022-02-01</t>
        </is>
      </c>
      <c r="B14" s="11" t="inlineStr">
        <is>
          <t>Sell</t>
        </is>
      </c>
      <c r="C14" s="11" t="n">
        <v>16.02</v>
      </c>
      <c r="E14" s="11" t="n">
        <v>1.2459</v>
      </c>
      <c r="F14" s="11" t="n">
        <v>0</v>
      </c>
      <c r="H14" s="11" t="n">
        <v>19.96</v>
      </c>
    </row>
    <row customHeight="1" ht="12.8" r="15" s="12">
      <c r="A15" s="11" t="inlineStr">
        <is>
          <t>2022-02-01</t>
        </is>
      </c>
      <c r="B15" s="11" t="inlineStr">
        <is>
          <t>Buy</t>
        </is>
      </c>
      <c r="C15" s="11" t="n">
        <v>16.09</v>
      </c>
      <c r="E15" s="11" t="n">
        <v>-0.6215000000000001</v>
      </c>
      <c r="F15" s="11" t="n">
        <v>-0.6215000000000001</v>
      </c>
      <c r="H15" s="11" t="n">
        <v>-10</v>
      </c>
    </row>
    <row r="16">
      <c r="A16" s="11" t="inlineStr">
        <is>
          <t>2022-04-05</t>
        </is>
      </c>
      <c r="B16" s="11" t="inlineStr">
        <is>
          <t>Buy</t>
        </is>
      </c>
      <c r="C16" s="11" t="n">
        <v>14.42</v>
      </c>
      <c r="D16" s="11" t="n">
        <v>14.42</v>
      </c>
      <c r="E16" s="11" t="n">
        <v>-1.385</v>
      </c>
      <c r="F16" s="11" t="n">
        <v>-2.0065</v>
      </c>
      <c r="H16" s="11" t="n">
        <v>-19.97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23.xml><?xml version="1.0" encoding="utf-8"?>
<worksheet xmlns="http://schemas.openxmlformats.org/spreadsheetml/2006/main">
  <sheetPr filterMode="0">
    <outlinePr summaryBelow="1" summaryRight="1"/>
    <pageSetUpPr fitToPage="0"/>
  </sheetPr>
  <dimension ref="A1:AJ19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8" xSplit="0" ySplit="1"/>
      <selection activeCell="A1" activeCellId="0" pane="topLeft" sqref="A1"/>
      <selection activeCell="E16" activeCellId="0" pane="bottomLeft" sqref="E16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Holly Energy Partners, L.P.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2.8" r="3" s="12">
      <c r="A3" s="14" t="inlineStr">
        <is>
          <t>2021-09-15</t>
        </is>
      </c>
      <c r="B3" s="15" t="inlineStr">
        <is>
          <t>Buy</t>
        </is>
      </c>
      <c r="C3" s="16" t="n">
        <v>18.2876</v>
      </c>
      <c r="D3" s="16" t="n">
        <v>18.2876</v>
      </c>
      <c r="E3" s="17" t="n">
        <v>-0.5501</v>
      </c>
      <c r="F3" s="17" t="n">
        <v>-0.5501</v>
      </c>
      <c r="H3" s="16" t="n">
        <v>-10.06000876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inlineStr">
        <is>
          <t>2021-10-05</t>
        </is>
      </c>
      <c r="B4" s="15" t="inlineStr">
        <is>
          <t>Sell</t>
        </is>
      </c>
      <c r="C4" s="16" t="n">
        <v>19.4328</v>
      </c>
      <c r="D4" s="16" t="n">
        <v>19.4328</v>
      </c>
      <c r="E4" s="17" t="n">
        <v>0.5501</v>
      </c>
      <c r="F4" s="17" t="n">
        <v>0</v>
      </c>
      <c r="H4" s="16" t="n">
        <v>10.68998328</v>
      </c>
    </row>
    <row customHeight="1" ht="12.8" r="5" s="12">
      <c r="A5" s="14" t="inlineStr">
        <is>
          <t>2021-10-07</t>
        </is>
      </c>
      <c r="B5" s="15" t="inlineStr">
        <is>
          <t>Buy</t>
        </is>
      </c>
      <c r="C5" s="16" t="n">
        <v>19.3611</v>
      </c>
      <c r="D5" s="16" t="n">
        <v>19.3611</v>
      </c>
      <c r="E5" s="17" t="n">
        <v>-0.5165</v>
      </c>
      <c r="F5" s="17" t="n">
        <v>-0.5165</v>
      </c>
      <c r="H5" s="16" t="n">
        <v>-10.00000815</v>
      </c>
    </row>
    <row customHeight="1" ht="12.8" r="6" s="12">
      <c r="A6" s="14" t="inlineStr">
        <is>
          <t>2021-10-15</t>
        </is>
      </c>
      <c r="B6" s="15" t="inlineStr">
        <is>
          <t>Sell</t>
        </is>
      </c>
      <c r="C6" s="16" t="n">
        <v>20.2904</v>
      </c>
      <c r="D6" s="16" t="n">
        <v>20.2904</v>
      </c>
      <c r="E6" s="17" t="n">
        <v>0.5165</v>
      </c>
      <c r="F6" s="17" t="n">
        <v>0</v>
      </c>
      <c r="H6" s="16" t="n">
        <v>10.4799916</v>
      </c>
    </row>
    <row customHeight="1" ht="12.8" r="7" s="12">
      <c r="A7" s="14" t="inlineStr">
        <is>
          <t>2021-10-20</t>
        </is>
      </c>
      <c r="B7" s="15" t="inlineStr">
        <is>
          <t>Buy</t>
        </is>
      </c>
      <c r="C7" s="16" t="n">
        <v>20.1408</v>
      </c>
      <c r="D7" s="16" t="n">
        <v>20.1408</v>
      </c>
      <c r="E7" s="17" t="n">
        <v>-0.497</v>
      </c>
      <c r="F7" s="17" t="n">
        <v>-0.497</v>
      </c>
      <c r="H7" s="16" t="n">
        <v>-10.0099776</v>
      </c>
    </row>
    <row customHeight="1" ht="12.8" r="8" s="12">
      <c r="A8" s="14" t="inlineStr">
        <is>
          <t>2021-10-29</t>
        </is>
      </c>
      <c r="B8" s="15" t="inlineStr">
        <is>
          <t>Buy</t>
        </is>
      </c>
      <c r="C8" s="16" t="n">
        <v>19.11</v>
      </c>
      <c r="D8" s="16" t="n">
        <v>19.11</v>
      </c>
      <c r="E8" s="17" t="n">
        <v>-0.5525</v>
      </c>
      <c r="F8" s="17" t="n">
        <v>-1.0495</v>
      </c>
      <c r="H8" s="16" t="n">
        <v>-9.99</v>
      </c>
    </row>
    <row customHeight="1" ht="12.8" r="9" s="12">
      <c r="A9" s="14" t="inlineStr">
        <is>
          <t>2021-11-17</t>
        </is>
      </c>
      <c r="B9" s="15" t="inlineStr">
        <is>
          <t>Buy</t>
        </is>
      </c>
      <c r="C9" s="16" t="n">
        <v>17.19</v>
      </c>
      <c r="D9" s="16" t="n">
        <v>17.19</v>
      </c>
      <c r="E9" s="17" t="n">
        <v>-0.5845</v>
      </c>
      <c r="F9" s="17" t="n">
        <v>-1.634</v>
      </c>
      <c r="H9" s="16" t="n">
        <v>-10.05</v>
      </c>
    </row>
    <row customHeight="1" ht="12.8" r="10" s="12">
      <c r="A10" s="15" t="inlineStr">
        <is>
          <t>2021-11-24</t>
        </is>
      </c>
      <c r="B10" s="15" t="inlineStr">
        <is>
          <t>Sell</t>
        </is>
      </c>
      <c r="C10" s="16" t="n">
        <v>17.93</v>
      </c>
      <c r="D10" s="16" t="n">
        <v>17.93</v>
      </c>
      <c r="E10" s="17" t="n">
        <v>1.634</v>
      </c>
      <c r="F10" s="17" t="n">
        <v>0</v>
      </c>
      <c r="H10" s="16" t="n">
        <v>29.28</v>
      </c>
    </row>
    <row customHeight="1" ht="12.8" r="11" s="12">
      <c r="A11" s="15" t="inlineStr">
        <is>
          <t>2021-11-24</t>
        </is>
      </c>
      <c r="B11" s="15" t="inlineStr">
        <is>
          <t>Buy</t>
        </is>
      </c>
      <c r="C11" s="16" t="n">
        <v>17.91</v>
      </c>
      <c r="D11" s="16" t="n">
        <v>17.91</v>
      </c>
      <c r="E11" s="17" t="n">
        <v>-0.5580000000000001</v>
      </c>
      <c r="F11" s="17" t="n">
        <v>-0.5580000000000001</v>
      </c>
      <c r="H11" s="16" t="n">
        <v>-9.99</v>
      </c>
    </row>
    <row customHeight="1" ht="12.8" r="12" s="12">
      <c r="A12" s="11" t="inlineStr">
        <is>
          <t>2021-12-15</t>
        </is>
      </c>
      <c r="B12" s="11" t="inlineStr">
        <is>
          <t>Buy</t>
        </is>
      </c>
      <c r="C12" s="11" t="n">
        <v>16.94</v>
      </c>
      <c r="D12" s="11" t="n">
        <v>16.94</v>
      </c>
      <c r="E12" s="11" t="n">
        <v>-0.6289</v>
      </c>
      <c r="F12" s="11" t="n">
        <v>-1.1869</v>
      </c>
      <c r="H12" s="11" t="n">
        <v>-10.04</v>
      </c>
    </row>
    <row customHeight="1" ht="12.8" r="13" s="12">
      <c r="A13" s="11" t="inlineStr">
        <is>
          <t>2022-01-04</t>
        </is>
      </c>
      <c r="B13" s="11" t="inlineStr">
        <is>
          <t>Sell</t>
        </is>
      </c>
      <c r="C13" s="11" t="n">
        <v>17.65</v>
      </c>
      <c r="D13" s="11" t="n">
        <v>17.65</v>
      </c>
      <c r="E13" s="11" t="n">
        <v>1.1869</v>
      </c>
      <c r="F13" s="11" t="n">
        <v>0</v>
      </c>
      <c r="H13" s="11" t="n">
        <v>21.019999</v>
      </c>
    </row>
    <row customHeight="1" ht="12.8" r="14" s="12">
      <c r="A14" s="11" t="inlineStr">
        <is>
          <t>2022-01-04</t>
        </is>
      </c>
      <c r="B14" s="11" t="inlineStr">
        <is>
          <t>Buy</t>
        </is>
      </c>
      <c r="C14" s="11" t="n">
        <v>17.7</v>
      </c>
      <c r="D14" s="11" t="n">
        <v>17.7</v>
      </c>
      <c r="E14" s="11" t="n">
        <v>-0.5915</v>
      </c>
      <c r="F14" s="11" t="n">
        <v>-0.5915</v>
      </c>
      <c r="H14" s="11" t="n">
        <v>-10.46955</v>
      </c>
    </row>
    <row customHeight="1" ht="12.8" r="15" s="12">
      <c r="A15" s="11" t="inlineStr">
        <is>
          <t>2022-01-07</t>
        </is>
      </c>
      <c r="B15" s="11" t="inlineStr">
        <is>
          <t>Sell</t>
        </is>
      </c>
      <c r="C15" s="11" t="n">
        <v>18.44</v>
      </c>
      <c r="E15" s="11" t="n">
        <v>0.5915</v>
      </c>
      <c r="F15" s="11" t="n">
        <v>0</v>
      </c>
      <c r="H15" s="11" t="n">
        <v>10.88</v>
      </c>
    </row>
    <row customHeight="1" ht="12.8" r="16" s="12">
      <c r="A16" s="11" t="inlineStr">
        <is>
          <t>2022-01-07</t>
        </is>
      </c>
      <c r="B16" s="11" t="inlineStr">
        <is>
          <t>Buy</t>
        </is>
      </c>
      <c r="C16" s="11" t="n">
        <v>18.52</v>
      </c>
      <c r="D16" s="16" t="n">
        <v>18.52</v>
      </c>
      <c r="E16" s="11" t="n">
        <v>-0.54</v>
      </c>
      <c r="F16" s="11" t="n">
        <v>-0.54</v>
      </c>
      <c r="H16" s="11" t="n">
        <v>-10.02</v>
      </c>
    </row>
    <row customHeight="1" ht="12.8" r="17" s="12">
      <c r="A17" s="11" t="inlineStr">
        <is>
          <t>2022-02-24</t>
        </is>
      </c>
      <c r="B17" s="11" t="inlineStr">
        <is>
          <t>Buy</t>
        </is>
      </c>
      <c r="C17" s="11" t="n">
        <v>16.57</v>
      </c>
      <c r="D17" s="11" t="n">
        <v>16.57</v>
      </c>
      <c r="E17" s="11" t="n">
        <v>-0.6075</v>
      </c>
      <c r="F17" s="11" t="n">
        <v>-1.1475</v>
      </c>
      <c r="H17" s="11" t="n">
        <v>-10.07</v>
      </c>
    </row>
    <row customHeight="1" ht="12.8" r="18" s="12">
      <c r="A18" s="11" t="inlineStr">
        <is>
          <t>2022-03-31</t>
        </is>
      </c>
      <c r="B18" s="11" t="inlineStr">
        <is>
          <t>Sell</t>
        </is>
      </c>
      <c r="C18" s="11" t="n">
        <v>17.61</v>
      </c>
      <c r="E18" s="11" t="n">
        <v>1.1475</v>
      </c>
      <c r="F18" s="11" t="n">
        <v>0</v>
      </c>
      <c r="H18" s="11" t="n">
        <v>20.21</v>
      </c>
    </row>
    <row customHeight="1" ht="12.8" r="19" s="12">
      <c r="A19" s="11" t="inlineStr">
        <is>
          <t>2022-03-31</t>
        </is>
      </c>
      <c r="B19" s="11" t="inlineStr">
        <is>
          <t>Buy</t>
        </is>
      </c>
      <c r="C19" s="11" t="n">
        <v>17.63</v>
      </c>
      <c r="E19" s="11" t="n">
        <v>-1.1344</v>
      </c>
      <c r="F19" s="11" t="n">
        <v>-1.1344</v>
      </c>
      <c r="H19" s="11" t="n">
        <v>-20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24.xml><?xml version="1.0" encoding="utf-8"?>
<worksheet xmlns="http://schemas.openxmlformats.org/spreadsheetml/2006/main">
  <sheetPr filterMode="0">
    <outlinePr summaryBelow="1" summaryRight="1"/>
    <pageSetUpPr fitToPage="0"/>
  </sheetPr>
  <dimension ref="A1:AJ29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10" xSplit="0" ySplit="1"/>
      <selection activeCell="A1" activeCellId="0" pane="topLeft" sqref="A1"/>
      <selection activeCell="A20" activeCellId="0" pane="bottomLeft" sqref="A20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Intellicheck, Inc. Common Stock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SUMPRODUCT(YEAR(A3:A1000)=2021,MONTH(A3:A1000)=5,H3:H1000)</f>
        <v/>
      </c>
      <c r="W2" s="15" t="inlineStr">
        <is>
          <t>June</t>
        </is>
      </c>
      <c r="X2" s="16">
        <f>SUMPRODUCT(YEAR(A3:A1000)=2021,MONTH(A3:A1000)=6,H3:H1000)</f>
        <v/>
      </c>
      <c r="Y2" s="15" t="inlineStr">
        <is>
          <t>July</t>
        </is>
      </c>
      <c r="Z2" s="16">
        <f>SUMPRODUCT(YEAR(A3:A1000)=2021,MONTH(A3:A1000)=7,H3:H1000)</f>
        <v/>
      </c>
      <c r="AA2" s="15" t="inlineStr">
        <is>
          <t>August</t>
        </is>
      </c>
      <c r="AB2" s="16">
        <f>SUMPRODUCT(YEAR(A3:A1000)=2021,YEAR(A3:A1000)=2021,MONTH(A3:A1000)=8,H3:H1000)</f>
        <v/>
      </c>
      <c r="AC2" s="15" t="inlineStr">
        <is>
          <t>September</t>
        </is>
      </c>
      <c r="AD2" s="16">
        <f>SUMPRODUCT(YEAR(A3:A1000)=2021,MONTH(A3:A1000)=9,H3:H1000)</f>
        <v/>
      </c>
      <c r="AE2" s="15" t="inlineStr">
        <is>
          <t>October</t>
        </is>
      </c>
      <c r="AF2" s="16">
        <f>SUMPRODUCT(YEAR(A3:A1000)=2021,MONTH(A3:A1000)=10,H3:H1000)</f>
        <v/>
      </c>
      <c r="AG2" s="15" t="inlineStr">
        <is>
          <t>November</t>
        </is>
      </c>
      <c r="AH2" s="16">
        <f>SUMPRODUCT(YEAR(A3:A1000)=2021,MONTH(A3:A1000)=11,H3:H1000)</f>
        <v/>
      </c>
      <c r="AI2" s="15" t="inlineStr">
        <is>
          <t>December</t>
        </is>
      </c>
      <c r="AJ2" s="16">
        <f>SUMPRODUCT(YEAR(A3:A1000)=2021,MONTH(A3:A1000)=12,H3:H1000)</f>
        <v/>
      </c>
    </row>
    <row customHeight="1" ht="15" r="3" s="12">
      <c r="A3" s="14" t="n">
        <v>44344</v>
      </c>
      <c r="B3" s="15" t="inlineStr">
        <is>
          <t>Buy</t>
        </is>
      </c>
      <c r="C3" s="16" t="n">
        <v>8.2898</v>
      </c>
      <c r="D3" s="16" t="n">
        <v>8.2898</v>
      </c>
      <c r="E3" s="17" t="n">
        <v>-2.4184</v>
      </c>
      <c r="F3" s="17" t="n">
        <v>-2.4184</v>
      </c>
      <c r="H3" s="16" t="n">
        <v>-20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n">
        <v>44406</v>
      </c>
      <c r="B4" s="15" t="inlineStr">
        <is>
          <t>Sell</t>
        </is>
      </c>
      <c r="C4" s="16" t="n">
        <v>8.9026</v>
      </c>
      <c r="D4" s="16" t="n">
        <v>8.9026</v>
      </c>
      <c r="E4" s="17" t="n">
        <v>2.4184</v>
      </c>
      <c r="F4" s="17" t="n">
        <v>2.4184</v>
      </c>
      <c r="H4" s="16" t="n">
        <v>21.53004784</v>
      </c>
    </row>
    <row customHeight="1" ht="12.8" r="5" s="12">
      <c r="A5" s="14" t="n">
        <v>44413</v>
      </c>
      <c r="B5" s="15" t="inlineStr">
        <is>
          <t>Buy</t>
        </is>
      </c>
      <c r="C5" s="16" t="n">
        <v>9.0679</v>
      </c>
      <c r="D5" s="16" t="n">
        <v>9.0679</v>
      </c>
      <c r="E5" s="17" t="n">
        <v>-1.105</v>
      </c>
      <c r="F5" s="17" t="n">
        <v>-1.105</v>
      </c>
      <c r="H5" s="16" t="n">
        <v>-10.0200295</v>
      </c>
    </row>
    <row customHeight="1" ht="12.8" r="6" s="12">
      <c r="A6" s="14" t="inlineStr">
        <is>
          <t>2021-11-11</t>
        </is>
      </c>
      <c r="B6" s="15" t="inlineStr">
        <is>
          <t>Buy</t>
        </is>
      </c>
      <c r="C6" s="16" t="n">
        <v>7.08</v>
      </c>
      <c r="D6" s="16" t="n">
        <v>7.08</v>
      </c>
      <c r="E6" s="17" t="n">
        <v>-1.4124</v>
      </c>
      <c r="F6" s="17" t="n">
        <v>-2.5174</v>
      </c>
      <c r="H6" s="16" t="n">
        <v>-9.999700000000001</v>
      </c>
    </row>
    <row customHeight="1" ht="12.8" r="7" s="12">
      <c r="A7" s="14" t="inlineStr">
        <is>
          <t>2021-11-12</t>
        </is>
      </c>
      <c r="B7" s="15" t="inlineStr">
        <is>
          <t>Buy</t>
        </is>
      </c>
      <c r="C7" s="16" t="n">
        <v>6.19</v>
      </c>
      <c r="D7" s="16" t="n">
        <v>6.19</v>
      </c>
      <c r="E7" s="17" t="n">
        <v>-1.6207</v>
      </c>
      <c r="F7" s="17" t="n">
        <v>-2.1663</v>
      </c>
      <c r="H7" s="16" t="n">
        <v>-10.03</v>
      </c>
    </row>
    <row customHeight="1" ht="12.8" r="8" s="12">
      <c r="A8" s="14" t="n">
        <v>44522</v>
      </c>
      <c r="B8" s="15" t="inlineStr">
        <is>
          <t>Buy</t>
        </is>
      </c>
      <c r="C8" s="16" t="n">
        <v>5.84</v>
      </c>
      <c r="D8" s="16" t="n">
        <v>5.84</v>
      </c>
      <c r="E8" s="17" t="n">
        <v>-1.8315</v>
      </c>
      <c r="F8" s="17" t="n">
        <v>-3.9978</v>
      </c>
      <c r="H8" s="16" t="n">
        <v>-10.03</v>
      </c>
    </row>
    <row customHeight="1" ht="12.8" r="9" s="12">
      <c r="A9" s="15" t="inlineStr">
        <is>
          <t>2021-11-24</t>
        </is>
      </c>
      <c r="B9" s="15" t="inlineStr">
        <is>
          <t>Buy</t>
        </is>
      </c>
      <c r="C9" s="16" t="n">
        <v>5.52</v>
      </c>
      <c r="D9" s="16" t="n">
        <v>5.52</v>
      </c>
      <c r="E9" s="17" t="n">
        <v>-1.9417</v>
      </c>
      <c r="F9" s="17" t="n">
        <v>-5.9395</v>
      </c>
      <c r="H9" s="16" t="n">
        <v>-10.09</v>
      </c>
    </row>
    <row customHeight="1" ht="12.8" r="10" s="12">
      <c r="A10" s="14" t="n">
        <v>44530</v>
      </c>
      <c r="B10" s="15" t="inlineStr">
        <is>
          <t>Buy</t>
        </is>
      </c>
      <c r="C10" s="16" t="n">
        <v>5.5</v>
      </c>
      <c r="D10" s="16" t="n">
        <v>5.5</v>
      </c>
      <c r="E10" s="17" t="n">
        <v>-2.0284</v>
      </c>
      <c r="F10" s="17" t="n">
        <v>-7.9679</v>
      </c>
      <c r="H10" s="16" t="n">
        <v>-10</v>
      </c>
    </row>
    <row customHeight="1" ht="12.8" r="11" s="12">
      <c r="A11" s="11" t="inlineStr">
        <is>
          <t>2021-12-01</t>
        </is>
      </c>
      <c r="B11" s="11" t="inlineStr">
        <is>
          <t>Buy</t>
        </is>
      </c>
      <c r="C11" s="11" t="n">
        <v>5.23</v>
      </c>
      <c r="D11" s="11" t="n">
        <v>5.23</v>
      </c>
      <c r="E11" s="11" t="n">
        <v>-2.0284</v>
      </c>
      <c r="F11" s="11" t="n">
        <v>-9.9963</v>
      </c>
      <c r="H11" s="11" t="n">
        <v>-10.08</v>
      </c>
    </row>
    <row customHeight="1" ht="12.8" r="12" s="12">
      <c r="A12" s="11" t="inlineStr">
        <is>
          <t>2021-12-08</t>
        </is>
      </c>
      <c r="B12" s="11" t="inlineStr">
        <is>
          <t>Sell</t>
        </is>
      </c>
      <c r="C12" s="11" t="n">
        <v>5.4</v>
      </c>
      <c r="D12" s="11" t="n">
        <v>5.4</v>
      </c>
      <c r="E12" s="11" t="n">
        <v>9.9963</v>
      </c>
      <c r="F12" s="11" t="n">
        <v>0</v>
      </c>
      <c r="H12" s="11" t="n">
        <v>54.01</v>
      </c>
    </row>
    <row customHeight="1" ht="12.8" r="13" s="12">
      <c r="A13" s="11" t="inlineStr">
        <is>
          <t>2021-12-08</t>
        </is>
      </c>
      <c r="B13" s="11" t="inlineStr">
        <is>
          <t>Buy</t>
        </is>
      </c>
      <c r="C13" s="11" t="n">
        <v>5.56</v>
      </c>
      <c r="D13" s="11" t="n">
        <v>5.56</v>
      </c>
      <c r="E13" s="11" t="n">
        <v>-1.7921</v>
      </c>
      <c r="F13" s="11" t="n">
        <v>-1.7921</v>
      </c>
      <c r="H13" s="11" t="n">
        <v>-9.960000000000001</v>
      </c>
    </row>
    <row customHeight="1" ht="12.8" r="14" s="12">
      <c r="A14" s="11" t="inlineStr">
        <is>
          <t>2021-12-20</t>
        </is>
      </c>
      <c r="B14" s="11" t="inlineStr">
        <is>
          <t>Buy</t>
        </is>
      </c>
      <c r="C14" s="11" t="n">
        <v>5.22</v>
      </c>
      <c r="D14" s="11" t="n">
        <v>5.22</v>
      </c>
      <c r="E14" s="11" t="n">
        <v>-2.0284</v>
      </c>
      <c r="F14" s="11" t="n">
        <v>-3.8205</v>
      </c>
      <c r="H14" s="11" t="n">
        <v>-10</v>
      </c>
    </row>
    <row customHeight="1" ht="12.8" r="15" s="12">
      <c r="A15" s="11" t="inlineStr">
        <is>
          <t>2022-01-03</t>
        </is>
      </c>
      <c r="B15" s="11" t="inlineStr">
        <is>
          <t>Sell</t>
        </is>
      </c>
      <c r="C15" s="11" t="n">
        <v>5.45</v>
      </c>
      <c r="D15" s="11" t="n">
        <v>5.45</v>
      </c>
      <c r="E15" s="11" t="n">
        <v>3.8205</v>
      </c>
      <c r="F15" s="11" t="n">
        <v>0</v>
      </c>
      <c r="H15" s="11" t="n">
        <v>20.821725</v>
      </c>
    </row>
    <row customHeight="1" ht="12.8" r="16" s="12">
      <c r="A16" s="11" t="inlineStr">
        <is>
          <t>2022-01-03</t>
        </is>
      </c>
      <c r="B16" s="11" t="inlineStr">
        <is>
          <t>Buy</t>
        </is>
      </c>
      <c r="C16" s="11" t="n">
        <v>5.5</v>
      </c>
      <c r="D16" s="11" t="n">
        <v>5.5</v>
      </c>
      <c r="E16" s="11" t="n">
        <v>-1.8553</v>
      </c>
      <c r="F16" s="11" t="n">
        <v>-1.8553</v>
      </c>
      <c r="H16" s="11" t="n">
        <v>-10.092832</v>
      </c>
    </row>
    <row customHeight="1" ht="12.8" r="17" s="12">
      <c r="A17" s="11" t="inlineStr">
        <is>
          <t>2022-01-05</t>
        </is>
      </c>
      <c r="B17" s="11" t="inlineStr">
        <is>
          <t>Buy</t>
        </is>
      </c>
      <c r="C17" s="11" t="n">
        <v>5.45</v>
      </c>
      <c r="D17" s="11" t="n">
        <v>5.45</v>
      </c>
      <c r="E17" s="11" t="n">
        <v>-2.0408</v>
      </c>
      <c r="F17" s="11" t="n">
        <v>-3.8961</v>
      </c>
      <c r="H17" s="11" t="n">
        <v>-10.061144</v>
      </c>
    </row>
    <row customHeight="1" ht="12.8" r="18" s="12">
      <c r="A18" s="11" t="inlineStr">
        <is>
          <t>2022-01-05</t>
        </is>
      </c>
      <c r="B18" s="11" t="inlineStr">
        <is>
          <t>Buy</t>
        </is>
      </c>
      <c r="C18" s="11" t="n">
        <v>4.88</v>
      </c>
      <c r="D18" s="11" t="n">
        <v>5.4</v>
      </c>
      <c r="E18" s="11" t="n">
        <v>-2.0492</v>
      </c>
      <c r="F18" s="11" t="n">
        <v>-5.9453</v>
      </c>
      <c r="H18" s="11" t="n">
        <v>-10</v>
      </c>
    </row>
    <row customHeight="1" ht="12.8" r="19" s="12">
      <c r="A19" s="11" t="inlineStr">
        <is>
          <t>2022-01-12</t>
        </is>
      </c>
      <c r="B19" s="11" t="inlineStr">
        <is>
          <t>Sell</t>
        </is>
      </c>
      <c r="C19" s="11" t="n">
        <v>5.12</v>
      </c>
      <c r="E19" s="11" t="n">
        <v>5.9453</v>
      </c>
      <c r="F19" s="11" t="n">
        <v>0</v>
      </c>
      <c r="H19" s="11" t="n">
        <v>31.03</v>
      </c>
    </row>
    <row customHeight="1" ht="12.8" r="20" s="12">
      <c r="A20" s="11" t="inlineStr">
        <is>
          <t>2022-01-12</t>
        </is>
      </c>
      <c r="B20" s="11" t="inlineStr">
        <is>
          <t>Buy</t>
        </is>
      </c>
      <c r="C20" s="11" t="n">
        <v>5.15</v>
      </c>
      <c r="E20" s="11" t="n">
        <v>-2.0388</v>
      </c>
      <c r="F20" s="11" t="n">
        <v>-2.0388</v>
      </c>
      <c r="H20" s="11" t="n">
        <v>-10.5</v>
      </c>
    </row>
    <row customHeight="1" ht="12.8" r="21" s="12">
      <c r="A21" s="11" t="inlineStr">
        <is>
          <t>2022-01-19</t>
        </is>
      </c>
      <c r="B21" s="11" t="inlineStr">
        <is>
          <t>Buy</t>
        </is>
      </c>
      <c r="C21" s="11" t="n">
        <v>4.42</v>
      </c>
      <c r="D21" s="11" t="n">
        <v>4.42</v>
      </c>
      <c r="E21" s="11" t="n">
        <v>-2.2624</v>
      </c>
      <c r="F21" s="11" t="n">
        <v>-4.3012</v>
      </c>
      <c r="H21" s="11" t="n">
        <v>-10</v>
      </c>
    </row>
    <row customHeight="1" ht="12.8" r="22" s="12">
      <c r="A22" s="11" t="inlineStr">
        <is>
          <t>2022-01-24</t>
        </is>
      </c>
      <c r="B22" s="11" t="inlineStr">
        <is>
          <t>Buy</t>
        </is>
      </c>
      <c r="C22" s="11" t="n">
        <v>3.8</v>
      </c>
      <c r="D22" s="11" t="n">
        <v>3.8</v>
      </c>
      <c r="E22" s="11" t="n">
        <v>-2.551</v>
      </c>
      <c r="F22" s="11" t="n">
        <v>-6.8522</v>
      </c>
      <c r="H22" s="11" t="n">
        <v>-9.69</v>
      </c>
    </row>
    <row customHeight="1" ht="12.8" r="23" s="12">
      <c r="A23" s="11" t="inlineStr">
        <is>
          <t>2022-02-22</t>
        </is>
      </c>
      <c r="B23" s="11" t="inlineStr">
        <is>
          <t>Buy</t>
        </is>
      </c>
      <c r="C23" s="11" t="n">
        <v>3.33</v>
      </c>
      <c r="D23" s="11" t="n">
        <v>3.33</v>
      </c>
      <c r="E23" s="11" t="n">
        <v>-2.9851</v>
      </c>
      <c r="F23" s="11" t="n">
        <v>-9.837300000000001</v>
      </c>
      <c r="H23" s="11" t="n">
        <v>-9.94</v>
      </c>
    </row>
    <row customHeight="1" ht="12.8" r="24" s="12">
      <c r="A24" s="11" t="inlineStr">
        <is>
          <t>2022-03-04</t>
        </is>
      </c>
      <c r="B24" s="11" t="inlineStr">
        <is>
          <t>Buy</t>
        </is>
      </c>
      <c r="C24" s="11" t="n">
        <v>2.99</v>
      </c>
      <c r="D24" s="11" t="n">
        <v>2.99</v>
      </c>
      <c r="E24" s="11" t="n">
        <v>-3.3445</v>
      </c>
      <c r="F24" s="11" t="n">
        <v>-13.1818</v>
      </c>
      <c r="H24" s="11" t="n">
        <v>-10</v>
      </c>
    </row>
    <row customHeight="1" ht="12.8" r="25" s="12">
      <c r="A25" s="11" t="inlineStr">
        <is>
          <t>2022-03-10</t>
        </is>
      </c>
      <c r="B25" s="11" t="inlineStr">
        <is>
          <t>Buy</t>
        </is>
      </c>
      <c r="C25" s="11" t="n">
        <v>2.65</v>
      </c>
      <c r="D25" s="11" t="n">
        <v>2.65</v>
      </c>
      <c r="E25" s="11" t="n">
        <v>-3.7736</v>
      </c>
      <c r="F25" s="11" t="n">
        <v>-16.9554</v>
      </c>
      <c r="H25" s="11" t="n">
        <v>-10</v>
      </c>
    </row>
    <row customHeight="1" ht="12.8" r="26" s="12">
      <c r="A26" s="11" t="inlineStr">
        <is>
          <t>2022-03-11</t>
        </is>
      </c>
      <c r="B26" s="11" t="inlineStr">
        <is>
          <t>Buy</t>
        </is>
      </c>
      <c r="C26" s="11" t="n">
        <v>2.37</v>
      </c>
      <c r="D26" s="11" t="n">
        <v>2.37</v>
      </c>
      <c r="E26" s="11" t="n">
        <v>-4.2194</v>
      </c>
      <c r="F26" s="11" t="n">
        <v>-21.1748</v>
      </c>
      <c r="H26" s="11" t="n">
        <v>-10</v>
      </c>
    </row>
    <row customHeight="1" ht="12.8" r="27" s="12">
      <c r="A27" s="11" t="inlineStr">
        <is>
          <t>2022-03-31</t>
        </is>
      </c>
      <c r="B27" s="11" t="inlineStr">
        <is>
          <t>Sell</t>
        </is>
      </c>
      <c r="C27" s="11" t="n">
        <v>2.6</v>
      </c>
      <c r="E27" s="11" t="n">
        <v>21.1748</v>
      </c>
      <c r="F27" s="11" t="n">
        <v>0</v>
      </c>
      <c r="H27" s="11" t="n">
        <v>55.05</v>
      </c>
    </row>
    <row customHeight="1" ht="12.8" r="28" s="12">
      <c r="A28" s="11" t="inlineStr">
        <is>
          <t>2022-03-31</t>
        </is>
      </c>
      <c r="B28" s="11" t="inlineStr">
        <is>
          <t>Buy</t>
        </is>
      </c>
      <c r="C28" s="11" t="n">
        <v>2.56</v>
      </c>
      <c r="E28" s="11" t="n">
        <v>-7.8125</v>
      </c>
      <c r="F28" s="11" t="n">
        <v>-7.8125</v>
      </c>
      <c r="H28" s="11" t="n">
        <v>-20</v>
      </c>
    </row>
    <row r="29">
      <c r="A29" t="inlineStr">
        <is>
          <t>2022-04-05</t>
        </is>
      </c>
      <c r="B29" t="inlineStr">
        <is>
          <t>Sell</t>
        </is>
      </c>
      <c r="C29" t="n">
        <v>2.73</v>
      </c>
      <c r="E29" t="n">
        <v>7.8125</v>
      </c>
      <c r="F29" t="n">
        <v>0</v>
      </c>
      <c r="H29" t="n">
        <v>21.33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25.xml><?xml version="1.0" encoding="utf-8"?>
<worksheet xmlns="http://schemas.openxmlformats.org/spreadsheetml/2006/main">
  <sheetPr filterMode="0">
    <outlinePr summaryBelow="1" summaryRight="1"/>
    <pageSetUpPr fitToPage="0"/>
  </sheetPr>
  <dimension ref="A1:AJ15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A12" activeCellId="0" pane="bottomLeft" sqref="A12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Intel Corporation Common Stock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5" r="3" s="12">
      <c r="A3" s="14" t="n">
        <v>44344</v>
      </c>
      <c r="B3" s="15" t="inlineStr">
        <is>
          <t>Buy</t>
        </is>
      </c>
      <c r="C3" s="16" t="n">
        <v>57.01</v>
      </c>
      <c r="D3" s="16" t="n">
        <v>57.01</v>
      </c>
      <c r="E3" s="17" t="n">
        <v>-0.1753</v>
      </c>
      <c r="F3" s="17" t="n">
        <v>-0.1753</v>
      </c>
      <c r="H3" s="16" t="n">
        <v>-10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inlineStr">
        <is>
          <t>2021-10-22</t>
        </is>
      </c>
      <c r="B4" s="15" t="inlineStr">
        <is>
          <t>Buy</t>
        </is>
      </c>
      <c r="C4" s="16" t="n">
        <v>53.45</v>
      </c>
      <c r="D4" s="16" t="n">
        <v>53.45</v>
      </c>
      <c r="E4" s="17" t="n">
        <v>-0.2004</v>
      </c>
      <c r="F4" s="17" t="n">
        <v>-0.3757</v>
      </c>
      <c r="H4" s="16" t="n">
        <v>-10</v>
      </c>
    </row>
    <row customHeight="1" ht="12.8" r="5" s="12">
      <c r="A5" s="14" t="inlineStr">
        <is>
          <t>2021-10-26</t>
        </is>
      </c>
      <c r="B5" s="15" t="inlineStr">
        <is>
          <t>Buy</t>
        </is>
      </c>
      <c r="C5" s="16" t="n">
        <v>50.71</v>
      </c>
      <c r="D5" s="16" t="n">
        <v>50.71</v>
      </c>
      <c r="E5" s="17" t="n">
        <v>-0.2084</v>
      </c>
      <c r="F5" s="17" t="n">
        <v>-0.5841</v>
      </c>
      <c r="H5" s="16" t="n">
        <v>-10</v>
      </c>
    </row>
    <row customHeight="1" ht="12.8" r="6" s="12">
      <c r="A6" s="11" t="inlineStr">
        <is>
          <t>2021-12-07</t>
        </is>
      </c>
      <c r="B6" s="11" t="inlineStr">
        <is>
          <t>Sell</t>
        </is>
      </c>
      <c r="C6" s="11" t="n">
        <v>53.85</v>
      </c>
      <c r="D6" s="11" t="n">
        <v>53.85</v>
      </c>
      <c r="E6" s="11" t="n">
        <v>0.5841</v>
      </c>
      <c r="F6" s="11" t="n">
        <v>0</v>
      </c>
      <c r="H6" s="11" t="n">
        <v>31.46</v>
      </c>
    </row>
    <row customHeight="1" ht="12.8" r="7" s="12">
      <c r="A7" s="11" t="inlineStr">
        <is>
          <t>2021-12-07</t>
        </is>
      </c>
      <c r="B7" s="11" t="inlineStr">
        <is>
          <t>Buy</t>
        </is>
      </c>
      <c r="C7" s="11" t="n">
        <v>53.23</v>
      </c>
      <c r="D7" s="11" t="n">
        <v>53.23</v>
      </c>
      <c r="E7" s="11" t="n">
        <v>-0.1879</v>
      </c>
      <c r="F7" s="11" t="n">
        <v>-0.1879</v>
      </c>
      <c r="H7" s="11" t="n">
        <v>-10</v>
      </c>
    </row>
    <row customHeight="1" ht="12.8" r="8" s="12">
      <c r="A8" s="11" t="inlineStr">
        <is>
          <t>2022-01-05</t>
        </is>
      </c>
      <c r="B8" s="11" t="inlineStr">
        <is>
          <t>Sell</t>
        </is>
      </c>
      <c r="C8" s="11" t="n">
        <v>55.78</v>
      </c>
      <c r="D8" s="11" t="n">
        <v>55.78</v>
      </c>
      <c r="E8" s="11" t="n">
        <v>0.1879</v>
      </c>
      <c r="F8" s="11" t="n">
        <v>0</v>
      </c>
      <c r="H8" s="11" t="n">
        <v>10.481062</v>
      </c>
    </row>
    <row customHeight="1" ht="12.8" r="9" s="12">
      <c r="A9" s="11" t="inlineStr">
        <is>
          <t>2022-01-05</t>
        </is>
      </c>
      <c r="B9" s="11" t="inlineStr">
        <is>
          <t>Buy</t>
        </is>
      </c>
      <c r="C9" s="11" t="n">
        <v>55.06</v>
      </c>
      <c r="D9" s="11" t="n">
        <v>55.06</v>
      </c>
      <c r="E9" s="11" t="n">
        <v>-0.2007</v>
      </c>
      <c r="F9" s="11" t="n">
        <v>-0.2007</v>
      </c>
      <c r="H9" s="11" t="n">
        <v>-11.056563</v>
      </c>
    </row>
    <row customHeight="1" ht="12.8" r="10" s="12">
      <c r="A10" s="11" t="inlineStr">
        <is>
          <t>2022-01-28</t>
        </is>
      </c>
      <c r="B10" s="11" t="inlineStr">
        <is>
          <t>Buy</t>
        </is>
      </c>
      <c r="C10" s="11" t="n">
        <v>46.88</v>
      </c>
      <c r="D10" s="11" t="n">
        <v>46.88</v>
      </c>
      <c r="E10" s="11" t="n">
        <v>-0.2138</v>
      </c>
      <c r="F10" s="11" t="n">
        <v>-0.4145</v>
      </c>
      <c r="H10" s="11" t="n">
        <v>-10.02</v>
      </c>
    </row>
    <row customHeight="1" ht="12.8" r="11" s="12">
      <c r="A11" s="11" t="inlineStr">
        <is>
          <t>2022-02-02</t>
        </is>
      </c>
      <c r="B11" s="11" t="inlineStr">
        <is>
          <t>Sell</t>
        </is>
      </c>
      <c r="C11" s="11" t="n">
        <v>49.37</v>
      </c>
      <c r="E11" s="11" t="n">
        <v>0.4145</v>
      </c>
      <c r="F11" s="11" t="n">
        <v>0</v>
      </c>
      <c r="H11" s="11" t="n">
        <v>20.46</v>
      </c>
    </row>
    <row customHeight="1" ht="12.8" r="12" s="12">
      <c r="A12" s="11" t="inlineStr">
        <is>
          <t>2022-02-03</t>
        </is>
      </c>
      <c r="B12" s="11" t="inlineStr">
        <is>
          <t>Buy</t>
        </is>
      </c>
      <c r="C12" s="11" t="n">
        <v>49.22</v>
      </c>
      <c r="E12" s="11" t="n">
        <v>-0.2034</v>
      </c>
      <c r="F12" s="11" t="n">
        <v>-0.2034</v>
      </c>
      <c r="H12" s="11" t="n">
        <v>-10.01</v>
      </c>
    </row>
    <row customHeight="1" ht="12.8" r="13" s="12">
      <c r="A13" s="11" t="inlineStr">
        <is>
          <t>2022-02-22</t>
        </is>
      </c>
      <c r="B13" s="11" t="inlineStr">
        <is>
          <t>Buy</t>
        </is>
      </c>
      <c r="C13" s="11" t="n">
        <v>44.27</v>
      </c>
      <c r="D13" s="11" t="n">
        <v>44.27</v>
      </c>
      <c r="E13" s="11" t="n">
        <v>-0.2258</v>
      </c>
      <c r="F13" s="11" t="n">
        <v>-0.4292</v>
      </c>
      <c r="H13" s="11" t="n">
        <v>-10</v>
      </c>
    </row>
    <row customHeight="1" ht="12.8" r="14" s="12">
      <c r="A14" s="11" t="inlineStr">
        <is>
          <t>2022-03-23</t>
        </is>
      </c>
      <c r="B14" s="11" t="inlineStr">
        <is>
          <t>Sell</t>
        </is>
      </c>
      <c r="C14" s="11" t="n">
        <v>49.19</v>
      </c>
      <c r="E14" s="11" t="n">
        <v>0.4292</v>
      </c>
      <c r="F14" s="11" t="n">
        <v>0</v>
      </c>
      <c r="H14" s="11" t="n">
        <v>21.11</v>
      </c>
    </row>
    <row customHeight="1" ht="12.8" r="15" s="12">
      <c r="A15" s="11" t="inlineStr">
        <is>
          <t>2022-03-28</t>
        </is>
      </c>
      <c r="B15" s="11" t="inlineStr">
        <is>
          <t>Buy</t>
        </is>
      </c>
      <c r="C15" s="11" t="n">
        <v>50.9</v>
      </c>
      <c r="E15" s="11" t="n">
        <v>-0.3929</v>
      </c>
      <c r="F15" s="11" t="n">
        <v>-0.3929</v>
      </c>
      <c r="H15" s="11" t="n">
        <v>-20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26.xml><?xml version="1.0" encoding="utf-8"?>
<worksheet xmlns="http://schemas.openxmlformats.org/spreadsheetml/2006/main">
  <sheetPr filterMode="0">
    <outlinePr summaryBelow="1" summaryRight="1"/>
    <pageSetUpPr fitToPage="0"/>
  </sheetPr>
  <dimension ref="A1:AJ5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A4" activeCellId="0" pane="bottomLeft" sqref="A4"/>
    </sheetView>
  </sheetViews>
  <sheetFormatPr baseColWidth="8" defaultRowHeight="15" outlineLevelRow="0" zeroHeight="0"/>
  <cols>
    <col customWidth="1" max="1" min="1" style="11" width="30.02"/>
    <col customWidth="1" max="3" min="2" style="11" width="15"/>
    <col customWidth="1" max="4" min="4" style="11" width="25"/>
    <col customWidth="1" max="10" min="5" style="11" width="15"/>
    <col customWidth="1" max="1025" min="11" style="11" width="8.52"/>
  </cols>
  <sheetData>
    <row customHeight="1" ht="15" r="1" s="12">
      <c r="A1" s="11" t="inlineStr">
        <is>
          <t>Transaction_Date</t>
        </is>
      </c>
      <c r="B1" s="11" t="inlineStr">
        <is>
          <t>Buy_or_Sell</t>
        </is>
      </c>
      <c r="C1" s="11" t="inlineStr">
        <is>
          <t>Share_Price</t>
        </is>
      </c>
      <c r="D1" s="11" t="inlineStr">
        <is>
          <t>Buy_More_Modifier</t>
        </is>
      </c>
      <c r="E1" s="11" t="inlineStr">
        <is>
          <t>Share_Quantity</t>
        </is>
      </c>
      <c r="F1" s="11" t="inlineStr">
        <is>
          <t>Shares_Owned:</t>
        </is>
      </c>
      <c r="G1" s="11">
        <f>SUM(E:E)</f>
        <v/>
      </c>
      <c r="H1" s="11" t="inlineStr">
        <is>
          <t>Transaction_Cost</t>
        </is>
      </c>
      <c r="I1" s="11" t="inlineStr">
        <is>
          <t>Transaction_Profit:</t>
        </is>
      </c>
      <c r="J1" s="11">
        <f>SUM(H:H)</f>
        <v/>
      </c>
      <c r="K1" s="11">
        <f>SUM($aapl.j1:$wnc.j1)</f>
        <v/>
      </c>
    </row>
    <row customHeight="1" ht="15" r="2" s="12">
      <c r="A2" s="11" t="inlineStr">
        <is>
          <t>JPMorgan Equity Premium Income ETF</t>
        </is>
      </c>
      <c r="B2" s="11" t="inlineStr">
        <is>
          <t>####</t>
        </is>
      </c>
      <c r="C2" s="11" t="inlineStr">
        <is>
          <t>####</t>
        </is>
      </c>
      <c r="D2" s="11" t="inlineStr">
        <is>
          <t>####</t>
        </is>
      </c>
      <c r="E2" s="11" t="inlineStr">
        <is>
          <t>####</t>
        </is>
      </c>
      <c r="F2" s="11" t="inlineStr">
        <is>
          <t>####</t>
        </is>
      </c>
      <c r="G2" s="11" t="inlineStr">
        <is>
          <t>####</t>
        </is>
      </c>
      <c r="H2" s="11" t="inlineStr">
        <is>
          <t>####</t>
        </is>
      </c>
      <c r="I2" s="11" t="inlineStr">
        <is>
          <t>####</t>
        </is>
      </c>
      <c r="J2" s="11" t="inlineStr">
        <is>
          <t>####</t>
        </is>
      </c>
      <c r="K2" s="11" t="inlineStr">
        <is>
          <t>####</t>
        </is>
      </c>
    </row>
    <row customHeight="1" ht="15" r="3" s="12">
      <c r="A3" s="21" t="n">
        <v>44634</v>
      </c>
      <c r="B3" s="11" t="inlineStr">
        <is>
          <t>Sell</t>
        </is>
      </c>
      <c r="C3" s="11" t="n">
        <v>0</v>
      </c>
      <c r="D3" s="11" t="n">
        <v>0</v>
      </c>
      <c r="E3" s="11" t="n">
        <v>0</v>
      </c>
      <c r="F3" s="11" t="n">
        <v>0</v>
      </c>
      <c r="H3" s="11" t="n">
        <v>0</v>
      </c>
      <c r="L3" s="11" t="inlineStr">
        <is>
          <t>2021</t>
        </is>
      </c>
      <c r="M3" s="11" t="inlineStr">
        <is>
          <t>January</t>
        </is>
      </c>
      <c r="N3" s="11">
        <f>SUMPRODUCT(YEAR(A3:A942)=2021,MONTH(A3:A942)=1,H3:H942)</f>
        <v/>
      </c>
      <c r="O3" s="11" t="inlineStr">
        <is>
          <t>February</t>
        </is>
      </c>
      <c r="P3" s="11">
        <f>SUMPRODUCT(YEAR(A3:A942)=2021,MONTH(A3:A942)=2,H3:H942)</f>
        <v/>
      </c>
      <c r="Q3" s="11" t="inlineStr">
        <is>
          <t>March</t>
        </is>
      </c>
      <c r="R3" s="11">
        <f>SUMPRODUCT(YEAR(A3:A942)=2021,MONTH(A3:A942)=3,H3:H942)</f>
        <v/>
      </c>
      <c r="S3" s="11" t="inlineStr">
        <is>
          <t>April</t>
        </is>
      </c>
      <c r="T3" s="11">
        <f>SUMPRODUCT(YEAR(A3:A942)=2021,MONTH(A3:A942)=4,H3:H942)</f>
        <v/>
      </c>
      <c r="U3" s="11" t="inlineStr">
        <is>
          <t>May</t>
        </is>
      </c>
      <c r="V3" s="11">
        <f>SUMPRODUCT(YEAR(A3:A942)=2021,MONTH(A3:A942)=5,H3:H942)</f>
        <v/>
      </c>
      <c r="W3" s="11" t="inlineStr">
        <is>
          <t>June</t>
        </is>
      </c>
      <c r="X3" s="11">
        <f>SUMPRODUCT(YEAR(A3:A942)=2021,MONTH(A3:A942)=6,H3:H942)</f>
        <v/>
      </c>
      <c r="Y3" s="11" t="inlineStr">
        <is>
          <t>July</t>
        </is>
      </c>
      <c r="Z3" s="11">
        <f>SUMPRODUCT(YEAR(A3:A942)=2021,MONTH(A3:A942)=7,H3:H942)</f>
        <v/>
      </c>
      <c r="AA3" s="11" t="inlineStr">
        <is>
          <t>August</t>
        </is>
      </c>
      <c r="AB3" s="11">
        <f>SUMPRODUCT(YEAR(A3:A942)=2021,MONTH(A3:A942)=8,H3:H942)</f>
        <v/>
      </c>
      <c r="AC3" s="11" t="inlineStr">
        <is>
          <t>September</t>
        </is>
      </c>
      <c r="AD3" s="11">
        <f>SUMPRODUCT(YEAR(A3:A942)=2021,MONTH(A3:A942)=9,H3:H942)</f>
        <v/>
      </c>
      <c r="AE3" s="11" t="inlineStr">
        <is>
          <t>October</t>
        </is>
      </c>
      <c r="AF3" s="11">
        <f>SUMPRODUCT(YEAR(A3:A942)=2021,MONTH(A3:A942)=10,H3:H942)</f>
        <v/>
      </c>
      <c r="AG3" s="11" t="inlineStr">
        <is>
          <t>November</t>
        </is>
      </c>
      <c r="AH3" s="11">
        <f>SUMPRODUCT(YEAR(A3:A942)=2021,MONTH(A3:A942)=11,H3:H942)</f>
        <v/>
      </c>
      <c r="AI3" s="11" t="inlineStr">
        <is>
          <t>December</t>
        </is>
      </c>
      <c r="AJ3" s="11">
        <f>SUMPRODUCT(YEAR(A3:A942)=2021,MONTH(A3:A942)=12,H3:H942)</f>
        <v/>
      </c>
    </row>
    <row customHeight="1" ht="12.8" r="4" s="12">
      <c r="A4" s="21" t="n">
        <v>44634</v>
      </c>
      <c r="B4" s="11" t="inlineStr">
        <is>
          <t>Sell</t>
        </is>
      </c>
      <c r="C4" s="11" t="n">
        <v>0</v>
      </c>
      <c r="D4" s="11" t="n">
        <v>0</v>
      </c>
      <c r="E4" s="11" t="n">
        <v>0</v>
      </c>
      <c r="F4" s="11" t="n">
        <v>0</v>
      </c>
      <c r="H4" s="11" t="n">
        <v>0</v>
      </c>
      <c r="L4" s="11" t="inlineStr">
        <is>
          <t>2022</t>
        </is>
      </c>
      <c r="M4" s="11" t="inlineStr">
        <is>
          <t>January</t>
        </is>
      </c>
      <c r="N4" s="11">
        <f>SUMPRODUCT(YEAR(A3:A942)=2022,MONTH(A3:A942)=1,H3:H942)</f>
        <v/>
      </c>
      <c r="O4" s="11" t="inlineStr">
        <is>
          <t>February</t>
        </is>
      </c>
      <c r="P4" s="11">
        <f>SUMPRODUCT(YEAR(A3:A942)=2022,MONTH(A3:A942)=2,H3:H942)</f>
        <v/>
      </c>
      <c r="Q4" s="11" t="inlineStr">
        <is>
          <t>March</t>
        </is>
      </c>
      <c r="R4" s="11">
        <f>SUMPRODUCT(YEAR(A3:A942)=2022,MONTH(A3:A942)=3,H3:H942)</f>
        <v/>
      </c>
      <c r="S4" s="11" t="inlineStr">
        <is>
          <t>April</t>
        </is>
      </c>
      <c r="T4" s="11">
        <f>SUMPRODUCT(YEAR(A3:A942)=2022,MONTH(A3:A942)=4,H3:H942)</f>
        <v/>
      </c>
      <c r="U4" s="11" t="inlineStr">
        <is>
          <t>May</t>
        </is>
      </c>
      <c r="V4" s="11">
        <f>SUMPRODUCT(YEAR(A3:A942)=2022,MONTH(A3:A942)=5,H3:H942)</f>
        <v/>
      </c>
      <c r="W4" s="11" t="inlineStr">
        <is>
          <t>June</t>
        </is>
      </c>
      <c r="X4" s="11">
        <f>SUMPRODUCT(YEAR(A3:A942)=2022,MONTH(A3:A942)=6,H3:H942)</f>
        <v/>
      </c>
      <c r="Y4" s="11" t="inlineStr">
        <is>
          <t>July</t>
        </is>
      </c>
      <c r="Z4" s="11">
        <f>SUMPRODUCT(YEAR(A3:A942)=2022,MONTH(A3:A942)=7,H3:H942)</f>
        <v/>
      </c>
      <c r="AA4" s="11" t="inlineStr">
        <is>
          <t>August</t>
        </is>
      </c>
      <c r="AB4" s="11">
        <f>SUMPRODUCT(YEAR(A3:A942)=2022,MONTH(A3:A942)=8,H3:H942)</f>
        <v/>
      </c>
      <c r="AC4" s="11" t="inlineStr">
        <is>
          <t>September</t>
        </is>
      </c>
      <c r="AD4" s="11">
        <f>SUMPRODUCT(YEAR(A3:A942)=2022,MONTH(A3:A942)=9,H3:H942)</f>
        <v/>
      </c>
      <c r="AE4" s="11" t="inlineStr">
        <is>
          <t>October</t>
        </is>
      </c>
      <c r="AF4" s="11">
        <f>SUMPRODUCT(YEAR(A3:A942)=2022,MONTH(A3:A942)=10,H3:H942)</f>
        <v/>
      </c>
      <c r="AG4" s="11" t="inlineStr">
        <is>
          <t>November</t>
        </is>
      </c>
      <c r="AH4" s="11">
        <f>SUMPRODUCT(YEAR(A3:A942)=2022,MONTH(A3:A942)=11,H3:H942)</f>
        <v/>
      </c>
      <c r="AI4" s="11" t="inlineStr">
        <is>
          <t>December</t>
        </is>
      </c>
      <c r="AJ4" s="11">
        <f>SUMPRODUCT(YEAR(A3:A942)=2022,MONTH(A3:A942)=12,H3:H942)</f>
        <v/>
      </c>
    </row>
    <row customHeight="1" ht="15" r="5" s="12">
      <c r="A5" s="11" t="inlineStr">
        <is>
          <t>2022-03-15</t>
        </is>
      </c>
      <c r="B5" s="11" t="inlineStr">
        <is>
          <t>Buy</t>
        </is>
      </c>
      <c r="C5" s="11" t="n">
        <v>59.53</v>
      </c>
      <c r="E5" s="11" t="n">
        <v>-0.1725</v>
      </c>
      <c r="F5" s="11" t="n">
        <v>-0.1725</v>
      </c>
      <c r="H5" s="11" t="n">
        <v>-10.27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27.xml><?xml version="1.0" encoding="utf-8"?>
<worksheet xmlns="http://schemas.openxmlformats.org/spreadsheetml/2006/main">
  <sheetPr filterMode="0">
    <outlinePr summaryBelow="1" summaryRight="1"/>
    <pageSetUpPr fitToPage="0"/>
  </sheetPr>
  <dimension ref="A1:AJ44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3" xSplit="0" ySplit="1"/>
      <selection activeCell="A1" activeCellId="0" pane="topLeft" sqref="A1"/>
      <selection activeCell="D3" activeCellId="0" pane="bottomLeft" sqref="D3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Nordstrom, Inc.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SUMPRODUCT(YEAR(A3:A1000)=2021,MONTH(A3:A1000)=5,H3:H1000)</f>
        <v/>
      </c>
      <c r="W2" s="15" t="inlineStr">
        <is>
          <t>June</t>
        </is>
      </c>
      <c r="X2" s="16">
        <f>SUMPRODUCT(YEAR(A3:A1000)=2021,MONTH(A3:A1000)=6,H3:H1000)</f>
        <v/>
      </c>
      <c r="Y2" s="15" t="inlineStr">
        <is>
          <t>July</t>
        </is>
      </c>
      <c r="Z2" s="16">
        <f>SUMPRODUCT(YEAR(A3:A1000)=2021,MONTH(A3:A1000)=7,H3:H1000)</f>
        <v/>
      </c>
      <c r="AA2" s="15" t="inlineStr">
        <is>
          <t>August</t>
        </is>
      </c>
      <c r="AB2" s="16">
        <f>SUMPRODUCT(YEAR(A3:A1000)=2021,YEAR(A3:A1000)=2021,MONTH(A3:A1000)=8,H3:H1000)</f>
        <v/>
      </c>
      <c r="AC2" s="15" t="inlineStr">
        <is>
          <t>September</t>
        </is>
      </c>
      <c r="AD2" s="16">
        <f>SUMPRODUCT(YEAR(A3:A1000)=2021,MONTH(A3:A1000)=9,H3:H1000)</f>
        <v/>
      </c>
      <c r="AE2" s="15" t="inlineStr">
        <is>
          <t>October</t>
        </is>
      </c>
      <c r="AF2" s="16">
        <f>SUMPRODUCT(YEAR(A3:A1000)=2021,MONTH(A3:A1000)=10,H3:H1000)</f>
        <v/>
      </c>
      <c r="AG2" s="15" t="inlineStr">
        <is>
          <t>November</t>
        </is>
      </c>
      <c r="AH2" s="16">
        <f>SUMPRODUCT(YEAR(A3:A1000)=2021,MONTH(A3:A1000)=11,H3:H1000)</f>
        <v/>
      </c>
      <c r="AI2" s="15" t="inlineStr">
        <is>
          <t>December</t>
        </is>
      </c>
      <c r="AJ2" s="16">
        <f>SUMPRODUCT(YEAR(A3:A1000)=2021,MONTH(A3:A1000)=12,H3:H1000)</f>
        <v/>
      </c>
    </row>
    <row customHeight="1" ht="15" r="3" s="12">
      <c r="A3" s="14" t="n">
        <v>44344</v>
      </c>
      <c r="B3" s="15" t="inlineStr">
        <is>
          <t>Buy</t>
        </is>
      </c>
      <c r="C3" s="16" t="n">
        <v>34.28</v>
      </c>
      <c r="D3" s="16" t="n">
        <v>34.28</v>
      </c>
      <c r="E3" s="17" t="n">
        <v>-0.7073</v>
      </c>
      <c r="F3" s="17" t="n">
        <v>-0.7073</v>
      </c>
      <c r="H3" s="16" t="n">
        <v>-24.2462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n">
        <v>44371</v>
      </c>
      <c r="B4" s="15" t="inlineStr">
        <is>
          <t>Sell</t>
        </is>
      </c>
      <c r="C4" s="16" t="n">
        <v>35.996</v>
      </c>
      <c r="D4" s="16" t="n">
        <v>35.996</v>
      </c>
      <c r="E4" s="17" t="n">
        <v>0.7073</v>
      </c>
      <c r="F4" s="17" t="n">
        <v>0.7073</v>
      </c>
      <c r="H4" s="16" t="n">
        <v>25.4599708</v>
      </c>
    </row>
    <row customHeight="1" ht="12.8" r="5" s="12">
      <c r="A5" s="14" t="n">
        <v>44372</v>
      </c>
      <c r="B5" s="15" t="inlineStr">
        <is>
          <t>Buy</t>
        </is>
      </c>
      <c r="C5" s="16" t="n">
        <v>36.8053</v>
      </c>
      <c r="D5" s="16" t="n">
        <v>36.8053</v>
      </c>
      <c r="E5" s="17" t="n">
        <v>-0.2717</v>
      </c>
      <c r="F5" s="17" t="n">
        <v>-0.2717</v>
      </c>
      <c r="H5" s="16" t="n">
        <v>-10.00000001</v>
      </c>
    </row>
    <row customHeight="1" ht="12.8" r="6" s="12">
      <c r="A6" s="14" t="n">
        <v>44403</v>
      </c>
      <c r="B6" s="15" t="inlineStr">
        <is>
          <t>Buy</t>
        </is>
      </c>
      <c r="C6" s="16" t="n">
        <v>35.963865</v>
      </c>
      <c r="D6" s="16" t="n">
        <v>35.963865</v>
      </c>
      <c r="E6" s="17" t="n">
        <v>-0.3158</v>
      </c>
      <c r="F6" s="17" t="n">
        <v>-0.5875</v>
      </c>
      <c r="H6" s="16" t="n">
        <v>-10</v>
      </c>
    </row>
    <row customHeight="1" ht="12.8" r="7" s="12">
      <c r="A7" s="14" t="n">
        <v>44404</v>
      </c>
      <c r="B7" s="15" t="inlineStr">
        <is>
          <t>Buy</t>
        </is>
      </c>
      <c r="C7" s="16" t="n">
        <v>31.95</v>
      </c>
      <c r="D7" s="16" t="n">
        <v>31.95</v>
      </c>
      <c r="E7" s="17" t="n">
        <v>-0.313</v>
      </c>
      <c r="F7" s="17" t="n">
        <v>-0.9005</v>
      </c>
      <c r="H7" s="16" t="n">
        <v>-10</v>
      </c>
    </row>
    <row customHeight="1" ht="12.8" r="8" s="12">
      <c r="A8" s="14" t="n">
        <v>44410</v>
      </c>
      <c r="B8" s="15" t="inlineStr">
        <is>
          <t>Sell</t>
        </is>
      </c>
      <c r="C8" s="16" t="n">
        <v>34.1921</v>
      </c>
      <c r="D8" s="16" t="n">
        <v>34.1921</v>
      </c>
      <c r="E8" s="17" t="n">
        <v>0.9005</v>
      </c>
      <c r="F8" s="17" t="n">
        <v>0.9005</v>
      </c>
      <c r="H8" s="16" t="n">
        <v>30.78998605</v>
      </c>
    </row>
    <row customHeight="1" ht="12.8" r="9" s="12">
      <c r="A9" s="14" t="n">
        <v>44411</v>
      </c>
      <c r="B9" s="15" t="inlineStr">
        <is>
          <t>Buy</t>
        </is>
      </c>
      <c r="C9" s="16" t="n">
        <v>34.0716</v>
      </c>
      <c r="D9" s="16" t="n">
        <v>34.0716</v>
      </c>
      <c r="E9" s="17" t="n">
        <v>0.2935</v>
      </c>
      <c r="F9" s="17" t="n">
        <v>0.2935</v>
      </c>
      <c r="H9" s="16" t="n">
        <v>-10.0000146</v>
      </c>
    </row>
    <row customHeight="1" ht="12.8" r="10" s="12">
      <c r="A10" s="14" t="n">
        <v>44414</v>
      </c>
      <c r="B10" s="15" t="inlineStr">
        <is>
          <t>Sell</t>
        </is>
      </c>
      <c r="C10" s="16" t="n">
        <v>36.0818</v>
      </c>
      <c r="D10" s="16" t="n">
        <v>36.0818</v>
      </c>
      <c r="E10" s="17" t="n">
        <v>0.2935</v>
      </c>
      <c r="F10" s="17" t="n">
        <v>0.2935</v>
      </c>
      <c r="H10" s="16" t="n">
        <v>10.5900083</v>
      </c>
    </row>
    <row customHeight="1" ht="12.8" r="11" s="12">
      <c r="A11" s="14" t="n">
        <v>44418</v>
      </c>
      <c r="B11" s="15" t="inlineStr">
        <is>
          <t>Buy</t>
        </is>
      </c>
      <c r="C11" s="16" t="n">
        <v>36.9509</v>
      </c>
      <c r="D11" s="16" t="n">
        <v>36.9509</v>
      </c>
      <c r="E11" s="17" t="n">
        <v>-0.2709</v>
      </c>
      <c r="F11" s="17" t="n">
        <v>-0.2709</v>
      </c>
      <c r="H11" s="16" t="n">
        <v>-10.00999881</v>
      </c>
    </row>
    <row customHeight="1" ht="12.8" r="12" s="12">
      <c r="A12" s="14" t="n">
        <v>44435</v>
      </c>
      <c r="B12" s="15" t="inlineStr">
        <is>
          <t>Buy</t>
        </is>
      </c>
      <c r="C12" s="16" t="n">
        <v>29.68</v>
      </c>
      <c r="D12" s="16" t="n">
        <v>29.68</v>
      </c>
      <c r="E12" s="17" t="n">
        <v>-0.3369</v>
      </c>
      <c r="F12" s="17" t="n">
        <v>-0.6078</v>
      </c>
      <c r="H12" s="16" t="n">
        <v>-10</v>
      </c>
    </row>
    <row customHeight="1" ht="12.8" r="13" s="12">
      <c r="A13" s="14" t="n">
        <v>44435</v>
      </c>
      <c r="B13" s="15" t="inlineStr">
        <is>
          <t>Buy</t>
        </is>
      </c>
      <c r="C13" s="16" t="n">
        <v>29.75</v>
      </c>
      <c r="D13" s="16" t="n">
        <v>29.75</v>
      </c>
      <c r="E13" s="17" t="n">
        <v>-0.3361</v>
      </c>
      <c r="F13" s="17" t="n">
        <v>-0.9439</v>
      </c>
      <c r="H13" s="16" t="n">
        <v>-10</v>
      </c>
    </row>
    <row customHeight="1" ht="12.8" r="14" s="12">
      <c r="A14" s="14" t="inlineStr">
        <is>
          <t>2021-09-14</t>
        </is>
      </c>
      <c r="B14" s="15" t="inlineStr">
        <is>
          <t>Buy</t>
        </is>
      </c>
      <c r="C14" s="16" t="n">
        <v>29.5490475</v>
      </c>
      <c r="D14" s="16" t="n">
        <v>29.5490475</v>
      </c>
      <c r="E14" s="17" t="n">
        <v>-0.3765</v>
      </c>
      <c r="F14" s="17" t="n">
        <v>-1.3204</v>
      </c>
      <c r="H14" s="16" t="n">
        <v>-9.99</v>
      </c>
    </row>
    <row customHeight="1" ht="12.8" r="15" s="12">
      <c r="A15" s="14" t="inlineStr">
        <is>
          <t>2021-10-06</t>
        </is>
      </c>
      <c r="B15" s="15" t="inlineStr">
        <is>
          <t>Buy</t>
        </is>
      </c>
      <c r="C15" s="16" t="n">
        <v>29.21</v>
      </c>
      <c r="D15" s="16" t="n">
        <v>29.21</v>
      </c>
      <c r="E15" s="17" t="n">
        <v>-0.3833</v>
      </c>
      <c r="F15" s="17" t="n">
        <v>-1.7037</v>
      </c>
      <c r="H15" s="16" t="n">
        <v>-10</v>
      </c>
    </row>
    <row customHeight="1" ht="12.8" r="16" s="12">
      <c r="A16" s="14" t="inlineStr">
        <is>
          <t>2021-11-03</t>
        </is>
      </c>
      <c r="B16" s="15" t="inlineStr">
        <is>
          <t>Sell</t>
        </is>
      </c>
      <c r="C16" s="16" t="n">
        <v>32.2</v>
      </c>
      <c r="D16" s="16" t="n">
        <v>32.2</v>
      </c>
      <c r="E16" s="17" t="n">
        <v>1.7037</v>
      </c>
      <c r="F16" s="17" t="n">
        <v>0</v>
      </c>
      <c r="H16" s="16" t="n">
        <v>54.86</v>
      </c>
    </row>
    <row customHeight="1" ht="12.8" r="17" s="12">
      <c r="A17" s="14" t="n">
        <v>44453</v>
      </c>
      <c r="B17" s="15" t="inlineStr">
        <is>
          <t>Buy</t>
        </is>
      </c>
      <c r="C17" s="16" t="n">
        <v>31.71</v>
      </c>
      <c r="D17" s="16" t="n">
        <v>31.71</v>
      </c>
      <c r="E17" s="17" t="n">
        <v>-0.3153</v>
      </c>
      <c r="F17" s="17" t="n">
        <v>-0.3153</v>
      </c>
      <c r="H17" s="16" t="n">
        <v>-10</v>
      </c>
    </row>
    <row customHeight="1" ht="12.8" r="18" s="12">
      <c r="A18" s="14" t="inlineStr">
        <is>
          <t>2021-11-08</t>
        </is>
      </c>
      <c r="B18" s="15" t="inlineStr">
        <is>
          <t>Sell</t>
        </is>
      </c>
      <c r="C18" s="16" t="n">
        <v>33.07</v>
      </c>
      <c r="D18" s="16" t="n">
        <v>33.07</v>
      </c>
      <c r="E18" s="17" t="n">
        <v>0.3153</v>
      </c>
      <c r="F18" s="17" t="n">
        <v>0</v>
      </c>
      <c r="H18" s="16" t="n">
        <v>10.43</v>
      </c>
    </row>
    <row customHeight="1" ht="12.8" r="19" s="12">
      <c r="A19" s="14" t="inlineStr">
        <is>
          <t>2021-11-08</t>
        </is>
      </c>
      <c r="B19" s="15" t="inlineStr">
        <is>
          <t>Buy</t>
        </is>
      </c>
      <c r="C19" s="16" t="n">
        <v>33.01</v>
      </c>
      <c r="D19" s="16" t="n">
        <v>33.01</v>
      </c>
      <c r="E19" s="17" t="n">
        <v>-0.3028</v>
      </c>
      <c r="F19" s="17" t="n">
        <v>-0.3028</v>
      </c>
      <c r="H19" s="16" t="n">
        <v>-10</v>
      </c>
    </row>
    <row customHeight="1" ht="12.8" r="20" s="12">
      <c r="A20" s="14" t="n">
        <v>44510</v>
      </c>
      <c r="B20" s="15" t="inlineStr">
        <is>
          <t>Sell</t>
        </is>
      </c>
      <c r="C20" s="16" t="n">
        <v>34.57</v>
      </c>
      <c r="D20" s="16" t="n">
        <v>34.57</v>
      </c>
      <c r="E20" s="17" t="n">
        <v>0.3028</v>
      </c>
      <c r="F20" s="17" t="n">
        <v>0</v>
      </c>
      <c r="H20" s="16" t="n">
        <v>10.4678</v>
      </c>
    </row>
    <row customHeight="1" ht="12.8" r="21" s="12">
      <c r="A21" s="14" t="n">
        <v>44510</v>
      </c>
      <c r="B21" s="15" t="inlineStr">
        <is>
          <t>Buy</t>
        </is>
      </c>
      <c r="C21" s="16" t="n">
        <v>34.39</v>
      </c>
      <c r="D21" s="16" t="n">
        <v>34.39</v>
      </c>
      <c r="E21" s="17" t="n">
        <v>-0.2907</v>
      </c>
      <c r="F21" s="17" t="n">
        <v>-0.2907</v>
      </c>
      <c r="H21" s="16" t="n">
        <v>9.997199999999999</v>
      </c>
    </row>
    <row customHeight="1" ht="12.8" r="22" s="12">
      <c r="A22" s="15" t="inlineStr">
        <is>
          <t>2021-11-24</t>
        </is>
      </c>
      <c r="B22" s="15" t="inlineStr">
        <is>
          <t>Buy</t>
        </is>
      </c>
      <c r="C22" s="16" t="n">
        <v>28.65</v>
      </c>
      <c r="D22" s="16" t="n">
        <v>28.65</v>
      </c>
      <c r="E22" s="17" t="n">
        <v>-0.4361</v>
      </c>
      <c r="F22" s="17" t="n">
        <v>-0.7268</v>
      </c>
      <c r="H22" s="16" t="n">
        <v>-9.99</v>
      </c>
    </row>
    <row customHeight="1" ht="12.8" r="23" s="12">
      <c r="A23" s="15" t="inlineStr">
        <is>
          <t>2021-11-24</t>
        </is>
      </c>
      <c r="B23" s="15" t="inlineStr">
        <is>
          <t>Buy</t>
        </is>
      </c>
      <c r="C23" s="16" t="n">
        <v>25.73</v>
      </c>
      <c r="D23" s="16" t="n">
        <v>25.73</v>
      </c>
      <c r="E23" s="17" t="n">
        <v>-0.4384</v>
      </c>
      <c r="F23" s="17" t="n">
        <v>-1.1652</v>
      </c>
      <c r="H23" s="16" t="n">
        <v>-10</v>
      </c>
    </row>
    <row customHeight="1" ht="12.8" r="24" s="12">
      <c r="A24" s="15" t="inlineStr">
        <is>
          <t>2021-11-24</t>
        </is>
      </c>
      <c r="B24" s="15" t="inlineStr">
        <is>
          <t>Buy</t>
        </is>
      </c>
      <c r="C24" s="16" t="n">
        <v>24.2</v>
      </c>
      <c r="D24" s="16" t="n">
        <v>24.2</v>
      </c>
      <c r="E24" s="17" t="n">
        <v>-0.4411</v>
      </c>
      <c r="F24" s="17" t="n">
        <v>-1.6063</v>
      </c>
      <c r="H24" s="16" t="n">
        <v>-10</v>
      </c>
    </row>
    <row customHeight="1" ht="12.8" r="25" s="12">
      <c r="A25" s="15" t="inlineStr">
        <is>
          <t>2021-11-30</t>
        </is>
      </c>
      <c r="B25" s="15" t="inlineStr">
        <is>
          <t>Buy</t>
        </is>
      </c>
      <c r="C25" s="16" t="n">
        <v>22.71</v>
      </c>
      <c r="D25" s="16" t="n">
        <v>22.71</v>
      </c>
      <c r="E25" s="17" t="n">
        <v>-0.471</v>
      </c>
      <c r="F25" s="17" t="n">
        <v>-2.0773</v>
      </c>
      <c r="H25" s="16" t="n">
        <v>-10</v>
      </c>
    </row>
    <row customHeight="1" ht="12.8" r="26" s="12">
      <c r="A26" s="11" t="inlineStr">
        <is>
          <t>2021-12-02</t>
        </is>
      </c>
      <c r="B26" s="11" t="inlineStr">
        <is>
          <t>Buy</t>
        </is>
      </c>
      <c r="C26" s="11" t="n">
        <v>21.47</v>
      </c>
      <c r="D26" s="11" t="n">
        <v>21.47</v>
      </c>
      <c r="E26" s="11" t="n">
        <v>-0.4946</v>
      </c>
      <c r="F26" s="11" t="n">
        <v>-2.5719</v>
      </c>
      <c r="H26" s="11" t="n">
        <v>-10</v>
      </c>
    </row>
    <row customHeight="1" ht="12.8" r="27" s="12">
      <c r="A27" s="11" t="inlineStr">
        <is>
          <t>2021-12-13</t>
        </is>
      </c>
      <c r="B27" s="11" t="inlineStr">
        <is>
          <t>Buy</t>
        </is>
      </c>
      <c r="C27" s="11" t="n">
        <v>20.25</v>
      </c>
      <c r="D27" s="11" t="n"/>
      <c r="E27" s="11" t="n">
        <v>-0.5252</v>
      </c>
      <c r="F27" s="11" t="n">
        <v>-3.0971</v>
      </c>
      <c r="H27" s="11" t="n">
        <v>-10</v>
      </c>
    </row>
    <row customHeight="1" ht="12.8" r="28" s="12">
      <c r="A28" s="11" t="inlineStr">
        <is>
          <t>2021-12-22</t>
        </is>
      </c>
      <c r="B28" s="11" t="inlineStr">
        <is>
          <t>Sell</t>
        </is>
      </c>
      <c r="C28" s="11" t="n">
        <v>21.14</v>
      </c>
      <c r="D28" s="11" t="n"/>
      <c r="E28" s="11" t="n">
        <v>3.0971</v>
      </c>
      <c r="F28" s="11" t="n">
        <v>0</v>
      </c>
      <c r="H28" s="11" t="n">
        <v>65.43000000000001</v>
      </c>
    </row>
    <row customHeight="1" ht="12.8" r="29" s="12">
      <c r="A29" s="11" t="inlineStr">
        <is>
          <t>2021-12-22</t>
        </is>
      </c>
      <c r="B29" s="11" t="inlineStr">
        <is>
          <t>Buy</t>
        </is>
      </c>
      <c r="C29" s="11" t="n">
        <v>21.2</v>
      </c>
      <c r="D29" s="11" t="n"/>
      <c r="E29" s="11" t="n">
        <v>-0.4721</v>
      </c>
      <c r="F29" s="11" t="n">
        <v>-0.4721</v>
      </c>
      <c r="H29" s="11" t="n">
        <v>-10.01</v>
      </c>
    </row>
    <row customHeight="1" ht="12.8" r="30" s="12">
      <c r="A30" s="11" t="inlineStr">
        <is>
          <t>2021-12-28</t>
        </is>
      </c>
      <c r="B30" s="11" t="inlineStr">
        <is>
          <t>Sell</t>
        </is>
      </c>
      <c r="C30" s="11" t="n">
        <v>22.25</v>
      </c>
      <c r="D30" s="11" t="n"/>
      <c r="E30" s="11" t="n">
        <v>0.4721</v>
      </c>
      <c r="F30" s="11" t="n">
        <v>0</v>
      </c>
      <c r="H30" s="11" t="n">
        <v>10.51</v>
      </c>
    </row>
    <row customHeight="1" ht="12.8" r="31" s="12">
      <c r="A31" s="11" t="inlineStr">
        <is>
          <t>2021-12-28</t>
        </is>
      </c>
      <c r="B31" s="11" t="inlineStr">
        <is>
          <t>Buy</t>
        </is>
      </c>
      <c r="C31" s="11" t="n">
        <v>22.27</v>
      </c>
      <c r="D31" s="11" t="n"/>
      <c r="E31" s="11" t="n">
        <v>-0.449</v>
      </c>
      <c r="F31" s="11" t="n">
        <v>-0.449</v>
      </c>
      <c r="H31" s="11" t="n">
        <v>-10</v>
      </c>
    </row>
    <row customHeight="1" ht="12.8" r="32" s="12">
      <c r="A32" s="11" t="inlineStr">
        <is>
          <t>2021-12-30</t>
        </is>
      </c>
      <c r="B32" s="11" t="inlineStr">
        <is>
          <t>Sell</t>
        </is>
      </c>
      <c r="C32" s="11" t="n">
        <v>23.17</v>
      </c>
      <c r="D32" s="11" t="n"/>
      <c r="E32" s="11" t="n">
        <v>0.449</v>
      </c>
      <c r="F32" s="11" t="n">
        <v>0</v>
      </c>
      <c r="H32" s="11" t="n">
        <v>10.40333</v>
      </c>
    </row>
    <row customHeight="1" ht="12.8" r="33" s="12">
      <c r="A33" s="11" t="inlineStr">
        <is>
          <t>2021-12-30</t>
        </is>
      </c>
      <c r="B33" s="11" t="inlineStr">
        <is>
          <t>Buy</t>
        </is>
      </c>
      <c r="C33" s="11" t="n">
        <v>23.43</v>
      </c>
      <c r="D33" s="11" t="n"/>
      <c r="E33" s="11" t="n">
        <v>-0.4268</v>
      </c>
      <c r="F33" s="11" t="n">
        <v>-0.4268</v>
      </c>
      <c r="H33" s="11" t="n">
        <v>-10.012728</v>
      </c>
    </row>
    <row customHeight="1" ht="12.8" r="34" s="12">
      <c r="A34" s="11" t="inlineStr">
        <is>
          <t>2022-01-04</t>
        </is>
      </c>
      <c r="B34" s="11" t="inlineStr">
        <is>
          <t>Sell</t>
        </is>
      </c>
      <c r="C34" s="11" t="n">
        <v>24.46</v>
      </c>
      <c r="D34" s="11" t="n"/>
      <c r="E34" s="11" t="n">
        <v>0.4268</v>
      </c>
      <c r="F34" s="11" t="n">
        <v>0</v>
      </c>
      <c r="H34" s="11" t="n">
        <v>10.448064</v>
      </c>
    </row>
    <row customHeight="1" ht="12.8" r="35" s="12">
      <c r="A35" s="11" t="inlineStr">
        <is>
          <t>2022-01-04</t>
        </is>
      </c>
      <c r="B35" s="11" t="inlineStr">
        <is>
          <t>Buy</t>
        </is>
      </c>
      <c r="C35" s="11" t="n">
        <v>24.27</v>
      </c>
      <c r="D35" s="11" t="n"/>
      <c r="E35" s="11" t="n">
        <v>-0.4363</v>
      </c>
      <c r="F35" s="11" t="n">
        <v>-0.4363</v>
      </c>
      <c r="H35" s="11" t="n">
        <v>-10.584638</v>
      </c>
    </row>
    <row customHeight="1" ht="12.8" r="36" s="12">
      <c r="A36" s="11" t="inlineStr">
        <is>
          <t>2022-01-14</t>
        </is>
      </c>
      <c r="B36" s="11" t="inlineStr">
        <is>
          <t>Buy</t>
        </is>
      </c>
      <c r="C36" s="11" t="n">
        <v>21.8</v>
      </c>
      <c r="D36" s="11" t="n">
        <v>21.8</v>
      </c>
      <c r="E36" s="11" t="n">
        <v>-0.4589</v>
      </c>
      <c r="F36" s="11" t="n">
        <v>-0.8952</v>
      </c>
      <c r="H36" s="11" t="n">
        <v>-10</v>
      </c>
    </row>
    <row customHeight="1" ht="12.8" r="37" s="12">
      <c r="A37" s="11" t="inlineStr">
        <is>
          <t>2022-02-24</t>
        </is>
      </c>
      <c r="B37" s="11" t="inlineStr">
        <is>
          <t>Buy</t>
        </is>
      </c>
      <c r="C37" s="11" t="n">
        <v>19.49</v>
      </c>
      <c r="D37" s="11" t="n">
        <v>19.49</v>
      </c>
      <c r="E37" s="11" t="n">
        <v>-0.5123</v>
      </c>
      <c r="F37" s="11" t="n">
        <v>-1.4075</v>
      </c>
      <c r="H37" s="11" t="n">
        <v>-9.98</v>
      </c>
    </row>
    <row customHeight="1" ht="12.8" r="38" s="12">
      <c r="A38" s="11" t="inlineStr">
        <is>
          <t>2022-03-02</t>
        </is>
      </c>
      <c r="B38" s="11" t="inlineStr">
        <is>
          <t>Sell</t>
        </is>
      </c>
      <c r="C38" s="11" t="n">
        <v>25.99</v>
      </c>
      <c r="E38" s="11" t="n">
        <v>1.4075</v>
      </c>
      <c r="F38" s="11" t="n">
        <v>0</v>
      </c>
      <c r="H38" s="11" t="n">
        <v>36.58</v>
      </c>
    </row>
    <row customHeight="1" ht="12.8" r="39" s="12">
      <c r="A39" s="11" t="inlineStr">
        <is>
          <t>2022-03-02</t>
        </is>
      </c>
      <c r="B39" s="11" t="inlineStr">
        <is>
          <t>Buy</t>
        </is>
      </c>
      <c r="C39" s="11" t="n">
        <v>26.63</v>
      </c>
      <c r="E39" s="11" t="n">
        <v>-0.3757</v>
      </c>
      <c r="F39" s="11" t="n">
        <v>-0.3757</v>
      </c>
      <c r="H39" s="11" t="n">
        <v>-10</v>
      </c>
    </row>
    <row customHeight="1" ht="12.8" r="40" s="12">
      <c r="A40" s="11" t="inlineStr">
        <is>
          <t>2022-03-04</t>
        </is>
      </c>
      <c r="B40" s="11" t="inlineStr">
        <is>
          <t>Buy</t>
        </is>
      </c>
      <c r="C40" s="11" t="n">
        <v>23.94</v>
      </c>
      <c r="D40" s="11" t="n">
        <v>23.94</v>
      </c>
      <c r="E40" s="11" t="n">
        <v>-0.4184</v>
      </c>
      <c r="F40" s="11" t="n">
        <v>-0.7941</v>
      </c>
      <c r="H40" s="11" t="n">
        <v>-10.02</v>
      </c>
    </row>
    <row customHeight="1" ht="12.8" r="41" s="12">
      <c r="A41" s="11" t="inlineStr">
        <is>
          <t>2022-03-18</t>
        </is>
      </c>
      <c r="B41" s="11" t="inlineStr">
        <is>
          <t>Sell</t>
        </is>
      </c>
      <c r="C41" s="11" t="n">
        <v>26.53</v>
      </c>
      <c r="E41" s="11" t="n">
        <v>0.7941</v>
      </c>
      <c r="F41" s="11" t="n">
        <v>0</v>
      </c>
      <c r="H41" s="11" t="n">
        <v>21.07</v>
      </c>
    </row>
    <row customHeight="1" ht="12.8" r="42" s="12">
      <c r="A42" s="11" t="inlineStr">
        <is>
          <t>2022-03-18</t>
        </is>
      </c>
      <c r="B42" s="11" t="inlineStr">
        <is>
          <t>Buy</t>
        </is>
      </c>
      <c r="C42" s="11" t="n">
        <v>26.26</v>
      </c>
      <c r="E42" s="11" t="n">
        <v>-0.4031</v>
      </c>
      <c r="F42" s="11" t="n">
        <v>-0.4031</v>
      </c>
      <c r="H42" s="11" t="n">
        <v>-10.59</v>
      </c>
    </row>
    <row customHeight="1" ht="12.8" r="43" s="12">
      <c r="A43" s="11" t="inlineStr">
        <is>
          <t>2022-03-29</t>
        </is>
      </c>
      <c r="B43" s="11" t="inlineStr">
        <is>
          <t>Sell</t>
        </is>
      </c>
      <c r="C43" s="11" t="n">
        <v>27.74</v>
      </c>
      <c r="E43" s="11" t="n">
        <v>0.4031</v>
      </c>
      <c r="F43" s="11" t="n">
        <v>0</v>
      </c>
      <c r="H43" s="11" t="n">
        <v>11.18</v>
      </c>
    </row>
    <row customHeight="1" ht="12.8" r="44" s="12">
      <c r="A44" s="11" t="inlineStr">
        <is>
          <t>2022-03-29</t>
        </is>
      </c>
      <c r="B44" s="11" t="inlineStr">
        <is>
          <t>Buy</t>
        </is>
      </c>
      <c r="C44" s="11" t="n">
        <v>27.95</v>
      </c>
      <c r="E44" s="11" t="n">
        <v>-0.7156</v>
      </c>
      <c r="F44" s="11" t="n">
        <v>-0.7156</v>
      </c>
      <c r="H44" s="11" t="n">
        <v>-20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28.xml><?xml version="1.0" encoding="utf-8"?>
<worksheet xmlns="http://schemas.openxmlformats.org/spreadsheetml/2006/main">
  <sheetPr filterMode="0">
    <outlinePr summaryBelow="1" summaryRight="1"/>
    <pageSetUpPr fitToPage="0"/>
  </sheetPr>
  <dimension ref="A1:AJ13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A11" activeCellId="0" pane="bottomLeft" sqref="A11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The Kraft Heinz Company Common Stock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5" r="3" s="12">
      <c r="A3" s="14" t="n">
        <v>44344</v>
      </c>
      <c r="B3" s="15" t="inlineStr">
        <is>
          <t>Buy</t>
        </is>
      </c>
      <c r="C3" s="16" t="n">
        <v>43.9754</v>
      </c>
      <c r="D3" s="16" t="n">
        <v>43.9754</v>
      </c>
      <c r="E3" s="17" t="n">
        <v>-0.2274</v>
      </c>
      <c r="F3" s="17" t="n">
        <v>-0.2274</v>
      </c>
      <c r="H3" s="16" t="n">
        <v>-10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n">
        <v>44383</v>
      </c>
      <c r="B4" s="15" t="inlineStr">
        <is>
          <t>Buy</t>
        </is>
      </c>
      <c r="C4" s="16" t="n">
        <v>41.675</v>
      </c>
      <c r="D4" s="16" t="n">
        <v>41.675</v>
      </c>
      <c r="E4" s="17" t="n">
        <v>-0.2539</v>
      </c>
      <c r="F4" s="17" t="n">
        <v>-0.4813</v>
      </c>
      <c r="H4" s="16" t="n">
        <v>-10</v>
      </c>
    </row>
    <row customHeight="1" ht="12.8" r="5" s="12">
      <c r="A5" s="14" t="n">
        <v>44413</v>
      </c>
      <c r="B5" s="15" t="inlineStr">
        <is>
          <t>Buy</t>
        </is>
      </c>
      <c r="C5" s="16" t="n">
        <v>41.43972</v>
      </c>
      <c r="D5" s="16" t="n">
        <v>41.43972</v>
      </c>
      <c r="E5" s="17" t="n">
        <v>-0.2684</v>
      </c>
      <c r="F5" s="17" t="n">
        <v>-0.7497</v>
      </c>
      <c r="H5" s="16" t="n">
        <v>-11.122420848</v>
      </c>
    </row>
    <row customHeight="1" ht="12.8" r="6" s="12">
      <c r="A6" s="14" t="n">
        <v>44439</v>
      </c>
      <c r="B6" s="15" t="inlineStr">
        <is>
          <t>Buy</t>
        </is>
      </c>
      <c r="C6" s="16" t="n">
        <v>35.87</v>
      </c>
      <c r="D6" s="16" t="n">
        <v>35.87</v>
      </c>
      <c r="E6" s="17" t="n">
        <v>-0.2788</v>
      </c>
      <c r="F6" s="17" t="n">
        <v>-1.0285</v>
      </c>
      <c r="H6" s="16" t="n">
        <v>-10</v>
      </c>
    </row>
    <row customHeight="1" ht="12.8" r="7" s="12">
      <c r="A7" s="14" t="inlineStr">
        <is>
          <t>2021-09-29</t>
        </is>
      </c>
      <c r="B7" s="15" t="inlineStr">
        <is>
          <t>Sell</t>
        </is>
      </c>
      <c r="C7" s="16" t="n">
        <v>37.7637</v>
      </c>
      <c r="D7" s="16" t="n">
        <v>37.7637</v>
      </c>
      <c r="E7" s="17" t="n">
        <v>-1.0285</v>
      </c>
      <c r="F7" s="17" t="n">
        <v>0</v>
      </c>
      <c r="H7" s="16" t="n">
        <v>38.83996545</v>
      </c>
    </row>
    <row customHeight="1" ht="12.8" r="8" s="12">
      <c r="A8" s="14" t="inlineStr">
        <is>
          <t>2021-09-29</t>
        </is>
      </c>
      <c r="B8" s="15" t="inlineStr">
        <is>
          <t>Buy</t>
        </is>
      </c>
      <c r="C8" s="16" t="n">
        <v>37.5516</v>
      </c>
      <c r="D8" s="16" t="n">
        <v>37.5516</v>
      </c>
      <c r="E8" s="17" t="n">
        <v>-0.2663</v>
      </c>
      <c r="F8" s="17" t="n">
        <v>-0.2663</v>
      </c>
      <c r="H8" s="16" t="n">
        <v>-9.999991079999999</v>
      </c>
    </row>
    <row customHeight="1" ht="12.8" r="9" s="12">
      <c r="A9" s="14" t="inlineStr">
        <is>
          <t>2021-11-30</t>
        </is>
      </c>
      <c r="B9" s="15" t="inlineStr">
        <is>
          <t>Buy</t>
        </is>
      </c>
      <c r="C9" s="16" t="n">
        <v>35.66</v>
      </c>
      <c r="D9" s="16" t="n">
        <v>35.66</v>
      </c>
      <c r="E9" s="17" t="n">
        <v>-0.2961</v>
      </c>
      <c r="F9" s="17" t="n">
        <v>-0.5624</v>
      </c>
      <c r="H9" s="16" t="n">
        <v>-10</v>
      </c>
    </row>
    <row customHeight="1" ht="12.8" r="10" s="12">
      <c r="A10" s="11" t="inlineStr">
        <is>
          <t>2022-01-04</t>
        </is>
      </c>
      <c r="B10" s="11" t="inlineStr">
        <is>
          <t>Sell</t>
        </is>
      </c>
      <c r="C10" s="11" t="n">
        <v>37.12</v>
      </c>
      <c r="D10" s="11" t="n">
        <v>37.12</v>
      </c>
      <c r="E10" s="11" t="n">
        <v>0.5624</v>
      </c>
      <c r="F10" s="11" t="n">
        <v>0</v>
      </c>
      <c r="H10" s="11" t="n">
        <v>20.881912</v>
      </c>
    </row>
    <row customHeight="1" ht="12.8" r="11" s="12">
      <c r="A11" s="11" t="inlineStr">
        <is>
          <t>2022-01-05</t>
        </is>
      </c>
      <c r="B11" s="11" t="inlineStr">
        <is>
          <t>Buy</t>
        </is>
      </c>
      <c r="C11" s="11" t="n">
        <v>37.07</v>
      </c>
      <c r="D11" s="11" t="n">
        <v>37.07</v>
      </c>
      <c r="E11" s="11" t="n">
        <v>-0.2899</v>
      </c>
      <c r="F11" s="11" t="n">
        <v>-0.2899</v>
      </c>
      <c r="H11" s="11" t="n">
        <v>-10.761088</v>
      </c>
    </row>
    <row customHeight="1" ht="12.8" r="12" s="12">
      <c r="A12" s="11" t="inlineStr">
        <is>
          <t>2022-02-22</t>
        </is>
      </c>
      <c r="B12" s="11" t="inlineStr">
        <is>
          <t>Sell</t>
        </is>
      </c>
      <c r="C12" s="11" t="n">
        <v>39.75</v>
      </c>
      <c r="E12" s="11" t="n">
        <v>0.2899</v>
      </c>
      <c r="F12" s="11" t="n">
        <v>0</v>
      </c>
      <c r="H12" s="11" t="n">
        <v>11.52</v>
      </c>
    </row>
    <row customHeight="1" ht="12.8" r="13" s="12">
      <c r="A13" s="11" t="inlineStr">
        <is>
          <t>2022-02-22</t>
        </is>
      </c>
      <c r="B13" s="11" t="inlineStr">
        <is>
          <t>Buy</t>
        </is>
      </c>
      <c r="C13" s="11" t="n">
        <v>39.88</v>
      </c>
      <c r="E13" s="11" t="n">
        <v>-0.2508</v>
      </c>
      <c r="F13" s="11" t="n">
        <v>-0.2508</v>
      </c>
      <c r="H13" s="11" t="n">
        <v>-10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29.xml><?xml version="1.0" encoding="utf-8"?>
<worksheet xmlns="http://schemas.openxmlformats.org/spreadsheetml/2006/main">
  <sheetPr filterMode="0">
    <outlinePr summaryBelow="1" summaryRight="1"/>
    <pageSetUpPr fitToPage="0"/>
  </sheetPr>
  <dimension ref="A1:AJ34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12" xSplit="0" ySplit="1"/>
      <selection activeCell="A1" activeCellId="0" pane="topLeft" sqref="A1"/>
      <selection activeCell="A31" activeCellId="0" pane="bottomLeft" sqref="A31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The Kroger Co.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2.8" r="3" s="12">
      <c r="A3" s="14" t="n">
        <v>44406</v>
      </c>
      <c r="B3" s="15" t="inlineStr">
        <is>
          <t>Buy</t>
        </is>
      </c>
      <c r="C3" s="16" t="n">
        <v>40.8664</v>
      </c>
      <c r="D3" s="16" t="n">
        <v>40.8664</v>
      </c>
      <c r="E3" s="17" t="n">
        <v>-0.2447</v>
      </c>
      <c r="F3" s="17" t="n">
        <v>-0.2447</v>
      </c>
      <c r="H3" s="16" t="n">
        <v>-10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n">
        <v>44418</v>
      </c>
      <c r="B4" s="15" t="inlineStr">
        <is>
          <t>Sell</t>
        </is>
      </c>
      <c r="C4" s="16" t="n">
        <v>43.0323</v>
      </c>
      <c r="D4" s="16" t="n">
        <v>43.0323</v>
      </c>
      <c r="E4" s="17" t="n">
        <v>0.2447</v>
      </c>
      <c r="F4" s="17" t="n">
        <v>0.2447</v>
      </c>
      <c r="H4" s="16" t="n">
        <v>10.53000381</v>
      </c>
    </row>
    <row customHeight="1" ht="12.8" r="5" s="12">
      <c r="A5" s="14" t="n">
        <v>44418</v>
      </c>
      <c r="B5" s="15" t="inlineStr">
        <is>
          <t>Buy</t>
        </is>
      </c>
      <c r="C5" s="16" t="n">
        <v>42.9738</v>
      </c>
      <c r="D5" s="16" t="n">
        <v>42.9738</v>
      </c>
      <c r="E5" s="17" t="n">
        <v>-0.2327</v>
      </c>
      <c r="F5" s="17" t="n">
        <v>-0.2327</v>
      </c>
      <c r="H5" s="16" t="n">
        <v>-10.00000326</v>
      </c>
    </row>
    <row customHeight="1" ht="12.8" r="6" s="12">
      <c r="A6" s="14" t="n">
        <v>44426</v>
      </c>
      <c r="B6" s="15" t="inlineStr">
        <is>
          <t>Sell</t>
        </is>
      </c>
      <c r="C6" s="16" t="n">
        <v>45.6</v>
      </c>
      <c r="D6" s="16" t="n">
        <v>45.6</v>
      </c>
      <c r="E6" s="17" t="n">
        <v>0.2327</v>
      </c>
      <c r="F6" s="17" t="n">
        <v>0</v>
      </c>
      <c r="H6" s="16" t="n">
        <v>10.61</v>
      </c>
    </row>
    <row customHeight="1" ht="12.8" r="7" s="12">
      <c r="A7" s="14" t="n">
        <v>44427</v>
      </c>
      <c r="B7" s="15" t="inlineStr">
        <is>
          <t>Buy</t>
        </is>
      </c>
      <c r="C7" s="16" t="n">
        <v>46.25</v>
      </c>
      <c r="D7" s="16" t="n">
        <v>46.25</v>
      </c>
      <c r="E7" s="17" t="n">
        <v>-0.2162</v>
      </c>
      <c r="F7" s="17" t="n">
        <v>-0.2162</v>
      </c>
      <c r="H7" s="16" t="n">
        <v>-10</v>
      </c>
    </row>
    <row customHeight="1" ht="12.8" r="8" s="12">
      <c r="A8" s="14" t="inlineStr">
        <is>
          <t>2021-09-21</t>
        </is>
      </c>
      <c r="B8" s="15" t="inlineStr">
        <is>
          <t>Buy</t>
        </is>
      </c>
      <c r="C8" s="16" t="n">
        <v>45.544905</v>
      </c>
      <c r="D8" s="16" t="n">
        <v>45.544905</v>
      </c>
      <c r="E8" s="17" t="n">
        <v>-0.2469</v>
      </c>
      <c r="F8" s="17" t="n">
        <v>-0.4631</v>
      </c>
      <c r="H8" s="16" t="n">
        <v>-10</v>
      </c>
    </row>
    <row customHeight="1" ht="12.8" r="9" s="12">
      <c r="A9" s="14" t="inlineStr">
        <is>
          <t>2021-09-21</t>
        </is>
      </c>
      <c r="B9" s="15" t="inlineStr">
        <is>
          <t>Buy</t>
        </is>
      </c>
      <c r="C9" s="16" t="n">
        <v>45.088945125</v>
      </c>
      <c r="D9" s="16" t="n">
        <v>45.088945125</v>
      </c>
      <c r="E9" s="17" t="n">
        <v>-0.2479</v>
      </c>
      <c r="F9" s="17" t="n">
        <v>-0.711</v>
      </c>
      <c r="H9" s="16" t="n">
        <v>-10</v>
      </c>
    </row>
    <row customHeight="1" ht="12.8" r="10" s="12">
      <c r="A10" s="14" t="inlineStr">
        <is>
          <t>2021-09-21</t>
        </is>
      </c>
      <c r="B10" s="15" t="inlineStr">
        <is>
          <t>Buy</t>
        </is>
      </c>
      <c r="C10" s="16" t="n">
        <v>44.883796190625</v>
      </c>
      <c r="D10" s="16" t="n">
        <v>44.883796190625</v>
      </c>
      <c r="E10" s="17" t="n">
        <v>-0.2475</v>
      </c>
      <c r="F10" s="17" t="n">
        <v>-0.9585</v>
      </c>
      <c r="H10" s="16" t="n">
        <v>-10</v>
      </c>
    </row>
    <row customHeight="1" ht="12.8" r="11" s="12">
      <c r="A11" s="14" t="inlineStr">
        <is>
          <t>2021-09-22</t>
        </is>
      </c>
      <c r="B11" s="15" t="inlineStr">
        <is>
          <t>Buy</t>
        </is>
      </c>
      <c r="C11" s="16" t="n">
        <v>44.7589780000781</v>
      </c>
      <c r="D11" s="16" t="n">
        <v>44.7589780000781</v>
      </c>
      <c r="E11" s="17" t="n">
        <v>-0.2477</v>
      </c>
      <c r="F11" s="17" t="n">
        <v>-1.2062</v>
      </c>
      <c r="H11" s="16" t="n">
        <v>-10</v>
      </c>
    </row>
    <row customHeight="1" ht="12.8" r="12" s="12">
      <c r="A12" s="14" t="inlineStr">
        <is>
          <t>2021-09-23</t>
        </is>
      </c>
      <c r="B12" s="15" t="inlineStr">
        <is>
          <t>Buy</t>
        </is>
      </c>
      <c r="C12" s="16" t="n">
        <v>44.557420950041</v>
      </c>
      <c r="D12" s="16" t="n">
        <v>44.557420950041</v>
      </c>
      <c r="E12" s="17" t="n">
        <v>-0.2493</v>
      </c>
      <c r="F12" s="17" t="n">
        <v>-1.4555</v>
      </c>
      <c r="H12" s="16" t="n">
        <v>-10</v>
      </c>
    </row>
    <row customHeight="1" ht="12.8" r="13" s="12">
      <c r="A13" s="14" t="inlineStr">
        <is>
          <t>2021-09-24</t>
        </is>
      </c>
      <c r="B13" s="15" t="inlineStr">
        <is>
          <t>Buy</t>
        </is>
      </c>
      <c r="C13" s="16" t="n">
        <v>44.3842459987715</v>
      </c>
      <c r="D13" s="16" t="n">
        <v>44.3842459987715</v>
      </c>
      <c r="E13" s="17" t="n">
        <v>-0.2501</v>
      </c>
      <c r="F13" s="17" t="n">
        <v>-1.7056</v>
      </c>
      <c r="H13" s="16" t="n">
        <v>-10</v>
      </c>
    </row>
    <row customHeight="1" ht="12.8" r="14" s="12">
      <c r="A14" s="14" t="inlineStr">
        <is>
          <t>2021-10-06</t>
        </is>
      </c>
      <c r="B14" s="15" t="inlineStr">
        <is>
          <t>Buy</t>
        </is>
      </c>
      <c r="C14" s="16" t="n">
        <v>43.95</v>
      </c>
      <c r="D14" s="16" t="n">
        <v>43.95</v>
      </c>
      <c r="E14" s="17" t="n">
        <v>-0.2543</v>
      </c>
      <c r="F14" s="17" t="n">
        <v>-1.9599</v>
      </c>
      <c r="H14" s="16" t="n">
        <v>-10</v>
      </c>
    </row>
    <row customHeight="1" ht="12.8" r="15" s="12">
      <c r="A15" s="14" t="inlineStr">
        <is>
          <t>2021-10-15</t>
        </is>
      </c>
      <c r="B15" s="15" t="inlineStr">
        <is>
          <t>Buy</t>
        </is>
      </c>
      <c r="C15" s="16" t="n">
        <v>43.6</v>
      </c>
      <c r="D15" s="16" t="n">
        <v>43.6</v>
      </c>
      <c r="E15" s="17" t="n">
        <v>-0.2558</v>
      </c>
      <c r="F15" s="17" t="n">
        <v>-2.2157</v>
      </c>
      <c r="H15" s="16" t="n">
        <v>-10</v>
      </c>
    </row>
    <row customHeight="1" ht="12.8" r="16" s="12">
      <c r="A16" s="14" t="inlineStr">
        <is>
          <t>2021-10-15</t>
        </is>
      </c>
      <c r="B16" s="15" t="inlineStr">
        <is>
          <t>Buy</t>
        </is>
      </c>
      <c r="C16" s="16" t="n">
        <v>43.09</v>
      </c>
      <c r="D16" s="16" t="n">
        <v>43.09</v>
      </c>
      <c r="E16" s="17" t="n">
        <v>-0.2599</v>
      </c>
      <c r="F16" s="17" t="n">
        <v>-2.4756</v>
      </c>
      <c r="H16" s="16" t="n">
        <v>-10</v>
      </c>
    </row>
    <row customHeight="1" ht="12.8" r="17" s="12">
      <c r="A17" s="11" t="inlineStr">
        <is>
          <t>2021-12-02</t>
        </is>
      </c>
      <c r="B17" s="11" t="inlineStr">
        <is>
          <t>Sell</t>
        </is>
      </c>
      <c r="C17" s="11" t="n">
        <v>45.29</v>
      </c>
      <c r="D17" s="11" t="n">
        <v>45.29</v>
      </c>
      <c r="E17" s="11" t="n">
        <v>2.4756</v>
      </c>
      <c r="F17" s="11" t="n">
        <v>0</v>
      </c>
      <c r="H17" s="11" t="n">
        <v>112.12</v>
      </c>
    </row>
    <row customHeight="1" ht="12.8" r="18" s="12">
      <c r="A18" s="11" t="inlineStr">
        <is>
          <t>2021-12-02</t>
        </is>
      </c>
      <c r="B18" s="11" t="inlineStr">
        <is>
          <t>Buy</t>
        </is>
      </c>
      <c r="C18" s="11" t="n">
        <v>45.22</v>
      </c>
      <c r="D18" s="11" t="n">
        <v>45.22</v>
      </c>
      <c r="E18" s="11" t="n">
        <v>-0.2212</v>
      </c>
      <c r="F18" s="11" t="n">
        <v>-0.2212</v>
      </c>
      <c r="H18" s="11" t="n">
        <v>-10</v>
      </c>
    </row>
    <row customHeight="1" ht="12.8" r="19" s="12">
      <c r="A19" s="11" t="inlineStr">
        <is>
          <t>2022-01-05</t>
        </is>
      </c>
      <c r="B19" s="11" t="inlineStr">
        <is>
          <t>Sell</t>
        </is>
      </c>
      <c r="C19" s="11" t="n">
        <v>47.28</v>
      </c>
      <c r="D19" s="11" t="n">
        <v>47.28</v>
      </c>
      <c r="E19" s="11" t="n">
        <v>0.2212</v>
      </c>
      <c r="F19" s="11" t="n">
        <v>0</v>
      </c>
      <c r="H19" s="11" t="n">
        <v>10.456124</v>
      </c>
    </row>
    <row customHeight="1" ht="12.8" r="20" s="12">
      <c r="A20" s="11" t="inlineStr">
        <is>
          <t>2022-01-05</t>
        </is>
      </c>
      <c r="B20" s="11" t="inlineStr">
        <is>
          <t>Buy</t>
        </is>
      </c>
      <c r="C20" s="11" t="n">
        <v>47.24</v>
      </c>
      <c r="D20" s="11" t="n">
        <v>47.24</v>
      </c>
      <c r="E20" s="17" t="n">
        <v>-0.2202</v>
      </c>
      <c r="F20" s="17" t="n">
        <v>-0.2202</v>
      </c>
      <c r="H20" s="16" t="n">
        <v>-10.4</v>
      </c>
    </row>
    <row customHeight="1" ht="12.8" r="21" s="12">
      <c r="A21" s="14" t="inlineStr">
        <is>
          <t>2022-01-10</t>
        </is>
      </c>
      <c r="B21" s="15" t="inlineStr">
        <is>
          <t>Sell</t>
        </is>
      </c>
      <c r="C21" s="16" t="n">
        <v>49.4</v>
      </c>
      <c r="E21" s="17" t="n">
        <v>0.2202</v>
      </c>
      <c r="F21" s="17" t="n">
        <v>0</v>
      </c>
      <c r="H21" s="16" t="n">
        <v>10.9</v>
      </c>
    </row>
    <row customHeight="1" ht="12.8" r="22" s="12">
      <c r="A22" s="11" t="inlineStr">
        <is>
          <t>2022-01-10</t>
        </is>
      </c>
      <c r="B22" s="11" t="inlineStr">
        <is>
          <t>Buy</t>
        </is>
      </c>
      <c r="C22" s="11" t="n">
        <v>49.25</v>
      </c>
      <c r="D22" s="16" t="n">
        <v>49.25</v>
      </c>
      <c r="E22" s="11" t="n">
        <v>-0.2031</v>
      </c>
      <c r="F22" s="11" t="n">
        <v>-0.2031</v>
      </c>
      <c r="H22" s="11" t="n">
        <v>-10</v>
      </c>
    </row>
    <row customHeight="1" ht="12.8" r="23" s="12">
      <c r="A23" s="11" t="inlineStr">
        <is>
          <t>2022-01-28</t>
        </is>
      </c>
      <c r="B23" s="11" t="inlineStr">
        <is>
          <t>Buy</t>
        </is>
      </c>
      <c r="C23" s="11" t="n">
        <v>43.89</v>
      </c>
      <c r="D23" s="11" t="n">
        <v>43.89</v>
      </c>
      <c r="E23" s="11" t="n">
        <v>-0.2275</v>
      </c>
      <c r="F23" s="11" t="n">
        <v>-0.4306</v>
      </c>
      <c r="H23" s="11" t="n">
        <v>-9.98</v>
      </c>
    </row>
    <row customHeight="1" ht="12.8" r="24" s="12">
      <c r="A24" s="11" t="inlineStr">
        <is>
          <t>2022-02-11</t>
        </is>
      </c>
      <c r="B24" s="11" t="inlineStr">
        <is>
          <t>Sell</t>
        </is>
      </c>
      <c r="C24" s="11" t="n">
        <v>46.34</v>
      </c>
      <c r="E24" s="11" t="n">
        <v>0.4306</v>
      </c>
      <c r="F24" s="11" t="n">
        <v>0</v>
      </c>
      <c r="H24" s="11" t="n">
        <v>19.95</v>
      </c>
    </row>
    <row customHeight="1" ht="12.8" r="25" s="12">
      <c r="A25" s="11" t="inlineStr">
        <is>
          <t>2022-02-14</t>
        </is>
      </c>
      <c r="B25" s="11" t="inlineStr">
        <is>
          <t>Buy</t>
        </is>
      </c>
      <c r="C25" s="11" t="n">
        <v>45.37</v>
      </c>
      <c r="E25" s="11" t="n">
        <v>-0.2203</v>
      </c>
      <c r="F25" s="11" t="n">
        <v>-0.2203</v>
      </c>
      <c r="H25" s="11" t="n">
        <v>-10</v>
      </c>
    </row>
    <row customHeight="1" ht="12.8" r="26" s="12">
      <c r="A26" s="11" t="inlineStr">
        <is>
          <t>2022-03-01</t>
        </is>
      </c>
      <c r="B26" s="11" t="inlineStr">
        <is>
          <t>Sell</t>
        </is>
      </c>
      <c r="C26" s="11" t="n">
        <v>47.73</v>
      </c>
      <c r="E26" s="11" t="n">
        <v>0.2203</v>
      </c>
      <c r="F26" s="11" t="n">
        <v>0</v>
      </c>
      <c r="H26" s="11" t="n">
        <v>10.51</v>
      </c>
    </row>
    <row customHeight="1" ht="12.8" r="27" s="12">
      <c r="A27" s="14" t="inlineStr">
        <is>
          <t>2022-03-01</t>
        </is>
      </c>
      <c r="B27" s="15" t="inlineStr">
        <is>
          <t>Buy</t>
        </is>
      </c>
      <c r="C27" s="16" t="n">
        <v>47.95</v>
      </c>
      <c r="E27" s="17" t="n">
        <v>-0.2092</v>
      </c>
      <c r="F27" s="17" t="n">
        <v>-0.2092</v>
      </c>
      <c r="H27" s="16" t="n">
        <v>-10.03</v>
      </c>
    </row>
    <row customHeight="1" ht="12.8" r="28" s="12">
      <c r="A28" s="11" t="inlineStr">
        <is>
          <t>2022-03-03</t>
        </is>
      </c>
      <c r="B28" s="11" t="inlineStr">
        <is>
          <t>Sell</t>
        </is>
      </c>
      <c r="C28" s="11" t="n">
        <v>54.28</v>
      </c>
      <c r="E28" s="11" t="n">
        <v>0.2092</v>
      </c>
      <c r="F28" s="11" t="n">
        <v>0</v>
      </c>
      <c r="H28" s="11" t="n">
        <v>11.36</v>
      </c>
    </row>
    <row customHeight="1" ht="12.8" r="29" s="12">
      <c r="A29" s="11" t="inlineStr">
        <is>
          <t>2022-03-03</t>
        </is>
      </c>
      <c r="B29" s="11" t="inlineStr">
        <is>
          <t>Buy</t>
        </is>
      </c>
      <c r="C29" s="11" t="n">
        <v>54.49</v>
      </c>
      <c r="E29" s="11" t="n">
        <v>-0.1837</v>
      </c>
      <c r="F29" s="11" t="n">
        <v>-0.1837</v>
      </c>
      <c r="H29" s="11" t="n">
        <v>-10.01</v>
      </c>
    </row>
    <row customHeight="1" ht="12.8" r="30" s="12">
      <c r="A30" s="11" t="inlineStr">
        <is>
          <t>2022-03-07</t>
        </is>
      </c>
      <c r="B30" s="11" t="inlineStr">
        <is>
          <t>Sell</t>
        </is>
      </c>
      <c r="C30" s="11" t="n">
        <v>61.01</v>
      </c>
      <c r="E30" s="11" t="n">
        <v>0.1837</v>
      </c>
      <c r="F30" s="11" t="n">
        <v>0</v>
      </c>
      <c r="H30" s="11" t="n">
        <v>11.21</v>
      </c>
    </row>
    <row customHeight="1" ht="12.8" r="31" s="12">
      <c r="A31" s="11" t="inlineStr">
        <is>
          <t>2022-03-07</t>
        </is>
      </c>
      <c r="B31" s="11" t="inlineStr">
        <is>
          <t>Buy</t>
        </is>
      </c>
      <c r="C31" s="11" t="n">
        <v>60.98</v>
      </c>
      <c r="E31" s="11" t="n">
        <v>-0.164</v>
      </c>
      <c r="F31" s="11" t="n">
        <v>-0.164</v>
      </c>
      <c r="H31" s="11" t="n">
        <v>-10</v>
      </c>
    </row>
    <row customHeight="1" ht="12.8" r="32" s="12">
      <c r="A32" s="11" t="inlineStr">
        <is>
          <t>2022-03-16</t>
        </is>
      </c>
      <c r="B32" s="11" t="inlineStr">
        <is>
          <t>Buy</t>
        </is>
      </c>
      <c r="C32" s="11" t="n">
        <v>54.53</v>
      </c>
      <c r="D32" s="11" t="n">
        <v>54.53</v>
      </c>
      <c r="E32" s="11" t="n">
        <v>-0.1834</v>
      </c>
      <c r="F32" s="11" t="n">
        <v>-0.3474</v>
      </c>
      <c r="H32" s="11" t="n">
        <v>-10</v>
      </c>
    </row>
    <row customHeight="1" ht="12.8" r="33" s="12">
      <c r="A33" s="11" t="inlineStr">
        <is>
          <t>2022-03-31</t>
        </is>
      </c>
      <c r="B33" s="11" t="inlineStr">
        <is>
          <t>Sell</t>
        </is>
      </c>
      <c r="C33" s="11" t="n">
        <v>57.73</v>
      </c>
      <c r="E33" s="11" t="n">
        <v>0.3474</v>
      </c>
      <c r="F33" s="11" t="n">
        <v>0</v>
      </c>
      <c r="H33" s="11" t="n">
        <v>20.06</v>
      </c>
    </row>
    <row customHeight="1" ht="12.8" r="34" s="12">
      <c r="A34" s="11" t="inlineStr">
        <is>
          <t>2022-03-31</t>
        </is>
      </c>
      <c r="B34" s="11" t="inlineStr">
        <is>
          <t>Buy</t>
        </is>
      </c>
      <c r="C34" s="11" t="n">
        <v>57.8</v>
      </c>
      <c r="E34" s="11" t="n">
        <v>-0.3458</v>
      </c>
      <c r="F34" s="11" t="n">
        <v>-0.3458</v>
      </c>
      <c r="H34" s="11" t="n">
        <v>-19.99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J8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A4" activeCellId="0" pane="bottomLeft" sqref="A4"/>
    </sheetView>
  </sheetViews>
  <sheetFormatPr baseColWidth="8" defaultRowHeight="15" outlineLevelRow="0" zeroHeight="0"/>
  <cols>
    <col customWidth="1" max="1" min="1" style="11" width="30.02"/>
    <col customWidth="1" max="3" min="2" style="11" width="15"/>
    <col customWidth="1" max="4" min="4" style="11" width="25"/>
    <col customWidth="1" max="10" min="5" style="11" width="15"/>
    <col customWidth="1" max="1025" min="11" style="11" width="8.52"/>
  </cols>
  <sheetData>
    <row customHeight="1" ht="15" r="1" s="12">
      <c r="A1" s="11" t="inlineStr">
        <is>
          <t>Transaction_Date</t>
        </is>
      </c>
      <c r="B1" s="11" t="inlineStr">
        <is>
          <t>Buy_or_Sell</t>
        </is>
      </c>
      <c r="C1" s="11" t="inlineStr">
        <is>
          <t>Share_Price</t>
        </is>
      </c>
      <c r="D1" s="11" t="inlineStr">
        <is>
          <t>Buy_More_Modifier</t>
        </is>
      </c>
      <c r="E1" s="11" t="inlineStr">
        <is>
          <t>Share_Quantity</t>
        </is>
      </c>
      <c r="F1" s="11" t="inlineStr">
        <is>
          <t>Shares_Owned:</t>
        </is>
      </c>
      <c r="G1" s="11">
        <f>SUM(E:E)</f>
        <v/>
      </c>
      <c r="H1" s="11" t="inlineStr">
        <is>
          <t>Transaction_Cost</t>
        </is>
      </c>
      <c r="I1" s="11" t="inlineStr">
        <is>
          <t>Transaction_Profit:</t>
        </is>
      </c>
      <c r="J1" s="11">
        <f>SUM(H:H)</f>
        <v/>
      </c>
      <c r="K1" s="11">
        <f>SUM($aapl.j1:$wnc.j1)</f>
        <v/>
      </c>
    </row>
    <row customHeight="1" ht="15" r="2" s="12">
      <c r="A2" s="11" t="inlineStr">
        <is>
          <t>AMC ENTERTAINMENT HOLDINGS, INC.</t>
        </is>
      </c>
      <c r="B2" s="11" t="inlineStr">
        <is>
          <t>####</t>
        </is>
      </c>
      <c r="C2" s="11" t="inlineStr">
        <is>
          <t>####</t>
        </is>
      </c>
      <c r="D2" s="11" t="inlineStr">
        <is>
          <t>####</t>
        </is>
      </c>
      <c r="E2" s="11" t="inlineStr">
        <is>
          <t>####</t>
        </is>
      </c>
      <c r="F2" s="11" t="inlineStr">
        <is>
          <t>####</t>
        </is>
      </c>
      <c r="G2" s="11" t="inlineStr">
        <is>
          <t>####</t>
        </is>
      </c>
      <c r="H2" s="11" t="inlineStr">
        <is>
          <t>####</t>
        </is>
      </c>
      <c r="I2" s="11" t="inlineStr">
        <is>
          <t>####</t>
        </is>
      </c>
      <c r="J2" s="11" t="inlineStr">
        <is>
          <t>####</t>
        </is>
      </c>
      <c r="K2" s="11" t="inlineStr">
        <is>
          <t>####</t>
        </is>
      </c>
    </row>
    <row customHeight="1" ht="15" r="3" s="12">
      <c r="A3" s="21" t="n">
        <v>44650</v>
      </c>
      <c r="B3" s="11" t="inlineStr">
        <is>
          <t>Sell</t>
        </is>
      </c>
      <c r="C3" s="11" t="n">
        <v>0</v>
      </c>
      <c r="D3" s="11" t="n">
        <v>0</v>
      </c>
      <c r="E3" s="11" t="n">
        <v>0</v>
      </c>
      <c r="F3" s="11" t="n">
        <v>0</v>
      </c>
      <c r="H3" s="11" t="n">
        <v>0</v>
      </c>
      <c r="L3" s="11" t="inlineStr">
        <is>
          <t>2021</t>
        </is>
      </c>
      <c r="M3" s="11" t="inlineStr">
        <is>
          <t>January</t>
        </is>
      </c>
      <c r="N3" s="11">
        <f>SUMPRODUCT(YEAR(A3:A942)=2021,MONTH(A3:A942)=1,H3:H942)</f>
        <v/>
      </c>
      <c r="O3" s="11" t="inlineStr">
        <is>
          <t>February</t>
        </is>
      </c>
      <c r="P3" s="11">
        <f>SUMPRODUCT(YEAR(A3:A942)=2021,MONTH(A3:A942)=2,H3:H942)</f>
        <v/>
      </c>
      <c r="Q3" s="11" t="inlineStr">
        <is>
          <t>March</t>
        </is>
      </c>
      <c r="R3" s="11">
        <f>SUMPRODUCT(YEAR(A3:A942)=2021,MONTH(A3:A942)=3,H3:H942)</f>
        <v/>
      </c>
      <c r="S3" s="11" t="inlineStr">
        <is>
          <t>April</t>
        </is>
      </c>
      <c r="T3" s="11">
        <f>SUMPRODUCT(YEAR(A3:A942)=2021,MONTH(A3:A942)=4,H3:H942)</f>
        <v/>
      </c>
      <c r="U3" s="11" t="inlineStr">
        <is>
          <t>May</t>
        </is>
      </c>
      <c r="V3" s="11">
        <f>SUMPRODUCT(YEAR(A3:A942)=2021,MONTH(A3:A942)=5,H3:H942)</f>
        <v/>
      </c>
      <c r="W3" s="11" t="inlineStr">
        <is>
          <t>June</t>
        </is>
      </c>
      <c r="X3" s="11">
        <f>SUMPRODUCT(YEAR(A3:A942)=2021,MONTH(A3:A942)=6,H3:H942)</f>
        <v/>
      </c>
      <c r="Y3" s="11" t="inlineStr">
        <is>
          <t>July</t>
        </is>
      </c>
      <c r="Z3" s="11">
        <f>SUMPRODUCT(YEAR(A3:A942)=2021,MONTH(A3:A942)=7,H3:H942)</f>
        <v/>
      </c>
      <c r="AA3" s="11" t="inlineStr">
        <is>
          <t>August</t>
        </is>
      </c>
      <c r="AB3" s="11">
        <f>SUMPRODUCT(YEAR(A3:A942)=2021,MONTH(A3:A942)=8,H3:H942)</f>
        <v/>
      </c>
      <c r="AC3" s="11" t="inlineStr">
        <is>
          <t>September</t>
        </is>
      </c>
      <c r="AD3" s="11">
        <f>SUMPRODUCT(YEAR(A3:A942)=2021,MONTH(A3:A942)=9,H3:H942)</f>
        <v/>
      </c>
      <c r="AE3" s="11" t="inlineStr">
        <is>
          <t>October</t>
        </is>
      </c>
      <c r="AF3" s="11">
        <f>SUMPRODUCT(YEAR(A3:A942)=2021,MONTH(A3:A942)=10,H3:H942)</f>
        <v/>
      </c>
      <c r="AG3" s="11" t="inlineStr">
        <is>
          <t>November</t>
        </is>
      </c>
      <c r="AH3" s="11">
        <f>SUMPRODUCT(YEAR(A3:A942)=2021,MONTH(A3:A942)=11,H3:H942)</f>
        <v/>
      </c>
      <c r="AI3" s="11" t="inlineStr">
        <is>
          <t>December</t>
        </is>
      </c>
      <c r="AJ3" s="11">
        <f>SUMPRODUCT(YEAR(A3:A942)=2021,MONTH(A3:A942)=12,H3:H942)</f>
        <v/>
      </c>
    </row>
    <row customHeight="1" ht="12.8" r="4" s="12">
      <c r="A4" s="21" t="n">
        <v>44650</v>
      </c>
      <c r="B4" s="11" t="inlineStr">
        <is>
          <t>Sell</t>
        </is>
      </c>
      <c r="C4" s="11" t="n">
        <v>0</v>
      </c>
      <c r="D4" s="11" t="n">
        <v>0</v>
      </c>
      <c r="E4" s="11" t="n">
        <v>0</v>
      </c>
      <c r="F4" s="11" t="n">
        <v>0</v>
      </c>
      <c r="L4" s="11" t="inlineStr">
        <is>
          <t>2022</t>
        </is>
      </c>
      <c r="M4" s="11" t="inlineStr">
        <is>
          <t>January</t>
        </is>
      </c>
      <c r="N4" s="11">
        <f>SUMPRODUCT(YEAR(A3:A942)=2022,MONTH(A3:A942)=1,H3:H942)</f>
        <v/>
      </c>
      <c r="O4" s="11" t="inlineStr">
        <is>
          <t>February</t>
        </is>
      </c>
      <c r="P4" s="11">
        <f>SUMPRODUCT(YEAR(A3:A942)=2022,MONTH(A3:A942)=2,H3:H942)</f>
        <v/>
      </c>
      <c r="Q4" s="11" t="inlineStr">
        <is>
          <t>March</t>
        </is>
      </c>
      <c r="R4" s="11">
        <f>SUMPRODUCT(YEAR(A3:A942)=2022,MONTH(A3:A942)=3,H3:H942)</f>
        <v/>
      </c>
      <c r="S4" s="11" t="inlineStr">
        <is>
          <t>April</t>
        </is>
      </c>
      <c r="T4" s="11">
        <f>SUMPRODUCT(YEAR(A3:A942)=2022,MONTH(A3:A942)=4,H3:H942)</f>
        <v/>
      </c>
      <c r="U4" s="11" t="inlineStr">
        <is>
          <t>May</t>
        </is>
      </c>
      <c r="V4" s="11">
        <f>SUMPRODUCT(YEAR(A3:A942)=2022,MONTH(A3:A942)=5,H3:H942)</f>
        <v/>
      </c>
      <c r="W4" s="11" t="inlineStr">
        <is>
          <t>June</t>
        </is>
      </c>
      <c r="X4" s="11">
        <f>SUMPRODUCT(YEAR(A3:A942)=2022,MONTH(A3:A942)=6,H3:H942)</f>
        <v/>
      </c>
      <c r="Y4" s="11" t="inlineStr">
        <is>
          <t>July</t>
        </is>
      </c>
      <c r="Z4" s="11">
        <f>SUMPRODUCT(YEAR(A3:A942)=2022,MONTH(A3:A942)=7,H3:H942)</f>
        <v/>
      </c>
      <c r="AA4" s="11" t="inlineStr">
        <is>
          <t>August</t>
        </is>
      </c>
      <c r="AB4" s="11">
        <f>SUMPRODUCT(YEAR(A3:A942)=2022,MONTH(A3:A942)=8,H3:H942)</f>
        <v/>
      </c>
      <c r="AC4" s="11" t="inlineStr">
        <is>
          <t>September</t>
        </is>
      </c>
      <c r="AD4" s="11">
        <f>SUMPRODUCT(YEAR(A3:A942)=2022,MONTH(A3:A942)=9,H3:H942)</f>
        <v/>
      </c>
      <c r="AE4" s="11" t="inlineStr">
        <is>
          <t>October</t>
        </is>
      </c>
      <c r="AF4" s="11">
        <f>SUMPRODUCT(YEAR(A3:A942)=2022,MONTH(A3:A942)=10,H3:H942)</f>
        <v/>
      </c>
      <c r="AG4" s="11" t="inlineStr">
        <is>
          <t>November</t>
        </is>
      </c>
      <c r="AH4" s="11">
        <f>SUMPRODUCT(YEAR(A3:A942)=2022,MONTH(A3:A942)=11,H3:H942)</f>
        <v/>
      </c>
      <c r="AI4" s="11" t="inlineStr">
        <is>
          <t>December</t>
        </is>
      </c>
      <c r="AJ4" s="11">
        <f>SUMPRODUCT(YEAR(A3:A942)=2022,MONTH(A3:A942)=12,H3:H942)</f>
        <v/>
      </c>
    </row>
    <row customHeight="1" ht="15" r="5" s="12">
      <c r="A5" s="11" t="inlineStr">
        <is>
          <t>2022-03-31</t>
        </is>
      </c>
      <c r="B5" s="11" t="inlineStr">
        <is>
          <t>Buy</t>
        </is>
      </c>
      <c r="C5" s="11" t="n">
        <v>23.93</v>
      </c>
      <c r="E5" s="11" t="n">
        <v>-0.8403</v>
      </c>
      <c r="F5" s="11" t="n">
        <v>-0.8403</v>
      </c>
      <c r="H5" s="11" t="n">
        <v>-20.11</v>
      </c>
    </row>
    <row customHeight="1" ht="15" r="6" s="12">
      <c r="A6" s="11" t="inlineStr">
        <is>
          <t>2022-03-31</t>
        </is>
      </c>
      <c r="B6" s="11" t="inlineStr">
        <is>
          <t>Sell</t>
        </is>
      </c>
      <c r="C6" s="11" t="n">
        <v>25.14</v>
      </c>
      <c r="E6" s="11" t="n">
        <v>0.8403</v>
      </c>
      <c r="F6" s="11" t="n">
        <v>0</v>
      </c>
      <c r="H6" s="11" t="n">
        <v>21.13</v>
      </c>
    </row>
    <row customHeight="1" ht="15" r="7" s="12">
      <c r="A7" s="11" t="inlineStr">
        <is>
          <t>2022-03-31</t>
        </is>
      </c>
      <c r="B7" s="11" t="inlineStr">
        <is>
          <t>Buy</t>
        </is>
      </c>
      <c r="C7" s="11" t="n">
        <v>24.84</v>
      </c>
      <c r="E7" s="11" t="n">
        <v>-0.8052</v>
      </c>
      <c r="F7" s="11" t="n">
        <v>-0.8052</v>
      </c>
      <c r="H7" s="11" t="n">
        <v>-20</v>
      </c>
    </row>
    <row r="8">
      <c r="A8" s="11" t="inlineStr">
        <is>
          <t>2022-04-05</t>
        </is>
      </c>
      <c r="B8" s="11" t="inlineStr">
        <is>
          <t>Buy</t>
        </is>
      </c>
      <c r="C8" s="11" t="n">
        <v>22.14</v>
      </c>
      <c r="D8" s="11" t="n">
        <v>22.14</v>
      </c>
      <c r="E8" s="11" t="n">
        <v>-0.9033</v>
      </c>
      <c r="F8" s="11" t="n">
        <v>-1.7085</v>
      </c>
      <c r="H8" s="11" t="n">
        <v>-20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30.xml><?xml version="1.0" encoding="utf-8"?>
<worksheet xmlns="http://schemas.openxmlformats.org/spreadsheetml/2006/main">
  <sheetPr filterMode="0">
    <outlinePr summaryBelow="1" summaryRight="1"/>
    <pageSetUpPr fitToPage="0"/>
  </sheetPr>
  <dimension ref="A1:AJ7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A4" activeCellId="0" pane="bottomLeft" sqref="A4"/>
    </sheetView>
  </sheetViews>
  <sheetFormatPr baseColWidth="8" defaultRowHeight="15" outlineLevelRow="0" zeroHeight="0"/>
  <cols>
    <col customWidth="1" max="1" min="1" style="11" width="30.02"/>
    <col customWidth="1" max="3" min="2" style="11" width="15"/>
    <col customWidth="1" max="4" min="4" style="11" width="25"/>
    <col customWidth="1" max="10" min="5" style="11" width="15"/>
    <col customWidth="1" max="1025" min="11" style="11" width="8.52"/>
  </cols>
  <sheetData>
    <row customHeight="1" ht="15" r="1" s="12">
      <c r="A1" s="11" t="inlineStr">
        <is>
          <t>Transaction_Date</t>
        </is>
      </c>
      <c r="B1" s="11" t="inlineStr">
        <is>
          <t>Buy_or_Sell</t>
        </is>
      </c>
      <c r="C1" s="11" t="inlineStr">
        <is>
          <t>Share_Price</t>
        </is>
      </c>
      <c r="D1" s="11" t="inlineStr">
        <is>
          <t>Buy_More_Modifier</t>
        </is>
      </c>
      <c r="E1" s="11" t="inlineStr">
        <is>
          <t>Share_Quantity</t>
        </is>
      </c>
      <c r="F1" s="11" t="inlineStr">
        <is>
          <t>Shares_Owned:</t>
        </is>
      </c>
      <c r="G1" s="11">
        <f>SUM(E:E)</f>
        <v/>
      </c>
      <c r="H1" s="11" t="inlineStr">
        <is>
          <t>Transaction_Cost</t>
        </is>
      </c>
      <c r="I1" s="11" t="inlineStr">
        <is>
          <t>Transaction_Profit:</t>
        </is>
      </c>
      <c r="J1" s="11">
        <f>SUM(H:H)</f>
        <v/>
      </c>
      <c r="K1" s="11">
        <f>SUM($aapl.j1:$wnc.j1)</f>
        <v/>
      </c>
    </row>
    <row customHeight="1" ht="15" r="2" s="12">
      <c r="A2" s="11" t="inlineStr">
        <is>
          <t>LADDER CAPITAL CORP</t>
        </is>
      </c>
      <c r="B2" s="11" t="inlineStr">
        <is>
          <t>####</t>
        </is>
      </c>
      <c r="C2" s="11" t="inlineStr">
        <is>
          <t>####</t>
        </is>
      </c>
      <c r="D2" s="11" t="inlineStr">
        <is>
          <t>####</t>
        </is>
      </c>
      <c r="E2" s="11" t="inlineStr">
        <is>
          <t>####</t>
        </is>
      </c>
      <c r="F2" s="11" t="inlineStr">
        <is>
          <t>####</t>
        </is>
      </c>
      <c r="G2" s="11" t="inlineStr">
        <is>
          <t>####</t>
        </is>
      </c>
      <c r="H2" s="11" t="inlineStr">
        <is>
          <t>####</t>
        </is>
      </c>
      <c r="I2" s="11" t="inlineStr">
        <is>
          <t>####</t>
        </is>
      </c>
      <c r="J2" s="11" t="inlineStr">
        <is>
          <t>####</t>
        </is>
      </c>
      <c r="K2" s="11" t="inlineStr">
        <is>
          <t>####</t>
        </is>
      </c>
    </row>
    <row customHeight="1" ht="15" r="3" s="12">
      <c r="A3" s="21" t="n">
        <v>44634</v>
      </c>
      <c r="B3" s="11" t="inlineStr">
        <is>
          <t>Sell</t>
        </is>
      </c>
      <c r="C3" s="11" t="n">
        <v>0</v>
      </c>
      <c r="D3" s="11" t="n">
        <v>0</v>
      </c>
      <c r="E3" s="11" t="n">
        <v>0</v>
      </c>
      <c r="F3" s="11" t="n">
        <v>0</v>
      </c>
      <c r="H3" s="11" t="n">
        <v>0</v>
      </c>
      <c r="L3" s="11" t="inlineStr">
        <is>
          <t>2021</t>
        </is>
      </c>
      <c r="M3" s="11" t="inlineStr">
        <is>
          <t>January</t>
        </is>
      </c>
      <c r="N3" s="11">
        <f>SUMPRODUCT(YEAR(A3:A942)=2021,MONTH(A3:A942)=1,H3:H942)</f>
        <v/>
      </c>
      <c r="O3" s="11" t="inlineStr">
        <is>
          <t>February</t>
        </is>
      </c>
      <c r="P3" s="11">
        <f>SUMPRODUCT(YEAR(A3:A942)=2021,MONTH(A3:A942)=2,H3:H942)</f>
        <v/>
      </c>
      <c r="Q3" s="11" t="inlineStr">
        <is>
          <t>March</t>
        </is>
      </c>
      <c r="R3" s="11">
        <f>SUMPRODUCT(YEAR(A3:A942)=2021,MONTH(A3:A942)=3,H3:H942)</f>
        <v/>
      </c>
      <c r="S3" s="11" t="inlineStr">
        <is>
          <t>April</t>
        </is>
      </c>
      <c r="T3" s="11">
        <f>SUMPRODUCT(YEAR(A3:A942)=2021,MONTH(A3:A942)=4,H3:H942)</f>
        <v/>
      </c>
      <c r="U3" s="11" t="inlineStr">
        <is>
          <t>May</t>
        </is>
      </c>
      <c r="V3" s="11">
        <f>SUMPRODUCT(YEAR(A3:A942)=2021,MONTH(A3:A942)=5,H3:H942)</f>
        <v/>
      </c>
      <c r="W3" s="11" t="inlineStr">
        <is>
          <t>June</t>
        </is>
      </c>
      <c r="X3" s="11">
        <f>SUMPRODUCT(YEAR(A3:A942)=2021,MONTH(A3:A942)=6,H3:H942)</f>
        <v/>
      </c>
      <c r="Y3" s="11" t="inlineStr">
        <is>
          <t>July</t>
        </is>
      </c>
      <c r="Z3" s="11">
        <f>SUMPRODUCT(YEAR(A3:A942)=2021,MONTH(A3:A942)=7,H3:H942)</f>
        <v/>
      </c>
      <c r="AA3" s="11" t="inlineStr">
        <is>
          <t>August</t>
        </is>
      </c>
      <c r="AB3" s="11">
        <f>SUMPRODUCT(YEAR(A3:A942)=2021,MONTH(A3:A942)=8,H3:H942)</f>
        <v/>
      </c>
      <c r="AC3" s="11" t="inlineStr">
        <is>
          <t>September</t>
        </is>
      </c>
      <c r="AD3" s="11">
        <f>SUMPRODUCT(YEAR(A3:A942)=2021,MONTH(A3:A942)=9,H3:H942)</f>
        <v/>
      </c>
      <c r="AE3" s="11" t="inlineStr">
        <is>
          <t>October</t>
        </is>
      </c>
      <c r="AF3" s="11">
        <f>SUMPRODUCT(YEAR(A3:A942)=2021,MONTH(A3:A942)=10,H3:H942)</f>
        <v/>
      </c>
      <c r="AG3" s="11" t="inlineStr">
        <is>
          <t>November</t>
        </is>
      </c>
      <c r="AH3" s="11">
        <f>SUMPRODUCT(YEAR(A3:A942)=2021,MONTH(A3:A942)=11,H3:H942)</f>
        <v/>
      </c>
      <c r="AI3" s="11" t="inlineStr">
        <is>
          <t>December</t>
        </is>
      </c>
      <c r="AJ3" s="11">
        <f>SUMPRODUCT(YEAR(A3:A942)=2021,MONTH(A3:A942)=12,H3:H942)</f>
        <v/>
      </c>
    </row>
    <row customHeight="1" ht="12.8" r="4" s="12">
      <c r="A4" s="21" t="n">
        <v>44634</v>
      </c>
      <c r="B4" s="11" t="inlineStr">
        <is>
          <t>Sell</t>
        </is>
      </c>
      <c r="C4" s="11" t="n">
        <v>0</v>
      </c>
      <c r="D4" s="11" t="n">
        <v>0</v>
      </c>
      <c r="E4" s="11" t="n">
        <v>0</v>
      </c>
      <c r="F4" s="11" t="n">
        <v>0</v>
      </c>
      <c r="H4" s="11" t="n">
        <v>0</v>
      </c>
      <c r="L4" s="11" t="inlineStr">
        <is>
          <t>2022</t>
        </is>
      </c>
      <c r="M4" s="11" t="inlineStr">
        <is>
          <t>January</t>
        </is>
      </c>
      <c r="N4" s="11">
        <f>SUMPRODUCT(YEAR(A3:A942)=2022,MONTH(A3:A942)=1,H3:H942)</f>
        <v/>
      </c>
      <c r="O4" s="11" t="inlineStr">
        <is>
          <t>February</t>
        </is>
      </c>
      <c r="P4" s="11">
        <f>SUMPRODUCT(YEAR(A3:A942)=2022,MONTH(A3:A942)=2,H3:H942)</f>
        <v/>
      </c>
      <c r="Q4" s="11" t="inlineStr">
        <is>
          <t>March</t>
        </is>
      </c>
      <c r="R4" s="11">
        <f>SUMPRODUCT(YEAR(A3:A942)=2022,MONTH(A3:A942)=3,H3:H942)</f>
        <v/>
      </c>
      <c r="S4" s="11" t="inlineStr">
        <is>
          <t>April</t>
        </is>
      </c>
      <c r="T4" s="11">
        <f>SUMPRODUCT(YEAR(A3:A942)=2022,MONTH(A3:A942)=4,H3:H942)</f>
        <v/>
      </c>
      <c r="U4" s="11" t="inlineStr">
        <is>
          <t>May</t>
        </is>
      </c>
      <c r="V4" s="11">
        <f>SUMPRODUCT(YEAR(A3:A942)=2022,MONTH(A3:A942)=5,H3:H942)</f>
        <v/>
      </c>
      <c r="W4" s="11" t="inlineStr">
        <is>
          <t>June</t>
        </is>
      </c>
      <c r="X4" s="11">
        <f>SUMPRODUCT(YEAR(A3:A942)=2022,MONTH(A3:A942)=6,H3:H942)</f>
        <v/>
      </c>
      <c r="Y4" s="11" t="inlineStr">
        <is>
          <t>July</t>
        </is>
      </c>
      <c r="Z4" s="11">
        <f>SUMPRODUCT(YEAR(A3:A942)=2022,MONTH(A3:A942)=7,H3:H942)</f>
        <v/>
      </c>
      <c r="AA4" s="11" t="inlineStr">
        <is>
          <t>August</t>
        </is>
      </c>
      <c r="AB4" s="11">
        <f>SUMPRODUCT(YEAR(A3:A942)=2022,MONTH(A3:A942)=8,H3:H942)</f>
        <v/>
      </c>
      <c r="AC4" s="11" t="inlineStr">
        <is>
          <t>September</t>
        </is>
      </c>
      <c r="AD4" s="11">
        <f>SUMPRODUCT(YEAR(A3:A942)=2022,MONTH(A3:A942)=9,H3:H942)</f>
        <v/>
      </c>
      <c r="AE4" s="11" t="inlineStr">
        <is>
          <t>October</t>
        </is>
      </c>
      <c r="AF4" s="11">
        <f>SUMPRODUCT(YEAR(A3:A942)=2022,MONTH(A3:A942)=10,H3:H942)</f>
        <v/>
      </c>
      <c r="AG4" s="11" t="inlineStr">
        <is>
          <t>November</t>
        </is>
      </c>
      <c r="AH4" s="11">
        <f>SUMPRODUCT(YEAR(A3:A942)=2022,MONTH(A3:A942)=11,H3:H942)</f>
        <v/>
      </c>
      <c r="AI4" s="11" t="inlineStr">
        <is>
          <t>December</t>
        </is>
      </c>
      <c r="AJ4" s="11">
        <f>SUMPRODUCT(YEAR(A3:A942)=2022,MONTH(A3:A942)=12,H3:H942)</f>
        <v/>
      </c>
    </row>
    <row customHeight="1" ht="15" r="5" s="12">
      <c r="A5" s="11" t="inlineStr">
        <is>
          <t>2022-03-15</t>
        </is>
      </c>
      <c r="B5" s="11" t="inlineStr">
        <is>
          <t>Buy</t>
        </is>
      </c>
      <c r="C5" s="11" t="n">
        <v>11.61</v>
      </c>
      <c r="E5" s="11" t="n">
        <v>-0.8752</v>
      </c>
      <c r="F5" s="11" t="n">
        <v>-0.8752</v>
      </c>
      <c r="H5" s="11" t="n">
        <v>-10.16</v>
      </c>
    </row>
    <row customHeight="1" ht="15" r="6" s="12">
      <c r="A6" s="11" t="inlineStr">
        <is>
          <t>2022-03-29</t>
        </is>
      </c>
      <c r="B6" s="11" t="inlineStr">
        <is>
          <t>Sell</t>
        </is>
      </c>
      <c r="C6" s="11" t="n">
        <v>12.27</v>
      </c>
      <c r="E6" s="11" t="n">
        <v>0.8752</v>
      </c>
      <c r="F6" s="11" t="n">
        <v>0</v>
      </c>
      <c r="H6" s="11" t="n">
        <v>10.74</v>
      </c>
    </row>
    <row customHeight="1" ht="15" r="7" s="12">
      <c r="A7" s="11" t="inlineStr">
        <is>
          <t>2022-03-29</t>
        </is>
      </c>
      <c r="B7" s="11" t="inlineStr">
        <is>
          <t>Buy</t>
        </is>
      </c>
      <c r="C7" s="11" t="n">
        <v>12.29</v>
      </c>
      <c r="E7" s="11" t="n">
        <v>-1.6247</v>
      </c>
      <c r="F7" s="11" t="n">
        <v>-1.6247</v>
      </c>
      <c r="H7" s="11" t="n">
        <v>-19.97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31.xml><?xml version="1.0" encoding="utf-8"?>
<worksheet xmlns="http://schemas.openxmlformats.org/spreadsheetml/2006/main">
  <sheetPr filterMode="0">
    <outlinePr summaryBelow="1" summaryRight="1"/>
    <pageSetUpPr fitToPage="0"/>
  </sheetPr>
  <dimension ref="A1:AJ15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A12" activeCellId="0" pane="bottomLeft" sqref="A12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Lumen Technologies, Inc.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2.8" r="3" s="12">
      <c r="A3" s="14" t="inlineStr">
        <is>
          <t>2021-09-21</t>
        </is>
      </c>
      <c r="B3" s="15" t="inlineStr">
        <is>
          <t>Buy</t>
        </is>
      </c>
      <c r="C3" s="16" t="n">
        <v>12.7307</v>
      </c>
      <c r="D3" s="16" t="n">
        <v>12.7307</v>
      </c>
      <c r="E3" s="17" t="n">
        <v>-0.7855</v>
      </c>
      <c r="F3" s="17" t="n">
        <v>-0.7855</v>
      </c>
      <c r="H3" s="16" t="n">
        <v>-9.99996485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inlineStr">
        <is>
          <t>2021-09-27</t>
        </is>
      </c>
      <c r="B4" s="15" t="inlineStr">
        <is>
          <t>Sell</t>
        </is>
      </c>
      <c r="C4" s="16" t="n">
        <v>13.38</v>
      </c>
      <c r="D4" s="16" t="n">
        <v>13.38</v>
      </c>
      <c r="E4" s="17" t="n">
        <v>0.7855</v>
      </c>
      <c r="F4" s="17" t="n">
        <v>0</v>
      </c>
      <c r="H4" s="16" t="n">
        <v>10.50999</v>
      </c>
    </row>
    <row customHeight="1" ht="12.8" r="5" s="12">
      <c r="A5" s="14" t="inlineStr">
        <is>
          <t>2021-09-27</t>
        </is>
      </c>
      <c r="B5" s="15" t="inlineStr">
        <is>
          <t>Buy</t>
        </is>
      </c>
      <c r="C5" s="16" t="n">
        <v>13.3708</v>
      </c>
      <c r="D5" s="16" t="n">
        <v>13.3708</v>
      </c>
      <c r="E5" s="17" t="n">
        <v>-0.7479</v>
      </c>
      <c r="F5" s="17" t="n">
        <v>-0.7479</v>
      </c>
      <c r="H5" s="16" t="n">
        <v>-10.00002132</v>
      </c>
    </row>
    <row customHeight="1" ht="12.8" r="6" s="12">
      <c r="A6" s="14" t="inlineStr">
        <is>
          <t>2021-10-27</t>
        </is>
      </c>
      <c r="B6" s="15" t="inlineStr">
        <is>
          <t>Buy</t>
        </is>
      </c>
      <c r="C6" s="16" t="n">
        <v>12.64</v>
      </c>
      <c r="D6" s="16" t="n">
        <v>12.64</v>
      </c>
      <c r="E6" s="17" t="n">
        <v>-0.8396</v>
      </c>
      <c r="F6" s="17" t="n">
        <v>-1.5875</v>
      </c>
      <c r="H6" s="16" t="n">
        <v>-10</v>
      </c>
    </row>
    <row customHeight="1" ht="12.8" r="7" s="12">
      <c r="A7" s="14" t="inlineStr">
        <is>
          <t>2021-11-04</t>
        </is>
      </c>
      <c r="B7" s="15" t="inlineStr">
        <is>
          <t>Sell</t>
        </is>
      </c>
      <c r="C7" s="16" t="n">
        <v>13.69</v>
      </c>
      <c r="D7" s="16" t="n">
        <v>13.69</v>
      </c>
      <c r="E7" s="17" t="n">
        <v>1.5875</v>
      </c>
      <c r="F7" s="17" t="n">
        <v>0</v>
      </c>
      <c r="H7" s="16" t="n">
        <v>21.74</v>
      </c>
    </row>
    <row customHeight="1" ht="12.8" r="8" s="12">
      <c r="A8" s="14" t="inlineStr">
        <is>
          <t>2021-11-05</t>
        </is>
      </c>
      <c r="B8" s="15" t="inlineStr">
        <is>
          <t>Buy</t>
        </is>
      </c>
      <c r="C8" s="16" t="n">
        <v>14.18</v>
      </c>
      <c r="D8" s="16" t="n">
        <v>14.18</v>
      </c>
      <c r="E8" s="17" t="n">
        <v>-0.7052</v>
      </c>
      <c r="F8" s="17" t="n">
        <v>-0.7052</v>
      </c>
      <c r="H8" s="16" t="n">
        <v>-10</v>
      </c>
    </row>
    <row customHeight="1" ht="12.8" r="9" s="12">
      <c r="A9" s="15" t="inlineStr">
        <is>
          <t>2021-11-30</t>
        </is>
      </c>
      <c r="B9" s="15" t="inlineStr">
        <is>
          <t>Buy</t>
        </is>
      </c>
      <c r="C9" s="16" t="n">
        <v>14.03</v>
      </c>
      <c r="D9" s="16" t="n">
        <v>14.03</v>
      </c>
      <c r="E9" s="17" t="n">
        <v>-0.7987</v>
      </c>
      <c r="F9" s="17" t="n">
        <v>-1.5039</v>
      </c>
      <c r="H9" s="16" t="n">
        <v>-10.01</v>
      </c>
    </row>
    <row customHeight="1" ht="12.8" r="10" s="12">
      <c r="A10" s="11" t="inlineStr">
        <is>
          <t>2021-12-01</t>
        </is>
      </c>
      <c r="B10" s="11" t="inlineStr">
        <is>
          <t>Buy</t>
        </is>
      </c>
      <c r="C10" s="11" t="n">
        <v>13.89</v>
      </c>
      <c r="D10" s="11" t="n">
        <v>13.89</v>
      </c>
      <c r="E10" s="11" t="n">
        <v>-0.8396</v>
      </c>
      <c r="F10" s="11" t="n">
        <v>-2.3435</v>
      </c>
      <c r="H10" s="11" t="n">
        <v>-10</v>
      </c>
    </row>
    <row customHeight="1" ht="12.8" r="11" s="12">
      <c r="A11" s="11" t="inlineStr">
        <is>
          <t>2022-01-13</t>
        </is>
      </c>
      <c r="B11" s="11" t="inlineStr">
        <is>
          <t>Buy</t>
        </is>
      </c>
      <c r="C11" s="11" t="n">
        <v>12.46</v>
      </c>
      <c r="D11" s="11" t="n">
        <v>13.75</v>
      </c>
      <c r="E11" s="11" t="n">
        <v>-0.8032</v>
      </c>
      <c r="F11" s="11" t="n">
        <v>-3.1467</v>
      </c>
      <c r="H11" s="11" t="n">
        <v>-9.98</v>
      </c>
    </row>
    <row customHeight="1" ht="12.8" r="12" s="12">
      <c r="A12" s="11" t="inlineStr">
        <is>
          <t>2022-02-10</t>
        </is>
      </c>
      <c r="B12" s="11" t="inlineStr">
        <is>
          <t>Buy</t>
        </is>
      </c>
      <c r="C12" s="11" t="n">
        <v>10.87</v>
      </c>
      <c r="D12" s="11" t="n">
        <v>10.87</v>
      </c>
      <c r="E12" s="11" t="n">
        <v>-0.9208</v>
      </c>
      <c r="F12" s="11" t="n">
        <v>-4.0675</v>
      </c>
      <c r="H12" s="11" t="n">
        <v>-10.01</v>
      </c>
    </row>
    <row customHeight="1" ht="12.8" r="13" s="12">
      <c r="A13" s="11" t="inlineStr">
        <is>
          <t>2022-02-14</t>
        </is>
      </c>
      <c r="B13" s="11" t="inlineStr">
        <is>
          <t>Buy</t>
        </is>
      </c>
      <c r="C13" s="11" t="n">
        <v>9.75</v>
      </c>
      <c r="D13" s="11" t="n">
        <v>9.75</v>
      </c>
      <c r="E13" s="11" t="n">
        <v>-1.0267</v>
      </c>
      <c r="F13" s="11" t="n">
        <v>-5.0942</v>
      </c>
      <c r="H13" s="11" t="n">
        <v>-10.01</v>
      </c>
    </row>
    <row customHeight="1" ht="12.8" r="14" s="12">
      <c r="A14" s="11" t="inlineStr">
        <is>
          <t>2022-03-31</t>
        </is>
      </c>
      <c r="B14" s="11" t="inlineStr">
        <is>
          <t>Sell</t>
        </is>
      </c>
      <c r="C14" s="11" t="n">
        <v>11.44</v>
      </c>
      <c r="E14" s="11" t="n">
        <v>5.0942</v>
      </c>
      <c r="F14" s="11" t="n">
        <v>0</v>
      </c>
      <c r="H14" s="11" t="n">
        <v>58.28</v>
      </c>
    </row>
    <row customHeight="1" ht="12.8" r="15" s="12">
      <c r="A15" s="11" t="inlineStr">
        <is>
          <t>2022-03-31</t>
        </is>
      </c>
      <c r="B15" s="11" t="inlineStr">
        <is>
          <t>Buy</t>
        </is>
      </c>
      <c r="C15" s="11" t="n">
        <v>11.41</v>
      </c>
      <c r="E15" s="11" t="n">
        <v>-1.7544</v>
      </c>
      <c r="F15" s="11" t="n">
        <v>-1.7544</v>
      </c>
      <c r="H15" s="11" t="n">
        <v>-20.02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32.xml><?xml version="1.0" encoding="utf-8"?>
<worksheet xmlns="http://schemas.openxmlformats.org/spreadsheetml/2006/main">
  <sheetPr filterMode="0">
    <outlinePr summaryBelow="1" summaryRight="1"/>
    <pageSetUpPr fitToPage="0"/>
  </sheetPr>
  <dimension ref="A1:AJ5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A4" activeCellId="0" pane="bottomLeft" sqref="A4"/>
    </sheetView>
  </sheetViews>
  <sheetFormatPr baseColWidth="8" defaultRowHeight="15" outlineLevelRow="0" zeroHeight="0"/>
  <cols>
    <col customWidth="1" max="1" min="1" style="11" width="30.02"/>
    <col customWidth="1" max="3" min="2" style="11" width="15"/>
    <col customWidth="1" max="4" min="4" style="11" width="25"/>
    <col customWidth="1" max="10" min="5" style="11" width="15"/>
    <col customWidth="1" max="1025" min="11" style="11" width="8.52"/>
  </cols>
  <sheetData>
    <row customHeight="1" ht="15" r="1" s="12">
      <c r="A1" s="11" t="inlineStr">
        <is>
          <t>Transaction_Date</t>
        </is>
      </c>
      <c r="B1" s="11" t="inlineStr">
        <is>
          <t>Buy_or_Sell</t>
        </is>
      </c>
      <c r="C1" s="11" t="inlineStr">
        <is>
          <t>Share_Price</t>
        </is>
      </c>
      <c r="D1" s="11" t="inlineStr">
        <is>
          <t>Buy_More_Modifier</t>
        </is>
      </c>
      <c r="E1" s="11" t="inlineStr">
        <is>
          <t>Share_Quantity</t>
        </is>
      </c>
      <c r="F1" s="11" t="inlineStr">
        <is>
          <t>Shares_Owned:</t>
        </is>
      </c>
      <c r="G1" s="11">
        <f>SUM(E:E)</f>
        <v/>
      </c>
      <c r="H1" s="11" t="inlineStr">
        <is>
          <t>Transaction_Cost</t>
        </is>
      </c>
      <c r="I1" s="11" t="inlineStr">
        <is>
          <t>Transaction_Profit:</t>
        </is>
      </c>
      <c r="J1" s="11">
        <f>SUM(H:H)</f>
        <v/>
      </c>
      <c r="K1" s="11">
        <f>SUM($aapl.j1:$wnc.j1)</f>
        <v/>
      </c>
    </row>
    <row customHeight="1" ht="15" r="2" s="12">
      <c r="A2" s="11" t="inlineStr">
        <is>
          <t>Southwest Airlines Co.</t>
        </is>
      </c>
      <c r="B2" s="11" t="inlineStr">
        <is>
          <t>####</t>
        </is>
      </c>
      <c r="C2" s="11" t="inlineStr">
        <is>
          <t>####</t>
        </is>
      </c>
      <c r="D2" s="11" t="inlineStr">
        <is>
          <t>####</t>
        </is>
      </c>
      <c r="E2" s="11" t="inlineStr">
        <is>
          <t>####</t>
        </is>
      </c>
      <c r="F2" s="11" t="inlineStr">
        <is>
          <t>####</t>
        </is>
      </c>
      <c r="G2" s="11" t="inlineStr">
        <is>
          <t>####</t>
        </is>
      </c>
      <c r="H2" s="11" t="inlineStr">
        <is>
          <t>####</t>
        </is>
      </c>
      <c r="I2" s="11" t="inlineStr">
        <is>
          <t>####</t>
        </is>
      </c>
      <c r="J2" s="11" t="inlineStr">
        <is>
          <t>####</t>
        </is>
      </c>
      <c r="K2" s="11" t="inlineStr">
        <is>
          <t>####</t>
        </is>
      </c>
    </row>
    <row customHeight="1" ht="15" r="3" s="12">
      <c r="A3" s="21" t="n">
        <v>44650</v>
      </c>
      <c r="B3" s="11" t="inlineStr">
        <is>
          <t>Sell</t>
        </is>
      </c>
      <c r="C3" s="11" t="n">
        <v>0</v>
      </c>
      <c r="D3" s="11" t="n">
        <v>0</v>
      </c>
      <c r="E3" s="11" t="n">
        <v>0</v>
      </c>
      <c r="F3" s="11" t="n">
        <v>0</v>
      </c>
      <c r="H3" s="11" t="n">
        <v>0</v>
      </c>
      <c r="L3" s="11" t="inlineStr">
        <is>
          <t>2021</t>
        </is>
      </c>
      <c r="M3" s="11" t="inlineStr">
        <is>
          <t>January</t>
        </is>
      </c>
      <c r="N3" s="11">
        <f>SUMPRODUCT(YEAR(A3:A942)=2021,MONTH(A3:A942)=1,H3:H942)</f>
        <v/>
      </c>
      <c r="O3" s="11" t="inlineStr">
        <is>
          <t>February</t>
        </is>
      </c>
      <c r="P3" s="11">
        <f>SUMPRODUCT(YEAR(A3:A942)=2021,MONTH(A3:A942)=2,H3:H942)</f>
        <v/>
      </c>
      <c r="Q3" s="11" t="inlineStr">
        <is>
          <t>March</t>
        </is>
      </c>
      <c r="R3" s="11">
        <f>SUMPRODUCT(YEAR(A3:A942)=2021,MONTH(A3:A942)=3,H3:H942)</f>
        <v/>
      </c>
      <c r="S3" s="11" t="inlineStr">
        <is>
          <t>April</t>
        </is>
      </c>
      <c r="T3" s="11">
        <f>SUMPRODUCT(YEAR(A3:A942)=2021,MONTH(A3:A942)=4,H3:H942)</f>
        <v/>
      </c>
      <c r="U3" s="11" t="inlineStr">
        <is>
          <t>May</t>
        </is>
      </c>
      <c r="V3" s="11">
        <f>SUMPRODUCT(YEAR(A3:A942)=2021,MONTH(A3:A942)=5,H3:H942)</f>
        <v/>
      </c>
      <c r="W3" s="11" t="inlineStr">
        <is>
          <t>June</t>
        </is>
      </c>
      <c r="X3" s="11">
        <f>SUMPRODUCT(YEAR(A3:A942)=2021,MONTH(A3:A942)=6,H3:H942)</f>
        <v/>
      </c>
      <c r="Y3" s="11" t="inlineStr">
        <is>
          <t>July</t>
        </is>
      </c>
      <c r="Z3" s="11">
        <f>SUMPRODUCT(YEAR(A3:A942)=2021,MONTH(A3:A942)=7,H3:H942)</f>
        <v/>
      </c>
      <c r="AA3" s="11" t="inlineStr">
        <is>
          <t>August</t>
        </is>
      </c>
      <c r="AB3" s="11">
        <f>SUMPRODUCT(YEAR(A3:A942)=2021,MONTH(A3:A942)=8,H3:H942)</f>
        <v/>
      </c>
      <c r="AC3" s="11" t="inlineStr">
        <is>
          <t>September</t>
        </is>
      </c>
      <c r="AD3" s="11">
        <f>SUMPRODUCT(YEAR(A3:A942)=2021,MONTH(A3:A942)=9,H3:H942)</f>
        <v/>
      </c>
      <c r="AE3" s="11" t="inlineStr">
        <is>
          <t>October</t>
        </is>
      </c>
      <c r="AF3" s="11">
        <f>SUMPRODUCT(YEAR(A3:A942)=2021,MONTH(A3:A942)=10,H3:H942)</f>
        <v/>
      </c>
      <c r="AG3" s="11" t="inlineStr">
        <is>
          <t>November</t>
        </is>
      </c>
      <c r="AH3" s="11">
        <f>SUMPRODUCT(YEAR(A3:A942)=2021,MONTH(A3:A942)=11,H3:H942)</f>
        <v/>
      </c>
      <c r="AI3" s="11" t="inlineStr">
        <is>
          <t>December</t>
        </is>
      </c>
      <c r="AJ3" s="11">
        <f>SUMPRODUCT(YEAR(A3:A942)=2021,MONTH(A3:A942)=12,H3:H942)</f>
        <v/>
      </c>
    </row>
    <row customHeight="1" ht="12.8" r="4" s="12">
      <c r="A4" s="21" t="n">
        <v>44650</v>
      </c>
      <c r="B4" s="11" t="inlineStr">
        <is>
          <t>Sell</t>
        </is>
      </c>
      <c r="C4" s="11" t="n">
        <v>0</v>
      </c>
      <c r="D4" s="11" t="n">
        <v>0</v>
      </c>
      <c r="E4" s="11" t="n">
        <v>0</v>
      </c>
      <c r="F4" s="11" t="n">
        <v>0</v>
      </c>
      <c r="L4" s="11" t="inlineStr">
        <is>
          <t>2022</t>
        </is>
      </c>
      <c r="M4" s="11" t="inlineStr">
        <is>
          <t>January</t>
        </is>
      </c>
      <c r="N4" s="11">
        <f>SUMPRODUCT(YEAR(A3:A942)=2022,MONTH(A3:A942)=1,H3:H942)</f>
        <v/>
      </c>
      <c r="O4" s="11" t="inlineStr">
        <is>
          <t>February</t>
        </is>
      </c>
      <c r="P4" s="11">
        <f>SUMPRODUCT(YEAR(A3:A942)=2022,MONTH(A3:A942)=2,H3:H942)</f>
        <v/>
      </c>
      <c r="Q4" s="11" t="inlineStr">
        <is>
          <t>March</t>
        </is>
      </c>
      <c r="R4" s="11">
        <f>SUMPRODUCT(YEAR(A3:A942)=2022,MONTH(A3:A942)=3,H3:H942)</f>
        <v/>
      </c>
      <c r="S4" s="11" t="inlineStr">
        <is>
          <t>April</t>
        </is>
      </c>
      <c r="T4" s="11">
        <f>SUMPRODUCT(YEAR(A3:A942)=2022,MONTH(A3:A942)=4,H3:H942)</f>
        <v/>
      </c>
      <c r="U4" s="11" t="inlineStr">
        <is>
          <t>May</t>
        </is>
      </c>
      <c r="V4" s="11">
        <f>SUMPRODUCT(YEAR(A3:A942)=2022,MONTH(A3:A942)=5,H3:H942)</f>
        <v/>
      </c>
      <c r="W4" s="11" t="inlineStr">
        <is>
          <t>June</t>
        </is>
      </c>
      <c r="X4" s="11">
        <f>SUMPRODUCT(YEAR(A3:A942)=2022,MONTH(A3:A942)=6,H3:H942)</f>
        <v/>
      </c>
      <c r="Y4" s="11" t="inlineStr">
        <is>
          <t>July</t>
        </is>
      </c>
      <c r="Z4" s="11">
        <f>SUMPRODUCT(YEAR(A3:A942)=2022,MONTH(A3:A942)=7,H3:H942)</f>
        <v/>
      </c>
      <c r="AA4" s="11" t="inlineStr">
        <is>
          <t>August</t>
        </is>
      </c>
      <c r="AB4" s="11">
        <f>SUMPRODUCT(YEAR(A3:A942)=2022,MONTH(A3:A942)=8,H3:H942)</f>
        <v/>
      </c>
      <c r="AC4" s="11" t="inlineStr">
        <is>
          <t>September</t>
        </is>
      </c>
      <c r="AD4" s="11">
        <f>SUMPRODUCT(YEAR(A3:A942)=2022,MONTH(A3:A942)=9,H3:H942)</f>
        <v/>
      </c>
      <c r="AE4" s="11" t="inlineStr">
        <is>
          <t>October</t>
        </is>
      </c>
      <c r="AF4" s="11">
        <f>SUMPRODUCT(YEAR(A3:A942)=2022,MONTH(A3:A942)=10,H3:H942)</f>
        <v/>
      </c>
      <c r="AG4" s="11" t="inlineStr">
        <is>
          <t>November</t>
        </is>
      </c>
      <c r="AH4" s="11">
        <f>SUMPRODUCT(YEAR(A3:A942)=2022,MONTH(A3:A942)=11,H3:H942)</f>
        <v/>
      </c>
      <c r="AI4" s="11" t="inlineStr">
        <is>
          <t>December</t>
        </is>
      </c>
      <c r="AJ4" s="11">
        <f>SUMPRODUCT(YEAR(A3:A942)=2022,MONTH(A3:A942)=12,H3:H942)</f>
        <v/>
      </c>
    </row>
    <row customHeight="1" ht="15" r="5" s="12">
      <c r="A5" s="11" t="inlineStr">
        <is>
          <t>2022-03-31</t>
        </is>
      </c>
      <c r="B5" s="11" t="inlineStr">
        <is>
          <t>Buy</t>
        </is>
      </c>
      <c r="C5" s="11" t="n">
        <v>46.04</v>
      </c>
      <c r="E5" s="11" t="n">
        <v>-0.4342</v>
      </c>
      <c r="F5" s="11" t="n">
        <v>-0.4342</v>
      </c>
      <c r="H5" s="11" t="n">
        <v>-19.99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33.xml><?xml version="1.0" encoding="utf-8"?>
<worksheet xmlns="http://schemas.openxmlformats.org/spreadsheetml/2006/main">
  <sheetPr filterMode="0">
    <outlinePr summaryBelow="1" summaryRight="1"/>
    <pageSetUpPr fitToPage="0"/>
  </sheetPr>
  <dimension ref="A1:AJ29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14" xSplit="0" ySplit="1"/>
      <selection activeCell="A1" activeCellId="0" pane="topLeft" sqref="A1"/>
      <selection activeCell="A27" activeCellId="0" pane="bottomLeft" sqref="A27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Lloyds Banking Group PLC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5" r="3" s="12">
      <c r="A3" s="14" t="n">
        <v>44344</v>
      </c>
      <c r="B3" s="15" t="inlineStr">
        <is>
          <t>Buy</t>
        </is>
      </c>
      <c r="C3" s="16" t="n">
        <v>2.81</v>
      </c>
      <c r="D3" s="16" t="n">
        <v>2.81</v>
      </c>
      <c r="E3" s="17" t="n">
        <v>-3.5587</v>
      </c>
      <c r="F3" s="17" t="n">
        <v>-3.5587</v>
      </c>
      <c r="H3" s="16" t="n">
        <v>-10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n">
        <v>44383</v>
      </c>
      <c r="B4" s="15" t="inlineStr">
        <is>
          <t>Buy</t>
        </is>
      </c>
      <c r="C4" s="16" t="n">
        <v>2.665</v>
      </c>
      <c r="D4" s="16" t="n">
        <v>2.665</v>
      </c>
      <c r="E4" s="17" t="n">
        <v>-3.9683</v>
      </c>
      <c r="F4" s="17" t="n">
        <v>-7.527</v>
      </c>
      <c r="H4" s="16" t="n">
        <v>-10</v>
      </c>
    </row>
    <row customHeight="1" ht="12.8" r="5" s="12">
      <c r="A5" s="14" t="n">
        <v>44432</v>
      </c>
      <c r="B5" s="15" t="inlineStr">
        <is>
          <t>Buy</t>
        </is>
      </c>
      <c r="C5" s="16" t="n">
        <v>2.35</v>
      </c>
      <c r="D5" s="16" t="n">
        <v>2.35</v>
      </c>
      <c r="E5" s="17" t="n">
        <v>-4.2553</v>
      </c>
      <c r="F5" s="17" t="n">
        <v>-11.7823</v>
      </c>
      <c r="H5" s="16" t="n">
        <v>-10</v>
      </c>
    </row>
    <row customHeight="1" ht="12.8" r="6" s="12">
      <c r="A6" s="14" t="inlineStr">
        <is>
          <t>2021-09-27</t>
        </is>
      </c>
      <c r="B6" s="15" t="inlineStr">
        <is>
          <t>Sell</t>
        </is>
      </c>
      <c r="C6" s="16" t="n">
        <v>2.4647</v>
      </c>
      <c r="D6" s="16" t="n">
        <v>2.4647</v>
      </c>
      <c r="E6" s="17" t="n">
        <v>11.7823</v>
      </c>
      <c r="F6" s="17" t="n">
        <v>0</v>
      </c>
      <c r="H6" s="16" t="n">
        <v>29.03983481</v>
      </c>
    </row>
    <row customHeight="1" ht="12.8" r="7" s="12">
      <c r="A7" s="14" t="inlineStr">
        <is>
          <t>2021-09-27</t>
        </is>
      </c>
      <c r="B7" s="15" t="inlineStr">
        <is>
          <t>Buy</t>
        </is>
      </c>
      <c r="C7" s="16" t="n">
        <v>2.465</v>
      </c>
      <c r="D7" s="16" t="n">
        <v>2.465</v>
      </c>
      <c r="E7" s="17" t="n">
        <v>-4.0486</v>
      </c>
      <c r="F7" s="17" t="n">
        <v>-4.0486</v>
      </c>
      <c r="H7" s="16" t="n">
        <v>-9.979799</v>
      </c>
    </row>
    <row customHeight="1" ht="12.8" r="8" s="12">
      <c r="A8" s="14" t="inlineStr">
        <is>
          <t>2021-10-12</t>
        </is>
      </c>
      <c r="B8" s="15" t="inlineStr">
        <is>
          <t>Sell</t>
        </is>
      </c>
      <c r="C8" s="16" t="n">
        <v>2.596</v>
      </c>
      <c r="D8" s="16" t="n">
        <v>2.596</v>
      </c>
      <c r="E8" s="17" t="n">
        <v>4.0486</v>
      </c>
      <c r="F8" s="17" t="n">
        <v>0</v>
      </c>
      <c r="H8" s="16" t="n">
        <v>10.5101656</v>
      </c>
    </row>
    <row customHeight="1" ht="12.8" r="9" s="12">
      <c r="A9" s="14" t="inlineStr">
        <is>
          <t>2021-10-13</t>
        </is>
      </c>
      <c r="B9" s="15" t="inlineStr">
        <is>
          <t>Buy</t>
        </is>
      </c>
      <c r="C9" s="16" t="n">
        <v>2.5576</v>
      </c>
      <c r="D9" s="16" t="n">
        <v>2.5576</v>
      </c>
      <c r="E9" s="17" t="n">
        <v>-3.9216</v>
      </c>
      <c r="F9" s="17" t="n">
        <v>-3.9216</v>
      </c>
      <c r="H9" s="16" t="n">
        <v>-10.02988416</v>
      </c>
    </row>
    <row customHeight="1" ht="12.8" r="10" s="12">
      <c r="A10" s="14" t="inlineStr">
        <is>
          <t>2021-10-15</t>
        </is>
      </c>
      <c r="B10" s="15" t="inlineStr">
        <is>
          <t>Sell</t>
        </is>
      </c>
      <c r="C10" s="16" t="n">
        <v>2.6826</v>
      </c>
      <c r="D10" s="16" t="n">
        <v>2.6826</v>
      </c>
      <c r="E10" s="17" t="n">
        <v>3.9216</v>
      </c>
      <c r="F10" s="17" t="n">
        <v>0</v>
      </c>
      <c r="H10" s="16" t="n">
        <v>10.52008416</v>
      </c>
    </row>
    <row customHeight="1" ht="12.8" r="11" s="12">
      <c r="A11" s="14" t="inlineStr">
        <is>
          <t>2021-10-19</t>
        </is>
      </c>
      <c r="B11" s="15" t="inlineStr">
        <is>
          <t>Buy</t>
        </is>
      </c>
      <c r="C11" s="16" t="n">
        <v>2.6873</v>
      </c>
      <c r="D11" s="16" t="n">
        <v>2.6873</v>
      </c>
      <c r="E11" s="17" t="n">
        <v>-3.7175</v>
      </c>
      <c r="F11" s="17" t="n">
        <v>-3.7175</v>
      </c>
      <c r="H11" s="16" t="n">
        <v>-9.990037750000001</v>
      </c>
    </row>
    <row customHeight="1" ht="12.8" r="12" s="12">
      <c r="A12" s="14" t="n">
        <v>44533</v>
      </c>
      <c r="B12" s="15" t="inlineStr">
        <is>
          <t>Buy</t>
        </is>
      </c>
      <c r="C12" s="16" t="n">
        <v>2.3</v>
      </c>
      <c r="D12" s="16" t="n">
        <v>2.3</v>
      </c>
      <c r="E12" s="17" t="n">
        <v>-4.1494</v>
      </c>
      <c r="F12" s="17" t="n">
        <v>-7.8669</v>
      </c>
      <c r="H12" s="16" t="n">
        <v>-10.04</v>
      </c>
    </row>
    <row customHeight="1" ht="12.8" r="13" s="12">
      <c r="A13" s="11" t="inlineStr">
        <is>
          <t>2021-12-03</t>
        </is>
      </c>
      <c r="B13" s="11" t="inlineStr">
        <is>
          <t>Sell</t>
        </is>
      </c>
      <c r="C13" s="11" t="n">
        <v>2.42</v>
      </c>
      <c r="D13" s="11" t="n">
        <v>2.42</v>
      </c>
      <c r="E13" s="11" t="n">
        <v>7.8669</v>
      </c>
      <c r="F13" s="11" t="n">
        <v>0</v>
      </c>
      <c r="H13" s="11" t="n">
        <v>19</v>
      </c>
    </row>
    <row customHeight="1" ht="12.8" r="14" s="12">
      <c r="A14" s="14" t="inlineStr">
        <is>
          <t>2021-12-03</t>
        </is>
      </c>
      <c r="B14" s="15" t="inlineStr">
        <is>
          <t>Buy</t>
        </is>
      </c>
      <c r="C14" s="16" t="n">
        <v>2.42</v>
      </c>
      <c r="D14" s="16" t="n">
        <v>2.42</v>
      </c>
      <c r="E14" s="17" t="n">
        <v>-4.1322</v>
      </c>
      <c r="F14" s="17" t="n">
        <v>-4.1322</v>
      </c>
      <c r="H14" s="16" t="n">
        <v>-9.98</v>
      </c>
    </row>
    <row customHeight="1" ht="12.8" r="15" s="12">
      <c r="A15" s="14" t="inlineStr">
        <is>
          <t>2021-12-03</t>
        </is>
      </c>
      <c r="B15" s="15" t="inlineStr">
        <is>
          <t>Sell</t>
        </is>
      </c>
      <c r="C15" s="16" t="n">
        <v>2.42</v>
      </c>
      <c r="D15" s="16" t="n">
        <v>2.42</v>
      </c>
      <c r="E15" s="17" t="n">
        <v>4.1322</v>
      </c>
      <c r="F15" s="17" t="n">
        <v>0</v>
      </c>
      <c r="H15" s="16" t="n">
        <v>10.01</v>
      </c>
    </row>
    <row customHeight="1" ht="12.8" r="16" s="12">
      <c r="A16" s="11" t="inlineStr">
        <is>
          <t>2021-12-03</t>
        </is>
      </c>
      <c r="B16" s="11" t="inlineStr">
        <is>
          <t>Buy</t>
        </is>
      </c>
      <c r="C16" s="11" t="n">
        <v>2.42</v>
      </c>
      <c r="D16" s="11" t="n">
        <v>2.42</v>
      </c>
      <c r="E16" s="11" t="n">
        <v>-4.1322</v>
      </c>
      <c r="F16" s="11" t="n">
        <v>-4.1322</v>
      </c>
      <c r="H16" s="11" t="n">
        <v>-10.02</v>
      </c>
    </row>
    <row customHeight="1" ht="12.8" r="17" s="12">
      <c r="A17" s="11" t="inlineStr">
        <is>
          <t>2021-12-23</t>
        </is>
      </c>
      <c r="B17" s="11" t="inlineStr">
        <is>
          <t>Sell</t>
        </is>
      </c>
      <c r="C17" s="11" t="n">
        <v>2.52</v>
      </c>
      <c r="D17" s="11" t="n">
        <v>2.52</v>
      </c>
      <c r="E17" s="11" t="n">
        <v>4.1322</v>
      </c>
      <c r="F17" s="11" t="n">
        <v>0</v>
      </c>
      <c r="H17" s="11" t="n">
        <v>10.39</v>
      </c>
    </row>
    <row customHeight="1" ht="12.8" r="18" s="12">
      <c r="A18" s="11" t="inlineStr">
        <is>
          <t>2021-12-23</t>
        </is>
      </c>
      <c r="B18" s="11" t="inlineStr">
        <is>
          <t>Buy</t>
        </is>
      </c>
      <c r="C18" s="11" t="n">
        <v>2.52</v>
      </c>
      <c r="D18" s="11" t="n">
        <v>2.52</v>
      </c>
      <c r="E18" s="11" t="n">
        <v>-3.9683</v>
      </c>
      <c r="F18" s="11" t="n">
        <v>-3.9683</v>
      </c>
      <c r="H18" s="11" t="n">
        <v>-9.98</v>
      </c>
    </row>
    <row customHeight="1" ht="12.8" r="19" s="12">
      <c r="A19" s="11" t="inlineStr">
        <is>
          <t>2022-01-04</t>
        </is>
      </c>
      <c r="B19" s="11" t="inlineStr">
        <is>
          <t>Sell</t>
        </is>
      </c>
      <c r="C19" s="11" t="n">
        <v>2.65</v>
      </c>
      <c r="D19" s="11" t="n">
        <v>2.65</v>
      </c>
      <c r="E19" s="11" t="n">
        <v>3.9683</v>
      </c>
      <c r="F19" s="11" t="n">
        <v>0</v>
      </c>
      <c r="H19" s="11" t="n">
        <v>10.515995</v>
      </c>
    </row>
    <row customHeight="1" ht="12.8" r="20" s="12">
      <c r="A20" s="11" t="inlineStr">
        <is>
          <t>2022-01-04</t>
        </is>
      </c>
      <c r="B20" s="11" t="inlineStr">
        <is>
          <t>Buy</t>
        </is>
      </c>
      <c r="C20" s="11" t="n">
        <v>2.66</v>
      </c>
      <c r="D20" s="11" t="n">
        <v>2.66</v>
      </c>
      <c r="E20" s="11" t="n">
        <v>-4.0487</v>
      </c>
      <c r="F20" s="11" t="n">
        <v>-4.0487</v>
      </c>
      <c r="H20" s="11" t="n">
        <v>-10.810029</v>
      </c>
    </row>
    <row customHeight="1" ht="12.8" r="21" s="12">
      <c r="A21" s="11" t="inlineStr">
        <is>
          <t>2022-01-06</t>
        </is>
      </c>
      <c r="B21" s="11" t="inlineStr">
        <is>
          <t>Sell</t>
        </is>
      </c>
      <c r="C21" s="11" t="n">
        <v>2.77</v>
      </c>
      <c r="E21" s="11" t="n">
        <v>4.0487</v>
      </c>
      <c r="F21" s="11" t="n">
        <v>0</v>
      </c>
      <c r="H21" s="11" t="n">
        <v>11.17</v>
      </c>
    </row>
    <row customHeight="1" ht="12.8" r="22" s="12">
      <c r="A22" s="11" t="inlineStr">
        <is>
          <t>2022-01-06</t>
        </is>
      </c>
      <c r="B22" s="11" t="inlineStr">
        <is>
          <t>Buy</t>
        </is>
      </c>
      <c r="C22" s="11" t="n">
        <v>2.78</v>
      </c>
      <c r="E22" s="11" t="n">
        <v>-3.5971</v>
      </c>
      <c r="F22" s="11" t="n">
        <v>-3.5971</v>
      </c>
      <c r="H22" s="11" t="n">
        <v>-9.99</v>
      </c>
    </row>
    <row customHeight="1" ht="12.8" r="23" s="12">
      <c r="A23" s="11" t="inlineStr">
        <is>
          <t>2022-01-13</t>
        </is>
      </c>
      <c r="B23" s="11" t="inlineStr">
        <is>
          <t>Sell</t>
        </is>
      </c>
      <c r="C23" s="11" t="n">
        <v>2.94</v>
      </c>
      <c r="E23" s="11" t="n">
        <v>3.5971</v>
      </c>
      <c r="F23" s="11" t="n">
        <v>0</v>
      </c>
      <c r="H23" s="11" t="n">
        <v>10.58</v>
      </c>
    </row>
    <row customHeight="1" ht="12.8" r="24" s="12">
      <c r="A24" s="11" t="inlineStr">
        <is>
          <t>2022-01-13</t>
        </is>
      </c>
      <c r="B24" s="11" t="inlineStr">
        <is>
          <t>Buy</t>
        </is>
      </c>
      <c r="C24" s="11" t="n">
        <v>2.95</v>
      </c>
      <c r="E24" s="11" t="n">
        <v>-3.3898</v>
      </c>
      <c r="F24" s="11" t="n">
        <v>-3.3898</v>
      </c>
      <c r="H24" s="11" t="n">
        <v>-10</v>
      </c>
    </row>
    <row customHeight="1" ht="12.8" r="25" s="12">
      <c r="A25" s="11" t="inlineStr">
        <is>
          <t>2022-01-24</t>
        </is>
      </c>
      <c r="B25" s="11" t="inlineStr">
        <is>
          <t>Buy</t>
        </is>
      </c>
      <c r="C25" s="11" t="n">
        <v>2.65</v>
      </c>
      <c r="D25" s="11" t="n">
        <v>2.65</v>
      </c>
      <c r="E25" s="11" t="n">
        <v>-3.8023</v>
      </c>
      <c r="F25" s="11" t="n">
        <v>-7.1921</v>
      </c>
      <c r="H25" s="11" t="n">
        <v>-10.08</v>
      </c>
    </row>
    <row customHeight="1" ht="12.8" r="26" s="12">
      <c r="A26" s="11" t="inlineStr">
        <is>
          <t>2022-03-01</t>
        </is>
      </c>
      <c r="B26" s="11" t="inlineStr">
        <is>
          <t>Buy</t>
        </is>
      </c>
      <c r="C26" s="11" t="n">
        <v>2.38</v>
      </c>
      <c r="D26" s="11" t="n">
        <v>2.38</v>
      </c>
      <c r="E26" s="11" t="n">
        <v>-4.2017</v>
      </c>
      <c r="F26" s="11" t="n">
        <v>-11.3938</v>
      </c>
      <c r="H26" s="11" t="n">
        <v>-10</v>
      </c>
    </row>
    <row customHeight="1" ht="12.8" r="27" s="12">
      <c r="A27" s="11" t="inlineStr">
        <is>
          <t>2022-03-07</t>
        </is>
      </c>
      <c r="B27" s="11" t="inlineStr">
        <is>
          <t>Buy</t>
        </is>
      </c>
      <c r="C27" s="11" t="n">
        <v>2.13</v>
      </c>
      <c r="D27" s="11" t="n">
        <v>2.13</v>
      </c>
      <c r="E27" s="11" t="n">
        <v>-4.6948</v>
      </c>
      <c r="F27" s="11" t="n">
        <v>-16.0886</v>
      </c>
      <c r="H27" s="11" t="n">
        <v>-10</v>
      </c>
    </row>
    <row customHeight="1" ht="12.8" r="28" s="12">
      <c r="A28" s="11" t="inlineStr">
        <is>
          <t>2022-03-22</t>
        </is>
      </c>
      <c r="B28" s="11" t="inlineStr">
        <is>
          <t>Sell</t>
        </is>
      </c>
      <c r="C28" s="11" t="n">
        <v>2.63</v>
      </c>
      <c r="E28" s="11" t="n">
        <v>16.0886</v>
      </c>
      <c r="F28" s="11" t="n">
        <v>0</v>
      </c>
      <c r="H28" s="11" t="n">
        <v>42.31</v>
      </c>
    </row>
    <row customHeight="1" ht="12.8" r="29" s="12">
      <c r="A29" s="11" t="inlineStr">
        <is>
          <t>2022-03-22</t>
        </is>
      </c>
      <c r="B29" s="11" t="inlineStr">
        <is>
          <t>Buy</t>
        </is>
      </c>
      <c r="C29" s="11" t="n">
        <v>2.62</v>
      </c>
      <c r="E29" s="11" t="n">
        <v>-4.3817</v>
      </c>
      <c r="F29" s="11" t="n">
        <v>-4.3817</v>
      </c>
      <c r="H29" s="11" t="n">
        <v>-11.48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34.xml><?xml version="1.0" encoding="utf-8"?>
<worksheet xmlns="http://schemas.openxmlformats.org/spreadsheetml/2006/main">
  <sheetPr filterMode="0">
    <outlinePr summaryBelow="1" summaryRight="1"/>
    <pageSetUpPr fitToPage="0"/>
  </sheetPr>
  <dimension ref="A1:AJ34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17" xSplit="0" ySplit="1"/>
      <selection activeCell="A1" activeCellId="0" pane="topLeft" sqref="A1"/>
      <selection activeCell="E31" activeCellId="0" pane="bottomLeft" sqref="E31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Macy's Inc.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SUMPRODUCT(YEAR(A3:A1000)=2021,MONTH(A3:A1000)=5,H3:H1000)</f>
        <v/>
      </c>
      <c r="W2" s="15" t="inlineStr">
        <is>
          <t>June</t>
        </is>
      </c>
      <c r="X2" s="16">
        <f>SUMPRODUCT(YEAR(A3:A1000)=2021,MONTH(A3:A1000)=6,H3:H1000)</f>
        <v/>
      </c>
      <c r="Y2" s="15" t="inlineStr">
        <is>
          <t>July</t>
        </is>
      </c>
      <c r="Z2" s="16">
        <f>SUMPRODUCT(YEAR(A3:A1000)=2021,MONTH(A3:A1000)=7,H3:H1000)</f>
        <v/>
      </c>
      <c r="AA2" s="15" t="inlineStr">
        <is>
          <t>August</t>
        </is>
      </c>
      <c r="AB2" s="16">
        <f>SUMPRODUCT(YEAR(A3:A1000)=2021,YEAR(A3:A1000)=2021,MONTH(A3:A1000)=8,H3:H1000)</f>
        <v/>
      </c>
      <c r="AC2" s="15" t="inlineStr">
        <is>
          <t>September</t>
        </is>
      </c>
      <c r="AD2" s="16">
        <f>SUMPRODUCT(YEAR(A3:A1000)=2021,MONTH(A3:A1000)=9,H3:H1000)</f>
        <v/>
      </c>
      <c r="AE2" s="15" t="inlineStr">
        <is>
          <t>October</t>
        </is>
      </c>
      <c r="AF2" s="16">
        <f>SUMPRODUCT(YEAR(A3:A1000)=2021,MONTH(A3:A1000)=10,H3:H1000)</f>
        <v/>
      </c>
      <c r="AG2" s="15" t="inlineStr">
        <is>
          <t>November</t>
        </is>
      </c>
      <c r="AH2" s="16">
        <f>SUMPRODUCT(YEAR(A3:A1000)=2021,MONTH(A3:A1000)=11,H3:H1000)</f>
        <v/>
      </c>
      <c r="AI2" s="15" t="inlineStr">
        <is>
          <t>December</t>
        </is>
      </c>
      <c r="AJ2" s="16">
        <f>SUMPRODUCT(YEAR(A3:A1000)=2021,MONTH(A3:A1000)=12,H3:H1000)</f>
        <v/>
      </c>
    </row>
    <row customHeight="1" ht="12.8" r="3" s="12">
      <c r="A3" s="14" t="n">
        <v>44406</v>
      </c>
      <c r="B3" s="15" t="inlineStr">
        <is>
          <t>Buy</t>
        </is>
      </c>
      <c r="C3" s="16" t="n">
        <v>17.03</v>
      </c>
      <c r="D3" s="16" t="n">
        <v>17.03</v>
      </c>
      <c r="E3" s="17" t="n">
        <v>-0.5872000000000001</v>
      </c>
      <c r="F3" s="17" t="n">
        <v>-0.5872000000000001</v>
      </c>
      <c r="H3" s="16" t="n">
        <v>-10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n">
        <v>44414</v>
      </c>
      <c r="B4" s="15" t="inlineStr">
        <is>
          <t>Sell</t>
        </is>
      </c>
      <c r="C4" s="16" t="n">
        <v>18.3924</v>
      </c>
      <c r="D4" s="16" t="n">
        <v>18.3924</v>
      </c>
      <c r="E4" s="17" t="n">
        <v>0.5872000000000001</v>
      </c>
      <c r="F4" s="17" t="n">
        <v>0.5872000000000001</v>
      </c>
      <c r="H4" s="16" t="n">
        <v>10.80001728</v>
      </c>
    </row>
    <row customHeight="1" ht="12.8" r="5" s="12">
      <c r="A5" s="14" t="n">
        <v>44418</v>
      </c>
      <c r="B5" s="15" t="inlineStr">
        <is>
          <t>Buy</t>
        </is>
      </c>
      <c r="C5" s="16" t="n">
        <v>19.4212</v>
      </c>
      <c r="D5" s="16" t="n">
        <v>19.4212</v>
      </c>
      <c r="E5" s="17" t="n">
        <v>-0.5149</v>
      </c>
      <c r="F5" s="17" t="n">
        <v>-0.5149</v>
      </c>
      <c r="H5" s="16" t="n">
        <v>-9.999975879999999</v>
      </c>
    </row>
    <row customHeight="1" ht="12.8" r="6" s="12">
      <c r="A6" s="14" t="n">
        <v>44427</v>
      </c>
      <c r="B6" s="15" t="inlineStr">
        <is>
          <t>Sell</t>
        </is>
      </c>
      <c r="C6" s="16" t="n">
        <v>20.61</v>
      </c>
      <c r="D6" s="16" t="n">
        <v>20.61</v>
      </c>
      <c r="E6" s="17" t="n">
        <v>0.5419</v>
      </c>
      <c r="F6" s="17" t="n">
        <v>0</v>
      </c>
      <c r="H6" s="16" t="n">
        <v>10.61</v>
      </c>
    </row>
    <row customHeight="1" ht="12.8" r="7" s="12">
      <c r="A7" s="14" t="n">
        <v>44431</v>
      </c>
      <c r="B7" s="15" t="inlineStr">
        <is>
          <t>Buy</t>
        </is>
      </c>
      <c r="C7" s="16" t="n">
        <v>22.75</v>
      </c>
      <c r="D7" s="16" t="n">
        <v>22.75</v>
      </c>
      <c r="E7" s="17" t="n">
        <v>-0.4396</v>
      </c>
      <c r="F7" s="17" t="n">
        <v>-0.4396</v>
      </c>
      <c r="H7" s="16" t="n">
        <v>-10</v>
      </c>
    </row>
    <row customHeight="1" ht="12.8" r="8" s="12">
      <c r="A8" s="14" t="inlineStr">
        <is>
          <t>2021-09-27</t>
        </is>
      </c>
      <c r="B8" s="15" t="inlineStr">
        <is>
          <t>Sell</t>
        </is>
      </c>
      <c r="C8" s="16" t="n">
        <v>24.5678</v>
      </c>
      <c r="D8" s="16" t="n">
        <v>24.5678</v>
      </c>
      <c r="E8" s="17" t="n">
        <v>0.4396</v>
      </c>
      <c r="F8" s="17" t="n">
        <v>0</v>
      </c>
      <c r="H8" s="16" t="n">
        <v>10.80000488</v>
      </c>
    </row>
    <row customHeight="1" ht="12.8" r="9" s="12">
      <c r="A9" s="14" t="inlineStr">
        <is>
          <t>2021-09-27</t>
        </is>
      </c>
      <c r="B9" s="15" t="inlineStr">
        <is>
          <t>Buy</t>
        </is>
      </c>
      <c r="C9" s="16" t="n">
        <v>24.8324</v>
      </c>
      <c r="D9" s="16" t="n">
        <v>24.8324</v>
      </c>
      <c r="E9" s="17" t="n">
        <v>-0.4027</v>
      </c>
      <c r="F9" s="17" t="n">
        <v>-0.4027</v>
      </c>
      <c r="H9" s="16" t="n">
        <v>-10.00000748</v>
      </c>
    </row>
    <row customHeight="1" ht="12.8" r="10" s="12">
      <c r="A10" s="14" t="inlineStr">
        <is>
          <t>2021-10-06</t>
        </is>
      </c>
      <c r="B10" s="15" t="inlineStr">
        <is>
          <t>Buy</t>
        </is>
      </c>
      <c r="C10" s="16" t="n">
        <v>24.22</v>
      </c>
      <c r="D10" s="16" t="n">
        <v>24.22</v>
      </c>
      <c r="E10" s="17" t="n">
        <v>-0.4688</v>
      </c>
      <c r="F10" s="17" t="n">
        <v>-0.8715000000000001</v>
      </c>
      <c r="H10" s="16" t="n">
        <v>-9.99</v>
      </c>
    </row>
    <row customHeight="1" ht="12.8" r="11" s="12">
      <c r="A11" s="14" t="inlineStr">
        <is>
          <t>2021-10-18</t>
        </is>
      </c>
      <c r="B11" s="15" t="inlineStr">
        <is>
          <t>Sell</t>
        </is>
      </c>
      <c r="C11" s="16" t="n">
        <v>26.4372</v>
      </c>
      <c r="D11" s="16" t="n">
        <v>26.4372</v>
      </c>
      <c r="E11" s="17" t="n">
        <v>0.8715000000000001</v>
      </c>
      <c r="F11" s="17" t="n">
        <v>0</v>
      </c>
      <c r="H11" s="16" t="n">
        <v>23.0400198</v>
      </c>
    </row>
    <row customHeight="1" ht="12.8" r="12" s="12">
      <c r="A12" s="14" t="inlineStr">
        <is>
          <t>2021-10-20</t>
        </is>
      </c>
      <c r="B12" s="15" t="inlineStr">
        <is>
          <t>Buy</t>
        </is>
      </c>
      <c r="C12" s="16" t="n">
        <v>27.1813</v>
      </c>
      <c r="D12" s="16" t="n">
        <v>27.1813</v>
      </c>
      <c r="E12" s="17" t="n">
        <v>-0.3679</v>
      </c>
      <c r="F12" s="17" t="n">
        <v>-0.3679</v>
      </c>
      <c r="H12" s="16" t="n">
        <v>-10.00000027</v>
      </c>
    </row>
    <row customHeight="1" ht="12.8" r="13" s="12">
      <c r="A13" s="14" t="inlineStr">
        <is>
          <t>2021-11-03</t>
        </is>
      </c>
      <c r="B13" s="15" t="inlineStr">
        <is>
          <t>Sell</t>
        </is>
      </c>
      <c r="C13" s="16" t="n">
        <v>30.64</v>
      </c>
      <c r="D13" s="16" t="n">
        <v>30.64</v>
      </c>
      <c r="E13" s="17" t="n">
        <v>0.3679</v>
      </c>
      <c r="F13" s="17" t="n">
        <v>0</v>
      </c>
      <c r="H13" s="16" t="n">
        <v>11.27</v>
      </c>
    </row>
    <row customHeight="1" ht="12.8" r="14" s="12">
      <c r="A14" s="14" t="inlineStr">
        <is>
          <t>2021-11-03</t>
        </is>
      </c>
      <c r="B14" s="15" t="inlineStr">
        <is>
          <t>Buy</t>
        </is>
      </c>
      <c r="C14" s="16" t="n">
        <v>30.39</v>
      </c>
      <c r="D14" s="16" t="n">
        <v>30.39</v>
      </c>
      <c r="E14" s="17" t="n">
        <v>-0.3289</v>
      </c>
      <c r="F14" s="17" t="n">
        <v>-0.3289</v>
      </c>
      <c r="H14" s="16" t="n">
        <v>-10</v>
      </c>
    </row>
    <row customHeight="1" ht="12.8" r="15" s="12">
      <c r="A15" s="14" t="inlineStr">
        <is>
          <t>2021-11-08</t>
        </is>
      </c>
      <c r="B15" s="15" t="inlineStr">
        <is>
          <t>Sell</t>
        </is>
      </c>
      <c r="C15" s="16" t="n">
        <v>31.68</v>
      </c>
      <c r="D15" s="16" t="n">
        <v>31.68</v>
      </c>
      <c r="E15" s="17" t="n">
        <v>0.3289</v>
      </c>
      <c r="F15" s="17" t="n">
        <v>0</v>
      </c>
      <c r="H15" s="16" t="n">
        <v>10.42</v>
      </c>
    </row>
    <row customHeight="1" ht="12.8" r="16" s="12">
      <c r="A16" s="14" t="inlineStr">
        <is>
          <t>2021-11-08</t>
        </is>
      </c>
      <c r="B16" s="15" t="inlineStr">
        <is>
          <t>Buy</t>
        </is>
      </c>
      <c r="C16" s="16" t="n">
        <v>31.61</v>
      </c>
      <c r="D16" s="16" t="n">
        <v>31.61</v>
      </c>
      <c r="E16" s="17" t="n">
        <v>-0.3163</v>
      </c>
      <c r="F16" s="17" t="n">
        <v>-0.3163</v>
      </c>
      <c r="H16" s="16" t="n">
        <v>-10</v>
      </c>
    </row>
    <row customHeight="1" ht="12.8" r="17" s="12">
      <c r="A17" s="14" t="n">
        <v>44522</v>
      </c>
      <c r="B17" s="15" t="inlineStr">
        <is>
          <t>Sell</t>
        </is>
      </c>
      <c r="C17" s="16" t="n">
        <v>35.09</v>
      </c>
      <c r="D17" s="16" t="n">
        <v>35.09</v>
      </c>
      <c r="E17" s="17" t="n">
        <v>0.3163</v>
      </c>
      <c r="F17" s="17" t="n">
        <v>0</v>
      </c>
      <c r="H17" s="16" t="n">
        <v>11.1</v>
      </c>
    </row>
    <row customHeight="1" ht="12.8" r="18" s="12">
      <c r="A18" s="14" t="n">
        <v>44522</v>
      </c>
      <c r="B18" s="15" t="inlineStr">
        <is>
          <t>Buy</t>
        </is>
      </c>
      <c r="C18" s="16" t="n">
        <v>35.59</v>
      </c>
      <c r="D18" s="16" t="n">
        <v>35.59</v>
      </c>
      <c r="E18" s="17" t="n">
        <v>-0.281</v>
      </c>
      <c r="F18" s="17" t="n">
        <v>-0.281</v>
      </c>
      <c r="H18" s="16" t="n">
        <v>-10</v>
      </c>
    </row>
    <row customHeight="1" ht="12.8" r="19" s="12">
      <c r="A19" s="15" t="inlineStr">
        <is>
          <t>2021-11-24</t>
        </is>
      </c>
      <c r="B19" s="15" t="inlineStr">
        <is>
          <t>Buy</t>
        </is>
      </c>
      <c r="C19" s="16" t="n">
        <v>33.66</v>
      </c>
      <c r="D19" s="16" t="n">
        <v>33.66</v>
      </c>
      <c r="E19" s="17" t="n">
        <v>-0.3152</v>
      </c>
      <c r="F19" s="17" t="n">
        <v>-0.5962</v>
      </c>
      <c r="H19" s="16" t="n">
        <v>-10</v>
      </c>
    </row>
    <row customHeight="1" ht="12.8" r="20" s="12">
      <c r="A20" s="15" t="inlineStr">
        <is>
          <t>2021-11-29</t>
        </is>
      </c>
      <c r="B20" s="15" t="inlineStr">
        <is>
          <t>Buy</t>
        </is>
      </c>
      <c r="C20" s="16" t="n">
        <v>31.7</v>
      </c>
      <c r="D20" s="16" t="n">
        <v>31.7</v>
      </c>
      <c r="E20" s="17" t="n">
        <v>-0.3362</v>
      </c>
      <c r="F20" s="17" t="n">
        <v>-0.9324</v>
      </c>
      <c r="H20" s="16" t="n">
        <v>-10</v>
      </c>
    </row>
    <row customHeight="1" ht="12.8" r="21" s="12">
      <c r="A21" s="15" t="inlineStr">
        <is>
          <t>2021-11-30</t>
        </is>
      </c>
      <c r="B21" s="15" t="inlineStr">
        <is>
          <t>Buy</t>
        </is>
      </c>
      <c r="C21" s="16" t="n">
        <v>30.09</v>
      </c>
      <c r="D21" s="16" t="n">
        <v>30.09</v>
      </c>
      <c r="E21" s="17" t="n">
        <v>-0.3521</v>
      </c>
      <c r="F21" s="17" t="n">
        <v>-1.2845</v>
      </c>
      <c r="H21" s="16" t="n">
        <v>-10.02</v>
      </c>
    </row>
    <row customHeight="1" ht="12.8" r="22" s="12">
      <c r="A22" s="11" t="inlineStr">
        <is>
          <t>2021-12-02</t>
        </is>
      </c>
      <c r="B22" s="11" t="inlineStr">
        <is>
          <t>Buy</t>
        </is>
      </c>
      <c r="C22" s="11" t="n">
        <v>28.57</v>
      </c>
      <c r="D22" s="11" t="n">
        <v>28.57</v>
      </c>
      <c r="E22" s="11" t="n">
        <v>-0.3694</v>
      </c>
      <c r="F22" s="11" t="n">
        <v>-1.6539</v>
      </c>
      <c r="H22" s="11" t="n">
        <v>-10</v>
      </c>
    </row>
    <row customHeight="1" ht="12.8" r="23" s="12">
      <c r="A23" s="11" t="inlineStr">
        <is>
          <t>2021-12-13</t>
        </is>
      </c>
      <c r="B23" s="11" t="inlineStr">
        <is>
          <t>Buy</t>
        </is>
      </c>
      <c r="C23" s="11" t="n">
        <v>26.91</v>
      </c>
      <c r="D23" s="11" t="n">
        <v>26.91</v>
      </c>
      <c r="E23" s="11" t="n">
        <v>-0.396</v>
      </c>
      <c r="F23" s="11" t="n">
        <v>-2.0499</v>
      </c>
      <c r="H23" s="11" t="n">
        <v>-10</v>
      </c>
    </row>
    <row customHeight="1" ht="12.8" r="24" s="12">
      <c r="A24" s="11" t="inlineStr">
        <is>
          <t>2021-12-20</t>
        </is>
      </c>
      <c r="B24" s="11" t="inlineStr">
        <is>
          <t>Buy</t>
        </is>
      </c>
      <c r="C24" s="11" t="n">
        <v>25.45</v>
      </c>
      <c r="D24" s="11" t="n">
        <v>25.45</v>
      </c>
      <c r="E24" s="11" t="n">
        <v>-0.4168</v>
      </c>
      <c r="F24" s="11" t="n">
        <v>-2.4667</v>
      </c>
      <c r="H24" s="11" t="n">
        <v>-10</v>
      </c>
    </row>
    <row customHeight="1" ht="12.8" r="25" s="12">
      <c r="A25" s="11" t="inlineStr">
        <is>
          <t>2021-12-29</t>
        </is>
      </c>
      <c r="B25" s="11" t="inlineStr">
        <is>
          <t>Sell</t>
        </is>
      </c>
      <c r="C25" s="11" t="n">
        <v>26.66</v>
      </c>
      <c r="D25" s="11" t="n">
        <v>26.66</v>
      </c>
      <c r="E25" s="11" t="n">
        <v>2.4667</v>
      </c>
      <c r="F25" s="11" t="n">
        <v>0</v>
      </c>
      <c r="H25" s="11" t="n">
        <v>65.71288800000001</v>
      </c>
    </row>
    <row customHeight="1" ht="12.8" r="26" s="12">
      <c r="A26" s="11" t="inlineStr">
        <is>
          <t>2021-12-29</t>
        </is>
      </c>
      <c r="B26" s="11" t="inlineStr">
        <is>
          <t>Buy</t>
        </is>
      </c>
      <c r="C26" s="11" t="n">
        <v>26.77</v>
      </c>
      <c r="D26" s="11" t="n">
        <v>26.77</v>
      </c>
      <c r="E26" s="11" t="n">
        <v>-0.3733</v>
      </c>
      <c r="F26" s="11" t="n">
        <v>-0.3733</v>
      </c>
      <c r="H26" s="11" t="n">
        <v>-10.000707</v>
      </c>
    </row>
    <row customHeight="1" ht="12.8" r="27" s="12">
      <c r="A27" s="11" t="inlineStr">
        <is>
          <t>2022-01-03</t>
        </is>
      </c>
      <c r="B27" s="11" t="inlineStr">
        <is>
          <t>Sell</t>
        </is>
      </c>
      <c r="C27" s="11" t="n">
        <v>28.32</v>
      </c>
      <c r="D27" s="11" t="n"/>
      <c r="E27" s="11" t="n">
        <v>0.3733</v>
      </c>
      <c r="F27" s="11" t="n">
        <v>0</v>
      </c>
      <c r="H27" s="11" t="n">
        <v>10.583055</v>
      </c>
    </row>
    <row customHeight="1" ht="12.8" r="28" s="12">
      <c r="A28" s="11" t="inlineStr">
        <is>
          <t>2022-01-03</t>
        </is>
      </c>
      <c r="B28" s="11" t="inlineStr">
        <is>
          <t>Buy</t>
        </is>
      </c>
      <c r="C28" s="11" t="n">
        <v>27.96</v>
      </c>
      <c r="D28" s="11" t="n"/>
      <c r="E28" s="11" t="n">
        <v>-0.3583</v>
      </c>
      <c r="F28" s="11" t="n">
        <v>-0.3583</v>
      </c>
      <c r="H28" s="11" t="n">
        <v>-10.0324</v>
      </c>
    </row>
    <row customHeight="1" ht="12.8" r="29" s="12">
      <c r="A29" s="11" t="inlineStr">
        <is>
          <t>2022-01-21</t>
        </is>
      </c>
      <c r="B29" s="11" t="inlineStr">
        <is>
          <t>Buy</t>
        </is>
      </c>
      <c r="C29" s="11" t="n">
        <v>23.25</v>
      </c>
      <c r="D29" s="11" t="n">
        <v>23.25</v>
      </c>
      <c r="E29" s="11" t="n">
        <v>-0.4316</v>
      </c>
      <c r="F29" s="11" t="n">
        <v>-0.7899</v>
      </c>
      <c r="H29" s="11" t="n">
        <v>-10.03</v>
      </c>
    </row>
    <row customHeight="1" ht="12.8" r="30" s="12">
      <c r="A30" s="11" t="inlineStr">
        <is>
          <t>2022-01-24</t>
        </is>
      </c>
      <c r="B30" s="11" t="inlineStr">
        <is>
          <t>Sell</t>
        </is>
      </c>
      <c r="C30" s="11" t="n">
        <v>25.7</v>
      </c>
      <c r="E30" s="11" t="n">
        <v>0.7899</v>
      </c>
      <c r="F30" s="11" t="n">
        <v>0</v>
      </c>
      <c r="H30" s="11" t="n">
        <v>20.3</v>
      </c>
    </row>
    <row customHeight="1" ht="12.8" r="31" s="12">
      <c r="A31" s="14" t="inlineStr">
        <is>
          <t>2022-01-24</t>
        </is>
      </c>
      <c r="B31" s="15" t="inlineStr">
        <is>
          <t>Buy</t>
        </is>
      </c>
      <c r="C31" s="16" t="n">
        <v>26.46</v>
      </c>
      <c r="D31" s="16" t="n">
        <v>26.46</v>
      </c>
      <c r="E31" s="17" t="n">
        <v>-0.3779</v>
      </c>
      <c r="F31" s="17" t="n">
        <v>-0.3779</v>
      </c>
      <c r="H31" s="16" t="n">
        <v>-10</v>
      </c>
    </row>
    <row customHeight="1" ht="12.8" r="32" s="12">
      <c r="A32" s="11" t="inlineStr">
        <is>
          <t>2022-02-23</t>
        </is>
      </c>
      <c r="B32" s="11" t="inlineStr">
        <is>
          <t>Buy</t>
        </is>
      </c>
      <c r="C32" s="11" t="n">
        <v>23.2</v>
      </c>
      <c r="D32" s="11" t="n">
        <v>23.2</v>
      </c>
      <c r="E32" s="11" t="n">
        <v>-0.4322</v>
      </c>
      <c r="F32" s="11" t="n">
        <v>-0.8101</v>
      </c>
      <c r="H32" s="11" t="n">
        <v>-10.03</v>
      </c>
    </row>
    <row customHeight="1" ht="12.8" r="33" s="12">
      <c r="A33" s="11" t="inlineStr">
        <is>
          <t>2022-03-16</t>
        </is>
      </c>
      <c r="B33" s="11" t="inlineStr">
        <is>
          <t>Sell</t>
        </is>
      </c>
      <c r="C33" s="11" t="n">
        <v>26.18</v>
      </c>
      <c r="E33" s="11" t="n">
        <v>0.8101</v>
      </c>
      <c r="F33" s="11" t="n">
        <v>0</v>
      </c>
      <c r="H33" s="11" t="n">
        <v>21.21</v>
      </c>
    </row>
    <row customHeight="1" ht="12.8" r="34" s="12">
      <c r="A34" s="11" t="inlineStr">
        <is>
          <t>2022-03-16</t>
        </is>
      </c>
      <c r="B34" s="11" t="inlineStr">
        <is>
          <t>Buy</t>
        </is>
      </c>
      <c r="C34" s="11" t="n">
        <v>26.55</v>
      </c>
      <c r="E34" s="11" t="n">
        <v>-0.3766</v>
      </c>
      <c r="F34" s="11" t="n">
        <v>-0.3766</v>
      </c>
      <c r="H34" s="11" t="n">
        <v>-10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35.xml><?xml version="1.0" encoding="utf-8"?>
<worksheet xmlns="http://schemas.openxmlformats.org/spreadsheetml/2006/main">
  <sheetPr filterMode="0">
    <outlinePr summaryBelow="1" summaryRight="1"/>
    <pageSetUpPr fitToPage="0"/>
  </sheetPr>
  <dimension ref="A1:AJ7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A4" activeCellId="0" pane="bottomLeft" sqref="A4"/>
    </sheetView>
  </sheetViews>
  <sheetFormatPr baseColWidth="8" defaultRowHeight="15" outlineLevelRow="0" zeroHeight="0"/>
  <cols>
    <col customWidth="1" max="1" min="1" style="11" width="30.02"/>
    <col customWidth="1" max="3" min="2" style="11" width="15"/>
    <col customWidth="1" max="4" min="4" style="11" width="25"/>
    <col customWidth="1" max="10" min="5" style="11" width="15"/>
    <col customWidth="1" max="1025" min="11" style="11" width="8.52"/>
  </cols>
  <sheetData>
    <row customHeight="1" ht="15" r="1" s="12">
      <c r="A1" s="11" t="inlineStr">
        <is>
          <t>Transaction_Date</t>
        </is>
      </c>
      <c r="B1" s="11" t="inlineStr">
        <is>
          <t>Buy_or_Sell</t>
        </is>
      </c>
      <c r="C1" s="11" t="inlineStr">
        <is>
          <t>Share_Price</t>
        </is>
      </c>
      <c r="D1" s="11" t="inlineStr">
        <is>
          <t>Buy_More_Modifier</t>
        </is>
      </c>
      <c r="E1" s="11" t="inlineStr">
        <is>
          <t>Share_Quantity</t>
        </is>
      </c>
      <c r="F1" s="11" t="inlineStr">
        <is>
          <t>Shares_Owned:</t>
        </is>
      </c>
      <c r="G1" s="11">
        <f>SUM(E:E)</f>
        <v/>
      </c>
      <c r="H1" s="11" t="inlineStr">
        <is>
          <t>Transaction_Cost</t>
        </is>
      </c>
      <c r="I1" s="11" t="inlineStr">
        <is>
          <t>Transaction_Profit:</t>
        </is>
      </c>
      <c r="J1" s="11">
        <f>SUM(H:H)</f>
        <v/>
      </c>
      <c r="K1" s="11">
        <f>SUM($aapl.j1:$wnc.j1)</f>
        <v/>
      </c>
    </row>
    <row customHeight="1" ht="15" r="2" s="12">
      <c r="A2" s="11" t="inlineStr">
        <is>
          <t>Main Street Capital Corporation</t>
        </is>
      </c>
      <c r="B2" s="11" t="inlineStr">
        <is>
          <t>####</t>
        </is>
      </c>
      <c r="C2" s="11" t="inlineStr">
        <is>
          <t>####</t>
        </is>
      </c>
      <c r="D2" s="11" t="inlineStr">
        <is>
          <t>####</t>
        </is>
      </c>
      <c r="E2" s="11" t="inlineStr">
        <is>
          <t>####</t>
        </is>
      </c>
      <c r="F2" s="11" t="inlineStr">
        <is>
          <t>####</t>
        </is>
      </c>
      <c r="G2" s="11" t="inlineStr">
        <is>
          <t>####</t>
        </is>
      </c>
      <c r="H2" s="11" t="inlineStr">
        <is>
          <t>####</t>
        </is>
      </c>
      <c r="I2" s="11" t="inlineStr">
        <is>
          <t>####</t>
        </is>
      </c>
      <c r="J2" s="11" t="inlineStr">
        <is>
          <t>####</t>
        </is>
      </c>
      <c r="K2" s="11" t="inlineStr">
        <is>
          <t>####</t>
        </is>
      </c>
    </row>
    <row customHeight="1" ht="15" r="3" s="12">
      <c r="A3" s="21" t="n">
        <v>44634</v>
      </c>
      <c r="B3" s="11" t="inlineStr">
        <is>
          <t>Sell</t>
        </is>
      </c>
      <c r="C3" s="11" t="n">
        <v>0</v>
      </c>
      <c r="D3" s="11" t="n">
        <v>0</v>
      </c>
      <c r="E3" s="11" t="n">
        <v>0</v>
      </c>
      <c r="F3" s="11" t="n">
        <v>0</v>
      </c>
      <c r="H3" s="11" t="n">
        <v>0</v>
      </c>
      <c r="L3" s="11" t="inlineStr">
        <is>
          <t>2021</t>
        </is>
      </c>
      <c r="M3" s="11" t="inlineStr">
        <is>
          <t>January</t>
        </is>
      </c>
      <c r="N3" s="11">
        <f>SUMPRODUCT(YEAR(A3:A942)=2021,MONTH(A3:A942)=1,H3:H942)</f>
        <v/>
      </c>
      <c r="O3" s="11" t="inlineStr">
        <is>
          <t>February</t>
        </is>
      </c>
      <c r="P3" s="11">
        <f>SUMPRODUCT(YEAR(A3:A942)=2021,MONTH(A3:A942)=2,H3:H942)</f>
        <v/>
      </c>
      <c r="Q3" s="11" t="inlineStr">
        <is>
          <t>March</t>
        </is>
      </c>
      <c r="R3" s="11">
        <f>SUMPRODUCT(YEAR(A3:A942)=2021,MONTH(A3:A942)=3,H3:H942)</f>
        <v/>
      </c>
      <c r="S3" s="11" t="inlineStr">
        <is>
          <t>April</t>
        </is>
      </c>
      <c r="T3" s="11">
        <f>SUMPRODUCT(YEAR(A3:A942)=2021,MONTH(A3:A942)=4,H3:H942)</f>
        <v/>
      </c>
      <c r="U3" s="11" t="inlineStr">
        <is>
          <t>May</t>
        </is>
      </c>
      <c r="V3" s="11">
        <f>SUMPRODUCT(YEAR(A3:A942)=2021,MONTH(A3:A942)=5,H3:H942)</f>
        <v/>
      </c>
      <c r="W3" s="11" t="inlineStr">
        <is>
          <t>June</t>
        </is>
      </c>
      <c r="X3" s="11">
        <f>SUMPRODUCT(YEAR(A3:A942)=2021,MONTH(A3:A942)=6,H3:H942)</f>
        <v/>
      </c>
      <c r="Y3" s="11" t="inlineStr">
        <is>
          <t>July</t>
        </is>
      </c>
      <c r="Z3" s="11">
        <f>SUMPRODUCT(YEAR(A3:A942)=2021,MONTH(A3:A942)=7,H3:H942)</f>
        <v/>
      </c>
      <c r="AA3" s="11" t="inlineStr">
        <is>
          <t>August</t>
        </is>
      </c>
      <c r="AB3" s="11">
        <f>SUMPRODUCT(YEAR(A3:A942)=2021,MONTH(A3:A942)=8,H3:H942)</f>
        <v/>
      </c>
      <c r="AC3" s="11" t="inlineStr">
        <is>
          <t>September</t>
        </is>
      </c>
      <c r="AD3" s="11">
        <f>SUMPRODUCT(YEAR(A3:A942)=2021,MONTH(A3:A942)=9,H3:H942)</f>
        <v/>
      </c>
      <c r="AE3" s="11" t="inlineStr">
        <is>
          <t>October</t>
        </is>
      </c>
      <c r="AF3" s="11">
        <f>SUMPRODUCT(YEAR(A3:A942)=2021,MONTH(A3:A942)=10,H3:H942)</f>
        <v/>
      </c>
      <c r="AG3" s="11" t="inlineStr">
        <is>
          <t>November</t>
        </is>
      </c>
      <c r="AH3" s="11">
        <f>SUMPRODUCT(YEAR(A3:A942)=2021,MONTH(A3:A942)=11,H3:H942)</f>
        <v/>
      </c>
      <c r="AI3" s="11" t="inlineStr">
        <is>
          <t>December</t>
        </is>
      </c>
      <c r="AJ3" s="11">
        <f>SUMPRODUCT(YEAR(A3:A942)=2021,MONTH(A3:A942)=12,H3:H942)</f>
        <v/>
      </c>
    </row>
    <row customHeight="1" ht="12.8" r="4" s="12">
      <c r="A4" s="21" t="n">
        <v>44634</v>
      </c>
      <c r="B4" s="11" t="inlineStr">
        <is>
          <t>Sell</t>
        </is>
      </c>
      <c r="C4" s="11" t="n">
        <v>0</v>
      </c>
      <c r="D4" s="11" t="n">
        <v>0</v>
      </c>
      <c r="E4" s="11" t="n">
        <v>0</v>
      </c>
      <c r="F4" s="11" t="n">
        <v>0</v>
      </c>
      <c r="H4" s="11" t="n">
        <v>0</v>
      </c>
      <c r="L4" s="11" t="inlineStr">
        <is>
          <t>2022</t>
        </is>
      </c>
      <c r="M4" s="11" t="inlineStr">
        <is>
          <t>January</t>
        </is>
      </c>
      <c r="N4" s="11">
        <f>SUMPRODUCT(YEAR(A3:A942)=2022,MONTH(A3:A942)=1,H3:H942)</f>
        <v/>
      </c>
      <c r="O4" s="11" t="inlineStr">
        <is>
          <t>February</t>
        </is>
      </c>
      <c r="P4" s="11">
        <f>SUMPRODUCT(YEAR(A3:A942)=2022,MONTH(A3:A942)=2,H3:H942)</f>
        <v/>
      </c>
      <c r="Q4" s="11" t="inlineStr">
        <is>
          <t>March</t>
        </is>
      </c>
      <c r="R4" s="11">
        <f>SUMPRODUCT(YEAR(A3:A942)=2022,MONTH(A3:A942)=3,H3:H942)</f>
        <v/>
      </c>
      <c r="S4" s="11" t="inlineStr">
        <is>
          <t>April</t>
        </is>
      </c>
      <c r="T4" s="11">
        <f>SUMPRODUCT(YEAR(A3:A942)=2022,MONTH(A3:A942)=4,H3:H942)</f>
        <v/>
      </c>
      <c r="U4" s="11" t="inlineStr">
        <is>
          <t>May</t>
        </is>
      </c>
      <c r="V4" s="11">
        <f>SUMPRODUCT(YEAR(A3:A942)=2022,MONTH(A3:A942)=5,H3:H942)</f>
        <v/>
      </c>
      <c r="W4" s="11" t="inlineStr">
        <is>
          <t>June</t>
        </is>
      </c>
      <c r="X4" s="11">
        <f>SUMPRODUCT(YEAR(A3:A942)=2022,MONTH(A3:A942)=6,H3:H942)</f>
        <v/>
      </c>
      <c r="Y4" s="11" t="inlineStr">
        <is>
          <t>July</t>
        </is>
      </c>
      <c r="Z4" s="11">
        <f>SUMPRODUCT(YEAR(A3:A942)=2022,MONTH(A3:A942)=7,H3:H942)</f>
        <v/>
      </c>
      <c r="AA4" s="11" t="inlineStr">
        <is>
          <t>August</t>
        </is>
      </c>
      <c r="AB4" s="11">
        <f>SUMPRODUCT(YEAR(A3:A942)=2022,MONTH(A3:A942)=8,H3:H942)</f>
        <v/>
      </c>
      <c r="AC4" s="11" t="inlineStr">
        <is>
          <t>September</t>
        </is>
      </c>
      <c r="AD4" s="11">
        <f>SUMPRODUCT(YEAR(A3:A942)=2022,MONTH(A3:A942)=9,H3:H942)</f>
        <v/>
      </c>
      <c r="AE4" s="11" t="inlineStr">
        <is>
          <t>October</t>
        </is>
      </c>
      <c r="AF4" s="11">
        <f>SUMPRODUCT(YEAR(A3:A942)=2022,MONTH(A3:A942)=10,H3:H942)</f>
        <v/>
      </c>
      <c r="AG4" s="11" t="inlineStr">
        <is>
          <t>November</t>
        </is>
      </c>
      <c r="AH4" s="11">
        <f>SUMPRODUCT(YEAR(A3:A942)=2022,MONTH(A3:A942)=11,H3:H942)</f>
        <v/>
      </c>
      <c r="AI4" s="11" t="inlineStr">
        <is>
          <t>December</t>
        </is>
      </c>
      <c r="AJ4" s="11">
        <f>SUMPRODUCT(YEAR(A3:A942)=2022,MONTH(A3:A942)=12,H3:H942)</f>
        <v/>
      </c>
    </row>
    <row customHeight="1" ht="15" r="5" s="12">
      <c r="A5" s="11" t="inlineStr">
        <is>
          <t>2022-03-15</t>
        </is>
      </c>
      <c r="B5" s="11" t="inlineStr">
        <is>
          <t>Buy</t>
        </is>
      </c>
      <c r="C5" s="11" t="n">
        <v>40.97</v>
      </c>
      <c r="E5" s="11" t="n">
        <v>-0.2458</v>
      </c>
      <c r="F5" s="11" t="n">
        <v>-0.2458</v>
      </c>
      <c r="H5" s="11" t="n">
        <v>-10.07</v>
      </c>
    </row>
    <row customHeight="1" ht="15" r="6" s="12">
      <c r="A6" s="11" t="inlineStr">
        <is>
          <t>2022-03-31</t>
        </is>
      </c>
      <c r="B6" s="11" t="inlineStr">
        <is>
          <t>Sell</t>
        </is>
      </c>
      <c r="C6" s="11" t="n">
        <v>43.17</v>
      </c>
      <c r="E6" s="11" t="n">
        <v>0.2458</v>
      </c>
      <c r="F6" s="11" t="n">
        <v>0</v>
      </c>
      <c r="H6" s="11" t="n">
        <v>10.61</v>
      </c>
    </row>
    <row customHeight="1" ht="15" r="7" s="12">
      <c r="A7" s="11" t="inlineStr">
        <is>
          <t>2022-03-31</t>
        </is>
      </c>
      <c r="B7" s="11" t="inlineStr">
        <is>
          <t>Buy</t>
        </is>
      </c>
      <c r="C7" s="11" t="n">
        <v>43.1</v>
      </c>
      <c r="E7" s="11" t="n">
        <v>-0.4638</v>
      </c>
      <c r="F7" s="11" t="n">
        <v>-0.4638</v>
      </c>
      <c r="H7" s="11" t="n">
        <v>-19.99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36.xml><?xml version="1.0" encoding="utf-8"?>
<worksheet xmlns="http://schemas.openxmlformats.org/spreadsheetml/2006/main">
  <sheetPr filterMode="0">
    <outlinePr summaryBelow="1" summaryRight="1"/>
    <pageSetUpPr fitToPage="0"/>
  </sheetPr>
  <dimension ref="A1:AJ15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A13" activeCellId="0" pane="bottomLeft" sqref="A13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Altria Group, Inc.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2.8" r="3" s="12">
      <c r="A3" s="14" t="n">
        <v>44421</v>
      </c>
      <c r="B3" s="15" t="inlineStr">
        <is>
          <t>Buy</t>
        </is>
      </c>
      <c r="C3" s="16" t="n">
        <v>48.4496</v>
      </c>
      <c r="D3" s="16" t="n">
        <v>48.4496</v>
      </c>
      <c r="E3" s="17" t="n">
        <v>-0.2064</v>
      </c>
      <c r="F3" s="17" t="n">
        <v>-0.2064</v>
      </c>
      <c r="H3" s="16" t="n">
        <v>-9.99999744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inlineStr">
        <is>
          <t>2021-09-02</t>
        </is>
      </c>
      <c r="B4" s="15" t="inlineStr">
        <is>
          <t>Sell</t>
        </is>
      </c>
      <c r="C4" s="16" t="n">
        <v>50.8721</v>
      </c>
      <c r="D4" s="16" t="n">
        <v>50.8721</v>
      </c>
      <c r="E4" s="17" t="n">
        <v>-0.2064</v>
      </c>
      <c r="F4" s="17" t="n">
        <v>-0.2064</v>
      </c>
      <c r="H4" s="16" t="n">
        <v>10.50000144</v>
      </c>
    </row>
    <row customHeight="1" ht="12.8" r="5" s="12">
      <c r="A5" s="14" t="inlineStr">
        <is>
          <t>2021-09-03</t>
        </is>
      </c>
      <c r="B5" s="15" t="inlineStr">
        <is>
          <t>Buy</t>
        </is>
      </c>
      <c r="C5" s="16" t="n">
        <v>50.8388</v>
      </c>
      <c r="D5" s="16" t="n">
        <v>50.8388</v>
      </c>
      <c r="E5" s="17" t="n">
        <v>-0.1967</v>
      </c>
      <c r="F5" s="17" t="n">
        <v>-0.1967</v>
      </c>
      <c r="H5" s="16" t="n">
        <v>-9.999991959999999</v>
      </c>
    </row>
    <row customHeight="1" ht="12.8" r="6" s="12">
      <c r="A6" s="14" t="inlineStr">
        <is>
          <t>2021-10-28</t>
        </is>
      </c>
      <c r="B6" s="15" t="inlineStr">
        <is>
          <t>Buy</t>
        </is>
      </c>
      <c r="C6" s="16" t="n">
        <v>48.08</v>
      </c>
      <c r="D6" s="16" t="n">
        <v>48.08</v>
      </c>
      <c r="E6" s="17" t="n">
        <v>-0.2207</v>
      </c>
      <c r="F6" s="17" t="n">
        <v>-0.4174</v>
      </c>
      <c r="H6" s="16" t="n">
        <v>-10</v>
      </c>
    </row>
    <row customHeight="1" ht="12.8" r="7" s="12">
      <c r="A7" s="15" t="inlineStr">
        <is>
          <t>2021-11-30</t>
        </is>
      </c>
      <c r="B7" s="15" t="inlineStr">
        <is>
          <t>Buy</t>
        </is>
      </c>
      <c r="C7" s="16" t="n">
        <v>45.38</v>
      </c>
      <c r="D7" s="16" t="n">
        <v>45.38</v>
      </c>
      <c r="E7" s="17" t="n">
        <v>-0.2342</v>
      </c>
      <c r="F7" s="17" t="n">
        <v>-0.6516</v>
      </c>
      <c r="H7" s="16" t="n">
        <v>-10</v>
      </c>
    </row>
    <row customHeight="1" ht="12.8" r="8" s="12">
      <c r="A8" s="11" t="inlineStr">
        <is>
          <t>2021-12-16</t>
        </is>
      </c>
      <c r="B8" s="11" t="inlineStr">
        <is>
          <t>Sell</t>
        </is>
      </c>
      <c r="C8" s="11" t="n">
        <v>47.2</v>
      </c>
      <c r="D8" s="11" t="n">
        <v>47.2</v>
      </c>
      <c r="E8" s="11" t="n">
        <v>0.6516</v>
      </c>
      <c r="F8" s="11" t="n">
        <v>0</v>
      </c>
      <c r="H8" s="11" t="n">
        <v>30.76</v>
      </c>
    </row>
    <row customHeight="1" ht="12.8" r="9" s="12">
      <c r="A9" s="11" t="inlineStr">
        <is>
          <t>2021-12-17</t>
        </is>
      </c>
      <c r="B9" s="11" t="inlineStr">
        <is>
          <t>Buy</t>
        </is>
      </c>
      <c r="C9" s="11" t="n">
        <v>47.22</v>
      </c>
      <c r="D9" s="11" t="n">
        <v>47.22</v>
      </c>
      <c r="E9" s="11" t="n">
        <v>-0.2117</v>
      </c>
      <c r="F9" s="11" t="n">
        <v>-0.2117</v>
      </c>
      <c r="H9" s="11" t="n">
        <v>-10</v>
      </c>
    </row>
    <row customHeight="1" ht="12.8" r="10" s="12">
      <c r="A10" s="11" t="inlineStr">
        <is>
          <t>2022-01-04</t>
        </is>
      </c>
      <c r="B10" s="11" t="inlineStr">
        <is>
          <t>Sell</t>
        </is>
      </c>
      <c r="C10" s="11" t="n">
        <v>49.29</v>
      </c>
      <c r="D10" s="11" t="n">
        <v>49.29</v>
      </c>
      <c r="E10" s="11" t="n">
        <v>0.2117</v>
      </c>
      <c r="F10" s="11" t="n">
        <v>0</v>
      </c>
      <c r="H10" s="11" t="n">
        <v>10.43681</v>
      </c>
    </row>
    <row customHeight="1" ht="12.8" r="11" s="12">
      <c r="A11" s="11" t="inlineStr">
        <is>
          <t>2022-01-05</t>
        </is>
      </c>
      <c r="B11" s="11" t="inlineStr">
        <is>
          <t>Buy</t>
        </is>
      </c>
      <c r="C11" s="11" t="n">
        <v>48.65</v>
      </c>
      <c r="D11" s="11" t="n">
        <v>48.65</v>
      </c>
      <c r="E11" s="11" t="n">
        <v>-0.2187</v>
      </c>
      <c r="F11" s="11" t="n">
        <v>-0.2187</v>
      </c>
      <c r="H11" s="11" t="n">
        <v>-10.65069</v>
      </c>
    </row>
    <row customHeight="1" ht="12.8" r="12" s="12">
      <c r="A12" s="11" t="inlineStr">
        <is>
          <t>2022-01-05</t>
        </is>
      </c>
      <c r="B12" s="11" t="inlineStr">
        <is>
          <t>Sell</t>
        </is>
      </c>
      <c r="C12" s="11" t="n">
        <v>48.85</v>
      </c>
      <c r="D12" s="11" t="n">
        <v>48.85</v>
      </c>
      <c r="E12" s="11" t="n">
        <v>0.2187</v>
      </c>
      <c r="F12" s="11" t="n">
        <v>0</v>
      </c>
      <c r="H12" s="11" t="n">
        <v>10.687869</v>
      </c>
    </row>
    <row customHeight="1" ht="12.8" r="13" s="12">
      <c r="A13" s="11" t="inlineStr">
        <is>
          <t>2022-01-05</t>
        </is>
      </c>
      <c r="B13" s="11" t="inlineStr">
        <is>
          <t>Buy</t>
        </is>
      </c>
      <c r="C13" s="11" t="n">
        <v>49.2</v>
      </c>
      <c r="D13" s="11" t="n">
        <v>49.2</v>
      </c>
      <c r="E13" s="11" t="n">
        <v>-0.2244</v>
      </c>
      <c r="F13" s="11" t="n">
        <v>-0.2244</v>
      </c>
      <c r="H13" s="11" t="n">
        <v>-11.04048</v>
      </c>
    </row>
    <row customHeight="1" ht="12.8" r="14" s="12">
      <c r="A14" s="11" t="inlineStr">
        <is>
          <t>2022-02-23</t>
        </is>
      </c>
      <c r="B14" s="11" t="inlineStr">
        <is>
          <t>Sell</t>
        </is>
      </c>
      <c r="C14" s="11" t="n">
        <v>51.77</v>
      </c>
      <c r="E14" s="11" t="n">
        <v>0.2244</v>
      </c>
      <c r="F14" s="11" t="n">
        <v>0</v>
      </c>
      <c r="H14" s="11" t="n">
        <v>11.62</v>
      </c>
    </row>
    <row customHeight="1" ht="12.8" r="15" s="12">
      <c r="A15" s="11" t="inlineStr">
        <is>
          <t>2022-02-23</t>
        </is>
      </c>
      <c r="B15" s="11" t="inlineStr">
        <is>
          <t>Buy</t>
        </is>
      </c>
      <c r="C15" s="11" t="n">
        <v>51.77</v>
      </c>
      <c r="E15" s="11" t="n">
        <v>-0.1932</v>
      </c>
      <c r="F15" s="11" t="n">
        <v>-0.1932</v>
      </c>
      <c r="H15" s="11" t="n">
        <v>-10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37.xml><?xml version="1.0" encoding="utf-8"?>
<worksheet xmlns="http://schemas.openxmlformats.org/spreadsheetml/2006/main">
  <sheetPr filterMode="0">
    <outlinePr summaryBelow="1" summaryRight="1"/>
    <pageSetUpPr fitToPage="0"/>
  </sheetPr>
  <dimension ref="A1:AJ11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I10" activeCellId="0" pane="bottomLeft" sqref="I10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Annaly Capital Management. Inc.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5" r="3" s="12">
      <c r="A3" s="14" t="n">
        <v>44344</v>
      </c>
      <c r="B3" s="15" t="inlineStr">
        <is>
          <t>Buy</t>
        </is>
      </c>
      <c r="C3" s="16" t="n">
        <v>9.0098</v>
      </c>
      <c r="D3" s="16" t="n">
        <v>9.0098</v>
      </c>
      <c r="E3" s="17" t="n">
        <v>-1.1099</v>
      </c>
      <c r="F3" s="17" t="n">
        <v>-1.1099</v>
      </c>
      <c r="H3" s="16" t="n">
        <v>-10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n">
        <v>44356</v>
      </c>
      <c r="B4" s="15" t="inlineStr">
        <is>
          <t>Sell</t>
        </is>
      </c>
      <c r="C4" s="16" t="n">
        <v>9.6135</v>
      </c>
      <c r="D4" s="16" t="n">
        <v>9.6135</v>
      </c>
      <c r="E4" s="17" t="n">
        <v>1.1099</v>
      </c>
      <c r="F4" s="17" t="n">
        <v>1.1099</v>
      </c>
      <c r="H4" s="16" t="n">
        <v>10.67002365</v>
      </c>
    </row>
    <row customHeight="1" ht="12.8" r="5" s="12">
      <c r="A5" s="14" t="n">
        <v>44356</v>
      </c>
      <c r="B5" s="15" t="inlineStr">
        <is>
          <t>Buy</t>
        </is>
      </c>
      <c r="C5" s="16" t="n">
        <v>9.6302</v>
      </c>
      <c r="D5" s="16" t="n">
        <v>9.6302</v>
      </c>
      <c r="E5" s="17" t="n">
        <v>-1.0384</v>
      </c>
      <c r="F5" s="17" t="n">
        <v>-1.0384</v>
      </c>
      <c r="H5" s="16" t="n">
        <v>-9.99999968</v>
      </c>
    </row>
    <row customHeight="1" ht="12.8" r="6" s="12">
      <c r="A6" s="14" t="n">
        <v>44392</v>
      </c>
      <c r="B6" s="15" t="inlineStr">
        <is>
          <t>Buy</t>
        </is>
      </c>
      <c r="C6" s="16" t="n">
        <v>9.49221</v>
      </c>
      <c r="D6" s="16" t="n">
        <v>9.49221</v>
      </c>
      <c r="E6" s="17" t="n">
        <v>-1.1834</v>
      </c>
      <c r="F6" s="17" t="n">
        <v>-2.2218</v>
      </c>
      <c r="H6" s="16" t="n">
        <v>-10</v>
      </c>
    </row>
    <row customHeight="1" ht="12.8" r="7" s="12">
      <c r="A7" s="14" t="n">
        <v>44413</v>
      </c>
      <c r="B7" s="15" t="inlineStr">
        <is>
          <t>Buy</t>
        </is>
      </c>
      <c r="C7" s="16" t="n">
        <v>8.4</v>
      </c>
      <c r="D7" s="16" t="n">
        <v>8.4</v>
      </c>
      <c r="E7" s="17" t="n">
        <v>-1.1905</v>
      </c>
      <c r="F7" s="17" t="n">
        <v>-3.4123</v>
      </c>
      <c r="H7" s="16" t="n">
        <v>-10</v>
      </c>
    </row>
    <row customHeight="1" ht="12.8" r="8" s="12">
      <c r="A8" s="14" t="inlineStr">
        <is>
          <t>2021-09-22</t>
        </is>
      </c>
      <c r="B8" s="15" t="inlineStr">
        <is>
          <t>Sell</t>
        </is>
      </c>
      <c r="C8" s="16" t="n">
        <v>8.835699999999999</v>
      </c>
      <c r="D8" s="16" t="n">
        <v>8.835699999999999</v>
      </c>
      <c r="E8" s="17" t="n">
        <v>3.4123</v>
      </c>
      <c r="F8" s="17" t="n">
        <v>0</v>
      </c>
      <c r="H8" s="16" t="n">
        <v>30.15005911</v>
      </c>
    </row>
    <row customHeight="1" ht="12.8" r="9" s="12">
      <c r="A9" s="14" t="inlineStr">
        <is>
          <t>2021-09-23</t>
        </is>
      </c>
      <c r="B9" s="15" t="inlineStr">
        <is>
          <t>Buy</t>
        </is>
      </c>
      <c r="C9" s="16" t="n">
        <v>8.9198</v>
      </c>
      <c r="D9" s="16" t="n">
        <v>8.9198</v>
      </c>
      <c r="E9" s="17" t="n">
        <v>-1.1211</v>
      </c>
      <c r="F9" s="17" t="n">
        <v>-1.1211</v>
      </c>
      <c r="H9" s="16" t="n">
        <v>-9.99998778</v>
      </c>
    </row>
    <row customHeight="1" ht="12.8" r="10" s="12">
      <c r="A10" s="11" t="inlineStr">
        <is>
          <t>2021-12-17</t>
        </is>
      </c>
      <c r="B10" s="11" t="inlineStr">
        <is>
          <t>Buy</t>
        </is>
      </c>
      <c r="C10" s="11" t="n">
        <v>8.43</v>
      </c>
      <c r="D10" s="11" t="n">
        <v>8.43</v>
      </c>
      <c r="E10" s="11" t="n">
        <v>-1.2579</v>
      </c>
      <c r="F10" s="11" t="n">
        <v>-2.379</v>
      </c>
      <c r="H10" s="11" t="n">
        <v>-10.6</v>
      </c>
    </row>
    <row customHeight="1" ht="12.8" r="11" s="12">
      <c r="A11" s="11" t="inlineStr">
        <is>
          <t>2022-01-24</t>
        </is>
      </c>
      <c r="B11" s="11" t="inlineStr">
        <is>
          <t>Buy</t>
        </is>
      </c>
      <c r="C11" s="11" t="n">
        <v>7.38</v>
      </c>
      <c r="D11" s="11" t="n">
        <v>7.38</v>
      </c>
      <c r="E11" s="11" t="n">
        <v>-1.355</v>
      </c>
      <c r="F11" s="11" t="n">
        <v>-3.734</v>
      </c>
      <c r="H11" s="11" t="n">
        <v>-10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38.xml><?xml version="1.0" encoding="utf-8"?>
<worksheet xmlns="http://schemas.openxmlformats.org/spreadsheetml/2006/main">
  <sheetPr filterMode="0">
    <outlinePr summaryBelow="1" summaryRight="1"/>
    <pageSetUpPr fitToPage="0"/>
  </sheetPr>
  <dimension ref="A1:AJ5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D3" activeCellId="0" pane="bottomLeft" sqref="D3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National Retail Properties, Inc.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2.8" r="3" s="12">
      <c r="A3" s="14" t="n">
        <v>44414</v>
      </c>
      <c r="B3" s="15" t="inlineStr">
        <is>
          <t>Buy</t>
        </is>
      </c>
      <c r="C3" s="16" t="n">
        <v>48.8043</v>
      </c>
      <c r="D3" s="16" t="n">
        <v>48.8043</v>
      </c>
      <c r="E3" s="17" t="n">
        <v>-0.2049</v>
      </c>
      <c r="F3" s="17" t="n">
        <v>-0.2049</v>
      </c>
      <c r="H3" s="16" t="n">
        <v>-10.00000107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inlineStr">
        <is>
          <t>2021-09-27</t>
        </is>
      </c>
      <c r="B4" s="15" t="inlineStr">
        <is>
          <t>Buy</t>
        </is>
      </c>
      <c r="C4" s="16" t="n">
        <v>48.6817275</v>
      </c>
      <c r="D4" s="16" t="n">
        <v>48.6817275</v>
      </c>
      <c r="E4" s="17" t="n">
        <v>-0.2279</v>
      </c>
      <c r="F4" s="17" t="n">
        <v>-0.4328</v>
      </c>
      <c r="H4" s="16" t="n">
        <v>-10.01</v>
      </c>
    </row>
    <row customHeight="1" ht="12.8" r="5" s="12">
      <c r="A5" s="11" t="inlineStr">
        <is>
          <t>2022-01-21</t>
        </is>
      </c>
      <c r="B5" s="11" t="inlineStr">
        <is>
          <t>Buy</t>
        </is>
      </c>
      <c r="C5" s="11" t="n">
        <v>43.61</v>
      </c>
      <c r="D5" s="11" t="n">
        <v>43.61</v>
      </c>
      <c r="E5" s="11" t="n">
        <v>-0.2294</v>
      </c>
      <c r="F5" s="11" t="n">
        <v>-0.6622</v>
      </c>
      <c r="H5" s="11" t="n">
        <v>-10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39.xml><?xml version="1.0" encoding="utf-8"?>
<worksheet xmlns="http://schemas.openxmlformats.org/spreadsheetml/2006/main">
  <sheetPr filterMode="0">
    <outlinePr summaryBelow="1" summaryRight="1"/>
    <pageSetUpPr fitToPage="0"/>
  </sheetPr>
  <dimension ref="A1:AJ23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8" xSplit="0" ySplit="1"/>
      <selection activeCell="A1" activeCellId="0" pane="topLeft" sqref="A1"/>
      <selection activeCell="A21" activeCellId="0" pane="bottomLeft" sqref="A21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Nokia Corporation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SUMPRODUCT(YEAR(A3:A1000)=2021,MONTH(A3:A1000)=5,H3:H1000)</f>
        <v/>
      </c>
      <c r="W2" s="15" t="inlineStr">
        <is>
          <t>June</t>
        </is>
      </c>
      <c r="X2" s="16">
        <f>SUMPRODUCT(YEAR(A3:A1000)=2021,MONTH(A3:A1000)=6,H3:H1000)</f>
        <v/>
      </c>
      <c r="Y2" s="15" t="inlineStr">
        <is>
          <t>July</t>
        </is>
      </c>
      <c r="Z2" s="16">
        <f>SUMPRODUCT(YEAR(A3:A1000)=2021,MONTH(A3:A1000)=7,H3:H1000)</f>
        <v/>
      </c>
      <c r="AA2" s="15" t="inlineStr">
        <is>
          <t>August</t>
        </is>
      </c>
      <c r="AB2" s="16">
        <f>SUMPRODUCT(YEAR(A3:A1000)=2021,YEAR(A3:A1000)=2021,MONTH(A3:A1000)=8,H3:H1000)</f>
        <v/>
      </c>
      <c r="AC2" s="15" t="inlineStr">
        <is>
          <t>September</t>
        </is>
      </c>
      <c r="AD2" s="16">
        <f>SUMPRODUCT(YEAR(A3:A1000)=2021,MONTH(A3:A1000)=9,H3:H1000)</f>
        <v/>
      </c>
      <c r="AE2" s="15" t="inlineStr">
        <is>
          <t>October</t>
        </is>
      </c>
      <c r="AF2" s="16">
        <f>SUMPRODUCT(YEAR(A3:A1000)=2021,MONTH(A3:A1000)=10,H3:H1000)</f>
        <v/>
      </c>
      <c r="AG2" s="15" t="inlineStr">
        <is>
          <t>November</t>
        </is>
      </c>
      <c r="AH2" s="16">
        <f>SUMPRODUCT(YEAR(A3:A1000)=2021,MONTH(A3:A1000)=11,H3:H1000)</f>
        <v/>
      </c>
      <c r="AI2" s="15" t="inlineStr">
        <is>
          <t>December</t>
        </is>
      </c>
      <c r="AJ2" s="16">
        <f>SUMPRODUCT(YEAR(A3:A1000)=2021,MONTH(A3:A1000)=12,H3:H1000)</f>
        <v/>
      </c>
    </row>
    <row customHeight="1" ht="15" r="3" s="12">
      <c r="A3" s="14" t="n">
        <v>44344</v>
      </c>
      <c r="B3" s="15" t="inlineStr">
        <is>
          <t>Buy</t>
        </is>
      </c>
      <c r="C3" s="16" t="n">
        <v>4.98</v>
      </c>
      <c r="D3" s="16" t="n">
        <v>4.98</v>
      </c>
      <c r="E3" s="17" t="n">
        <v>-2.0008</v>
      </c>
      <c r="F3" s="17" t="n">
        <v>-2.0008</v>
      </c>
      <c r="H3" s="16" t="n">
        <v>-10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n">
        <v>44349</v>
      </c>
      <c r="B4" s="15" t="inlineStr">
        <is>
          <t>Sell</t>
        </is>
      </c>
      <c r="C4" s="16" t="n">
        <v>5.38</v>
      </c>
      <c r="D4" s="16" t="n">
        <v>5.38</v>
      </c>
      <c r="E4" s="17" t="n">
        <v>2.0008</v>
      </c>
      <c r="F4" s="17" t="n">
        <v>2.0008</v>
      </c>
      <c r="H4" s="16" t="n">
        <v>10.8032</v>
      </c>
    </row>
    <row customHeight="1" ht="12.8" r="5" s="12">
      <c r="A5" s="14" t="n">
        <v>44349</v>
      </c>
      <c r="B5" s="15" t="inlineStr">
        <is>
          <t>Buy</t>
        </is>
      </c>
      <c r="C5" s="16" t="n">
        <v>5.4499</v>
      </c>
      <c r="D5" s="16" t="n">
        <v>5.4499</v>
      </c>
      <c r="E5" s="17" t="n">
        <v>-1.8349</v>
      </c>
      <c r="F5" s="17" t="n">
        <v>-1.8349</v>
      </c>
      <c r="H5" s="16" t="n">
        <v>-10.00002151</v>
      </c>
    </row>
    <row customHeight="1" ht="12.8" r="6" s="12">
      <c r="A6" s="14" t="n">
        <v>44390</v>
      </c>
      <c r="B6" s="15" t="inlineStr">
        <is>
          <t>Sell</t>
        </is>
      </c>
      <c r="C6" s="16" t="n">
        <v>5.834</v>
      </c>
      <c r="D6" s="16" t="n">
        <v>5.834</v>
      </c>
      <c r="E6" s="17" t="n">
        <v>1.8349</v>
      </c>
      <c r="F6" s="17" t="n">
        <v>1.8349</v>
      </c>
      <c r="H6" s="16" t="n">
        <v>10.7048</v>
      </c>
    </row>
    <row customHeight="1" ht="12.8" r="7" s="12">
      <c r="A7" s="14" t="n">
        <v>44392</v>
      </c>
      <c r="B7" s="15" t="inlineStr">
        <is>
          <t>Buy</t>
        </is>
      </c>
      <c r="C7" s="16" t="n">
        <v>5.72</v>
      </c>
      <c r="D7" s="16" t="n">
        <v>5.72</v>
      </c>
      <c r="E7" s="17" t="n">
        <v>-1.7483</v>
      </c>
      <c r="F7" s="17" t="n">
        <v>-1.7483</v>
      </c>
      <c r="H7" s="16" t="n">
        <v>-10</v>
      </c>
    </row>
    <row customHeight="1" ht="12.8" r="8" s="12">
      <c r="A8" s="14" t="n">
        <v>44406</v>
      </c>
      <c r="B8" s="15" t="inlineStr">
        <is>
          <t>Sell</t>
        </is>
      </c>
      <c r="C8" s="16" t="n">
        <v>6.1145</v>
      </c>
      <c r="D8" s="16" t="n">
        <v>6.1145</v>
      </c>
      <c r="E8" s="17" t="n">
        <v>1.7483</v>
      </c>
      <c r="F8" s="17" t="n">
        <v>1.7483</v>
      </c>
      <c r="H8" s="16" t="n">
        <v>10.68998035</v>
      </c>
    </row>
    <row customHeight="1" ht="12.8" r="9" s="12">
      <c r="A9" s="14" t="n">
        <v>44410</v>
      </c>
      <c r="B9" s="15" t="inlineStr">
        <is>
          <t>Buy</t>
        </is>
      </c>
      <c r="C9" s="16" t="n">
        <v>6.1362</v>
      </c>
      <c r="D9" s="16" t="n">
        <v>6.1362</v>
      </c>
      <c r="E9" s="17" t="n">
        <v>-1.6313</v>
      </c>
      <c r="F9" s="17" t="n">
        <v>-1.6313</v>
      </c>
      <c r="H9" s="16" t="n">
        <v>-10</v>
      </c>
    </row>
    <row customHeight="1" ht="12.8" r="10" s="12">
      <c r="A10" s="14" t="inlineStr">
        <is>
          <t>2021-09-21</t>
        </is>
      </c>
      <c r="B10" s="15" t="inlineStr">
        <is>
          <t>Buy</t>
        </is>
      </c>
      <c r="C10" s="16" t="n">
        <v>6.05409</v>
      </c>
      <c r="D10" s="16" t="n">
        <v>6.05409</v>
      </c>
      <c r="E10" s="17" t="n">
        <v>-1.8553</v>
      </c>
      <c r="F10" s="17" t="n">
        <v>-3.4866</v>
      </c>
      <c r="H10" s="16" t="n">
        <v>-10.01</v>
      </c>
    </row>
    <row customHeight="1" ht="12.8" r="11" s="12">
      <c r="A11" s="14" t="inlineStr">
        <is>
          <t>2021-09-21</t>
        </is>
      </c>
      <c r="B11" s="15" t="inlineStr">
        <is>
          <t>Buy</t>
        </is>
      </c>
      <c r="C11" s="16" t="n">
        <v>6.01334475</v>
      </c>
      <c r="D11" s="16" t="n">
        <v>6.01334475</v>
      </c>
      <c r="E11" s="17" t="n">
        <v>-1.8519</v>
      </c>
      <c r="F11" s="17" t="n">
        <v>-5.3385</v>
      </c>
      <c r="H11" s="16" t="n">
        <v>-10</v>
      </c>
    </row>
    <row customHeight="1" ht="12.8" r="12" s="12">
      <c r="A12" s="14" t="inlineStr">
        <is>
          <t>2021-09-21</t>
        </is>
      </c>
      <c r="B12" s="15" t="inlineStr">
        <is>
          <t>Buy</t>
        </is>
      </c>
      <c r="C12" s="16" t="n">
        <v>5.99447349375</v>
      </c>
      <c r="D12" s="16" t="n">
        <v>5.99447349375</v>
      </c>
      <c r="E12" s="17" t="n">
        <v>-1.8484</v>
      </c>
      <c r="F12" s="17" t="n">
        <v>-7.1869</v>
      </c>
      <c r="H12" s="16" t="n">
        <v>-9.99</v>
      </c>
    </row>
    <row customHeight="1" ht="12.8" r="13" s="12">
      <c r="A13" s="14" t="inlineStr">
        <is>
          <t>2021-12-27</t>
        </is>
      </c>
      <c r="B13" s="15" t="inlineStr">
        <is>
          <t>Sell</t>
        </is>
      </c>
      <c r="C13" s="16" t="n">
        <v>6.3</v>
      </c>
      <c r="D13" s="16" t="n">
        <v>6.3</v>
      </c>
      <c r="E13" s="17" t="n">
        <v>7.1869</v>
      </c>
      <c r="F13" s="17" t="n">
        <v>0</v>
      </c>
      <c r="H13" s="16" t="n">
        <v>45.32</v>
      </c>
    </row>
    <row customHeight="1" ht="12.8" r="14" s="12">
      <c r="A14" s="11" t="inlineStr">
        <is>
          <t>2021-12-28</t>
        </is>
      </c>
      <c r="B14" s="11" t="inlineStr">
        <is>
          <t>Buy</t>
        </is>
      </c>
      <c r="C14" s="11" t="n">
        <v>6.29</v>
      </c>
      <c r="D14" s="11" t="n">
        <v>6.29</v>
      </c>
      <c r="E14" s="11" t="n">
        <v>-1.5873</v>
      </c>
      <c r="F14" s="11" t="n">
        <v>-1.5873</v>
      </c>
      <c r="H14" s="11" t="n">
        <v>-9.99</v>
      </c>
    </row>
    <row customHeight="1" ht="12.8" r="15" s="12">
      <c r="A15" s="14" t="inlineStr">
        <is>
          <t>2021-12-28</t>
        </is>
      </c>
      <c r="B15" s="15" t="inlineStr">
        <is>
          <t>Sell</t>
        </is>
      </c>
      <c r="C15" s="16" t="n">
        <v>6.32</v>
      </c>
      <c r="D15" s="16" t="n">
        <v>6.32</v>
      </c>
      <c r="E15" s="17" t="n">
        <v>1.5873</v>
      </c>
      <c r="F15" s="17" t="n">
        <v>0</v>
      </c>
      <c r="H15" s="16" t="n">
        <v>10.02</v>
      </c>
    </row>
    <row customHeight="1" ht="12.8" r="16" s="12">
      <c r="A16" s="11" t="inlineStr">
        <is>
          <t>2021-12-29</t>
        </is>
      </c>
      <c r="B16" s="11" t="inlineStr">
        <is>
          <t>Buy</t>
        </is>
      </c>
      <c r="C16" s="11" t="n">
        <v>6.3</v>
      </c>
      <c r="D16" s="11" t="n">
        <v>6.3</v>
      </c>
      <c r="E16" s="11" t="n">
        <v>-1.5898</v>
      </c>
      <c r="F16" s="11" t="n">
        <v>-1.5898</v>
      </c>
      <c r="H16" s="11" t="n">
        <v>-10.01574</v>
      </c>
    </row>
    <row customHeight="1" ht="12.8" r="17" s="12">
      <c r="A17" s="11" t="inlineStr">
        <is>
          <t>2022-01-21</t>
        </is>
      </c>
      <c r="B17" s="11" t="inlineStr">
        <is>
          <t>Buy</t>
        </is>
      </c>
      <c r="C17" s="11" t="n">
        <v>5.62</v>
      </c>
      <c r="D17" s="11" t="n">
        <v>5.62</v>
      </c>
      <c r="E17" s="11" t="n">
        <v>-1.7825</v>
      </c>
      <c r="F17" s="11" t="n">
        <v>-3.3723</v>
      </c>
      <c r="H17" s="11" t="n">
        <v>-10.02</v>
      </c>
    </row>
    <row customHeight="1" ht="12.8" r="18" s="12">
      <c r="A18" s="11" t="inlineStr">
        <is>
          <t>2022-02-01</t>
        </is>
      </c>
      <c r="B18" s="11" t="inlineStr">
        <is>
          <t>Sell</t>
        </is>
      </c>
      <c r="C18" s="11" t="n">
        <v>5.92</v>
      </c>
      <c r="E18" s="11" t="n">
        <v>3.3723</v>
      </c>
      <c r="F18" s="11" t="n">
        <v>0</v>
      </c>
      <c r="H18" s="11" t="n">
        <v>19.96</v>
      </c>
    </row>
    <row customHeight="1" ht="12.8" r="19" s="12">
      <c r="A19" s="11" t="inlineStr">
        <is>
          <t>2022-02-01</t>
        </is>
      </c>
      <c r="B19" s="11" t="inlineStr">
        <is>
          <t>Buy</t>
        </is>
      </c>
      <c r="C19" s="11" t="n">
        <v>5.93</v>
      </c>
      <c r="E19" s="11" t="n">
        <v>-1.6863</v>
      </c>
      <c r="F19" s="11" t="n">
        <v>-1.6863</v>
      </c>
      <c r="H19" s="11" t="n">
        <v>-10</v>
      </c>
    </row>
    <row customHeight="1" ht="12.8" r="20" s="12">
      <c r="A20" s="11" t="inlineStr">
        <is>
          <t>2022-02-24</t>
        </is>
      </c>
      <c r="B20" s="11" t="inlineStr">
        <is>
          <t>Buy</t>
        </is>
      </c>
      <c r="C20" s="11" t="n">
        <v>5.21</v>
      </c>
      <c r="D20" s="11" t="n">
        <v>5.21</v>
      </c>
      <c r="E20" s="11" t="n">
        <v>-1.9305</v>
      </c>
      <c r="F20" s="11" t="n">
        <v>-3.6168</v>
      </c>
      <c r="H20" s="11" t="n">
        <v>-10.06</v>
      </c>
    </row>
    <row customHeight="1" ht="12.8" r="21" s="12">
      <c r="A21" s="11" t="inlineStr">
        <is>
          <t>2022-03-07</t>
        </is>
      </c>
      <c r="B21" s="11" t="inlineStr">
        <is>
          <t>Buy</t>
        </is>
      </c>
      <c r="C21" s="11" t="n">
        <v>4.65</v>
      </c>
      <c r="D21" s="11" t="n">
        <v>4.65</v>
      </c>
      <c r="E21" s="11" t="n">
        <v>-2.1459</v>
      </c>
      <c r="F21" s="11" t="n">
        <v>-5.7627</v>
      </c>
      <c r="H21" s="11" t="n">
        <v>-9.98</v>
      </c>
    </row>
    <row customHeight="1" ht="12.8" r="22" s="12">
      <c r="A22" s="11" t="inlineStr">
        <is>
          <t>2022-03-29</t>
        </is>
      </c>
      <c r="B22" s="11" t="inlineStr">
        <is>
          <t>Sell</t>
        </is>
      </c>
      <c r="C22" s="11" t="n">
        <v>5.54</v>
      </c>
      <c r="E22" s="11" t="n">
        <v>5.7627</v>
      </c>
      <c r="F22" s="11" t="n">
        <v>0</v>
      </c>
      <c r="H22" s="11" t="n">
        <v>31.93</v>
      </c>
    </row>
    <row customHeight="1" ht="12.8" r="23" s="12">
      <c r="A23" s="11" t="inlineStr">
        <is>
          <t>2022-03-29</t>
        </is>
      </c>
      <c r="B23" s="11" t="inlineStr">
        <is>
          <t>Buy</t>
        </is>
      </c>
      <c r="C23" s="11" t="n">
        <v>5.51</v>
      </c>
      <c r="E23" s="11" t="n">
        <v>-3.6298</v>
      </c>
      <c r="F23" s="11" t="n">
        <v>-3.6298</v>
      </c>
      <c r="H23" s="11" t="n">
        <v>-20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J46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8" xSplit="0" ySplit="1"/>
      <selection activeCell="A1" activeCellId="0" pane="topLeft" sqref="A1"/>
      <selection activeCell="A43" activeCellId="0" pane="bottomLeft" sqref="A43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Advanced Micro Devices, Inc. Common Stock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5" r="3" s="12">
      <c r="A3" s="14" t="n">
        <v>44344</v>
      </c>
      <c r="B3" s="15" t="inlineStr">
        <is>
          <t>Buy</t>
        </is>
      </c>
      <c r="C3" s="16" t="n">
        <v>78.0031</v>
      </c>
      <c r="E3" s="17" t="n">
        <v>-0.1282</v>
      </c>
      <c r="F3" s="17" t="n">
        <v>-0.1282</v>
      </c>
      <c r="H3" s="16" t="n">
        <v>-9.996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n">
        <v>44348</v>
      </c>
      <c r="B4" s="15" t="inlineStr">
        <is>
          <t>Sell</t>
        </is>
      </c>
      <c r="C4" s="16" t="n">
        <v>82.05929999999999</v>
      </c>
      <c r="E4" s="17" t="n">
        <v>0.1282</v>
      </c>
      <c r="F4" s="17" t="n">
        <v>0.1282</v>
      </c>
      <c r="H4" s="16" t="n">
        <v>10.52</v>
      </c>
    </row>
    <row customHeight="1" ht="12.8" r="5" s="12">
      <c r="A5" s="14" t="n">
        <v>44348</v>
      </c>
      <c r="B5" s="15" t="inlineStr">
        <is>
          <t>Buy</t>
        </is>
      </c>
      <c r="C5" s="16" t="n">
        <v>81.4845</v>
      </c>
      <c r="E5" s="17" t="n">
        <v>-0.1226</v>
      </c>
      <c r="F5" s="17" t="n">
        <v>-0.1226</v>
      </c>
      <c r="H5" s="16" t="n">
        <v>-9.9899997</v>
      </c>
    </row>
    <row customHeight="1" ht="12.8" r="6" s="12">
      <c r="A6" s="14" t="n">
        <v>44371</v>
      </c>
      <c r="B6" s="15" t="inlineStr">
        <is>
          <t>Sell</t>
        </is>
      </c>
      <c r="C6" s="16" t="n">
        <v>86.29689999999999</v>
      </c>
      <c r="E6" s="17" t="n">
        <v>0.1226</v>
      </c>
      <c r="F6" s="17" t="n">
        <v>0.1226</v>
      </c>
      <c r="H6" s="16" t="n">
        <v>10.57999994</v>
      </c>
    </row>
    <row customHeight="1" ht="12.8" r="7" s="12">
      <c r="A7" s="14" t="n">
        <v>44371</v>
      </c>
      <c r="B7" s="15" t="inlineStr">
        <is>
          <t>Buy</t>
        </is>
      </c>
      <c r="C7" s="16" t="n">
        <v>86.5052</v>
      </c>
      <c r="E7" s="17" t="n">
        <v>-0.1156</v>
      </c>
      <c r="F7" s="17" t="n">
        <v>-0.1156</v>
      </c>
      <c r="H7" s="16" t="n">
        <v>-10.00000112</v>
      </c>
    </row>
    <row customHeight="1" ht="12.8" r="8" s="12">
      <c r="A8" s="14" t="n">
        <v>44377</v>
      </c>
      <c r="B8" s="15" t="inlineStr">
        <is>
          <t>Sell</t>
        </is>
      </c>
      <c r="C8" s="16" t="n">
        <v>93.39</v>
      </c>
      <c r="E8" s="17" t="n">
        <v>0.1156</v>
      </c>
      <c r="F8" s="17" t="n">
        <v>0.1156</v>
      </c>
      <c r="H8" s="16" t="n">
        <v>10.7959</v>
      </c>
    </row>
    <row customHeight="1" ht="12.8" r="9" s="12">
      <c r="A9" s="14" t="n">
        <v>44377</v>
      </c>
      <c r="B9" s="15" t="inlineStr">
        <is>
          <t>Buy</t>
        </is>
      </c>
      <c r="C9" s="16" t="n">
        <v>94.15000000000001</v>
      </c>
      <c r="E9" s="17" t="n">
        <v>-0.1064</v>
      </c>
      <c r="F9" s="17" t="n">
        <v>-0.1064</v>
      </c>
      <c r="H9" s="16" t="n">
        <v>-10</v>
      </c>
    </row>
    <row customHeight="1" ht="12.8" r="10" s="12">
      <c r="A10" s="14" t="n">
        <v>44406</v>
      </c>
      <c r="B10" s="15" t="inlineStr">
        <is>
          <t>Sell</t>
        </is>
      </c>
      <c r="C10" s="16" t="n">
        <v>101.1278</v>
      </c>
      <c r="E10" s="17" t="n">
        <v>0.1064</v>
      </c>
      <c r="F10" s="17" t="n">
        <v>0.1064</v>
      </c>
      <c r="H10" s="16" t="n">
        <v>10.75999792</v>
      </c>
    </row>
    <row customHeight="1" ht="12.8" r="11" s="12">
      <c r="A11" s="14" t="n">
        <v>44411</v>
      </c>
      <c r="B11" s="15" t="inlineStr">
        <is>
          <t>Buy</t>
        </is>
      </c>
      <c r="C11" s="16" t="n">
        <v>110.011</v>
      </c>
      <c r="E11" s="17" t="n">
        <v>-0.09089999999999999</v>
      </c>
      <c r="F11" s="17" t="n">
        <v>-0.09089999999999999</v>
      </c>
      <c r="H11" s="16" t="n">
        <v>-9.999999900000001</v>
      </c>
    </row>
    <row customHeight="1" ht="12.8" r="12" s="12">
      <c r="A12" s="14" t="n">
        <v>44412</v>
      </c>
      <c r="B12" s="15" t="inlineStr">
        <is>
          <t>Sell</t>
        </is>
      </c>
      <c r="C12" s="16" t="n">
        <v>119.692</v>
      </c>
      <c r="E12" s="17" t="n">
        <v>0.09089999999999999</v>
      </c>
      <c r="F12" s="17" t="n">
        <v>0.09089999999999999</v>
      </c>
      <c r="H12" s="16" t="n">
        <v>10.8800028</v>
      </c>
    </row>
    <row customHeight="1" ht="12.8" r="13" s="12">
      <c r="A13" s="14" t="n">
        <v>44418</v>
      </c>
      <c r="B13" s="15" t="inlineStr">
        <is>
          <t>Buy</t>
        </is>
      </c>
      <c r="C13" s="16" t="n">
        <v>105.1525</v>
      </c>
      <c r="E13" s="17" t="n">
        <v>-0.0951</v>
      </c>
      <c r="F13" s="17" t="n">
        <v>-0.186</v>
      </c>
      <c r="H13" s="16" t="n">
        <v>-10.00000275</v>
      </c>
    </row>
    <row customHeight="1" ht="12.8" r="14" s="12">
      <c r="A14" s="14" t="n">
        <v>44421</v>
      </c>
      <c r="B14" s="15" t="inlineStr">
        <is>
          <t>Sell</t>
        </is>
      </c>
      <c r="C14" s="16" t="n">
        <v>111.4</v>
      </c>
      <c r="E14" s="17" t="n">
        <v>0.0951</v>
      </c>
      <c r="F14" s="17" t="n">
        <v>0</v>
      </c>
      <c r="H14" s="16" t="n">
        <v>10.59</v>
      </c>
    </row>
    <row customHeight="1" ht="12.8" r="15" s="12">
      <c r="A15" s="14" t="n">
        <v>44432</v>
      </c>
      <c r="B15" s="15" t="inlineStr">
        <is>
          <t>Buy</t>
        </is>
      </c>
      <c r="C15" s="16" t="n">
        <v>108.93</v>
      </c>
      <c r="E15" s="17" t="n">
        <v>-0.09180000000000001</v>
      </c>
      <c r="F15" s="17" t="n">
        <v>-0.09180000000000001</v>
      </c>
      <c r="H15" s="16" t="n">
        <v>-10</v>
      </c>
    </row>
    <row customHeight="1" ht="12.8" r="16" s="12">
      <c r="A16" s="14" t="inlineStr">
        <is>
          <t>2021-10-18</t>
        </is>
      </c>
      <c r="B16" s="15" t="inlineStr">
        <is>
          <t>Sell</t>
        </is>
      </c>
      <c r="C16" s="16" t="n">
        <v>115.6863</v>
      </c>
      <c r="E16" s="17" t="n">
        <v>0.09180000000000001</v>
      </c>
      <c r="F16" s="17" t="n">
        <v>0</v>
      </c>
      <c r="H16" s="16" t="n">
        <v>10.62000234</v>
      </c>
    </row>
    <row customHeight="1" ht="12.8" r="17" s="12">
      <c r="A17" s="14" t="inlineStr">
        <is>
          <t>2021-10-20</t>
        </is>
      </c>
      <c r="B17" s="15" t="inlineStr">
        <is>
          <t>Buy</t>
        </is>
      </c>
      <c r="C17" s="16" t="n">
        <v>116.2791</v>
      </c>
      <c r="E17" s="17" t="n">
        <v>-0.08599999999999999</v>
      </c>
      <c r="F17" s="17" t="n">
        <v>-0.08599999999999999</v>
      </c>
      <c r="H17" s="16" t="n">
        <v>-10.0000026</v>
      </c>
    </row>
    <row customHeight="1" ht="12.8" r="18" s="12">
      <c r="A18" s="14" t="inlineStr">
        <is>
          <t>2021-10-25</t>
        </is>
      </c>
      <c r="B18" s="15" t="inlineStr">
        <is>
          <t>Sell</t>
        </is>
      </c>
      <c r="C18" s="16" t="n">
        <v>123.275</v>
      </c>
      <c r="E18" s="17" t="n">
        <v>0.08599999999999999</v>
      </c>
      <c r="F18" s="17" t="n">
        <v>0</v>
      </c>
      <c r="H18" s="16" t="n">
        <v>10.6</v>
      </c>
    </row>
    <row customHeight="1" ht="12.8" r="19" s="12">
      <c r="A19" s="14" t="inlineStr">
        <is>
          <t>2021-10-25</t>
        </is>
      </c>
      <c r="B19" s="15" t="inlineStr">
        <is>
          <t>Buy</t>
        </is>
      </c>
      <c r="C19" s="16" t="n">
        <v>122.725</v>
      </c>
      <c r="E19" s="17" t="n">
        <v>-0.0815</v>
      </c>
      <c r="F19" s="17" t="n">
        <v>-0.0815</v>
      </c>
      <c r="H19" s="16" t="n">
        <v>-10</v>
      </c>
    </row>
    <row customHeight="1" ht="12.8" r="20" s="12">
      <c r="A20" s="14" t="inlineStr">
        <is>
          <t>2021-11-03</t>
        </is>
      </c>
      <c r="B20" s="15" t="inlineStr">
        <is>
          <t>Sell</t>
        </is>
      </c>
      <c r="C20" s="16" t="n">
        <v>127.64</v>
      </c>
      <c r="E20" s="17" t="n">
        <v>0.0815</v>
      </c>
      <c r="F20" s="17" t="n">
        <v>0</v>
      </c>
      <c r="H20" s="16" t="n">
        <v>10.4</v>
      </c>
    </row>
    <row customHeight="1" ht="12.8" r="21" s="12">
      <c r="A21" s="14" t="inlineStr">
        <is>
          <t>2021-11-03</t>
        </is>
      </c>
      <c r="B21" s="15" t="inlineStr">
        <is>
          <t>Buy</t>
        </is>
      </c>
      <c r="C21" s="16" t="n">
        <v>128.77</v>
      </c>
      <c r="E21" s="17" t="n">
        <v>-0.07770000000000001</v>
      </c>
      <c r="F21" s="17" t="n">
        <v>-0.07770000000000001</v>
      </c>
      <c r="H21" s="16" t="n">
        <v>-10.01</v>
      </c>
    </row>
    <row customHeight="1" ht="12.8" r="22" s="12">
      <c r="A22" s="14" t="inlineStr">
        <is>
          <t>2021-11-05</t>
        </is>
      </c>
      <c r="B22" s="15" t="inlineStr">
        <is>
          <t>Sell</t>
        </is>
      </c>
      <c r="C22" s="16" t="n">
        <v>139.06</v>
      </c>
      <c r="E22" s="17" t="n">
        <v>0.07770000000000001</v>
      </c>
      <c r="F22" s="17" t="n">
        <v>0</v>
      </c>
      <c r="H22" s="16" t="n">
        <v>10.8</v>
      </c>
    </row>
    <row customHeight="1" ht="12.8" r="23" s="12">
      <c r="A23" s="14" t="inlineStr">
        <is>
          <t>2021-11-05</t>
        </is>
      </c>
      <c r="B23" s="15" t="inlineStr">
        <is>
          <t>Buy</t>
        </is>
      </c>
      <c r="C23" s="16" t="n">
        <v>138.95</v>
      </c>
      <c r="E23" s="17" t="n">
        <v>-0.07199999999999999</v>
      </c>
      <c r="F23" s="17" t="n">
        <v>-0.07199999999999999</v>
      </c>
      <c r="H23" s="16" t="n">
        <v>-10</v>
      </c>
    </row>
    <row customHeight="1" ht="12.8" r="24" s="12">
      <c r="A24" s="14" t="inlineStr">
        <is>
          <t>2021-11-08</t>
        </is>
      </c>
      <c r="B24" s="15" t="inlineStr">
        <is>
          <t>Sell</t>
        </is>
      </c>
      <c r="C24" s="16" t="n">
        <v>151.37</v>
      </c>
      <c r="E24" s="17" t="n">
        <v>0.07199999999999999</v>
      </c>
      <c r="F24" s="17" t="n">
        <v>0</v>
      </c>
      <c r="H24" s="16" t="n">
        <v>10.9</v>
      </c>
    </row>
    <row customHeight="1" ht="12.8" r="25" s="12">
      <c r="A25" s="14" t="inlineStr">
        <is>
          <t>2021-11-08</t>
        </is>
      </c>
      <c r="B25" s="15" t="inlineStr">
        <is>
          <t>Buy</t>
        </is>
      </c>
      <c r="C25" s="16" t="n">
        <v>151.38</v>
      </c>
      <c r="E25" s="17" t="n">
        <v>-0.06610000000000001</v>
      </c>
      <c r="F25" s="17" t="n">
        <v>-0.06610000000000001</v>
      </c>
      <c r="H25" s="16" t="n">
        <v>-10.01</v>
      </c>
    </row>
    <row customHeight="1" ht="12.8" r="26" s="12">
      <c r="A26" s="14" t="n">
        <v>44522</v>
      </c>
      <c r="B26" s="15" t="inlineStr">
        <is>
          <t>Sell</t>
        </is>
      </c>
      <c r="C26" s="16" t="n">
        <v>160.81</v>
      </c>
      <c r="E26" s="17" t="n">
        <v>0.06610000000000001</v>
      </c>
      <c r="F26" s="17" t="n">
        <v>0</v>
      </c>
      <c r="H26" s="16" t="n">
        <v>10.63</v>
      </c>
    </row>
    <row customHeight="1" ht="12.8" r="27" s="12">
      <c r="A27" s="14" t="n">
        <v>44522</v>
      </c>
      <c r="B27" s="15" t="inlineStr">
        <is>
          <t>Buy</t>
        </is>
      </c>
      <c r="C27" s="16" t="n">
        <v>160.93</v>
      </c>
      <c r="E27" s="17" t="n">
        <v>-0.0621</v>
      </c>
      <c r="F27" s="17" t="n">
        <v>-0.0621</v>
      </c>
      <c r="H27" s="16" t="n">
        <v>-9.99</v>
      </c>
    </row>
    <row customHeight="1" ht="12.8" r="28" s="12">
      <c r="A28" s="14" t="inlineStr">
        <is>
          <t>2021-12-03</t>
        </is>
      </c>
      <c r="B28" s="15" t="inlineStr">
        <is>
          <t>Buy</t>
        </is>
      </c>
      <c r="C28" s="16" t="n">
        <v>151.59</v>
      </c>
      <c r="E28" s="17" t="n">
        <v>-0.0703</v>
      </c>
      <c r="F28" s="17" t="n">
        <v>-0.1324</v>
      </c>
      <c r="H28" s="16" t="n">
        <v>-10</v>
      </c>
    </row>
    <row customHeight="1" ht="12.8" r="29" s="12">
      <c r="A29" s="11" t="inlineStr">
        <is>
          <t>2021-12-13</t>
        </is>
      </c>
      <c r="B29" s="11" t="inlineStr">
        <is>
          <t>Buy</t>
        </is>
      </c>
      <c r="C29" s="11" t="n">
        <v>142.82</v>
      </c>
      <c r="D29" s="11" t="n"/>
      <c r="E29" s="11" t="n">
        <v>-0.0746</v>
      </c>
      <c r="F29" s="11" t="n">
        <v>-0.207</v>
      </c>
      <c r="H29" s="11" t="n">
        <v>-10</v>
      </c>
    </row>
    <row customHeight="1" ht="12.8" r="30" s="12">
      <c r="A30" s="11" t="inlineStr">
        <is>
          <t>2021-12-27</t>
        </is>
      </c>
      <c r="B30" s="11" t="inlineStr">
        <is>
          <t>Sell</t>
        </is>
      </c>
      <c r="C30" s="11" t="n">
        <v>150.5</v>
      </c>
      <c r="D30" s="11" t="n"/>
      <c r="E30" s="11" t="n">
        <v>0.207</v>
      </c>
      <c r="F30" s="11" t="n">
        <v>0</v>
      </c>
      <c r="H30" s="11" t="n">
        <v>31.19</v>
      </c>
    </row>
    <row customHeight="1" ht="12.8" r="31" s="12">
      <c r="A31" s="14" t="n">
        <v>44557</v>
      </c>
      <c r="B31" s="15" t="inlineStr">
        <is>
          <t>Buy</t>
        </is>
      </c>
      <c r="C31" s="16" t="n">
        <v>151.36</v>
      </c>
      <c r="E31" s="17" t="n">
        <v>-0.066</v>
      </c>
      <c r="F31" s="17" t="n">
        <v>-0.066</v>
      </c>
      <c r="H31" s="16" t="n">
        <v>-9.99</v>
      </c>
    </row>
    <row customHeight="1" ht="12.8" r="32" s="12">
      <c r="A32" s="11" t="inlineStr">
        <is>
          <t>2022-01-05</t>
        </is>
      </c>
      <c r="B32" s="11" t="inlineStr">
        <is>
          <t>Buy</t>
        </is>
      </c>
      <c r="C32" s="11" t="n">
        <v>149.85</v>
      </c>
      <c r="D32" s="11" t="n">
        <v>149.85</v>
      </c>
      <c r="E32" s="11" t="n">
        <v>-0.0736</v>
      </c>
      <c r="F32" s="11" t="n">
        <v>-0.1396</v>
      </c>
      <c r="H32" s="11" t="n">
        <v>-10.000768</v>
      </c>
    </row>
    <row customHeight="1" ht="12.8" r="33" s="12">
      <c r="A33" s="11" t="inlineStr">
        <is>
          <t>2022-01-07</t>
        </is>
      </c>
      <c r="B33" s="11" t="inlineStr">
        <is>
          <t>Buy</t>
        </is>
      </c>
      <c r="C33" s="11" t="n">
        <v>132.57</v>
      </c>
      <c r="D33" s="11" t="n">
        <v>148.35</v>
      </c>
      <c r="E33" s="11" t="n">
        <v>-0.0755</v>
      </c>
      <c r="F33" s="11" t="n">
        <v>-0.2151</v>
      </c>
      <c r="H33" s="11" t="n">
        <v>-10</v>
      </c>
    </row>
    <row customHeight="1" ht="12.8" r="34" s="12">
      <c r="A34" s="11" t="inlineStr">
        <is>
          <t>2022-01-11</t>
        </is>
      </c>
      <c r="B34" s="11" t="inlineStr">
        <is>
          <t>Sell</t>
        </is>
      </c>
      <c r="C34" s="11" t="n">
        <v>138.84</v>
      </c>
      <c r="E34" s="11" t="n">
        <v>0.2151</v>
      </c>
      <c r="F34" s="11" t="n">
        <v>0</v>
      </c>
      <c r="H34" s="11" t="n">
        <v>29.89</v>
      </c>
    </row>
    <row customHeight="1" ht="12.8" r="35" s="12">
      <c r="A35" s="11" t="inlineStr">
        <is>
          <t>2022-01-11</t>
        </is>
      </c>
      <c r="B35" s="11" t="inlineStr">
        <is>
          <t>Buy</t>
        </is>
      </c>
      <c r="C35" s="11" t="n">
        <v>137.38</v>
      </c>
      <c r="E35" s="11" t="n">
        <v>-0.0727</v>
      </c>
      <c r="F35" s="11" t="n">
        <v>-0.0727</v>
      </c>
      <c r="H35" s="11" t="n">
        <v>-10</v>
      </c>
    </row>
    <row customHeight="1" ht="12.8" r="36" s="12">
      <c r="A36" s="11" t="inlineStr">
        <is>
          <t>2022-01-21</t>
        </is>
      </c>
      <c r="B36" s="11" t="inlineStr">
        <is>
          <t>Buy</t>
        </is>
      </c>
      <c r="C36" s="11" t="n">
        <v>123.4</v>
      </c>
      <c r="D36" s="11" t="n">
        <v>123.4</v>
      </c>
      <c r="E36" s="11" t="n">
        <v>-0.081</v>
      </c>
      <c r="F36" s="11" t="n">
        <v>-0.1537</v>
      </c>
      <c r="H36" s="11" t="n">
        <v>-10</v>
      </c>
    </row>
    <row customHeight="1" ht="12.8" r="37" s="12">
      <c r="A37" s="11" t="inlineStr">
        <is>
          <t>2022-01-25</t>
        </is>
      </c>
      <c r="B37" s="11" t="inlineStr">
        <is>
          <t>Buy</t>
        </is>
      </c>
      <c r="C37" s="11" t="n">
        <v>110.34</v>
      </c>
      <c r="D37" s="11" t="n">
        <v>110.34</v>
      </c>
      <c r="E37" s="11" t="n">
        <v>-0.0907</v>
      </c>
      <c r="F37" s="11" t="n">
        <v>-0.2444</v>
      </c>
      <c r="H37" s="11" t="n">
        <v>-10.01</v>
      </c>
    </row>
    <row customHeight="1" ht="12.8" r="38" s="12">
      <c r="A38" s="11" t="inlineStr">
        <is>
          <t>2022-02-02</t>
        </is>
      </c>
      <c r="B38" s="11" t="inlineStr">
        <is>
          <t>Sell</t>
        </is>
      </c>
      <c r="C38" s="11" t="n">
        <v>126.56</v>
      </c>
      <c r="E38" s="11" t="n">
        <v>0.2444</v>
      </c>
      <c r="F38" s="11" t="n">
        <v>0</v>
      </c>
      <c r="H38" s="11" t="n">
        <v>30.93</v>
      </c>
    </row>
    <row customHeight="1" ht="12.8" r="39" s="12">
      <c r="A39" s="11" t="inlineStr">
        <is>
          <t>2022-02-02</t>
        </is>
      </c>
      <c r="B39" s="11" t="inlineStr">
        <is>
          <t>Buy</t>
        </is>
      </c>
      <c r="C39" s="11" t="n">
        <v>123.95</v>
      </c>
      <c r="E39" s="11" t="n">
        <v>-0.0805</v>
      </c>
      <c r="F39" s="11" t="n">
        <v>-0.0805</v>
      </c>
      <c r="H39" s="11" t="n">
        <v>-9.98</v>
      </c>
    </row>
    <row customHeight="1" ht="12.8" r="40" s="12">
      <c r="A40" s="11" t="inlineStr">
        <is>
          <t>2022-02-09</t>
        </is>
      </c>
      <c r="B40" s="11" t="inlineStr">
        <is>
          <t>Sell</t>
        </is>
      </c>
      <c r="C40" s="11" t="n">
        <v>132.22</v>
      </c>
      <c r="E40" s="11" t="n">
        <v>0.0805</v>
      </c>
      <c r="F40" s="11" t="n">
        <v>0</v>
      </c>
      <c r="H40" s="11" t="n">
        <v>10.64</v>
      </c>
    </row>
    <row customHeight="1" ht="12.8" r="41" s="12">
      <c r="A41" s="11" t="inlineStr">
        <is>
          <t>2022-02-10</t>
        </is>
      </c>
      <c r="B41" s="11" t="inlineStr">
        <is>
          <t>Buy</t>
        </is>
      </c>
      <c r="C41" s="11" t="n">
        <v>130.54</v>
      </c>
      <c r="E41" s="11" t="n">
        <v>-0.0766</v>
      </c>
      <c r="F41" s="11" t="n">
        <v>-0.0766</v>
      </c>
      <c r="H41" s="11" t="n">
        <v>-10</v>
      </c>
    </row>
    <row customHeight="1" ht="12.8" r="42" s="12">
      <c r="A42" s="11" t="inlineStr">
        <is>
          <t>2022-02-11</t>
        </is>
      </c>
      <c r="B42" s="11" t="inlineStr">
        <is>
          <t>Buy</t>
        </is>
      </c>
      <c r="C42" s="11" t="n">
        <v>117.13</v>
      </c>
      <c r="D42" s="11" t="n">
        <v>117.13</v>
      </c>
      <c r="E42" s="11" t="n">
        <v>-0.0853</v>
      </c>
      <c r="F42" s="11" t="n">
        <v>-0.1619</v>
      </c>
      <c r="H42" s="11" t="n">
        <v>-9.99</v>
      </c>
    </row>
    <row customHeight="1" ht="12.8" r="43" s="12">
      <c r="A43" s="11" t="inlineStr">
        <is>
          <t>2022-03-07</t>
        </is>
      </c>
      <c r="B43" s="11" t="inlineStr">
        <is>
          <t>Buy</t>
        </is>
      </c>
      <c r="C43" s="11" t="n">
        <v>104.73</v>
      </c>
      <c r="D43" s="11" t="n">
        <v>104.73</v>
      </c>
      <c r="E43" s="11" t="n">
        <v>-0.0954</v>
      </c>
      <c r="F43" s="11" t="n">
        <v>-0.2573</v>
      </c>
      <c r="H43" s="11" t="n">
        <v>-9.99</v>
      </c>
    </row>
    <row customHeight="1" ht="12.8" r="44" s="12">
      <c r="A44" s="11" t="inlineStr">
        <is>
          <t>2022-03-29</t>
        </is>
      </c>
      <c r="B44" s="11" t="inlineStr">
        <is>
          <t>Sell</t>
        </is>
      </c>
      <c r="C44" s="11" t="n">
        <v>122.38</v>
      </c>
      <c r="E44" s="11" t="n">
        <v>0.2573</v>
      </c>
      <c r="F44" s="11" t="n">
        <v>0</v>
      </c>
      <c r="H44" s="11" t="n">
        <v>31.49</v>
      </c>
    </row>
    <row customHeight="1" ht="12.8" r="45" s="12">
      <c r="A45" s="11" t="inlineStr">
        <is>
          <t>2022-03-29</t>
        </is>
      </c>
      <c r="B45" s="11" t="inlineStr">
        <is>
          <t>Buy</t>
        </is>
      </c>
      <c r="C45" s="11" t="n">
        <v>121.42</v>
      </c>
      <c r="E45" s="11" t="n">
        <v>-0.1647</v>
      </c>
      <c r="F45" s="11" t="n">
        <v>-0.1647</v>
      </c>
      <c r="H45" s="11" t="n">
        <v>-20</v>
      </c>
    </row>
    <row customHeight="1" ht="12.8" r="46" s="12">
      <c r="A46" s="11" t="inlineStr">
        <is>
          <t>2022-04-01</t>
        </is>
      </c>
      <c r="B46" s="11" t="inlineStr">
        <is>
          <t>Buy</t>
        </is>
      </c>
      <c r="C46" s="11" t="n">
        <v>107.71</v>
      </c>
      <c r="D46" s="11" t="n">
        <v>107.71</v>
      </c>
      <c r="E46" s="11" t="n">
        <v>-0.1858</v>
      </c>
      <c r="F46" s="11" t="n">
        <v>-0.3505</v>
      </c>
      <c r="H46" s="11" t="n">
        <v>-20.01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40.xml><?xml version="1.0" encoding="utf-8"?>
<worksheet xmlns="http://schemas.openxmlformats.org/spreadsheetml/2006/main">
  <sheetPr filterMode="0">
    <outlinePr summaryBelow="1" summaryRight="1"/>
    <pageSetUpPr fitToPage="0"/>
  </sheetPr>
  <dimension ref="A1:AJ7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A4" activeCellId="0" pane="bottomLeft" sqref="A4"/>
    </sheetView>
  </sheetViews>
  <sheetFormatPr baseColWidth="8" defaultRowHeight="15" outlineLevelRow="0" zeroHeight="0"/>
  <cols>
    <col customWidth="1" max="1" min="1" style="11" width="30.02"/>
    <col customWidth="1" max="3" min="2" style="11" width="15"/>
    <col customWidth="1" max="4" min="4" style="11" width="25"/>
    <col customWidth="1" max="10" min="5" style="11" width="15"/>
    <col customWidth="1" max="1025" min="11" style="11" width="8.52"/>
  </cols>
  <sheetData>
    <row customHeight="1" ht="15" r="1" s="12">
      <c r="A1" s="11" t="inlineStr">
        <is>
          <t>Transaction_Date</t>
        </is>
      </c>
      <c r="B1" s="11" t="inlineStr">
        <is>
          <t>Buy_or_Sell</t>
        </is>
      </c>
      <c r="C1" s="11" t="inlineStr">
        <is>
          <t>Share_Price</t>
        </is>
      </c>
      <c r="D1" s="11" t="inlineStr">
        <is>
          <t>Buy_More_Modifier</t>
        </is>
      </c>
      <c r="E1" s="11" t="inlineStr">
        <is>
          <t>Share_Quantity</t>
        </is>
      </c>
      <c r="F1" s="11" t="inlineStr">
        <is>
          <t>Shares_Owned:</t>
        </is>
      </c>
      <c r="G1" s="11">
        <f>SUM(E:E)</f>
        <v/>
      </c>
      <c r="H1" s="11" t="inlineStr">
        <is>
          <t>Transaction_Cost</t>
        </is>
      </c>
      <c r="I1" s="11" t="inlineStr">
        <is>
          <t>Transaction_Profit:</t>
        </is>
      </c>
      <c r="J1" s="11">
        <f>SUM(H:H)</f>
        <v/>
      </c>
      <c r="K1" s="11">
        <f>SUM($aapl.j1:$wnc.j1)</f>
        <v/>
      </c>
    </row>
    <row customHeight="1" ht="15" r="2" s="12">
      <c r="A2" s="11" t="inlineStr">
        <is>
          <t>NEW RESIDENTIAL INVESTMENT CORP</t>
        </is>
      </c>
      <c r="B2" s="11" t="inlineStr">
        <is>
          <t>####</t>
        </is>
      </c>
      <c r="C2" s="11" t="inlineStr">
        <is>
          <t>####</t>
        </is>
      </c>
      <c r="D2" s="11" t="inlineStr">
        <is>
          <t>####</t>
        </is>
      </c>
      <c r="E2" s="11" t="inlineStr">
        <is>
          <t>####</t>
        </is>
      </c>
      <c r="F2" s="11" t="inlineStr">
        <is>
          <t>####</t>
        </is>
      </c>
      <c r="G2" s="11" t="inlineStr">
        <is>
          <t>####</t>
        </is>
      </c>
      <c r="H2" s="11" t="inlineStr">
        <is>
          <t>####</t>
        </is>
      </c>
      <c r="I2" s="11" t="inlineStr">
        <is>
          <t>####</t>
        </is>
      </c>
      <c r="J2" s="11" t="inlineStr">
        <is>
          <t>####</t>
        </is>
      </c>
      <c r="K2" s="11" t="inlineStr">
        <is>
          <t>####</t>
        </is>
      </c>
    </row>
    <row customHeight="1" ht="15" r="3" s="12">
      <c r="A3" s="21" t="n">
        <v>44634</v>
      </c>
      <c r="B3" s="11" t="inlineStr">
        <is>
          <t>Sell</t>
        </is>
      </c>
      <c r="C3" s="11" t="n">
        <v>0</v>
      </c>
      <c r="D3" s="11" t="n">
        <v>0</v>
      </c>
      <c r="E3" s="11" t="n">
        <v>0</v>
      </c>
      <c r="F3" s="11" t="n">
        <v>0</v>
      </c>
      <c r="H3" s="11" t="n">
        <v>0</v>
      </c>
      <c r="L3" s="11" t="inlineStr">
        <is>
          <t>2021</t>
        </is>
      </c>
      <c r="M3" s="11" t="inlineStr">
        <is>
          <t>January</t>
        </is>
      </c>
      <c r="N3" s="11">
        <f>SUMPRODUCT(YEAR(A3:A942)=2021,MONTH(A3:A942)=1,H3:H942)</f>
        <v/>
      </c>
      <c r="O3" s="11" t="inlineStr">
        <is>
          <t>February</t>
        </is>
      </c>
      <c r="P3" s="11">
        <f>SUMPRODUCT(YEAR(A3:A942)=2021,MONTH(A3:A942)=2,H3:H942)</f>
        <v/>
      </c>
      <c r="Q3" s="11" t="inlineStr">
        <is>
          <t>March</t>
        </is>
      </c>
      <c r="R3" s="11">
        <f>SUMPRODUCT(YEAR(A3:A942)=2021,MONTH(A3:A942)=3,H3:H942)</f>
        <v/>
      </c>
      <c r="S3" s="11" t="inlineStr">
        <is>
          <t>April</t>
        </is>
      </c>
      <c r="T3" s="11">
        <f>SUMPRODUCT(YEAR(A3:A942)=2021,MONTH(A3:A942)=4,H3:H942)</f>
        <v/>
      </c>
      <c r="U3" s="11" t="inlineStr">
        <is>
          <t>May</t>
        </is>
      </c>
      <c r="V3" s="11">
        <f>SUMPRODUCT(YEAR(A3:A942)=2021,MONTH(A3:A942)=5,H3:H942)</f>
        <v/>
      </c>
      <c r="W3" s="11" t="inlineStr">
        <is>
          <t>June</t>
        </is>
      </c>
      <c r="X3" s="11">
        <f>SUMPRODUCT(YEAR(A3:A942)=2021,MONTH(A3:A942)=6,H3:H942)</f>
        <v/>
      </c>
      <c r="Y3" s="11" t="inlineStr">
        <is>
          <t>July</t>
        </is>
      </c>
      <c r="Z3" s="11">
        <f>SUMPRODUCT(YEAR(A3:A942)=2021,MONTH(A3:A942)=7,H3:H942)</f>
        <v/>
      </c>
      <c r="AA3" s="11" t="inlineStr">
        <is>
          <t>August</t>
        </is>
      </c>
      <c r="AB3" s="11">
        <f>SUMPRODUCT(YEAR(A3:A942)=2021,MONTH(A3:A942)=8,H3:H942)</f>
        <v/>
      </c>
      <c r="AC3" s="11" t="inlineStr">
        <is>
          <t>September</t>
        </is>
      </c>
      <c r="AD3" s="11">
        <f>SUMPRODUCT(YEAR(A3:A942)=2021,MONTH(A3:A942)=9,H3:H942)</f>
        <v/>
      </c>
      <c r="AE3" s="11" t="inlineStr">
        <is>
          <t>October</t>
        </is>
      </c>
      <c r="AF3" s="11">
        <f>SUMPRODUCT(YEAR(A3:A942)=2021,MONTH(A3:A942)=10,H3:H942)</f>
        <v/>
      </c>
      <c r="AG3" s="11" t="inlineStr">
        <is>
          <t>November</t>
        </is>
      </c>
      <c r="AH3" s="11">
        <f>SUMPRODUCT(YEAR(A3:A942)=2021,MONTH(A3:A942)=11,H3:H942)</f>
        <v/>
      </c>
      <c r="AI3" s="11" t="inlineStr">
        <is>
          <t>December</t>
        </is>
      </c>
      <c r="AJ3" s="11">
        <f>SUMPRODUCT(YEAR(A3:A942)=2021,MONTH(A3:A942)=12,H3:H942)</f>
        <v/>
      </c>
    </row>
    <row customHeight="1" ht="12.8" r="4" s="12">
      <c r="A4" s="21" t="n">
        <v>44634</v>
      </c>
      <c r="B4" s="11" t="inlineStr">
        <is>
          <t>Sell</t>
        </is>
      </c>
      <c r="C4" s="11" t="n">
        <v>0</v>
      </c>
      <c r="D4" s="11" t="n">
        <v>0</v>
      </c>
      <c r="E4" s="11" t="n">
        <v>0</v>
      </c>
      <c r="F4" s="11" t="n">
        <v>0</v>
      </c>
      <c r="H4" s="11" t="n">
        <v>0</v>
      </c>
      <c r="L4" s="11" t="inlineStr">
        <is>
          <t>2022</t>
        </is>
      </c>
      <c r="M4" s="11" t="inlineStr">
        <is>
          <t>January</t>
        </is>
      </c>
      <c r="N4" s="11">
        <f>SUMPRODUCT(YEAR(A3:A942)=2022,MONTH(A3:A942)=1,H3:H942)</f>
        <v/>
      </c>
      <c r="O4" s="11" t="inlineStr">
        <is>
          <t>February</t>
        </is>
      </c>
      <c r="P4" s="11">
        <f>SUMPRODUCT(YEAR(A3:A942)=2022,MONTH(A3:A942)=2,H3:H942)</f>
        <v/>
      </c>
      <c r="Q4" s="11" t="inlineStr">
        <is>
          <t>March</t>
        </is>
      </c>
      <c r="R4" s="11">
        <f>SUMPRODUCT(YEAR(A3:A942)=2022,MONTH(A3:A942)=3,H3:H942)</f>
        <v/>
      </c>
      <c r="S4" s="11" t="inlineStr">
        <is>
          <t>April</t>
        </is>
      </c>
      <c r="T4" s="11">
        <f>SUMPRODUCT(YEAR(A3:A942)=2022,MONTH(A3:A942)=4,H3:H942)</f>
        <v/>
      </c>
      <c r="U4" s="11" t="inlineStr">
        <is>
          <t>May</t>
        </is>
      </c>
      <c r="V4" s="11">
        <f>SUMPRODUCT(YEAR(A3:A942)=2022,MONTH(A3:A942)=5,H3:H942)</f>
        <v/>
      </c>
      <c r="W4" s="11" t="inlineStr">
        <is>
          <t>June</t>
        </is>
      </c>
      <c r="X4" s="11">
        <f>SUMPRODUCT(YEAR(A3:A942)=2022,MONTH(A3:A942)=6,H3:H942)</f>
        <v/>
      </c>
      <c r="Y4" s="11" t="inlineStr">
        <is>
          <t>July</t>
        </is>
      </c>
      <c r="Z4" s="11">
        <f>SUMPRODUCT(YEAR(A3:A942)=2022,MONTH(A3:A942)=7,H3:H942)</f>
        <v/>
      </c>
      <c r="AA4" s="11" t="inlineStr">
        <is>
          <t>August</t>
        </is>
      </c>
      <c r="AB4" s="11">
        <f>SUMPRODUCT(YEAR(A3:A942)=2022,MONTH(A3:A942)=8,H3:H942)</f>
        <v/>
      </c>
      <c r="AC4" s="11" t="inlineStr">
        <is>
          <t>September</t>
        </is>
      </c>
      <c r="AD4" s="11">
        <f>SUMPRODUCT(YEAR(A3:A942)=2022,MONTH(A3:A942)=9,H3:H942)</f>
        <v/>
      </c>
      <c r="AE4" s="11" t="inlineStr">
        <is>
          <t>October</t>
        </is>
      </c>
      <c r="AF4" s="11">
        <f>SUMPRODUCT(YEAR(A3:A942)=2022,MONTH(A3:A942)=10,H3:H942)</f>
        <v/>
      </c>
      <c r="AG4" s="11" t="inlineStr">
        <is>
          <t>November</t>
        </is>
      </c>
      <c r="AH4" s="11">
        <f>SUMPRODUCT(YEAR(A3:A942)=2022,MONTH(A3:A942)=11,H3:H942)</f>
        <v/>
      </c>
      <c r="AI4" s="11" t="inlineStr">
        <is>
          <t>December</t>
        </is>
      </c>
      <c r="AJ4" s="11">
        <f>SUMPRODUCT(YEAR(A3:A942)=2022,MONTH(A3:A942)=12,H3:H942)</f>
        <v/>
      </c>
    </row>
    <row customHeight="1" ht="15" r="5" s="12">
      <c r="A5" s="11" t="inlineStr">
        <is>
          <t>2022-03-15</t>
        </is>
      </c>
      <c r="B5" s="11" t="inlineStr">
        <is>
          <t>Buy</t>
        </is>
      </c>
      <c r="C5" s="11" t="n">
        <v>10.32</v>
      </c>
      <c r="E5" s="11" t="n">
        <v>-0.969</v>
      </c>
      <c r="F5" s="11" t="n">
        <v>-0.969</v>
      </c>
      <c r="H5" s="11" t="n">
        <v>-10</v>
      </c>
    </row>
    <row customHeight="1" ht="15" r="6" s="12">
      <c r="A6" s="11" t="inlineStr">
        <is>
          <t>2022-03-25</t>
        </is>
      </c>
      <c r="B6" s="11" t="inlineStr">
        <is>
          <t>Sell</t>
        </is>
      </c>
      <c r="C6" s="11" t="n">
        <v>10.84</v>
      </c>
      <c r="E6" s="11" t="n">
        <v>0.969</v>
      </c>
      <c r="F6" s="11" t="n">
        <v>0</v>
      </c>
      <c r="H6" s="11" t="n">
        <v>10.5</v>
      </c>
    </row>
    <row customHeight="1" ht="15" r="7" s="12">
      <c r="A7" s="11" t="inlineStr">
        <is>
          <t>2022-03-28</t>
        </is>
      </c>
      <c r="B7" s="11" t="inlineStr">
        <is>
          <t>Buy</t>
        </is>
      </c>
      <c r="C7" s="11" t="n">
        <v>10.77</v>
      </c>
      <c r="E7" s="11" t="n">
        <v>-1.8587</v>
      </c>
      <c r="F7" s="11" t="n">
        <v>-1.8587</v>
      </c>
      <c r="H7" s="11" t="n">
        <v>-20.02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41.xml><?xml version="1.0" encoding="utf-8"?>
<worksheet xmlns="http://schemas.openxmlformats.org/spreadsheetml/2006/main">
  <sheetPr filterMode="0">
    <outlinePr summaryBelow="1" summaryRight="1"/>
    <pageSetUpPr fitToPage="0"/>
  </sheetPr>
  <dimension ref="A1:AJ7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A4" activeCellId="0" pane="bottomLeft" sqref="A4"/>
    </sheetView>
  </sheetViews>
  <sheetFormatPr baseColWidth="8" defaultRowHeight="15" outlineLevelRow="0" zeroHeight="0"/>
  <cols>
    <col customWidth="1" max="1" min="1" style="11" width="30.02"/>
    <col customWidth="1" max="3" min="2" style="11" width="15"/>
    <col customWidth="1" max="4" min="4" style="11" width="25"/>
    <col customWidth="1" max="10" min="5" style="11" width="15"/>
    <col customWidth="1" max="1025" min="11" style="11" width="8.52"/>
  </cols>
  <sheetData>
    <row customHeight="1" ht="15" r="1" s="12">
      <c r="A1" s="11" t="inlineStr">
        <is>
          <t>Transaction_Date</t>
        </is>
      </c>
      <c r="B1" s="11" t="inlineStr">
        <is>
          <t>Buy_or_Sell</t>
        </is>
      </c>
      <c r="C1" s="11" t="inlineStr">
        <is>
          <t>Share_Price</t>
        </is>
      </c>
      <c r="D1" s="11" t="inlineStr">
        <is>
          <t>Buy_More_Modifier</t>
        </is>
      </c>
      <c r="E1" s="11" t="inlineStr">
        <is>
          <t>Share_Quantity</t>
        </is>
      </c>
      <c r="F1" s="11" t="inlineStr">
        <is>
          <t>Shares_Owned:</t>
        </is>
      </c>
      <c r="G1" s="11">
        <f>SUM(E:E)</f>
        <v/>
      </c>
      <c r="H1" s="11" t="inlineStr">
        <is>
          <t>Transaction_Cost</t>
        </is>
      </c>
      <c r="I1" s="11" t="inlineStr">
        <is>
          <t>Transaction_Profit:</t>
        </is>
      </c>
      <c r="J1" s="11">
        <f>SUM(H:H)</f>
        <v/>
      </c>
      <c r="K1" s="11">
        <f>SUM($aapl.j1:$wnc.j1)</f>
        <v/>
      </c>
    </row>
    <row customHeight="1" ht="15" r="2" s="12">
      <c r="A2" s="11" t="inlineStr">
        <is>
          <t>Nationwide Nasdaq-100 Risk-Managed Income ETF</t>
        </is>
      </c>
      <c r="B2" s="11" t="inlineStr">
        <is>
          <t>####</t>
        </is>
      </c>
      <c r="C2" s="11" t="inlineStr">
        <is>
          <t>####</t>
        </is>
      </c>
      <c r="D2" s="11" t="inlineStr">
        <is>
          <t>####</t>
        </is>
      </c>
      <c r="E2" s="11" t="inlineStr">
        <is>
          <t>####</t>
        </is>
      </c>
      <c r="F2" s="11" t="inlineStr">
        <is>
          <t>####</t>
        </is>
      </c>
      <c r="G2" s="11" t="inlineStr">
        <is>
          <t>####</t>
        </is>
      </c>
      <c r="H2" s="11" t="inlineStr">
        <is>
          <t>####</t>
        </is>
      </c>
      <c r="I2" s="11" t="inlineStr">
        <is>
          <t>####</t>
        </is>
      </c>
      <c r="J2" s="11" t="inlineStr">
        <is>
          <t>####</t>
        </is>
      </c>
      <c r="K2" s="11" t="inlineStr">
        <is>
          <t>####</t>
        </is>
      </c>
    </row>
    <row customHeight="1" ht="15" r="3" s="12">
      <c r="A3" s="21" t="n">
        <v>44634</v>
      </c>
      <c r="B3" s="11" t="inlineStr">
        <is>
          <t>Sell</t>
        </is>
      </c>
      <c r="C3" s="11" t="n">
        <v>0</v>
      </c>
      <c r="D3" s="11" t="n">
        <v>0</v>
      </c>
      <c r="E3" s="11" t="n">
        <v>0</v>
      </c>
      <c r="F3" s="11" t="n">
        <v>0</v>
      </c>
      <c r="H3" s="11" t="n">
        <v>0</v>
      </c>
      <c r="L3" s="11" t="inlineStr">
        <is>
          <t>2021</t>
        </is>
      </c>
      <c r="M3" s="11" t="inlineStr">
        <is>
          <t>January</t>
        </is>
      </c>
      <c r="N3" s="11">
        <f>SUMPRODUCT(YEAR(A3:A942)=2021,MONTH(A3:A942)=1,H3:H942)</f>
        <v/>
      </c>
      <c r="O3" s="11" t="inlineStr">
        <is>
          <t>February</t>
        </is>
      </c>
      <c r="P3" s="11">
        <f>SUMPRODUCT(YEAR(A3:A942)=2021,MONTH(A3:A942)=2,H3:H942)</f>
        <v/>
      </c>
      <c r="Q3" s="11" t="inlineStr">
        <is>
          <t>March</t>
        </is>
      </c>
      <c r="R3" s="11">
        <f>SUMPRODUCT(YEAR(A3:A942)=2021,MONTH(A3:A942)=3,H3:H942)</f>
        <v/>
      </c>
      <c r="S3" s="11" t="inlineStr">
        <is>
          <t>April</t>
        </is>
      </c>
      <c r="T3" s="11">
        <f>SUMPRODUCT(YEAR(A3:A942)=2021,MONTH(A3:A942)=4,H3:H942)</f>
        <v/>
      </c>
      <c r="U3" s="11" t="inlineStr">
        <is>
          <t>May</t>
        </is>
      </c>
      <c r="V3" s="11">
        <f>SUMPRODUCT(YEAR(A3:A942)=2021,MONTH(A3:A942)=5,H3:H942)</f>
        <v/>
      </c>
      <c r="W3" s="11" t="inlineStr">
        <is>
          <t>June</t>
        </is>
      </c>
      <c r="X3" s="11">
        <f>SUMPRODUCT(YEAR(A3:A942)=2021,MONTH(A3:A942)=6,H3:H942)</f>
        <v/>
      </c>
      <c r="Y3" s="11" t="inlineStr">
        <is>
          <t>July</t>
        </is>
      </c>
      <c r="Z3" s="11">
        <f>SUMPRODUCT(YEAR(A3:A942)=2021,MONTH(A3:A942)=7,H3:H942)</f>
        <v/>
      </c>
      <c r="AA3" s="11" t="inlineStr">
        <is>
          <t>August</t>
        </is>
      </c>
      <c r="AB3" s="11">
        <f>SUMPRODUCT(YEAR(A3:A942)=2021,MONTH(A3:A942)=8,H3:H942)</f>
        <v/>
      </c>
      <c r="AC3" s="11" t="inlineStr">
        <is>
          <t>September</t>
        </is>
      </c>
      <c r="AD3" s="11">
        <f>SUMPRODUCT(YEAR(A3:A942)=2021,MONTH(A3:A942)=9,H3:H942)</f>
        <v/>
      </c>
      <c r="AE3" s="11" t="inlineStr">
        <is>
          <t>October</t>
        </is>
      </c>
      <c r="AF3" s="11">
        <f>SUMPRODUCT(YEAR(A3:A942)=2021,MONTH(A3:A942)=10,H3:H942)</f>
        <v/>
      </c>
      <c r="AG3" s="11" t="inlineStr">
        <is>
          <t>November</t>
        </is>
      </c>
      <c r="AH3" s="11">
        <f>SUMPRODUCT(YEAR(A3:A942)=2021,MONTH(A3:A942)=11,H3:H942)</f>
        <v/>
      </c>
      <c r="AI3" s="11" t="inlineStr">
        <is>
          <t>December</t>
        </is>
      </c>
      <c r="AJ3" s="11">
        <f>SUMPRODUCT(YEAR(A3:A942)=2021,MONTH(A3:A942)=12,H3:H942)</f>
        <v/>
      </c>
    </row>
    <row customHeight="1" ht="12.8" r="4" s="12">
      <c r="A4" s="21" t="n">
        <v>44634</v>
      </c>
      <c r="B4" s="11" t="inlineStr">
        <is>
          <t>Sell</t>
        </is>
      </c>
      <c r="C4" s="11" t="n">
        <v>0</v>
      </c>
      <c r="D4" s="11" t="n">
        <v>0</v>
      </c>
      <c r="E4" s="11" t="n">
        <v>0</v>
      </c>
      <c r="F4" s="11" t="n">
        <v>0</v>
      </c>
      <c r="H4" s="11" t="n">
        <v>0</v>
      </c>
      <c r="L4" s="11" t="inlineStr">
        <is>
          <t>2022</t>
        </is>
      </c>
      <c r="M4" s="11" t="inlineStr">
        <is>
          <t>January</t>
        </is>
      </c>
      <c r="N4" s="11">
        <f>SUMPRODUCT(YEAR(A3:A942)=2022,MONTH(A3:A942)=1,H3:H942)</f>
        <v/>
      </c>
      <c r="O4" s="11" t="inlineStr">
        <is>
          <t>February</t>
        </is>
      </c>
      <c r="P4" s="11">
        <f>SUMPRODUCT(YEAR(A3:A942)=2022,MONTH(A3:A942)=2,H3:H942)</f>
        <v/>
      </c>
      <c r="Q4" s="11" t="inlineStr">
        <is>
          <t>March</t>
        </is>
      </c>
      <c r="R4" s="11">
        <f>SUMPRODUCT(YEAR(A3:A942)=2022,MONTH(A3:A942)=3,H3:H942)</f>
        <v/>
      </c>
      <c r="S4" s="11" t="inlineStr">
        <is>
          <t>April</t>
        </is>
      </c>
      <c r="T4" s="11">
        <f>SUMPRODUCT(YEAR(A3:A942)=2022,MONTH(A3:A942)=4,H3:H942)</f>
        <v/>
      </c>
      <c r="U4" s="11" t="inlineStr">
        <is>
          <t>May</t>
        </is>
      </c>
      <c r="V4" s="11">
        <f>SUMPRODUCT(YEAR(A3:A942)=2022,MONTH(A3:A942)=5,H3:H942)</f>
        <v/>
      </c>
      <c r="W4" s="11" t="inlineStr">
        <is>
          <t>June</t>
        </is>
      </c>
      <c r="X4" s="11">
        <f>SUMPRODUCT(YEAR(A3:A942)=2022,MONTH(A3:A942)=6,H3:H942)</f>
        <v/>
      </c>
      <c r="Y4" s="11" t="inlineStr">
        <is>
          <t>July</t>
        </is>
      </c>
      <c r="Z4" s="11">
        <f>SUMPRODUCT(YEAR(A3:A942)=2022,MONTH(A3:A942)=7,H3:H942)</f>
        <v/>
      </c>
      <c r="AA4" s="11" t="inlineStr">
        <is>
          <t>August</t>
        </is>
      </c>
      <c r="AB4" s="11">
        <f>SUMPRODUCT(YEAR(A3:A942)=2022,MONTH(A3:A942)=8,H3:H942)</f>
        <v/>
      </c>
      <c r="AC4" s="11" t="inlineStr">
        <is>
          <t>September</t>
        </is>
      </c>
      <c r="AD4" s="11">
        <f>SUMPRODUCT(YEAR(A3:A942)=2022,MONTH(A3:A942)=9,H3:H942)</f>
        <v/>
      </c>
      <c r="AE4" s="11" t="inlineStr">
        <is>
          <t>October</t>
        </is>
      </c>
      <c r="AF4" s="11">
        <f>SUMPRODUCT(YEAR(A3:A942)=2022,MONTH(A3:A942)=10,H3:H942)</f>
        <v/>
      </c>
      <c r="AG4" s="11" t="inlineStr">
        <is>
          <t>November</t>
        </is>
      </c>
      <c r="AH4" s="11">
        <f>SUMPRODUCT(YEAR(A3:A942)=2022,MONTH(A3:A942)=11,H3:H942)</f>
        <v/>
      </c>
      <c r="AI4" s="11" t="inlineStr">
        <is>
          <t>December</t>
        </is>
      </c>
      <c r="AJ4" s="11">
        <f>SUMPRODUCT(YEAR(A3:A942)=2022,MONTH(A3:A942)=12,H3:H942)</f>
        <v/>
      </c>
    </row>
    <row customHeight="1" ht="15" r="5" s="12">
      <c r="A5" s="11" t="inlineStr">
        <is>
          <t>2022-03-15</t>
        </is>
      </c>
      <c r="B5" s="11" t="inlineStr">
        <is>
          <t>Buy</t>
        </is>
      </c>
      <c r="C5" s="11" t="n">
        <v>23.73</v>
      </c>
      <c r="E5" s="11" t="n">
        <v>-0.4207</v>
      </c>
      <c r="F5" s="11" t="n">
        <v>-0.4207</v>
      </c>
      <c r="H5" s="11" t="n">
        <v>-9.98</v>
      </c>
    </row>
    <row customHeight="1" ht="15" r="6" s="12">
      <c r="A6" s="11" t="inlineStr">
        <is>
          <t>2022-03-29</t>
        </is>
      </c>
      <c r="B6" s="11" t="inlineStr">
        <is>
          <t>Sell</t>
        </is>
      </c>
      <c r="C6" s="11" t="n">
        <v>24.95</v>
      </c>
      <c r="E6" s="11" t="n">
        <v>0.4207</v>
      </c>
      <c r="F6" s="11" t="n">
        <v>0</v>
      </c>
      <c r="H6" s="11" t="n">
        <v>10.5</v>
      </c>
    </row>
    <row customHeight="1" ht="15" r="7" s="12">
      <c r="A7" s="11" t="inlineStr">
        <is>
          <t>2022-03-29</t>
        </is>
      </c>
      <c r="B7" s="11" t="inlineStr">
        <is>
          <t>Buy</t>
        </is>
      </c>
      <c r="C7" s="11" t="n">
        <v>24.93</v>
      </c>
      <c r="E7" s="11" t="n">
        <v>-0.8022</v>
      </c>
      <c r="F7" s="11" t="n">
        <v>-0.8022</v>
      </c>
      <c r="H7" s="11" t="n">
        <v>-20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42.xml><?xml version="1.0" encoding="utf-8"?>
<worksheet xmlns="http://schemas.openxmlformats.org/spreadsheetml/2006/main">
  <sheetPr filterMode="0">
    <outlinePr summaryBelow="1" summaryRight="1"/>
    <pageSetUpPr fitToPage="0"/>
  </sheetPr>
  <dimension ref="A1:AJ24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8" xSplit="0" ySplit="1"/>
      <selection activeCell="A1" activeCellId="0" pane="topLeft" sqref="A1"/>
      <selection activeCell="A20" activeCellId="0" pane="bottomLeft" sqref="A20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Newell Brands Inc. Common Stock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SUMPRODUCT(YEAR(A3:A1000)=2021,MONTH(A3:A1000)=5,H3:H1000)</f>
        <v/>
      </c>
      <c r="W2" s="15" t="inlineStr">
        <is>
          <t>June</t>
        </is>
      </c>
      <c r="X2" s="16">
        <f>SUMPRODUCT(YEAR(A3:A1000)=2021,MONTH(A3:A1000)=6,H3:H1000)</f>
        <v/>
      </c>
      <c r="Y2" s="15" t="inlineStr">
        <is>
          <t>July</t>
        </is>
      </c>
      <c r="Z2" s="16">
        <f>SUMPRODUCT(YEAR(A3:A1000)=2021,MONTH(A3:A1000)=7,H3:H1000)</f>
        <v/>
      </c>
      <c r="AA2" s="15" t="inlineStr">
        <is>
          <t>August</t>
        </is>
      </c>
      <c r="AB2" s="16">
        <f>SUMPRODUCT(YEAR(A3:A1000)=2021,YEAR(A3:A1000)=2021,MONTH(A3:A1000)=8,H3:H1000)</f>
        <v/>
      </c>
      <c r="AC2" s="15" t="inlineStr">
        <is>
          <t>September</t>
        </is>
      </c>
      <c r="AD2" s="16">
        <f>SUMPRODUCT(YEAR(A3:A1000)=2021,MONTH(A3:A1000)=9,H3:H1000)</f>
        <v/>
      </c>
      <c r="AE2" s="15" t="inlineStr">
        <is>
          <t>October</t>
        </is>
      </c>
      <c r="AF2" s="16">
        <f>SUMPRODUCT(YEAR(A3:A1000)=2021,MONTH(A3:A1000)=10,H3:H1000)</f>
        <v/>
      </c>
      <c r="AG2" s="15" t="inlineStr">
        <is>
          <t>November</t>
        </is>
      </c>
      <c r="AH2" s="16">
        <f>SUMPRODUCT(YEAR(A3:A1000)=2021,MONTH(A3:A1000)=11,H3:H1000)</f>
        <v/>
      </c>
      <c r="AI2" s="15" t="inlineStr">
        <is>
          <t>December</t>
        </is>
      </c>
      <c r="AJ2" s="16">
        <f>SUMPRODUCT(YEAR(A3:A1000)=2021,MONTH(A3:A1000)=12,H3:H1000)</f>
        <v/>
      </c>
    </row>
    <row customHeight="1" ht="15" r="3" s="12">
      <c r="A3" s="14" t="n">
        <v>44344</v>
      </c>
      <c r="B3" s="15" t="inlineStr">
        <is>
          <t>Buy</t>
        </is>
      </c>
      <c r="C3" s="16" t="n">
        <v>28.2326</v>
      </c>
      <c r="D3" s="16" t="n">
        <v>28.2326</v>
      </c>
      <c r="E3" s="17" t="n">
        <v>-0.3542</v>
      </c>
      <c r="F3" s="17" t="n">
        <v>-0.3542</v>
      </c>
      <c r="H3" s="16" t="n">
        <v>-10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n">
        <v>44413</v>
      </c>
      <c r="B4" s="15" t="inlineStr">
        <is>
          <t>Buy</t>
        </is>
      </c>
      <c r="C4" s="16" t="n">
        <v>28.0796775</v>
      </c>
      <c r="D4" s="16" t="n">
        <v>28.0796775</v>
      </c>
      <c r="E4" s="17" t="n">
        <v>-0.396</v>
      </c>
      <c r="F4" s="17" t="n">
        <v>-0.7502</v>
      </c>
      <c r="H4" s="16" t="n">
        <v>-11.11955229</v>
      </c>
    </row>
    <row customHeight="1" ht="12.8" r="5" s="12">
      <c r="A5" s="14" t="n">
        <v>44431</v>
      </c>
      <c r="B5" s="15" t="inlineStr">
        <is>
          <t>Buy</t>
        </is>
      </c>
      <c r="C5" s="16" t="n">
        <v>24.52</v>
      </c>
      <c r="D5" s="16" t="n">
        <v>24.52</v>
      </c>
      <c r="E5" s="17" t="n">
        <v>-0.4076</v>
      </c>
      <c r="F5" s="17" t="n">
        <v>-1.1578</v>
      </c>
      <c r="H5" s="16" t="n">
        <v>-10</v>
      </c>
    </row>
    <row customHeight="1" ht="12.8" r="6" s="12">
      <c r="A6" s="14" t="inlineStr">
        <is>
          <t>2021-09-03</t>
        </is>
      </c>
      <c r="B6" s="15" t="inlineStr">
        <is>
          <t>Sell</t>
        </is>
      </c>
      <c r="C6" s="16" t="n">
        <v>25.8076</v>
      </c>
      <c r="D6" s="16" t="n">
        <v>25.8076</v>
      </c>
      <c r="E6" s="17" t="n">
        <v>1.1578</v>
      </c>
      <c r="F6" s="17" t="n">
        <v>0</v>
      </c>
      <c r="H6" s="16" t="n">
        <v>29.88003928</v>
      </c>
    </row>
    <row customHeight="1" ht="12.8" r="7" s="12">
      <c r="A7" s="14" t="inlineStr">
        <is>
          <t>2021-09-08</t>
        </is>
      </c>
      <c r="B7" s="15" t="inlineStr">
        <is>
          <t>Buy</t>
        </is>
      </c>
      <c r="C7" s="16" t="n">
        <v>25.5297</v>
      </c>
      <c r="D7" s="16" t="n">
        <v>25.5297</v>
      </c>
      <c r="E7" s="17" t="n">
        <v>-0.3917</v>
      </c>
      <c r="F7" s="17" t="n">
        <v>-0.3917</v>
      </c>
      <c r="H7" s="16" t="n">
        <v>-9.99998349</v>
      </c>
    </row>
    <row customHeight="1" ht="12.8" r="8" s="12">
      <c r="A8" s="14" t="inlineStr">
        <is>
          <t>2021-10-06</t>
        </is>
      </c>
      <c r="B8" s="15" t="inlineStr">
        <is>
          <t>Buy</t>
        </is>
      </c>
      <c r="C8" s="16" t="n">
        <v>24.76</v>
      </c>
      <c r="D8" s="16" t="n">
        <v>24.76</v>
      </c>
      <c r="E8" s="17" t="n">
        <v>-0.4623</v>
      </c>
      <c r="F8" s="17" t="n">
        <v>-0.854</v>
      </c>
      <c r="H8" s="16" t="n">
        <v>-10</v>
      </c>
    </row>
    <row customHeight="1" ht="12.8" r="9" s="12">
      <c r="A9" s="14" t="inlineStr">
        <is>
          <t>2021-10-26</t>
        </is>
      </c>
      <c r="B9" s="15" t="inlineStr">
        <is>
          <t>Buy</t>
        </is>
      </c>
      <c r="C9" s="16" t="n">
        <v>23.52</v>
      </c>
      <c r="D9" s="16" t="n">
        <v>23.52</v>
      </c>
      <c r="E9" s="17" t="n">
        <v>-0.449</v>
      </c>
      <c r="F9" s="17" t="n">
        <v>-1.303</v>
      </c>
      <c r="H9" s="16" t="n">
        <v>-10</v>
      </c>
    </row>
    <row customHeight="1" ht="12.8" r="10" s="12">
      <c r="A10" s="14" t="inlineStr">
        <is>
          <t>2021-11-09</t>
        </is>
      </c>
      <c r="B10" s="15" t="inlineStr">
        <is>
          <t>Sell</t>
        </is>
      </c>
      <c r="C10" s="16" t="n">
        <v>24.49</v>
      </c>
      <c r="D10" s="16" t="n">
        <v>24.49</v>
      </c>
      <c r="E10" s="17" t="n">
        <v>1.303</v>
      </c>
      <c r="F10" s="17" t="n">
        <v>0</v>
      </c>
      <c r="H10" s="16" t="n">
        <v>31.9105</v>
      </c>
    </row>
    <row customHeight="1" ht="12.8" r="11" s="12">
      <c r="A11" s="14" t="inlineStr">
        <is>
          <t>2021-11-09</t>
        </is>
      </c>
      <c r="B11" s="15" t="inlineStr">
        <is>
          <t>Buy</t>
        </is>
      </c>
      <c r="C11" s="16" t="n">
        <v>24.45</v>
      </c>
      <c r="D11" s="16" t="n">
        <v>24.45</v>
      </c>
      <c r="E11" s="17" t="n">
        <v>-0.4088</v>
      </c>
      <c r="F11" s="17" t="n">
        <v>-0.4088</v>
      </c>
      <c r="H11" s="16" t="n">
        <v>-10</v>
      </c>
    </row>
    <row customHeight="1" ht="12.8" r="12" s="12">
      <c r="A12" s="14" t="n">
        <v>44529</v>
      </c>
      <c r="B12" s="15" t="inlineStr">
        <is>
          <t>Buy</t>
        </is>
      </c>
      <c r="C12" s="16" t="n">
        <v>23.21</v>
      </c>
      <c r="D12" s="16" t="n">
        <v>23.21</v>
      </c>
      <c r="E12" s="17" t="n">
        <v>-0.4552</v>
      </c>
      <c r="F12" s="17" t="n">
        <v>-0.864</v>
      </c>
      <c r="H12" s="16" t="n">
        <v>-10</v>
      </c>
    </row>
    <row customHeight="1" ht="12.8" r="13" s="12">
      <c r="A13" s="11" t="inlineStr">
        <is>
          <t>2021-12-20</t>
        </is>
      </c>
      <c r="B13" s="11" t="inlineStr">
        <is>
          <t>Buy</t>
        </is>
      </c>
      <c r="C13" s="11" t="n">
        <v>21.95</v>
      </c>
      <c r="D13" s="11" t="n">
        <v>21.95</v>
      </c>
      <c r="E13" s="11" t="n">
        <v>-0.4836</v>
      </c>
      <c r="F13" s="11" t="n">
        <v>-1.3476</v>
      </c>
      <c r="H13" s="11" t="n">
        <v>-10</v>
      </c>
    </row>
    <row customHeight="1" ht="12.8" r="14" s="12">
      <c r="A14" s="11" t="inlineStr">
        <is>
          <t>2022-01-04</t>
        </is>
      </c>
      <c r="B14" s="11" t="inlineStr">
        <is>
          <t>Sell</t>
        </is>
      </c>
      <c r="C14" s="11" t="n">
        <v>22.91</v>
      </c>
      <c r="D14" s="11" t="n">
        <v>22.91</v>
      </c>
      <c r="E14" s="11" t="n">
        <v>1.3476</v>
      </c>
      <c r="F14" s="11" t="n">
        <v>0</v>
      </c>
      <c r="H14" s="11" t="n">
        <v>30.900468</v>
      </c>
    </row>
    <row customHeight="1" ht="12.8" r="15" s="12">
      <c r="A15" s="11" t="inlineStr">
        <is>
          <t>2022-01-04</t>
        </is>
      </c>
      <c r="B15" s="11" t="inlineStr">
        <is>
          <t>Buy</t>
        </is>
      </c>
      <c r="C15" s="11" t="n">
        <v>22.92</v>
      </c>
      <c r="D15" s="11" t="n">
        <v>22.92</v>
      </c>
      <c r="E15" s="11" t="n">
        <v>-0.4631</v>
      </c>
      <c r="F15" s="11" t="n">
        <v>-0.4631</v>
      </c>
      <c r="H15" s="11" t="n">
        <v>-10.609621</v>
      </c>
    </row>
    <row customHeight="1" ht="12.8" r="16" s="12">
      <c r="A16" s="11" t="inlineStr">
        <is>
          <t>2022-01-13</t>
        </is>
      </c>
      <c r="B16" s="11" t="inlineStr">
        <is>
          <t>Sell</t>
        </is>
      </c>
      <c r="C16" s="11" t="n">
        <v>23.92</v>
      </c>
      <c r="E16" s="11" t="n">
        <v>0.4631</v>
      </c>
      <c r="F16" s="11" t="n">
        <v>0</v>
      </c>
      <c r="H16" s="11" t="n">
        <v>11.08</v>
      </c>
    </row>
    <row customHeight="1" ht="12.8" r="17" s="12">
      <c r="A17" s="11" t="inlineStr">
        <is>
          <t>2022-01-13</t>
        </is>
      </c>
      <c r="B17" s="11" t="inlineStr">
        <is>
          <t>Buy</t>
        </is>
      </c>
      <c r="C17" s="11" t="n">
        <v>23.9</v>
      </c>
      <c r="D17" s="16" t="n">
        <v>23.9</v>
      </c>
      <c r="E17" s="11" t="n">
        <v>-0.4186</v>
      </c>
      <c r="F17" s="11" t="n">
        <v>-0.4186</v>
      </c>
      <c r="H17" s="11" t="n">
        <v>-10</v>
      </c>
    </row>
    <row customHeight="1" ht="12.8" r="18" s="12">
      <c r="A18" s="11" t="inlineStr">
        <is>
          <t>2022-02-04</t>
        </is>
      </c>
      <c r="B18" s="11" t="inlineStr">
        <is>
          <t>Buy</t>
        </is>
      </c>
      <c r="C18" s="11" t="n">
        <v>21.28</v>
      </c>
      <c r="D18" s="11" t="n">
        <v>21.28</v>
      </c>
      <c r="E18" s="11" t="n">
        <v>-0.4682</v>
      </c>
      <c r="F18" s="11" t="n">
        <v>-0.8868</v>
      </c>
      <c r="H18" s="11" t="n">
        <v>-9.960000000000001</v>
      </c>
    </row>
    <row customHeight="1" ht="12.8" r="19" s="12">
      <c r="A19" s="11" t="inlineStr">
        <is>
          <t>2022-02-11</t>
        </is>
      </c>
      <c r="B19" s="11" t="inlineStr">
        <is>
          <t>Sell</t>
        </is>
      </c>
      <c r="C19" s="11" t="n">
        <v>24.2</v>
      </c>
      <c r="E19" s="11" t="n">
        <v>0.8868</v>
      </c>
      <c r="F19" s="11" t="n">
        <v>0</v>
      </c>
      <c r="H19" s="11" t="n">
        <v>21.46</v>
      </c>
    </row>
    <row customHeight="1" ht="12.8" r="20" s="12">
      <c r="A20" s="11" t="inlineStr">
        <is>
          <t>2022-02-11</t>
        </is>
      </c>
      <c r="B20" s="11" t="inlineStr">
        <is>
          <t>Buy</t>
        </is>
      </c>
      <c r="C20" s="11" t="n">
        <v>24.79</v>
      </c>
      <c r="E20" s="11" t="n">
        <v>-0.4034</v>
      </c>
      <c r="F20" s="11" t="n">
        <v>-0.4034</v>
      </c>
      <c r="H20" s="11" t="n">
        <v>-10</v>
      </c>
    </row>
    <row customHeight="1" ht="12.8" r="21" s="12">
      <c r="A21" s="11" t="inlineStr">
        <is>
          <t>2022-02-16</t>
        </is>
      </c>
      <c r="B21" s="11" t="inlineStr">
        <is>
          <t>Sell</t>
        </is>
      </c>
      <c r="C21" s="11" t="n">
        <v>26.43</v>
      </c>
      <c r="E21" s="11" t="n">
        <v>0.4034</v>
      </c>
      <c r="F21" s="11" t="n">
        <v>0</v>
      </c>
      <c r="H21" s="11" t="n">
        <v>10.66</v>
      </c>
    </row>
    <row customHeight="1" ht="12.8" r="22" s="12">
      <c r="A22" s="14" t="inlineStr">
        <is>
          <t>2022-02-16</t>
        </is>
      </c>
      <c r="B22" s="15" t="inlineStr">
        <is>
          <t>Buy</t>
        </is>
      </c>
      <c r="C22" s="16" t="n">
        <v>26.25</v>
      </c>
      <c r="E22" s="17" t="n">
        <v>-0.3807</v>
      </c>
      <c r="F22" s="17" t="n">
        <v>-0.3807</v>
      </c>
      <c r="H22" s="16" t="n">
        <v>-9.99</v>
      </c>
    </row>
    <row customHeight="1" ht="12.8" r="23" s="12">
      <c r="A23" s="11" t="inlineStr">
        <is>
          <t>2022-02-24</t>
        </is>
      </c>
      <c r="B23" s="11" t="inlineStr">
        <is>
          <t>Buy</t>
        </is>
      </c>
      <c r="C23" s="11" t="n">
        <v>23.61</v>
      </c>
      <c r="D23" s="11" t="n">
        <v>23.61</v>
      </c>
      <c r="E23" s="11" t="n">
        <v>-0.4235</v>
      </c>
      <c r="F23" s="11" t="n">
        <v>-0.8042</v>
      </c>
      <c r="H23" s="11" t="n">
        <v>-10</v>
      </c>
    </row>
    <row customHeight="1" ht="12.8" r="24" s="12">
      <c r="A24" s="11" t="inlineStr">
        <is>
          <t>2022-04-01</t>
        </is>
      </c>
      <c r="B24" s="11" t="inlineStr">
        <is>
          <t>Buy</t>
        </is>
      </c>
      <c r="C24" s="11" t="n">
        <v>21.05</v>
      </c>
      <c r="D24" s="11" t="n">
        <v>21.05</v>
      </c>
      <c r="E24" s="11" t="n">
        <v>-0.9506</v>
      </c>
      <c r="F24" s="11" t="n">
        <v>-1.7548</v>
      </c>
      <c r="H24" s="11" t="n">
        <v>-20.01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43.xml><?xml version="1.0" encoding="utf-8"?>
<worksheet xmlns="http://schemas.openxmlformats.org/spreadsheetml/2006/main">
  <sheetPr filterMode="0">
    <outlinePr summaryBelow="1" summaryRight="1"/>
    <pageSetUpPr fitToPage="0"/>
  </sheetPr>
  <dimension ref="A1:AJ14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A11" activeCellId="0" pane="bottomLeft" sqref="A11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New York Mortgage Trust, Inc. Common Stock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5" r="3" s="12">
      <c r="A3" s="14" t="n">
        <v>44344</v>
      </c>
      <c r="B3" s="15" t="inlineStr">
        <is>
          <t>Buy</t>
        </is>
      </c>
      <c r="C3" s="16" t="n">
        <v>4.4801</v>
      </c>
      <c r="D3" s="16" t="n">
        <v>4.4801</v>
      </c>
      <c r="E3" s="17" t="n">
        <v>-2.2321</v>
      </c>
      <c r="F3" s="17" t="n">
        <v>-2.2321</v>
      </c>
      <c r="H3" s="16" t="n">
        <v>-10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n">
        <v>44356</v>
      </c>
      <c r="B4" s="15" t="inlineStr">
        <is>
          <t>Sell</t>
        </is>
      </c>
      <c r="C4" s="16" t="n">
        <v>4.8923</v>
      </c>
      <c r="D4" s="16" t="n">
        <v>4.8923</v>
      </c>
      <c r="E4" s="17" t="n">
        <v>2.2321</v>
      </c>
      <c r="F4" s="17" t="n">
        <v>2.2321</v>
      </c>
      <c r="H4" s="16" t="n">
        <v>10.92010283</v>
      </c>
    </row>
    <row customHeight="1" ht="12.8" r="5" s="12">
      <c r="A5" s="14" t="n">
        <v>44356</v>
      </c>
      <c r="B5" s="15" t="inlineStr">
        <is>
          <t>Buy</t>
        </is>
      </c>
      <c r="C5" s="16" t="n">
        <v>4.8897</v>
      </c>
      <c r="D5" s="16" t="n">
        <v>4.8897</v>
      </c>
      <c r="E5" s="17" t="n">
        <v>-2.0492</v>
      </c>
      <c r="F5" s="17" t="n">
        <v>-2.0492</v>
      </c>
      <c r="H5" s="16" t="n">
        <v>-10</v>
      </c>
    </row>
    <row customHeight="1" ht="12.8" r="6" s="12">
      <c r="A6" s="14" t="n">
        <v>44383</v>
      </c>
      <c r="B6" s="15" t="inlineStr">
        <is>
          <t>Buy</t>
        </is>
      </c>
      <c r="C6" s="16" t="n">
        <v>4.84</v>
      </c>
      <c r="D6" s="16" t="n">
        <v>4.84</v>
      </c>
      <c r="E6" s="17" t="n">
        <v>-2.2779</v>
      </c>
      <c r="F6" s="17" t="n">
        <v>-4.3271</v>
      </c>
      <c r="H6" s="16" t="n">
        <v>-10</v>
      </c>
    </row>
    <row customHeight="1" ht="12.8" r="7" s="12">
      <c r="A7" s="14" t="inlineStr">
        <is>
          <t>2021-11-16</t>
        </is>
      </c>
      <c r="B7" s="15" t="inlineStr">
        <is>
          <t>Buy</t>
        </is>
      </c>
      <c r="C7" s="16" t="n">
        <v>4.79</v>
      </c>
      <c r="D7" s="16" t="n">
        <v>4.79</v>
      </c>
      <c r="E7" s="17" t="n">
        <v>-2.4272</v>
      </c>
      <c r="F7" s="17" t="n">
        <v>-6.7543</v>
      </c>
      <c r="H7" s="16" t="n">
        <v>-10.02</v>
      </c>
    </row>
    <row customHeight="1" ht="12.8" r="8" s="12">
      <c r="A8" s="11" t="inlineStr">
        <is>
          <t>2021-12-01</t>
        </is>
      </c>
      <c r="B8" s="11" t="inlineStr">
        <is>
          <t>Buy</t>
        </is>
      </c>
      <c r="C8" s="11" t="n">
        <v>4.74</v>
      </c>
      <c r="D8" s="11" t="n">
        <v>4.74</v>
      </c>
      <c r="E8" s="11" t="n">
        <v>-2.7027</v>
      </c>
      <c r="F8" s="11" t="n">
        <v>-9.457000000000001</v>
      </c>
      <c r="H8" s="11" t="n">
        <v>-9.99</v>
      </c>
    </row>
    <row customHeight="1" ht="12.8" r="9" s="12">
      <c r="A9" s="11" t="inlineStr">
        <is>
          <t>2022-01-05</t>
        </is>
      </c>
      <c r="B9" s="11" t="inlineStr">
        <is>
          <t>Buy</t>
        </is>
      </c>
      <c r="C9" s="11" t="n">
        <v>4.6926</v>
      </c>
      <c r="D9" s="11" t="n">
        <v>4.6926</v>
      </c>
      <c r="E9" s="17" t="n">
        <v>-2.6658</v>
      </c>
      <c r="F9" s="17" t="n">
        <v>-12.1228</v>
      </c>
      <c r="H9" s="16" t="n">
        <v>-10.31</v>
      </c>
    </row>
    <row customHeight="1" ht="12.8" r="10" s="12">
      <c r="A10" s="11" t="inlineStr">
        <is>
          <t>2022-01-05</t>
        </is>
      </c>
      <c r="B10" s="11" t="inlineStr">
        <is>
          <t>Buy</t>
        </is>
      </c>
      <c r="C10" s="11" t="n">
        <v>4.65</v>
      </c>
      <c r="D10" s="11" t="n">
        <v>4.65</v>
      </c>
      <c r="E10" s="11" t="n">
        <v>-2.6247</v>
      </c>
      <c r="F10" s="11" t="n">
        <v>-14.7475</v>
      </c>
      <c r="H10" s="11" t="n">
        <v>-10.026354</v>
      </c>
    </row>
    <row customHeight="1" ht="12.8" r="11" s="12">
      <c r="A11" s="11" t="inlineStr">
        <is>
          <t>2022-01-05</t>
        </is>
      </c>
      <c r="B11" s="11" t="inlineStr">
        <is>
          <t>Buy</t>
        </is>
      </c>
      <c r="C11" s="11" t="n">
        <v>3.78</v>
      </c>
      <c r="D11" s="11" t="n">
        <v>4.6</v>
      </c>
      <c r="E11" s="11" t="n">
        <v>-2.6455</v>
      </c>
      <c r="F11" s="11" t="n">
        <v>-17.393</v>
      </c>
      <c r="H11" s="11" t="n">
        <v>-10</v>
      </c>
    </row>
    <row customHeight="1" ht="12.8" r="12" s="12">
      <c r="A12" s="11" t="inlineStr">
        <is>
          <t>2022-02-24</t>
        </is>
      </c>
      <c r="B12" s="11" t="inlineStr">
        <is>
          <t>Buy</t>
        </is>
      </c>
      <c r="C12" s="11" t="n">
        <v>3.4</v>
      </c>
      <c r="D12" s="11" t="n">
        <v>3.4</v>
      </c>
      <c r="E12" s="11" t="n">
        <v>-2.9412</v>
      </c>
      <c r="F12" s="11" t="n">
        <v>-20.3342</v>
      </c>
      <c r="H12" s="11" t="n">
        <v>-10</v>
      </c>
    </row>
    <row customHeight="1" ht="12.8" r="13" s="12">
      <c r="A13" s="11" t="inlineStr">
        <is>
          <t>2022-03-31</t>
        </is>
      </c>
      <c r="B13" s="11" t="inlineStr">
        <is>
          <t>Sell</t>
        </is>
      </c>
      <c r="C13" s="11" t="n">
        <v>3.64</v>
      </c>
      <c r="E13" s="11" t="n">
        <v>20.3342</v>
      </c>
      <c r="F13" s="11" t="n">
        <v>0</v>
      </c>
      <c r="H13" s="11" t="n">
        <v>74.02</v>
      </c>
    </row>
    <row customHeight="1" ht="12.8" r="14" s="12">
      <c r="A14" s="11" t="inlineStr">
        <is>
          <t>2022-03-31</t>
        </is>
      </c>
      <c r="B14" s="11" t="inlineStr">
        <is>
          <t>Buy</t>
        </is>
      </c>
      <c r="C14" s="11" t="n">
        <v>3.65</v>
      </c>
      <c r="E14" s="11" t="n">
        <v>-5.4795</v>
      </c>
      <c r="F14" s="11" t="n">
        <v>-5.4795</v>
      </c>
      <c r="H14" s="11" t="n">
        <v>-20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44.xml><?xml version="1.0" encoding="utf-8"?>
<worksheet xmlns="http://schemas.openxmlformats.org/spreadsheetml/2006/main">
  <sheetPr filterMode="0">
    <outlinePr summaryBelow="1" summaryRight="1"/>
    <pageSetUpPr fitToPage="0"/>
  </sheetPr>
  <dimension ref="A1:AJ7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A4" activeCellId="0" pane="bottomLeft" sqref="A4"/>
    </sheetView>
  </sheetViews>
  <sheetFormatPr baseColWidth="8" defaultRowHeight="15" outlineLevelRow="0" zeroHeight="0"/>
  <cols>
    <col customWidth="1" max="1" min="1" style="11" width="30.02"/>
    <col customWidth="1" max="3" min="2" style="11" width="15"/>
    <col customWidth="1" max="4" min="4" style="11" width="25"/>
    <col customWidth="1" max="10" min="5" style="11" width="15"/>
    <col customWidth="1" max="1025" min="11" style="11" width="8.52"/>
  </cols>
  <sheetData>
    <row customHeight="1" ht="15" r="1" s="12">
      <c r="A1" s="11" t="inlineStr">
        <is>
          <t>Transaction_Date</t>
        </is>
      </c>
      <c r="B1" s="11" t="inlineStr">
        <is>
          <t>Buy_or_Sell</t>
        </is>
      </c>
      <c r="C1" s="11" t="inlineStr">
        <is>
          <t>Share_Price</t>
        </is>
      </c>
      <c r="D1" s="11" t="inlineStr">
        <is>
          <t>Buy_More_Modifier</t>
        </is>
      </c>
      <c r="E1" s="11" t="inlineStr">
        <is>
          <t>Share_Quantity</t>
        </is>
      </c>
      <c r="F1" s="11" t="inlineStr">
        <is>
          <t>Shares_Owned:</t>
        </is>
      </c>
      <c r="G1" s="11">
        <f>SUM(E:E)</f>
        <v/>
      </c>
      <c r="H1" s="11" t="inlineStr">
        <is>
          <t>Transaction_Cost</t>
        </is>
      </c>
      <c r="I1" s="11" t="inlineStr">
        <is>
          <t>Transaction_Profit:</t>
        </is>
      </c>
      <c r="J1" s="11">
        <f>SUM(H:H)</f>
        <v/>
      </c>
      <c r="K1" s="11">
        <f>SUM($aapl.j1:$wnc.j1)</f>
        <v/>
      </c>
    </row>
    <row customHeight="1" ht="15" r="2" s="12">
      <c r="A2" s="11" t="inlineStr">
        <is>
          <t>Realty Income Corporation</t>
        </is>
      </c>
      <c r="B2" s="11" t="inlineStr">
        <is>
          <t>####</t>
        </is>
      </c>
      <c r="C2" s="11" t="inlineStr">
        <is>
          <t>####</t>
        </is>
      </c>
      <c r="D2" s="11" t="inlineStr">
        <is>
          <t>####</t>
        </is>
      </c>
      <c r="E2" s="11" t="inlineStr">
        <is>
          <t>####</t>
        </is>
      </c>
      <c r="F2" s="11" t="inlineStr">
        <is>
          <t>####</t>
        </is>
      </c>
      <c r="G2" s="11" t="inlineStr">
        <is>
          <t>####</t>
        </is>
      </c>
      <c r="H2" s="11" t="inlineStr">
        <is>
          <t>####</t>
        </is>
      </c>
      <c r="I2" s="11" t="inlineStr">
        <is>
          <t>####</t>
        </is>
      </c>
      <c r="J2" s="11" t="inlineStr">
        <is>
          <t>####</t>
        </is>
      </c>
      <c r="K2" s="11" t="inlineStr">
        <is>
          <t>####</t>
        </is>
      </c>
    </row>
    <row customHeight="1" ht="15" r="3" s="12">
      <c r="A3" s="21" t="n">
        <v>44634</v>
      </c>
      <c r="B3" s="11" t="inlineStr">
        <is>
          <t>Sell</t>
        </is>
      </c>
      <c r="C3" s="11" t="n">
        <v>0</v>
      </c>
      <c r="D3" s="11" t="n">
        <v>0</v>
      </c>
      <c r="E3" s="11" t="n">
        <v>0</v>
      </c>
      <c r="F3" s="11" t="n">
        <v>0</v>
      </c>
      <c r="H3" s="11" t="n">
        <v>0</v>
      </c>
      <c r="L3" s="11" t="inlineStr">
        <is>
          <t>2021</t>
        </is>
      </c>
      <c r="M3" s="11" t="inlineStr">
        <is>
          <t>January</t>
        </is>
      </c>
      <c r="N3" s="11">
        <f>SUMPRODUCT(YEAR(A3:A942)=2021,MONTH(A3:A942)=1,H3:H942)</f>
        <v/>
      </c>
      <c r="O3" s="11" t="inlineStr">
        <is>
          <t>February</t>
        </is>
      </c>
      <c r="P3" s="11">
        <f>SUMPRODUCT(YEAR(A3:A942)=2021,MONTH(A3:A942)=2,H3:H942)</f>
        <v/>
      </c>
      <c r="Q3" s="11" t="inlineStr">
        <is>
          <t>March</t>
        </is>
      </c>
      <c r="R3" s="11">
        <f>SUMPRODUCT(YEAR(A3:A942)=2021,MONTH(A3:A942)=3,H3:H942)</f>
        <v/>
      </c>
      <c r="S3" s="11" t="inlineStr">
        <is>
          <t>April</t>
        </is>
      </c>
      <c r="T3" s="11">
        <f>SUMPRODUCT(YEAR(A3:A942)=2021,MONTH(A3:A942)=4,H3:H942)</f>
        <v/>
      </c>
      <c r="U3" s="11" t="inlineStr">
        <is>
          <t>May</t>
        </is>
      </c>
      <c r="V3" s="11">
        <f>SUMPRODUCT(YEAR(A3:A942)=2021,MONTH(A3:A942)=5,H3:H942)</f>
        <v/>
      </c>
      <c r="W3" s="11" t="inlineStr">
        <is>
          <t>June</t>
        </is>
      </c>
      <c r="X3" s="11">
        <f>SUMPRODUCT(YEAR(A3:A942)=2021,MONTH(A3:A942)=6,H3:H942)</f>
        <v/>
      </c>
      <c r="Y3" s="11" t="inlineStr">
        <is>
          <t>July</t>
        </is>
      </c>
      <c r="Z3" s="11">
        <f>SUMPRODUCT(YEAR(A3:A942)=2021,MONTH(A3:A942)=7,H3:H942)</f>
        <v/>
      </c>
      <c r="AA3" s="11" t="inlineStr">
        <is>
          <t>August</t>
        </is>
      </c>
      <c r="AB3" s="11">
        <f>SUMPRODUCT(YEAR(A3:A942)=2021,MONTH(A3:A942)=8,H3:H942)</f>
        <v/>
      </c>
      <c r="AC3" s="11" t="inlineStr">
        <is>
          <t>September</t>
        </is>
      </c>
      <c r="AD3" s="11">
        <f>SUMPRODUCT(YEAR(A3:A942)=2021,MONTH(A3:A942)=9,H3:H942)</f>
        <v/>
      </c>
      <c r="AE3" s="11" t="inlineStr">
        <is>
          <t>October</t>
        </is>
      </c>
      <c r="AF3" s="11">
        <f>SUMPRODUCT(YEAR(A3:A942)=2021,MONTH(A3:A942)=10,H3:H942)</f>
        <v/>
      </c>
      <c r="AG3" s="11" t="inlineStr">
        <is>
          <t>November</t>
        </is>
      </c>
      <c r="AH3" s="11">
        <f>SUMPRODUCT(YEAR(A3:A942)=2021,MONTH(A3:A942)=11,H3:H942)</f>
        <v/>
      </c>
      <c r="AI3" s="11" t="inlineStr">
        <is>
          <t>December</t>
        </is>
      </c>
      <c r="AJ3" s="11">
        <f>SUMPRODUCT(YEAR(A3:A942)=2021,MONTH(A3:A942)=12,H3:H942)</f>
        <v/>
      </c>
    </row>
    <row customHeight="1" ht="12.8" r="4" s="12">
      <c r="A4" s="21" t="n">
        <v>44634</v>
      </c>
      <c r="B4" s="11" t="inlineStr">
        <is>
          <t>Sell</t>
        </is>
      </c>
      <c r="C4" s="11" t="n">
        <v>0</v>
      </c>
      <c r="D4" s="11" t="n">
        <v>0</v>
      </c>
      <c r="E4" s="11" t="n">
        <v>0</v>
      </c>
      <c r="F4" s="11" t="n">
        <v>0</v>
      </c>
      <c r="H4" s="11" t="n">
        <v>0</v>
      </c>
      <c r="L4" s="11" t="inlineStr">
        <is>
          <t>2022</t>
        </is>
      </c>
      <c r="M4" s="11" t="inlineStr">
        <is>
          <t>January</t>
        </is>
      </c>
      <c r="N4" s="11">
        <f>SUMPRODUCT(YEAR(A3:A942)=2022,MONTH(A3:A942)=1,H3:H942)</f>
        <v/>
      </c>
      <c r="O4" s="11" t="inlineStr">
        <is>
          <t>February</t>
        </is>
      </c>
      <c r="P4" s="11">
        <f>SUMPRODUCT(YEAR(A3:A942)=2022,MONTH(A3:A942)=2,H3:H942)</f>
        <v/>
      </c>
      <c r="Q4" s="11" t="inlineStr">
        <is>
          <t>March</t>
        </is>
      </c>
      <c r="R4" s="11">
        <f>SUMPRODUCT(YEAR(A3:A942)=2022,MONTH(A3:A942)=3,H3:H942)</f>
        <v/>
      </c>
      <c r="S4" s="11" t="inlineStr">
        <is>
          <t>April</t>
        </is>
      </c>
      <c r="T4" s="11">
        <f>SUMPRODUCT(YEAR(A3:A942)=2022,MONTH(A3:A942)=4,H3:H942)</f>
        <v/>
      </c>
      <c r="U4" s="11" t="inlineStr">
        <is>
          <t>May</t>
        </is>
      </c>
      <c r="V4" s="11">
        <f>SUMPRODUCT(YEAR(A3:A942)=2022,MONTH(A3:A942)=5,H3:H942)</f>
        <v/>
      </c>
      <c r="W4" s="11" t="inlineStr">
        <is>
          <t>June</t>
        </is>
      </c>
      <c r="X4" s="11">
        <f>SUMPRODUCT(YEAR(A3:A942)=2022,MONTH(A3:A942)=6,H3:H942)</f>
        <v/>
      </c>
      <c r="Y4" s="11" t="inlineStr">
        <is>
          <t>July</t>
        </is>
      </c>
      <c r="Z4" s="11">
        <f>SUMPRODUCT(YEAR(A3:A942)=2022,MONTH(A3:A942)=7,H3:H942)</f>
        <v/>
      </c>
      <c r="AA4" s="11" t="inlineStr">
        <is>
          <t>August</t>
        </is>
      </c>
      <c r="AB4" s="11">
        <f>SUMPRODUCT(YEAR(A3:A942)=2022,MONTH(A3:A942)=8,H3:H942)</f>
        <v/>
      </c>
      <c r="AC4" s="11" t="inlineStr">
        <is>
          <t>September</t>
        </is>
      </c>
      <c r="AD4" s="11">
        <f>SUMPRODUCT(YEAR(A3:A942)=2022,MONTH(A3:A942)=9,H3:H942)</f>
        <v/>
      </c>
      <c r="AE4" s="11" t="inlineStr">
        <is>
          <t>October</t>
        </is>
      </c>
      <c r="AF4" s="11">
        <f>SUMPRODUCT(YEAR(A3:A942)=2022,MONTH(A3:A942)=10,H3:H942)</f>
        <v/>
      </c>
      <c r="AG4" s="11" t="inlineStr">
        <is>
          <t>November</t>
        </is>
      </c>
      <c r="AH4" s="11">
        <f>SUMPRODUCT(YEAR(A3:A942)=2022,MONTH(A3:A942)=11,H3:H942)</f>
        <v/>
      </c>
      <c r="AI4" s="11" t="inlineStr">
        <is>
          <t>December</t>
        </is>
      </c>
      <c r="AJ4" s="11">
        <f>SUMPRODUCT(YEAR(A3:A942)=2022,MONTH(A3:A942)=12,H3:H942)</f>
        <v/>
      </c>
    </row>
    <row customHeight="1" ht="15" r="5" s="12">
      <c r="A5" s="11" t="inlineStr">
        <is>
          <t>2022-03-15</t>
        </is>
      </c>
      <c r="B5" s="11" t="inlineStr">
        <is>
          <t>Buy</t>
        </is>
      </c>
      <c r="C5" s="11" t="n">
        <v>65.17</v>
      </c>
      <c r="E5" s="11" t="n">
        <v>-0.1534</v>
      </c>
      <c r="F5" s="11" t="n">
        <v>-0.1534</v>
      </c>
      <c r="H5" s="11" t="n">
        <v>-10</v>
      </c>
    </row>
    <row customHeight="1" ht="15" r="6" s="12">
      <c r="A6" s="11" t="inlineStr">
        <is>
          <t>2022-03-28</t>
        </is>
      </c>
      <c r="B6" s="11" t="inlineStr">
        <is>
          <t>Sell</t>
        </is>
      </c>
      <c r="C6" s="11" t="n">
        <v>68.55</v>
      </c>
      <c r="E6" s="11" t="n">
        <v>0.1534</v>
      </c>
      <c r="F6" s="11" t="n">
        <v>0</v>
      </c>
      <c r="H6" s="11" t="n">
        <v>10.52</v>
      </c>
    </row>
    <row customHeight="1" ht="15" r="7" s="12">
      <c r="A7" s="11" t="inlineStr">
        <is>
          <t>2022-03-28</t>
        </is>
      </c>
      <c r="B7" s="11" t="inlineStr">
        <is>
          <t>Buy</t>
        </is>
      </c>
      <c r="C7" s="11" t="n">
        <v>68.63</v>
      </c>
      <c r="E7" s="11" t="n">
        <v>-0.2912</v>
      </c>
      <c r="F7" s="11" t="n">
        <v>-0.2912</v>
      </c>
      <c r="H7" s="11" t="n">
        <v>-19.99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45.xml><?xml version="1.0" encoding="utf-8"?>
<worksheet xmlns="http://schemas.openxmlformats.org/spreadsheetml/2006/main">
  <sheetPr filterMode="0">
    <outlinePr summaryBelow="1" summaryRight="1"/>
    <pageSetUpPr fitToPage="0"/>
  </sheetPr>
  <dimension ref="A1:AJ21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A17" activeCellId="0" pane="bottomLeft" sqref="A17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Oneok, Inc.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SUMPRODUCT(YEAR(A3:A1000)=2021,MONTH(A3:A1000)=5,H3:H1000)</f>
        <v/>
      </c>
      <c r="W2" s="15" t="inlineStr">
        <is>
          <t>June</t>
        </is>
      </c>
      <c r="X2" s="16">
        <f>SUMPRODUCT(YEAR(A3:A1000)=2021,MONTH(A3:A1000)=6,H3:H1000)</f>
        <v/>
      </c>
      <c r="Y2" s="15" t="inlineStr">
        <is>
          <t>July</t>
        </is>
      </c>
      <c r="Z2" s="16">
        <f>SUMPRODUCT(YEAR(A3:A1000)=2021,MONTH(A3:A1000)=7,H3:H1000)</f>
        <v/>
      </c>
      <c r="AA2" s="15" t="inlineStr">
        <is>
          <t>August</t>
        </is>
      </c>
      <c r="AB2" s="16">
        <f>SUMPRODUCT(YEAR(A3:A1000)=2021,YEAR(A3:A1000)=2021,MONTH(A3:A1000)=8,H3:H1000)</f>
        <v/>
      </c>
      <c r="AC2" s="15" t="inlineStr">
        <is>
          <t>September</t>
        </is>
      </c>
      <c r="AD2" s="16">
        <f>SUMPRODUCT(YEAR(A3:A1000)=2021,MONTH(A3:A1000)=9,H3:H1000)</f>
        <v/>
      </c>
      <c r="AE2" s="15" t="inlineStr">
        <is>
          <t>October</t>
        </is>
      </c>
      <c r="AF2" s="16">
        <f>SUMPRODUCT(YEAR(A3:A1000)=2021,MONTH(A3:A1000)=10,H3:H1000)</f>
        <v/>
      </c>
      <c r="AG2" s="15" t="inlineStr">
        <is>
          <t>November</t>
        </is>
      </c>
      <c r="AH2" s="16">
        <f>SUMPRODUCT(YEAR(A3:A1000)=2021,MONTH(A3:A1000)=11,H3:H1000)</f>
        <v/>
      </c>
      <c r="AI2" s="15" t="inlineStr">
        <is>
          <t>December</t>
        </is>
      </c>
      <c r="AJ2" s="16">
        <f>SUMPRODUCT(YEAR(A3:A1000)=2021,MONTH(A3:A1000)=12,H3:H1000)</f>
        <v/>
      </c>
    </row>
    <row customHeight="1" ht="12.8" r="3" s="12">
      <c r="A3" s="14" t="n">
        <v>44410</v>
      </c>
      <c r="B3" s="15" t="inlineStr">
        <is>
          <t>Buy</t>
        </is>
      </c>
      <c r="C3" s="16" t="n">
        <v>52.4934</v>
      </c>
      <c r="D3" s="16" t="n">
        <v>52.4934</v>
      </c>
      <c r="E3" s="17" t="n">
        <v>-0.1905</v>
      </c>
      <c r="F3" s="17" t="n">
        <v>-0.1905</v>
      </c>
      <c r="H3" s="16" t="n">
        <v>-10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inlineStr">
        <is>
          <t>2021-09-15</t>
        </is>
      </c>
      <c r="B4" s="15" t="inlineStr">
        <is>
          <t>Sell</t>
        </is>
      </c>
      <c r="C4" s="16" t="n">
        <v>55.4331</v>
      </c>
      <c r="D4" s="16" t="n">
        <v>55.4331</v>
      </c>
      <c r="E4" s="17" t="n">
        <v>0.1905</v>
      </c>
      <c r="F4" s="17" t="n">
        <v>0</v>
      </c>
      <c r="H4" s="16" t="n">
        <v>10.56000555</v>
      </c>
    </row>
    <row customHeight="1" ht="12.8" r="5" s="12">
      <c r="A5" s="14" t="inlineStr">
        <is>
          <t>2021-09-21</t>
        </is>
      </c>
      <c r="B5" s="15" t="inlineStr">
        <is>
          <t>Buy</t>
        </is>
      </c>
      <c r="C5" s="16" t="n">
        <v>52.8821</v>
      </c>
      <c r="D5" s="16" t="n">
        <v>52.8821</v>
      </c>
      <c r="E5" s="17" t="n">
        <v>-0.1891</v>
      </c>
      <c r="F5" s="17" t="n">
        <v>-0.1891</v>
      </c>
      <c r="H5" s="16" t="n">
        <v>-10.00000511</v>
      </c>
    </row>
    <row customHeight="1" ht="12.8" r="6" s="12">
      <c r="A6" s="14" t="inlineStr">
        <is>
          <t>2021-09-23</t>
        </is>
      </c>
      <c r="B6" s="15" t="inlineStr">
        <is>
          <t>Sell</t>
        </is>
      </c>
      <c r="C6" s="16" t="n">
        <v>56.9011</v>
      </c>
      <c r="D6" s="16" t="n">
        <v>56.9011</v>
      </c>
      <c r="E6" s="17" t="n">
        <v>0.1891</v>
      </c>
      <c r="F6" s="17" t="n">
        <v>0</v>
      </c>
      <c r="H6" s="16" t="n">
        <v>10.75999801</v>
      </c>
    </row>
    <row customHeight="1" ht="12.8" r="7" s="12">
      <c r="A7" s="14" t="inlineStr">
        <is>
          <t>2021-09-23</t>
        </is>
      </c>
      <c r="B7" s="15" t="inlineStr">
        <is>
          <t>Buy</t>
        </is>
      </c>
      <c r="C7" s="16" t="n">
        <v>57.3394</v>
      </c>
      <c r="D7" s="16" t="n">
        <v>57.3394</v>
      </c>
      <c r="E7" s="17" t="n">
        <v>-0.1744</v>
      </c>
      <c r="F7" s="17" t="n">
        <v>-0.1744</v>
      </c>
      <c r="H7" s="16" t="n">
        <v>-9.999991359999999</v>
      </c>
    </row>
    <row customHeight="1" ht="12.8" r="8" s="12">
      <c r="A8" s="14" t="inlineStr">
        <is>
          <t>2021-10-04</t>
        </is>
      </c>
      <c r="B8" s="15" t="inlineStr">
        <is>
          <t>Sell</t>
        </is>
      </c>
      <c r="C8" s="16" t="n">
        <v>61.1812</v>
      </c>
      <c r="D8" s="16" t="n">
        <v>61.1812</v>
      </c>
      <c r="E8" s="17" t="n">
        <v>0.1744</v>
      </c>
      <c r="F8" s="17" t="n">
        <v>0</v>
      </c>
      <c r="H8" s="16" t="n">
        <v>10.67000128</v>
      </c>
    </row>
    <row customHeight="1" ht="12.8" r="9" s="12">
      <c r="A9" s="14" t="inlineStr">
        <is>
          <t>2021-10-04</t>
        </is>
      </c>
      <c r="B9" s="15" t="inlineStr">
        <is>
          <t>Buy</t>
        </is>
      </c>
      <c r="C9" s="16" t="n">
        <v>60.8643</v>
      </c>
      <c r="D9" s="16" t="n">
        <v>60.8643</v>
      </c>
      <c r="E9" s="17" t="n">
        <v>-0.1643</v>
      </c>
      <c r="F9" s="17" t="n">
        <v>-0.1643</v>
      </c>
      <c r="H9" s="16" t="n">
        <v>-10.00000449</v>
      </c>
    </row>
    <row customHeight="1" ht="12.8" r="10" s="12">
      <c r="A10" s="14" t="inlineStr">
        <is>
          <t>2021-10-14</t>
        </is>
      </c>
      <c r="B10" s="15" t="inlineStr">
        <is>
          <t>Sell</t>
        </is>
      </c>
      <c r="C10" s="16" t="n">
        <v>64.3944</v>
      </c>
      <c r="D10" s="16" t="n">
        <v>64.3944</v>
      </c>
      <c r="E10" s="17" t="n">
        <v>0.1643</v>
      </c>
      <c r="F10" s="17" t="n">
        <v>0</v>
      </c>
      <c r="H10" s="16" t="n">
        <v>10.57999992</v>
      </c>
    </row>
    <row customHeight="1" ht="12.8" r="11" s="12">
      <c r="A11" s="14" t="inlineStr">
        <is>
          <t>2021-10-18</t>
        </is>
      </c>
      <c r="B11" s="15" t="inlineStr">
        <is>
          <t>Buy</t>
        </is>
      </c>
      <c r="C11" s="16" t="n">
        <v>66.0502</v>
      </c>
      <c r="D11" s="16" t="n">
        <v>66.0502</v>
      </c>
      <c r="E11" s="17" t="n">
        <v>-0.1514</v>
      </c>
      <c r="F11" s="17" t="n">
        <v>-0.1514</v>
      </c>
      <c r="H11" s="16" t="n">
        <v>-10.00000028</v>
      </c>
    </row>
    <row customHeight="1" ht="12.8" r="12" s="12">
      <c r="A12" s="11" t="inlineStr">
        <is>
          <t>2021-12-15</t>
        </is>
      </c>
      <c r="B12" s="11" t="inlineStr">
        <is>
          <t>Buy</t>
        </is>
      </c>
      <c r="C12" s="11" t="n">
        <v>62.37</v>
      </c>
      <c r="D12" s="11" t="n">
        <v>62.37</v>
      </c>
      <c r="E12" s="11" t="n">
        <v>-0.1703</v>
      </c>
      <c r="F12" s="11" t="n">
        <v>-0.3217</v>
      </c>
      <c r="H12" s="11" t="n">
        <v>-9.99</v>
      </c>
    </row>
    <row customHeight="1" ht="12.8" r="13" s="12">
      <c r="A13" s="11" t="inlineStr">
        <is>
          <t>2021-12-20</t>
        </is>
      </c>
      <c r="B13" s="11" t="inlineStr">
        <is>
          <t>Buy</t>
        </is>
      </c>
      <c r="C13" s="11" t="n">
        <v>59.18</v>
      </c>
      <c r="D13" s="11" t="n">
        <v>59.18</v>
      </c>
      <c r="E13" s="11" t="n">
        <v>-0.1784</v>
      </c>
      <c r="F13" s="11" t="n">
        <v>-0.5001</v>
      </c>
      <c r="H13" s="11" t="n">
        <v>-9.99</v>
      </c>
    </row>
    <row customHeight="1" ht="12.8" r="14" s="12">
      <c r="A14" s="11" t="inlineStr">
        <is>
          <t>2022-01-04</t>
        </is>
      </c>
      <c r="B14" s="11" t="inlineStr">
        <is>
          <t>Sell</t>
        </is>
      </c>
      <c r="C14" s="11" t="n">
        <v>61.59</v>
      </c>
      <c r="D14" s="11" t="n">
        <v>61.59</v>
      </c>
      <c r="E14" s="11" t="n">
        <v>0.5001</v>
      </c>
      <c r="F14" s="11" t="n">
        <v>0</v>
      </c>
      <c r="H14" s="11" t="n">
        <v>30.85617</v>
      </c>
    </row>
    <row customHeight="1" ht="12.8" r="15" s="12">
      <c r="A15" s="11" t="inlineStr">
        <is>
          <t>2022-01-04</t>
        </is>
      </c>
      <c r="B15" s="11" t="inlineStr">
        <is>
          <t>Buy</t>
        </is>
      </c>
      <c r="C15" s="11" t="n">
        <v>61.35</v>
      </c>
      <c r="D15" s="11" t="n">
        <v>61.35</v>
      </c>
      <c r="E15" s="11" t="n">
        <v>-0.1768</v>
      </c>
      <c r="F15" s="11" t="n">
        <v>-0.1768</v>
      </c>
      <c r="H15" s="11" t="n">
        <v>-10.848448</v>
      </c>
    </row>
    <row customHeight="1" ht="12.8" r="16" s="12">
      <c r="A16" s="11" t="inlineStr">
        <is>
          <t>2022-02-10</t>
        </is>
      </c>
      <c r="B16" s="11" t="inlineStr">
        <is>
          <t>Sell</t>
        </is>
      </c>
      <c r="C16" s="11" t="n">
        <v>64.45999999999999</v>
      </c>
      <c r="E16" s="11" t="n">
        <v>0.1768</v>
      </c>
      <c r="F16" s="11" t="n">
        <v>0</v>
      </c>
      <c r="H16" s="11" t="n">
        <v>11.4</v>
      </c>
    </row>
    <row customHeight="1" ht="12.8" r="17" s="12">
      <c r="A17" s="11" t="inlineStr">
        <is>
          <t>2022-02-10</t>
        </is>
      </c>
      <c r="B17" s="11" t="inlineStr">
        <is>
          <t>Buy</t>
        </is>
      </c>
      <c r="C17" s="11" t="n">
        <v>64.5</v>
      </c>
      <c r="E17" s="11" t="n">
        <v>-0.1551</v>
      </c>
      <c r="F17" s="11" t="n">
        <v>-0.1551</v>
      </c>
      <c r="H17" s="11" t="n">
        <v>-10</v>
      </c>
    </row>
    <row customHeight="1" ht="12.8" r="18" s="12">
      <c r="A18" s="11" t="inlineStr">
        <is>
          <t>2022-03-21</t>
        </is>
      </c>
      <c r="B18" s="11" t="inlineStr">
        <is>
          <t>Sell</t>
        </is>
      </c>
      <c r="C18" s="11" t="n">
        <v>68.06</v>
      </c>
      <c r="E18" s="11" t="n">
        <v>0.1551</v>
      </c>
      <c r="F18" s="11" t="n">
        <v>0</v>
      </c>
      <c r="H18" s="11" t="n">
        <v>10.56</v>
      </c>
    </row>
    <row customHeight="1" ht="12.8" r="19" s="12">
      <c r="A19" s="11" t="inlineStr">
        <is>
          <t>2022-03-21</t>
        </is>
      </c>
      <c r="B19" s="11" t="inlineStr">
        <is>
          <t>Buy</t>
        </is>
      </c>
      <c r="C19" s="11" t="n">
        <v>68.63</v>
      </c>
      <c r="E19" s="11" t="n">
        <v>-0.159</v>
      </c>
      <c r="F19" s="11" t="n">
        <v>-0.159</v>
      </c>
      <c r="H19" s="11" t="n">
        <v>-10.91</v>
      </c>
    </row>
    <row customHeight="1" ht="12.8" r="20" s="12">
      <c r="A20" s="11" t="inlineStr">
        <is>
          <t>2022-03-25</t>
        </is>
      </c>
      <c r="B20" s="11" t="inlineStr">
        <is>
          <t>Sell</t>
        </is>
      </c>
      <c r="C20" s="11" t="n">
        <v>72.26000000000001</v>
      </c>
      <c r="E20" s="11" t="n">
        <v>0.159</v>
      </c>
      <c r="F20" s="11" t="n">
        <v>0</v>
      </c>
      <c r="H20" s="11" t="n">
        <v>11.49</v>
      </c>
    </row>
    <row customHeight="1" ht="12.8" r="21" s="12">
      <c r="A21" s="11" t="inlineStr">
        <is>
          <t>2022-03-28</t>
        </is>
      </c>
      <c r="B21" s="11" t="inlineStr">
        <is>
          <t>Buy</t>
        </is>
      </c>
      <c r="C21" s="11" t="n">
        <v>71.2</v>
      </c>
      <c r="E21" s="11" t="n">
        <v>-0.2809</v>
      </c>
      <c r="F21" s="11" t="n">
        <v>-0.2809</v>
      </c>
      <c r="H21" s="11" t="n">
        <v>-20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46.xml><?xml version="1.0" encoding="utf-8"?>
<worksheet xmlns="http://schemas.openxmlformats.org/spreadsheetml/2006/main">
  <sheetPr filterMode="0">
    <outlinePr summaryBelow="1" summaryRight="1"/>
    <pageSetUpPr fitToPage="0"/>
  </sheetPr>
  <dimension ref="A1:AJ29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11" xSplit="0" ySplit="1"/>
      <selection activeCell="A1" activeCellId="0" pane="topLeft" sqref="A1"/>
      <selection activeCell="A27" activeCellId="0" pane="bottomLeft" sqref="A27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Okta, Inc. Class A Common Stock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2.8" r="3" s="12">
      <c r="A3" s="14" t="inlineStr">
        <is>
          <t>2021-09-21</t>
        </is>
      </c>
      <c r="B3" s="15" t="inlineStr">
        <is>
          <t>Buy</t>
        </is>
      </c>
      <c r="C3" s="16" t="n">
        <v>250.8772</v>
      </c>
      <c r="D3" s="16" t="n">
        <v>250.8772</v>
      </c>
      <c r="E3" s="17" t="n">
        <v>-0.0399</v>
      </c>
      <c r="F3" s="17" t="n">
        <v>-0.0399</v>
      </c>
      <c r="H3" s="16" t="n">
        <v>-10.01000028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inlineStr">
        <is>
          <t>2021-10-25</t>
        </is>
      </c>
      <c r="B4" s="15" t="inlineStr">
        <is>
          <t>Sell</t>
        </is>
      </c>
      <c r="C4" s="16" t="n">
        <v>264.165</v>
      </c>
      <c r="D4" s="16" t="n">
        <v>264.165</v>
      </c>
      <c r="E4" s="17" t="n">
        <v>0.0399</v>
      </c>
      <c r="F4" s="17" t="n">
        <v>0</v>
      </c>
      <c r="H4" s="16" t="n">
        <v>10.54</v>
      </c>
    </row>
    <row customHeight="1" ht="12.8" r="5" s="12">
      <c r="A5" s="14" t="inlineStr">
        <is>
          <t>2021-10-25</t>
        </is>
      </c>
      <c r="B5" s="15" t="inlineStr">
        <is>
          <t>Buy</t>
        </is>
      </c>
      <c r="C5" s="16" t="n">
        <v>264.635</v>
      </c>
      <c r="D5" s="16" t="n">
        <v>264.635</v>
      </c>
      <c r="E5" s="17" t="n">
        <v>-0.0378</v>
      </c>
      <c r="F5" s="17" t="n">
        <v>-0.0378</v>
      </c>
      <c r="H5" s="16" t="n">
        <v>-10</v>
      </c>
    </row>
    <row customHeight="1" ht="12.8" r="6" s="12">
      <c r="A6" s="14" t="n">
        <v>44522</v>
      </c>
      <c r="B6" s="15" t="inlineStr">
        <is>
          <t>Buy</t>
        </is>
      </c>
      <c r="C6" s="16" t="n">
        <v>251.07</v>
      </c>
      <c r="D6" s="16" t="n">
        <v>251.07</v>
      </c>
      <c r="E6" s="17" t="n">
        <v>-0.0421</v>
      </c>
      <c r="F6" s="17" t="n">
        <v>-0.0799</v>
      </c>
      <c r="H6" s="16" t="n">
        <v>-10</v>
      </c>
    </row>
    <row customHeight="1" ht="12.8" r="7" s="12">
      <c r="A7" s="15" t="inlineStr">
        <is>
          <t>2021-11-23</t>
        </is>
      </c>
      <c r="B7" s="15" t="inlineStr">
        <is>
          <t>Buy</t>
        </is>
      </c>
      <c r="C7" s="16" t="n">
        <v>237.68</v>
      </c>
      <c r="D7" s="16" t="n">
        <v>237.68</v>
      </c>
      <c r="E7" s="17" t="n">
        <v>-0.0446</v>
      </c>
      <c r="F7" s="17" t="n">
        <v>-0.1245</v>
      </c>
      <c r="H7" s="16" t="n">
        <v>-10</v>
      </c>
    </row>
    <row customHeight="1" ht="12.8" r="8" s="12">
      <c r="A8" s="15" t="inlineStr">
        <is>
          <t>2021-11-24</t>
        </is>
      </c>
      <c r="B8" s="15" t="inlineStr">
        <is>
          <t>Buy</t>
        </is>
      </c>
      <c r="C8" s="16" t="n">
        <v>225.34</v>
      </c>
      <c r="D8" s="16" t="n">
        <v>225.34</v>
      </c>
      <c r="E8" s="17" t="n">
        <v>-0.0469</v>
      </c>
      <c r="F8" s="17" t="n">
        <v>-0.1714</v>
      </c>
      <c r="H8" s="16" t="n">
        <v>-9.99</v>
      </c>
    </row>
    <row customHeight="1" ht="12.8" r="9" s="12">
      <c r="A9" s="11" t="inlineStr">
        <is>
          <t>2021-12-01</t>
        </is>
      </c>
      <c r="B9" s="11" t="inlineStr">
        <is>
          <t>Buy</t>
        </is>
      </c>
      <c r="C9" s="11" t="n">
        <v>212.28</v>
      </c>
      <c r="D9" s="11" t="n">
        <v>212.28</v>
      </c>
      <c r="E9" s="11" t="n">
        <v>-0.0502</v>
      </c>
      <c r="F9" s="11" t="n">
        <v>-0.2216</v>
      </c>
      <c r="H9" s="11" t="n">
        <v>-10</v>
      </c>
    </row>
    <row customHeight="1" ht="12.8" r="10" s="12">
      <c r="A10" s="11" t="inlineStr">
        <is>
          <t>2021-12-02</t>
        </is>
      </c>
      <c r="B10" s="11" t="inlineStr">
        <is>
          <t>Sell</t>
        </is>
      </c>
      <c r="C10" s="11" t="n">
        <v>223.3</v>
      </c>
      <c r="D10" s="11" t="n">
        <v>223.3</v>
      </c>
      <c r="E10" s="11" t="n">
        <v>0.2216</v>
      </c>
      <c r="F10" s="11" t="n">
        <v>0</v>
      </c>
      <c r="H10" s="11" t="n">
        <v>49.48</v>
      </c>
    </row>
    <row customHeight="1" ht="12.8" r="11" s="12">
      <c r="A11" s="11" t="inlineStr">
        <is>
          <t>2021-12-02</t>
        </is>
      </c>
      <c r="B11" s="11" t="inlineStr">
        <is>
          <t>Buy</t>
        </is>
      </c>
      <c r="C11" s="11" t="n">
        <v>219.6</v>
      </c>
      <c r="D11" s="11" t="n">
        <v>219.6</v>
      </c>
      <c r="E11" s="11" t="n">
        <v>-0.0456</v>
      </c>
      <c r="F11" s="11" t="n">
        <v>-0.0456</v>
      </c>
      <c r="H11" s="11" t="n">
        <v>-10.01</v>
      </c>
    </row>
    <row customHeight="1" ht="12.8" r="12" s="12">
      <c r="A12" s="11" t="inlineStr">
        <is>
          <t>2021-12-07</t>
        </is>
      </c>
      <c r="B12" s="11" t="inlineStr">
        <is>
          <t>Sell</t>
        </is>
      </c>
      <c r="C12" s="11" t="n">
        <v>230.95</v>
      </c>
      <c r="D12" s="11" t="n">
        <v>230.95</v>
      </c>
      <c r="E12" s="11" t="n">
        <v>0.0456</v>
      </c>
      <c r="F12" s="11" t="n">
        <v>0</v>
      </c>
      <c r="H12" s="11" t="n">
        <v>10.53</v>
      </c>
    </row>
    <row customHeight="1" ht="12.8" r="13" s="12">
      <c r="A13" s="11" t="inlineStr">
        <is>
          <t>2021-12-07</t>
        </is>
      </c>
      <c r="B13" s="11" t="inlineStr">
        <is>
          <t>Buy</t>
        </is>
      </c>
      <c r="C13" s="11" t="n">
        <v>229.64</v>
      </c>
      <c r="D13" s="11" t="n">
        <v>229.64</v>
      </c>
      <c r="E13" s="11" t="n">
        <v>-0.0436</v>
      </c>
      <c r="F13" s="11" t="n">
        <v>-0.0436</v>
      </c>
      <c r="H13" s="11" t="n">
        <v>-10.01</v>
      </c>
    </row>
    <row customHeight="1" ht="12.8" r="14" s="12">
      <c r="A14" s="11" t="inlineStr">
        <is>
          <t>2021-12-08</t>
        </is>
      </c>
      <c r="B14" s="11" t="inlineStr">
        <is>
          <t>Sell</t>
        </is>
      </c>
      <c r="C14" s="11" t="n">
        <v>241.32</v>
      </c>
      <c r="D14" s="11" t="n">
        <v>241.32</v>
      </c>
      <c r="E14" s="11" t="n">
        <v>0.0436</v>
      </c>
      <c r="F14" s="11" t="n">
        <v>0</v>
      </c>
      <c r="H14" s="11" t="n">
        <v>10.52</v>
      </c>
    </row>
    <row customHeight="1" ht="12.8" r="15" s="12">
      <c r="A15" s="11" t="inlineStr">
        <is>
          <t>2021-12-08</t>
        </is>
      </c>
      <c r="B15" s="11" t="inlineStr">
        <is>
          <t>Buy</t>
        </is>
      </c>
      <c r="C15" s="11" t="n">
        <v>241.78</v>
      </c>
      <c r="D15" s="11" t="n">
        <v>241.78</v>
      </c>
      <c r="E15" s="11" t="n">
        <v>-0.0414</v>
      </c>
      <c r="F15" s="11" t="n">
        <v>-0.0414</v>
      </c>
      <c r="H15" s="11" t="n">
        <v>-10.01</v>
      </c>
    </row>
    <row customHeight="1" ht="12.8" r="16" s="12">
      <c r="A16" s="11" t="inlineStr">
        <is>
          <t>2021-12-14</t>
        </is>
      </c>
      <c r="B16" s="11" t="inlineStr">
        <is>
          <t>Buy</t>
        </is>
      </c>
      <c r="C16" s="11" t="n">
        <v>239.36</v>
      </c>
      <c r="D16" s="11" t="n">
        <v>239.36</v>
      </c>
      <c r="E16" s="11" t="n">
        <v>-0.0463</v>
      </c>
      <c r="F16" s="11" t="n">
        <v>-0.0877</v>
      </c>
      <c r="H16" s="11" t="n">
        <v>-10</v>
      </c>
    </row>
    <row customHeight="1" ht="12.8" r="17" s="12">
      <c r="A17" s="11" t="inlineStr">
        <is>
          <t>2022-01-05</t>
        </is>
      </c>
      <c r="B17" s="11" t="inlineStr">
        <is>
          <t>Buy</t>
        </is>
      </c>
      <c r="C17" s="11" t="n">
        <v>236.96</v>
      </c>
      <c r="D17" s="11" t="n">
        <v>236.96</v>
      </c>
      <c r="E17" s="11" t="n">
        <v>-0.0535</v>
      </c>
      <c r="F17" s="11" t="n">
        <v>-0.1412</v>
      </c>
      <c r="H17" s="11" t="n">
        <v>-10.95466</v>
      </c>
    </row>
    <row customHeight="1" ht="12.8" r="18" s="12">
      <c r="A18" s="11" t="inlineStr">
        <is>
          <t>2022-01-05</t>
        </is>
      </c>
      <c r="B18" s="11" t="inlineStr">
        <is>
          <t>Buy</t>
        </is>
      </c>
      <c r="C18" s="11" t="n">
        <v>234.5904</v>
      </c>
      <c r="D18" s="11" t="n">
        <v>234.5904</v>
      </c>
      <c r="E18" s="17" t="n">
        <v>-0.0495</v>
      </c>
      <c r="F18" s="17" t="n">
        <v>-0.1907</v>
      </c>
      <c r="H18" s="16" t="n">
        <v>-10.18</v>
      </c>
    </row>
    <row customHeight="1" ht="12.8" r="19" s="12">
      <c r="A19" s="11" t="inlineStr">
        <is>
          <t>2022-01-05</t>
        </is>
      </c>
      <c r="B19" s="11" t="inlineStr">
        <is>
          <t>Buy</t>
        </is>
      </c>
      <c r="C19" s="11" t="n">
        <v>232.24</v>
      </c>
      <c r="D19" s="11" t="n">
        <v>232.24</v>
      </c>
      <c r="E19" s="11" t="n">
        <v>-0.0502</v>
      </c>
      <c r="F19" s="11" t="n">
        <v>-0.2409</v>
      </c>
      <c r="H19" s="11" t="n">
        <v>-10.0149</v>
      </c>
    </row>
    <row customHeight="1" ht="12.8" r="20" s="12">
      <c r="A20" s="11" t="inlineStr">
        <is>
          <t>2022-01-05</t>
        </is>
      </c>
      <c r="B20" s="11" t="inlineStr">
        <is>
          <t>Buy</t>
        </is>
      </c>
      <c r="C20" s="11" t="n">
        <v>198.82</v>
      </c>
      <c r="D20" s="11" t="n">
        <v>229.92</v>
      </c>
      <c r="E20" s="11" t="n">
        <v>-0.0503</v>
      </c>
      <c r="F20" s="11" t="n">
        <v>-0.2912</v>
      </c>
      <c r="H20" s="11" t="n">
        <v>-10</v>
      </c>
    </row>
    <row customHeight="1" ht="12.8" r="21" s="12">
      <c r="A21" s="11" t="inlineStr">
        <is>
          <t>2022-01-11</t>
        </is>
      </c>
      <c r="B21" s="11" t="inlineStr">
        <is>
          <t>Sell</t>
        </is>
      </c>
      <c r="C21" s="11" t="n">
        <v>212.54</v>
      </c>
      <c r="E21" s="11" t="n">
        <v>0.2912</v>
      </c>
      <c r="F21" s="11" t="n">
        <v>0</v>
      </c>
      <c r="H21" s="11" t="n">
        <v>62.04</v>
      </c>
    </row>
    <row customHeight="1" ht="12.8" r="22" s="12">
      <c r="A22" s="11" t="inlineStr">
        <is>
          <t>2022-01-11</t>
        </is>
      </c>
      <c r="B22" s="11" t="inlineStr">
        <is>
          <t>Buy</t>
        </is>
      </c>
      <c r="C22" s="11" t="n">
        <v>209.21</v>
      </c>
      <c r="E22" s="11" t="n">
        <v>-0.0478</v>
      </c>
      <c r="F22" s="11" t="n">
        <v>-0.0478</v>
      </c>
      <c r="H22" s="11" t="n">
        <v>-10.01</v>
      </c>
    </row>
    <row customHeight="1" ht="12.8" r="23" s="12">
      <c r="A23" s="11" t="inlineStr">
        <is>
          <t>2022-01-12</t>
        </is>
      </c>
      <c r="B23" s="11" t="inlineStr">
        <is>
          <t>Sell</t>
        </is>
      </c>
      <c r="C23" s="11" t="n">
        <v>218.54</v>
      </c>
      <c r="E23" s="11" t="n">
        <v>0.0478</v>
      </c>
      <c r="F23" s="11" t="n">
        <v>0</v>
      </c>
      <c r="H23" s="11" t="n">
        <v>10.49</v>
      </c>
    </row>
    <row customHeight="1" ht="12.8" r="24" s="12">
      <c r="A24" s="11" t="inlineStr">
        <is>
          <t>2022-01-12</t>
        </is>
      </c>
      <c r="B24" s="11" t="inlineStr">
        <is>
          <t>Buy</t>
        </is>
      </c>
      <c r="C24" s="11" t="n">
        <v>215.97</v>
      </c>
      <c r="E24" s="11" t="n">
        <v>-0.0481</v>
      </c>
      <c r="F24" s="11" t="n">
        <v>-0.0481</v>
      </c>
      <c r="H24" s="11" t="n">
        <v>-10.37</v>
      </c>
    </row>
    <row customHeight="1" ht="12.8" r="25" s="12">
      <c r="A25" s="11" t="inlineStr">
        <is>
          <t>2022-01-21</t>
        </is>
      </c>
      <c r="B25" s="11" t="inlineStr">
        <is>
          <t>Buy</t>
        </is>
      </c>
      <c r="C25" s="11" t="n">
        <v>190.44</v>
      </c>
      <c r="D25" s="11" t="n">
        <v>190.44</v>
      </c>
      <c r="E25" s="11" t="n">
        <v>-0.0526</v>
      </c>
      <c r="F25" s="11" t="n">
        <v>-0.1007</v>
      </c>
      <c r="H25" s="11" t="n">
        <v>-10.02</v>
      </c>
    </row>
    <row customHeight="1" ht="12.8" r="26" s="12">
      <c r="A26" s="11" t="inlineStr">
        <is>
          <t>2022-02-01</t>
        </is>
      </c>
      <c r="B26" s="11" t="inlineStr">
        <is>
          <t>Sell</t>
        </is>
      </c>
      <c r="C26" s="11" t="n">
        <v>200.63</v>
      </c>
      <c r="E26" s="11" t="n">
        <v>0.1007</v>
      </c>
      <c r="F26" s="11" t="n">
        <v>0</v>
      </c>
      <c r="H26" s="11" t="n">
        <v>20.2</v>
      </c>
    </row>
    <row customHeight="1" ht="12.8" r="27" s="12">
      <c r="A27" s="11" t="inlineStr">
        <is>
          <t>2022-02-01</t>
        </is>
      </c>
      <c r="B27" s="11" t="inlineStr">
        <is>
          <t>Buy</t>
        </is>
      </c>
      <c r="C27" s="11" t="n">
        <v>200.76</v>
      </c>
      <c r="E27" s="11" t="n">
        <v>-0.0498</v>
      </c>
      <c r="F27" s="11" t="n">
        <v>-0.0498</v>
      </c>
      <c r="H27" s="11" t="n">
        <v>-10</v>
      </c>
    </row>
    <row customHeight="1" ht="12.8" r="28" s="12">
      <c r="A28" s="11" t="inlineStr">
        <is>
          <t>2022-02-22</t>
        </is>
      </c>
      <c r="B28" s="11" t="inlineStr">
        <is>
          <t>Buy</t>
        </is>
      </c>
      <c r="C28" s="11" t="n">
        <v>167.85</v>
      </c>
      <c r="D28" s="11" t="n">
        <v>167.85</v>
      </c>
      <c r="E28" s="11" t="n">
        <v>-0.0594</v>
      </c>
      <c r="F28" s="11" t="n">
        <v>-0.1092</v>
      </c>
      <c r="H28" s="11" t="n">
        <v>-9.970000000000001</v>
      </c>
    </row>
    <row customHeight="1" ht="12.8" r="29" s="12">
      <c r="A29" s="11" t="inlineStr">
        <is>
          <t>2022-03-14</t>
        </is>
      </c>
      <c r="B29" s="11" t="inlineStr">
        <is>
          <t>Buy</t>
        </is>
      </c>
      <c r="C29" s="11" t="n">
        <v>148.95</v>
      </c>
      <c r="D29" s="11" t="n">
        <v>148.95</v>
      </c>
      <c r="E29" s="11" t="n">
        <v>-0.06710000000000001</v>
      </c>
      <c r="F29" s="11" t="n">
        <v>-0.1763</v>
      </c>
      <c r="H29" s="11" t="n">
        <v>-9.99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47.xml><?xml version="1.0" encoding="utf-8"?>
<worksheet xmlns="http://schemas.openxmlformats.org/spreadsheetml/2006/main">
  <sheetPr filterMode="0">
    <outlinePr summaryBelow="1" summaryRight="1"/>
    <pageSetUpPr fitToPage="0"/>
  </sheetPr>
  <dimension ref="A1:AJ5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A4" activeCellId="0" pane="bottomLeft" sqref="A4"/>
    </sheetView>
  </sheetViews>
  <sheetFormatPr baseColWidth="8" defaultRowHeight="15" outlineLevelRow="0" zeroHeight="0"/>
  <cols>
    <col customWidth="1" max="1" min="1" style="11" width="30.02"/>
    <col customWidth="1" max="3" min="2" style="11" width="15"/>
    <col customWidth="1" max="4" min="4" style="11" width="25"/>
    <col customWidth="1" max="10" min="5" style="11" width="15"/>
    <col customWidth="1" max="1025" min="11" style="11" width="8.52"/>
  </cols>
  <sheetData>
    <row customHeight="1" ht="15" r="1" s="12">
      <c r="A1" s="11" t="inlineStr">
        <is>
          <t>Transaction_Date</t>
        </is>
      </c>
      <c r="B1" s="11" t="inlineStr">
        <is>
          <t>Buy_or_Sell</t>
        </is>
      </c>
      <c r="C1" s="11" t="inlineStr">
        <is>
          <t>Share_Price</t>
        </is>
      </c>
      <c r="D1" s="11" t="inlineStr">
        <is>
          <t>Buy_More_Modifier</t>
        </is>
      </c>
      <c r="E1" s="11" t="inlineStr">
        <is>
          <t>Share_Quantity</t>
        </is>
      </c>
      <c r="F1" s="11" t="inlineStr">
        <is>
          <t>Shares_Owned:</t>
        </is>
      </c>
      <c r="G1" s="11">
        <f>SUM(E:E)</f>
        <v/>
      </c>
      <c r="H1" s="11" t="inlineStr">
        <is>
          <t>Transaction_Cost</t>
        </is>
      </c>
      <c r="I1" s="11" t="inlineStr">
        <is>
          <t>Transaction_Profit:</t>
        </is>
      </c>
      <c r="J1" s="11">
        <f>SUM(H:H)</f>
        <v/>
      </c>
      <c r="K1" s="11">
        <f>SUM($aapl.j1:$wnc.j1)</f>
        <v/>
      </c>
    </row>
    <row customHeight="1" ht="15" r="2" s="12">
      <c r="A2" s="11" t="inlineStr">
        <is>
          <t>Orchid Island Capital, Inc.</t>
        </is>
      </c>
      <c r="B2" s="11" t="inlineStr">
        <is>
          <t>####</t>
        </is>
      </c>
      <c r="C2" s="11" t="inlineStr">
        <is>
          <t>####</t>
        </is>
      </c>
      <c r="D2" s="11" t="inlineStr">
        <is>
          <t>####</t>
        </is>
      </c>
      <c r="E2" s="11" t="inlineStr">
        <is>
          <t>####</t>
        </is>
      </c>
      <c r="F2" s="11" t="inlineStr">
        <is>
          <t>####</t>
        </is>
      </c>
      <c r="G2" s="11" t="inlineStr">
        <is>
          <t>####</t>
        </is>
      </c>
      <c r="H2" s="11" t="inlineStr">
        <is>
          <t>####</t>
        </is>
      </c>
      <c r="I2" s="11" t="inlineStr">
        <is>
          <t>####</t>
        </is>
      </c>
      <c r="J2" s="11" t="inlineStr">
        <is>
          <t>####</t>
        </is>
      </c>
      <c r="K2" s="11" t="inlineStr">
        <is>
          <t>####</t>
        </is>
      </c>
    </row>
    <row customHeight="1" ht="15" r="3" s="12">
      <c r="A3" s="21" t="n">
        <v>44634</v>
      </c>
      <c r="B3" s="11" t="inlineStr">
        <is>
          <t>Sell</t>
        </is>
      </c>
      <c r="C3" s="11" t="n">
        <v>0</v>
      </c>
      <c r="D3" s="11" t="n">
        <v>0</v>
      </c>
      <c r="E3" s="11" t="n">
        <v>0</v>
      </c>
      <c r="F3" s="11" t="n">
        <v>0</v>
      </c>
      <c r="H3" s="11" t="n">
        <v>0</v>
      </c>
      <c r="L3" s="11" t="inlineStr">
        <is>
          <t>2021</t>
        </is>
      </c>
      <c r="M3" s="11" t="inlineStr">
        <is>
          <t>January</t>
        </is>
      </c>
      <c r="N3" s="11">
        <f>SUMPRODUCT(YEAR(A3:A942)=2021,MONTH(A3:A942)=1,H3:H942)</f>
        <v/>
      </c>
      <c r="O3" s="11" t="inlineStr">
        <is>
          <t>February</t>
        </is>
      </c>
      <c r="P3" s="11">
        <f>SUMPRODUCT(YEAR(A3:A942)=2021,MONTH(A3:A942)=2,H3:H942)</f>
        <v/>
      </c>
      <c r="Q3" s="11" t="inlineStr">
        <is>
          <t>March</t>
        </is>
      </c>
      <c r="R3" s="11">
        <f>SUMPRODUCT(YEAR(A3:A942)=2021,MONTH(A3:A942)=3,H3:H942)</f>
        <v/>
      </c>
      <c r="S3" s="11" t="inlineStr">
        <is>
          <t>April</t>
        </is>
      </c>
      <c r="T3" s="11">
        <f>SUMPRODUCT(YEAR(A3:A942)=2021,MONTH(A3:A942)=4,H3:H942)</f>
        <v/>
      </c>
      <c r="U3" s="11" t="inlineStr">
        <is>
          <t>May</t>
        </is>
      </c>
      <c r="V3" s="11">
        <f>SUMPRODUCT(YEAR(A3:A942)=2021,MONTH(A3:A942)=5,H3:H942)</f>
        <v/>
      </c>
      <c r="W3" s="11" t="inlineStr">
        <is>
          <t>June</t>
        </is>
      </c>
      <c r="X3" s="11">
        <f>SUMPRODUCT(YEAR(A3:A942)=2021,MONTH(A3:A942)=6,H3:H942)</f>
        <v/>
      </c>
      <c r="Y3" s="11" t="inlineStr">
        <is>
          <t>July</t>
        </is>
      </c>
      <c r="Z3" s="11">
        <f>SUMPRODUCT(YEAR(A3:A942)=2021,MONTH(A3:A942)=7,H3:H942)</f>
        <v/>
      </c>
      <c r="AA3" s="11" t="inlineStr">
        <is>
          <t>August</t>
        </is>
      </c>
      <c r="AB3" s="11">
        <f>SUMPRODUCT(YEAR(A3:A942)=2021,MONTH(A3:A942)=8,H3:H942)</f>
        <v/>
      </c>
      <c r="AC3" s="11" t="inlineStr">
        <is>
          <t>September</t>
        </is>
      </c>
      <c r="AD3" s="11">
        <f>SUMPRODUCT(YEAR(A3:A942)=2021,MONTH(A3:A942)=9,H3:H942)</f>
        <v/>
      </c>
      <c r="AE3" s="11" t="inlineStr">
        <is>
          <t>October</t>
        </is>
      </c>
      <c r="AF3" s="11">
        <f>SUMPRODUCT(YEAR(A3:A942)=2021,MONTH(A3:A942)=10,H3:H942)</f>
        <v/>
      </c>
      <c r="AG3" s="11" t="inlineStr">
        <is>
          <t>November</t>
        </is>
      </c>
      <c r="AH3" s="11">
        <f>SUMPRODUCT(YEAR(A3:A942)=2021,MONTH(A3:A942)=11,H3:H942)</f>
        <v/>
      </c>
      <c r="AI3" s="11" t="inlineStr">
        <is>
          <t>December</t>
        </is>
      </c>
      <c r="AJ3" s="11">
        <f>SUMPRODUCT(YEAR(A3:A942)=2021,MONTH(A3:A942)=12,H3:H942)</f>
        <v/>
      </c>
    </row>
    <row customHeight="1" ht="12.8" r="4" s="12">
      <c r="A4" s="21" t="n">
        <v>44634</v>
      </c>
      <c r="B4" s="11" t="inlineStr">
        <is>
          <t>Sell</t>
        </is>
      </c>
      <c r="C4" s="11" t="n">
        <v>0</v>
      </c>
      <c r="D4" s="11" t="n">
        <v>0</v>
      </c>
      <c r="E4" s="11" t="n">
        <v>0</v>
      </c>
      <c r="F4" s="11" t="n">
        <v>0</v>
      </c>
      <c r="H4" s="11" t="n">
        <v>0</v>
      </c>
      <c r="L4" s="11" t="inlineStr">
        <is>
          <t>2022</t>
        </is>
      </c>
      <c r="M4" s="11" t="inlineStr">
        <is>
          <t>January</t>
        </is>
      </c>
      <c r="N4" s="11">
        <f>SUMPRODUCT(YEAR(A3:A942)=2022,MONTH(A3:A942)=1,H3:H942)</f>
        <v/>
      </c>
      <c r="O4" s="11" t="inlineStr">
        <is>
          <t>February</t>
        </is>
      </c>
      <c r="P4" s="11">
        <f>SUMPRODUCT(YEAR(A3:A942)=2022,MONTH(A3:A942)=2,H3:H942)</f>
        <v/>
      </c>
      <c r="Q4" s="11" t="inlineStr">
        <is>
          <t>March</t>
        </is>
      </c>
      <c r="R4" s="11">
        <f>SUMPRODUCT(YEAR(A3:A942)=2022,MONTH(A3:A942)=3,H3:H942)</f>
        <v/>
      </c>
      <c r="S4" s="11" t="inlineStr">
        <is>
          <t>April</t>
        </is>
      </c>
      <c r="T4" s="11">
        <f>SUMPRODUCT(YEAR(A3:A942)=2022,MONTH(A3:A942)=4,H3:H942)</f>
        <v/>
      </c>
      <c r="U4" s="11" t="inlineStr">
        <is>
          <t>May</t>
        </is>
      </c>
      <c r="V4" s="11">
        <f>SUMPRODUCT(YEAR(A3:A942)=2022,MONTH(A3:A942)=5,H3:H942)</f>
        <v/>
      </c>
      <c r="W4" s="11" t="inlineStr">
        <is>
          <t>June</t>
        </is>
      </c>
      <c r="X4" s="11">
        <f>SUMPRODUCT(YEAR(A3:A942)=2022,MONTH(A3:A942)=6,H3:H942)</f>
        <v/>
      </c>
      <c r="Y4" s="11" t="inlineStr">
        <is>
          <t>July</t>
        </is>
      </c>
      <c r="Z4" s="11">
        <f>SUMPRODUCT(YEAR(A3:A942)=2022,MONTH(A3:A942)=7,H3:H942)</f>
        <v/>
      </c>
      <c r="AA4" s="11" t="inlineStr">
        <is>
          <t>August</t>
        </is>
      </c>
      <c r="AB4" s="11">
        <f>SUMPRODUCT(YEAR(A3:A942)=2022,MONTH(A3:A942)=8,H3:H942)</f>
        <v/>
      </c>
      <c r="AC4" s="11" t="inlineStr">
        <is>
          <t>September</t>
        </is>
      </c>
      <c r="AD4" s="11">
        <f>SUMPRODUCT(YEAR(A3:A942)=2022,MONTH(A3:A942)=9,H3:H942)</f>
        <v/>
      </c>
      <c r="AE4" s="11" t="inlineStr">
        <is>
          <t>October</t>
        </is>
      </c>
      <c r="AF4" s="11">
        <f>SUMPRODUCT(YEAR(A3:A942)=2022,MONTH(A3:A942)=10,H3:H942)</f>
        <v/>
      </c>
      <c r="AG4" s="11" t="inlineStr">
        <is>
          <t>November</t>
        </is>
      </c>
      <c r="AH4" s="11">
        <f>SUMPRODUCT(YEAR(A3:A942)=2022,MONTH(A3:A942)=11,H3:H942)</f>
        <v/>
      </c>
      <c r="AI4" s="11" t="inlineStr">
        <is>
          <t>December</t>
        </is>
      </c>
      <c r="AJ4" s="11">
        <f>SUMPRODUCT(YEAR(A3:A942)=2022,MONTH(A3:A942)=12,H3:H942)</f>
        <v/>
      </c>
    </row>
    <row customHeight="1" ht="15" r="5" s="12">
      <c r="A5" s="11" t="inlineStr">
        <is>
          <t>2022-03-15</t>
        </is>
      </c>
      <c r="B5" s="11" t="inlineStr">
        <is>
          <t>Buy</t>
        </is>
      </c>
      <c r="C5" s="11" t="n">
        <v>3.4</v>
      </c>
      <c r="E5" s="11" t="n">
        <v>-2.924</v>
      </c>
      <c r="F5" s="11" t="n">
        <v>-2.924</v>
      </c>
      <c r="H5" s="11" t="n">
        <v>-9.94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48.xml><?xml version="1.0" encoding="utf-8"?>
<worksheet xmlns="http://schemas.openxmlformats.org/spreadsheetml/2006/main">
  <sheetPr filterMode="0">
    <outlinePr summaryBelow="1" summaryRight="1"/>
    <pageSetUpPr fitToPage="0"/>
  </sheetPr>
  <dimension ref="A1:AJ26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A18" activeCellId="0" pane="bottomLeft" sqref="A18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ViacomCBS Inc. Class B Common Stock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2.8" r="3" s="12">
      <c r="A3" s="14" t="inlineStr">
        <is>
          <t>2021-09-21</t>
        </is>
      </c>
      <c r="B3" s="15" t="inlineStr">
        <is>
          <t>Buy</t>
        </is>
      </c>
      <c r="C3" s="16" t="n">
        <v>38.835</v>
      </c>
      <c r="D3" s="16" t="n">
        <v>38.835</v>
      </c>
      <c r="E3" s="17" t="n">
        <v>-0.2575</v>
      </c>
      <c r="F3" s="17" t="n">
        <v>-0.2575</v>
      </c>
      <c r="H3" s="16" t="n">
        <v>-10.0000125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inlineStr">
        <is>
          <t>2021-09-27</t>
        </is>
      </c>
      <c r="B4" s="15" t="inlineStr">
        <is>
          <t>Sell</t>
        </is>
      </c>
      <c r="C4" s="16" t="n">
        <v>40.9709</v>
      </c>
      <c r="D4" s="16" t="n">
        <v>40.9709</v>
      </c>
      <c r="E4" s="17" t="n">
        <v>0.2575</v>
      </c>
      <c r="F4" s="17" t="n">
        <v>0</v>
      </c>
      <c r="H4" s="16" t="n">
        <v>10.55000675</v>
      </c>
    </row>
    <row customHeight="1" ht="12.8" r="5" s="12">
      <c r="A5" s="14" t="inlineStr">
        <is>
          <t>2021-09-27</t>
        </is>
      </c>
      <c r="B5" s="15" t="inlineStr">
        <is>
          <t>Buy</t>
        </is>
      </c>
      <c r="C5" s="16" t="n">
        <v>40.8831</v>
      </c>
      <c r="D5" s="16" t="n">
        <v>40.8831</v>
      </c>
      <c r="E5" s="17" t="n">
        <v>-0.2446</v>
      </c>
      <c r="F5" s="17" t="n">
        <v>-0.2446</v>
      </c>
      <c r="H5" s="16" t="n">
        <v>-10.00000626</v>
      </c>
    </row>
    <row customHeight="1" ht="12.8" r="6" s="12">
      <c r="A6" s="14" t="inlineStr">
        <is>
          <t>2021-10-27</t>
        </is>
      </c>
      <c r="B6" s="15" t="inlineStr">
        <is>
          <t>Buy</t>
        </is>
      </c>
      <c r="C6" s="16" t="n">
        <v>38.41</v>
      </c>
      <c r="D6" s="16" t="n">
        <v>38.41</v>
      </c>
      <c r="E6" s="17" t="n">
        <v>-0.2784</v>
      </c>
      <c r="F6" s="17" t="n">
        <v>-0.523</v>
      </c>
      <c r="H6" s="16" t="n">
        <v>-10</v>
      </c>
    </row>
    <row customHeight="1" ht="12.8" r="7" s="12">
      <c r="A7" s="14" t="n">
        <v>44522</v>
      </c>
      <c r="B7" s="15" t="inlineStr">
        <is>
          <t>Buy</t>
        </is>
      </c>
      <c r="C7" s="16" t="n">
        <v>35.89</v>
      </c>
      <c r="D7" s="16" t="n">
        <v>35.89</v>
      </c>
      <c r="E7" s="17" t="n">
        <v>-0.2996</v>
      </c>
      <c r="F7" s="17" t="n">
        <v>-0.8226</v>
      </c>
      <c r="H7" s="16" t="n">
        <v>-10</v>
      </c>
    </row>
    <row customHeight="1" ht="12.8" r="8" s="12">
      <c r="A8" s="14" t="inlineStr">
        <is>
          <t>2021-11-29</t>
        </is>
      </c>
      <c r="B8" s="15" t="inlineStr">
        <is>
          <t>Buy</t>
        </is>
      </c>
      <c r="C8" s="16" t="n">
        <v>34</v>
      </c>
      <c r="D8" s="16" t="n">
        <v>34</v>
      </c>
      <c r="E8" s="17" t="n">
        <v>-0.3115</v>
      </c>
      <c r="F8" s="17" t="n">
        <v>-1.1341</v>
      </c>
      <c r="H8" s="16" t="n">
        <v>-10</v>
      </c>
    </row>
    <row customHeight="1" ht="12.8" r="9" s="12">
      <c r="A9" s="11" t="inlineStr">
        <is>
          <t>2021-12-01</t>
        </is>
      </c>
      <c r="B9" s="11" t="inlineStr">
        <is>
          <t>Buy</t>
        </is>
      </c>
      <c r="C9" s="11" t="n">
        <v>32.08</v>
      </c>
      <c r="D9" s="11" t="n">
        <v>32.08</v>
      </c>
      <c r="E9" s="11" t="n">
        <v>-0.3316</v>
      </c>
      <c r="F9" s="11" t="n">
        <v>-1.4657</v>
      </c>
      <c r="H9" s="11" t="n">
        <v>-10</v>
      </c>
    </row>
    <row customHeight="1" ht="12.8" r="10" s="12">
      <c r="A10" s="11" t="inlineStr">
        <is>
          <t>2021-12-15</t>
        </is>
      </c>
      <c r="B10" s="11" t="inlineStr">
        <is>
          <t>Buy</t>
        </is>
      </c>
      <c r="C10" s="11" t="n">
        <v>30.41</v>
      </c>
      <c r="D10" s="11" t="n">
        <v>30.41</v>
      </c>
      <c r="E10" s="11" t="n">
        <v>-0.3478</v>
      </c>
      <c r="F10" s="11" t="n">
        <v>-1.8135</v>
      </c>
      <c r="H10" s="11" t="n">
        <v>-10</v>
      </c>
    </row>
    <row customHeight="1" ht="12.8" r="11" s="12">
      <c r="A11" s="11" t="inlineStr">
        <is>
          <t>2022-01-03</t>
        </is>
      </c>
      <c r="B11" s="11" t="inlineStr">
        <is>
          <t>Sell</t>
        </is>
      </c>
      <c r="C11" s="11" t="n">
        <v>32.36</v>
      </c>
      <c r="D11" s="11" t="n">
        <v>32.36</v>
      </c>
      <c r="E11" s="11" t="n">
        <v>1.8135</v>
      </c>
      <c r="F11" s="11" t="n">
        <v>0</v>
      </c>
      <c r="H11" s="11" t="n">
        <v>58.340295</v>
      </c>
    </row>
    <row customHeight="1" ht="12.8" r="12" s="12">
      <c r="A12" s="11" t="inlineStr">
        <is>
          <t>2022-01-03</t>
        </is>
      </c>
      <c r="B12" s="11" t="inlineStr">
        <is>
          <t>Buy</t>
        </is>
      </c>
      <c r="C12" s="11" t="n">
        <v>32.73</v>
      </c>
      <c r="D12" s="11" t="n">
        <v>32.73</v>
      </c>
      <c r="E12" s="11" t="n">
        <v>-0.3055</v>
      </c>
      <c r="F12" s="11" t="n">
        <v>-0.3055</v>
      </c>
      <c r="H12" s="11" t="n">
        <v>-9.956244999999999</v>
      </c>
    </row>
    <row customHeight="1" ht="12.8" r="13" s="12">
      <c r="A13" s="11" t="inlineStr">
        <is>
          <t>2022-01-07</t>
        </is>
      </c>
      <c r="B13" s="11" t="inlineStr">
        <is>
          <t>Sell</t>
        </is>
      </c>
      <c r="C13" s="11" t="n">
        <v>34.49</v>
      </c>
      <c r="E13" s="11" t="n">
        <v>0.3055</v>
      </c>
      <c r="F13" s="11" t="n">
        <v>0</v>
      </c>
      <c r="H13" s="11" t="n">
        <v>10.56</v>
      </c>
    </row>
    <row customHeight="1" ht="12.8" r="14" s="12">
      <c r="A14" s="11" t="inlineStr">
        <is>
          <t>2022-01-07</t>
        </is>
      </c>
      <c r="B14" s="11" t="inlineStr">
        <is>
          <t>Buy</t>
        </is>
      </c>
      <c r="C14" s="11" t="n">
        <v>35.15</v>
      </c>
      <c r="E14" s="11" t="n">
        <v>-0.2846</v>
      </c>
      <c r="F14" s="11" t="n">
        <v>-0.2846</v>
      </c>
      <c r="H14" s="11" t="n">
        <v>-10</v>
      </c>
    </row>
    <row customHeight="1" ht="12.8" r="15" s="12">
      <c r="A15" s="11" t="inlineStr">
        <is>
          <t>2022-01-21</t>
        </is>
      </c>
      <c r="B15" s="11" t="inlineStr">
        <is>
          <t>Buy</t>
        </is>
      </c>
      <c r="C15" s="11" t="n">
        <v>31.55</v>
      </c>
      <c r="D15" s="11" t="n">
        <v>31.55</v>
      </c>
      <c r="E15" s="11" t="n">
        <v>-0.3168</v>
      </c>
      <c r="F15" s="11" t="n">
        <v>-0.6014</v>
      </c>
      <c r="H15" s="11" t="n">
        <v>-10</v>
      </c>
    </row>
    <row customHeight="1" ht="12.8" r="16" s="12">
      <c r="A16" s="11" t="inlineStr">
        <is>
          <t>2022-01-31</t>
        </is>
      </c>
      <c r="B16" s="11" t="inlineStr">
        <is>
          <t>Sell</t>
        </is>
      </c>
      <c r="C16" s="11" t="n">
        <v>33.42</v>
      </c>
      <c r="E16" s="11" t="n">
        <v>0.6014</v>
      </c>
      <c r="F16" s="11" t="n">
        <v>0</v>
      </c>
      <c r="H16" s="11" t="n">
        <v>20.1</v>
      </c>
    </row>
    <row customHeight="1" ht="12.8" r="17" s="12">
      <c r="A17" s="14" t="inlineStr">
        <is>
          <t>2022-01-31</t>
        </is>
      </c>
      <c r="B17" s="15" t="inlineStr">
        <is>
          <t>Buy</t>
        </is>
      </c>
      <c r="C17" s="16" t="n">
        <v>33.48</v>
      </c>
      <c r="E17" s="17" t="n">
        <v>-0.299</v>
      </c>
      <c r="F17" s="17" t="n">
        <v>-0.299</v>
      </c>
      <c r="H17" s="16" t="n">
        <v>-10.01</v>
      </c>
    </row>
    <row customHeight="1" ht="12.8" r="18" s="12">
      <c r="A18" s="11" t="inlineStr">
        <is>
          <t>2022-02-09</t>
        </is>
      </c>
      <c r="B18" s="11" t="inlineStr">
        <is>
          <t>Sell</t>
        </is>
      </c>
      <c r="C18" s="11" t="n">
        <v>35.67</v>
      </c>
      <c r="E18" s="11" t="n">
        <v>0.299</v>
      </c>
      <c r="F18" s="11" t="n">
        <v>0</v>
      </c>
      <c r="H18" s="11" t="n">
        <v>10.67</v>
      </c>
    </row>
    <row customHeight="1" ht="12.8" r="19" s="12">
      <c r="A19" s="11" t="inlineStr">
        <is>
          <t>2022-02-10</t>
        </is>
      </c>
      <c r="B19" s="11" t="inlineStr">
        <is>
          <t>Buy</t>
        </is>
      </c>
      <c r="C19" s="11" t="n">
        <v>36.49</v>
      </c>
      <c r="E19" s="11" t="n">
        <v>-0.2735</v>
      </c>
      <c r="F19" s="11" t="n">
        <v>-0.2735</v>
      </c>
      <c r="H19" s="11" t="n">
        <v>-9.98</v>
      </c>
    </row>
    <row customHeight="1" ht="12.8" r="20" s="12">
      <c r="A20" s="11" t="inlineStr">
        <is>
          <t>2022-02-16</t>
        </is>
      </c>
      <c r="B20" s="11" t="inlineStr">
        <is>
          <t>Buy</t>
        </is>
      </c>
      <c r="C20" s="11" t="n">
        <v>28.61</v>
      </c>
      <c r="D20" s="11" t="n">
        <v>28.61</v>
      </c>
      <c r="E20" s="11" t="n">
        <v>-0.35</v>
      </c>
      <c r="F20" s="11" t="n">
        <v>-0.6235000000000001</v>
      </c>
      <c r="H20" s="11" t="n">
        <v>-10.01</v>
      </c>
    </row>
    <row customHeight="1" ht="12.8" r="21" s="12">
      <c r="A21" s="11" t="inlineStr">
        <is>
          <t>2022-03-02</t>
        </is>
      </c>
      <c r="B21" s="11" t="inlineStr">
        <is>
          <t>Sell</t>
        </is>
      </c>
      <c r="C21" s="11" t="n">
        <v>35.52</v>
      </c>
      <c r="E21" s="11" t="n">
        <v>0.6235000000000001</v>
      </c>
      <c r="F21" s="11" t="n">
        <v>0</v>
      </c>
      <c r="H21" s="11" t="n">
        <v>22.15</v>
      </c>
    </row>
    <row customHeight="1" ht="12.8" r="22" s="12">
      <c r="A22" s="11" t="inlineStr">
        <is>
          <t>2022-03-03</t>
        </is>
      </c>
      <c r="B22" s="11" t="inlineStr">
        <is>
          <t>Buy</t>
        </is>
      </c>
      <c r="C22" s="11" t="n">
        <v>34.77</v>
      </c>
      <c r="E22" s="11" t="n">
        <v>-0.2888</v>
      </c>
      <c r="F22" s="11" t="n">
        <v>-0.2888</v>
      </c>
      <c r="H22" s="11" t="n">
        <v>-10.04</v>
      </c>
    </row>
    <row customHeight="1" ht="12.8" r="23" s="12">
      <c r="A23" s="11" t="inlineStr">
        <is>
          <t>2022-03-17</t>
        </is>
      </c>
      <c r="B23" s="11" t="inlineStr">
        <is>
          <t>Sell</t>
        </is>
      </c>
      <c r="C23" s="11" t="n">
        <v>36.53</v>
      </c>
      <c r="E23" s="11" t="n">
        <v>0.2888</v>
      </c>
      <c r="F23" s="11" t="n">
        <v>0</v>
      </c>
      <c r="H23" s="11" t="n">
        <v>10.55</v>
      </c>
    </row>
    <row customHeight="1" ht="12.8" r="24" s="12">
      <c r="A24" s="11" t="inlineStr">
        <is>
          <t>2022-03-17</t>
        </is>
      </c>
      <c r="B24" s="11" t="inlineStr">
        <is>
          <t>Buy</t>
        </is>
      </c>
      <c r="C24" s="11" t="n">
        <v>36.65</v>
      </c>
      <c r="E24" s="11" t="n">
        <v>-0.2746</v>
      </c>
      <c r="F24" s="11" t="n">
        <v>-0.2746</v>
      </c>
      <c r="H24" s="11" t="n">
        <v>-10.06</v>
      </c>
    </row>
    <row r="25">
      <c r="A25" s="11" t="inlineStr">
        <is>
          <t>2022-04-04</t>
        </is>
      </c>
      <c r="B25" s="11" t="inlineStr">
        <is>
          <t>Sell</t>
        </is>
      </c>
      <c r="C25" s="11" t="n">
        <v>37.21</v>
      </c>
      <c r="E25" s="11" t="n">
        <v>0.2888</v>
      </c>
      <c r="F25" s="11" t="n">
        <v>0</v>
      </c>
      <c r="H25" s="11" t="n">
        <v>10.75</v>
      </c>
    </row>
    <row r="26">
      <c r="A26" s="11" t="inlineStr">
        <is>
          <t>2022-04-04</t>
        </is>
      </c>
      <c r="B26" s="11" t="inlineStr">
        <is>
          <t>Buy</t>
        </is>
      </c>
      <c r="C26" s="11" t="n">
        <v>37.29</v>
      </c>
      <c r="E26" s="11" t="n">
        <v>-0.5373</v>
      </c>
      <c r="F26" s="11" t="n">
        <v>-0.5373</v>
      </c>
      <c r="H26" s="11" t="n">
        <v>-20.04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49.xml><?xml version="1.0" encoding="utf-8"?>
<worksheet xmlns="http://schemas.openxmlformats.org/spreadsheetml/2006/main">
  <sheetPr filterMode="0">
    <outlinePr summaryBelow="1" summaryRight="1"/>
    <pageSetUpPr fitToPage="0"/>
  </sheetPr>
  <dimension ref="A1:AJ19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D3" activeCellId="0" pane="bottomLeft" sqref="D3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Pfizer Inc.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2.8" r="3" s="12">
      <c r="A3" s="14" t="inlineStr">
        <is>
          <t>2021-08-31</t>
        </is>
      </c>
      <c r="B3" s="15" t="inlineStr">
        <is>
          <t>Buy</t>
        </is>
      </c>
      <c r="C3" s="16" t="n">
        <v>46.0193</v>
      </c>
      <c r="D3" s="16" t="n">
        <v>46.0193</v>
      </c>
      <c r="E3" s="17" t="n">
        <v>-0.2173</v>
      </c>
      <c r="F3" s="17" t="n">
        <v>-0.2173</v>
      </c>
      <c r="H3" s="16" t="n">
        <v>-9.999993890000001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inlineStr">
        <is>
          <t>2021-11-05</t>
        </is>
      </c>
      <c r="B4" s="15" t="inlineStr">
        <is>
          <t>Sell</t>
        </is>
      </c>
      <c r="C4" s="16" t="n">
        <v>48.44</v>
      </c>
      <c r="D4" s="16" t="n">
        <v>48.44</v>
      </c>
      <c r="E4" s="17" t="n">
        <v>0.2173</v>
      </c>
      <c r="F4" s="17" t="n">
        <v>0</v>
      </c>
      <c r="H4" s="16" t="n">
        <v>10.52</v>
      </c>
    </row>
    <row customHeight="1" ht="12.8" r="5" s="12">
      <c r="A5" s="14" t="inlineStr">
        <is>
          <t>2021-11-08</t>
        </is>
      </c>
      <c r="B5" s="15" t="inlineStr">
        <is>
          <t>Buy</t>
        </is>
      </c>
      <c r="C5" s="16" t="n">
        <v>47.89</v>
      </c>
      <c r="D5" s="16" t="n">
        <v>47.89</v>
      </c>
      <c r="E5" s="17" t="n">
        <v>-0.2089</v>
      </c>
      <c r="F5" s="17" t="n">
        <v>-0.2089</v>
      </c>
      <c r="H5" s="16" t="n">
        <v>-10</v>
      </c>
    </row>
    <row customHeight="1" ht="12.8" r="6" s="12">
      <c r="A6" s="14" t="inlineStr">
        <is>
          <t>2021-11-11</t>
        </is>
      </c>
      <c r="B6" s="15" t="inlineStr">
        <is>
          <t>Sell</t>
        </is>
      </c>
      <c r="C6" s="16" t="n">
        <v>50.41</v>
      </c>
      <c r="D6" s="16" t="n">
        <v>50.41</v>
      </c>
      <c r="E6" s="17" t="n">
        <v>0.2089</v>
      </c>
      <c r="F6" s="17" t="n">
        <v>0</v>
      </c>
      <c r="H6" s="16" t="n">
        <v>10.53</v>
      </c>
    </row>
    <row customHeight="1" ht="12.8" r="7" s="12">
      <c r="A7" s="14" t="inlineStr">
        <is>
          <t>2021-11-12</t>
        </is>
      </c>
      <c r="B7" s="15" t="inlineStr">
        <is>
          <t>Buy</t>
        </is>
      </c>
      <c r="C7" s="16" t="n">
        <v>49.72</v>
      </c>
      <c r="D7" s="16" t="n">
        <v>49.72</v>
      </c>
      <c r="E7" s="17" t="n">
        <v>-0.2012</v>
      </c>
      <c r="F7" s="17" t="n">
        <v>-0.7468</v>
      </c>
      <c r="H7" s="16" t="n">
        <v>-10</v>
      </c>
    </row>
    <row customHeight="1" ht="12.8" r="8" s="12">
      <c r="A8" s="15" t="inlineStr">
        <is>
          <t>2021-11-29</t>
        </is>
      </c>
      <c r="B8" s="15" t="inlineStr">
        <is>
          <t>Sell</t>
        </is>
      </c>
      <c r="C8" s="16" t="n">
        <v>54.82</v>
      </c>
      <c r="D8" s="16" t="n">
        <v>54.82</v>
      </c>
      <c r="E8" s="17" t="n">
        <v>0.7468</v>
      </c>
      <c r="F8" s="17" t="n">
        <v>0</v>
      </c>
      <c r="H8" s="16" t="n">
        <v>40.94</v>
      </c>
    </row>
    <row customHeight="1" ht="12.8" r="9" s="12">
      <c r="A9" s="14" t="n">
        <v>44529</v>
      </c>
      <c r="B9" s="15" t="inlineStr">
        <is>
          <t>Buy</t>
        </is>
      </c>
      <c r="C9" s="16" t="n">
        <v>54.65</v>
      </c>
      <c r="D9" s="16" t="n">
        <v>54.65</v>
      </c>
      <c r="E9" s="17" t="n">
        <v>-0.183</v>
      </c>
      <c r="F9" s="17" t="n">
        <v>-0.183</v>
      </c>
      <c r="H9" s="16" t="n">
        <v>-10</v>
      </c>
    </row>
    <row customHeight="1" ht="12.8" r="10" s="12">
      <c r="A10" s="11" t="inlineStr">
        <is>
          <t>2021-12-15</t>
        </is>
      </c>
      <c r="B10" s="11" t="inlineStr">
        <is>
          <t>Sell</t>
        </is>
      </c>
      <c r="C10" s="11" t="n">
        <v>57.27</v>
      </c>
      <c r="D10" s="11" t="n">
        <v>57.27</v>
      </c>
      <c r="E10" s="11" t="n">
        <v>0.183</v>
      </c>
      <c r="F10" s="11" t="n">
        <v>0</v>
      </c>
      <c r="H10" s="11" t="n">
        <v>10.48</v>
      </c>
    </row>
    <row customHeight="1" ht="12.8" r="11" s="12">
      <c r="A11" s="11" t="inlineStr">
        <is>
          <t>2021-12-15</t>
        </is>
      </c>
      <c r="B11" s="11" t="inlineStr">
        <is>
          <t>Buy</t>
        </is>
      </c>
      <c r="C11" s="11" t="n">
        <v>57.7</v>
      </c>
      <c r="D11" s="11" t="n">
        <v>57.7</v>
      </c>
      <c r="E11" s="11" t="n">
        <v>-0.1733</v>
      </c>
      <c r="F11" s="11" t="n">
        <v>-0.1733</v>
      </c>
      <c r="H11" s="11" t="n">
        <v>-10</v>
      </c>
    </row>
    <row customHeight="1" ht="12.8" r="12" s="12">
      <c r="A12" s="11" t="inlineStr">
        <is>
          <t>2021-12-16</t>
        </is>
      </c>
      <c r="B12" s="11" t="inlineStr">
        <is>
          <t>Sell</t>
        </is>
      </c>
      <c r="C12" s="11" t="n">
        <v>60.42</v>
      </c>
      <c r="D12" s="11" t="n">
        <v>60.42</v>
      </c>
      <c r="E12" s="11" t="n">
        <v>0.1733</v>
      </c>
      <c r="F12" s="11" t="n">
        <v>0</v>
      </c>
      <c r="H12" s="11" t="n">
        <v>10.47</v>
      </c>
    </row>
    <row customHeight="1" ht="12.8" r="13" s="12">
      <c r="A13" s="11" t="inlineStr">
        <is>
          <t>2021-12-16</t>
        </is>
      </c>
      <c r="B13" s="11" t="inlineStr">
        <is>
          <t>Buy</t>
        </is>
      </c>
      <c r="C13" s="11" t="n">
        <v>60.59</v>
      </c>
      <c r="D13" s="11" t="n">
        <v>60.59</v>
      </c>
      <c r="E13" s="11" t="n">
        <v>-0.165</v>
      </c>
      <c r="F13" s="11" t="n">
        <v>-0.165</v>
      </c>
      <c r="H13" s="11" t="n">
        <v>-10</v>
      </c>
    </row>
    <row customHeight="1" ht="12.8" r="14" s="12">
      <c r="A14" s="11" t="inlineStr">
        <is>
          <t>2022-01-04</t>
        </is>
      </c>
      <c r="B14" s="11" t="inlineStr">
        <is>
          <t>Buy</t>
        </is>
      </c>
      <c r="C14" s="11" t="n">
        <v>54.45</v>
      </c>
      <c r="D14" s="11" t="n">
        <v>54.45</v>
      </c>
      <c r="E14" s="11" t="n">
        <v>-0.1912</v>
      </c>
      <c r="F14" s="11" t="n">
        <v>-0.3562</v>
      </c>
      <c r="H14" s="11" t="n">
        <v>-10.393632</v>
      </c>
    </row>
    <row customHeight="1" ht="12.8" r="15" s="12">
      <c r="A15" s="11" t="inlineStr">
        <is>
          <t>2022-01-04</t>
        </is>
      </c>
      <c r="B15" s="11" t="inlineStr">
        <is>
          <t>Sell</t>
        </is>
      </c>
      <c r="C15" s="11" t="n">
        <v>54.76</v>
      </c>
      <c r="D15" s="11" t="n">
        <v>54.76</v>
      </c>
      <c r="E15" s="11" t="n">
        <v>0.3562</v>
      </c>
      <c r="F15" s="11" t="n">
        <v>0</v>
      </c>
      <c r="H15" s="11" t="n">
        <v>19.420024</v>
      </c>
    </row>
    <row customHeight="1" ht="12.8" r="16" s="12">
      <c r="A16" s="11" t="inlineStr">
        <is>
          <t>2022-01-04</t>
        </is>
      </c>
      <c r="B16" s="11" t="inlineStr">
        <is>
          <t>Buy</t>
        </is>
      </c>
      <c r="C16" s="11" t="n">
        <v>55.07</v>
      </c>
      <c r="D16" s="11" t="n">
        <v>55.07</v>
      </c>
      <c r="E16" s="11" t="n">
        <v>-0.1954</v>
      </c>
      <c r="F16" s="11" t="n">
        <v>-0.1954</v>
      </c>
      <c r="H16" s="11" t="n">
        <v>-10.774356</v>
      </c>
    </row>
    <row customHeight="1" ht="12.8" r="17" s="12">
      <c r="A17" s="11" t="inlineStr">
        <is>
          <t>2022-02-14</t>
        </is>
      </c>
      <c r="B17" s="11" t="inlineStr">
        <is>
          <t>Buy</t>
        </is>
      </c>
      <c r="C17" s="11" t="n">
        <v>49.41</v>
      </c>
      <c r="D17" s="11" t="n">
        <v>49.41</v>
      </c>
      <c r="E17" s="11" t="n">
        <v>-0.2024</v>
      </c>
      <c r="F17" s="11" t="n">
        <v>-0.3978</v>
      </c>
      <c r="H17" s="11" t="n">
        <v>-10</v>
      </c>
    </row>
    <row customHeight="1" ht="12.8" r="18" s="12">
      <c r="A18" s="11" t="inlineStr">
        <is>
          <t>2022-03-21</t>
        </is>
      </c>
      <c r="B18" s="11" t="inlineStr">
        <is>
          <t>Sell</t>
        </is>
      </c>
      <c r="C18" s="11" t="n">
        <v>54.97</v>
      </c>
      <c r="E18" s="11" t="n">
        <v>0.3978</v>
      </c>
      <c r="F18" s="11" t="n">
        <v>0</v>
      </c>
      <c r="H18" s="11" t="n">
        <v>21.87</v>
      </c>
    </row>
    <row customHeight="1" ht="12.8" r="19" s="12">
      <c r="A19" s="11" t="inlineStr">
        <is>
          <t>2022-03-21</t>
        </is>
      </c>
      <c r="B19" s="11" t="inlineStr">
        <is>
          <t>Buy</t>
        </is>
      </c>
      <c r="C19" s="11" t="n">
        <v>54.55</v>
      </c>
      <c r="E19" s="11" t="n">
        <v>-0.198</v>
      </c>
      <c r="F19" s="11" t="n">
        <v>-0.198</v>
      </c>
      <c r="H19" s="11" t="n">
        <v>-10.8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J10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D6" activeCellId="0" pane="bottomLeft" sqref="D6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Amazon.com, Inc. Common Stock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SUMPRODUCT(YEAR(A3:A978)=2021,MONTH(A3:A978)=5,H3:H978)</f>
        <v/>
      </c>
      <c r="W2" s="15" t="inlineStr">
        <is>
          <t>June</t>
        </is>
      </c>
      <c r="X2" s="16">
        <f>SUMPRODUCT(YEAR(A3:A978)=2021,MONTH(A3:A978)=6,H3:H978)</f>
        <v/>
      </c>
      <c r="Y2" s="15" t="inlineStr">
        <is>
          <t>July</t>
        </is>
      </c>
      <c r="Z2" s="16">
        <f>SUMPRODUCT(YEAR(A3:A978)=2021,MONTH(A3:A978)=7,H3:H978)</f>
        <v/>
      </c>
      <c r="AA2" s="15" t="inlineStr">
        <is>
          <t>August</t>
        </is>
      </c>
      <c r="AB2" s="16">
        <f>SUMPRODUCT(YEAR(A3:A978)=2021,YEAR(A3:A978)=2021,MONTH(A3:A978)=8,H3:H978)</f>
        <v/>
      </c>
      <c r="AC2" s="15" t="inlineStr">
        <is>
          <t>September</t>
        </is>
      </c>
      <c r="AD2" s="16">
        <f>SUMPRODUCT(YEAR(A3:A978)=2021,MONTH(A3:A978)=9,H3:H978)</f>
        <v/>
      </c>
      <c r="AE2" s="15" t="inlineStr">
        <is>
          <t>October</t>
        </is>
      </c>
      <c r="AF2" s="16">
        <f>SUMPRODUCT(YEAR(A3:A978)=2021,MONTH(A3:A978)=10,H3:H978)</f>
        <v/>
      </c>
      <c r="AG2" s="15" t="inlineStr">
        <is>
          <t>November</t>
        </is>
      </c>
      <c r="AH2" s="16">
        <f>SUMPRODUCT(YEAR(A3:A978)=2021,MONTH(A3:A978)=11,H3:H978)</f>
        <v/>
      </c>
      <c r="AI2" s="15" t="inlineStr">
        <is>
          <t>December</t>
        </is>
      </c>
      <c r="AJ2" s="16">
        <f>SUMPRODUCT(YEAR(A3:A978)=2021,MONTH(A3:A978)=12,H3:H978)</f>
        <v/>
      </c>
    </row>
    <row customHeight="1" ht="15" r="3" s="12">
      <c r="A3" s="14" t="n">
        <v>44344</v>
      </c>
      <c r="B3" s="15" t="inlineStr">
        <is>
          <t>Buy</t>
        </is>
      </c>
      <c r="C3" s="16" t="n">
        <v>3423.5</v>
      </c>
      <c r="E3" s="17" t="n">
        <v>-0.0029</v>
      </c>
      <c r="F3" s="17" t="n">
        <v>-0.0029</v>
      </c>
      <c r="H3" s="16" t="n">
        <v>-10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n">
        <v>44383</v>
      </c>
      <c r="B4" s="15" t="inlineStr">
        <is>
          <t>Sell</t>
        </is>
      </c>
      <c r="C4" s="16" t="n">
        <v>3613.3333</v>
      </c>
      <c r="E4" s="17" t="n">
        <v>0.0029</v>
      </c>
      <c r="F4" s="17" t="n">
        <v>0.0029</v>
      </c>
      <c r="H4" s="16" t="n">
        <v>10.5545</v>
      </c>
    </row>
    <row customHeight="1" ht="12.8" r="5" s="12">
      <c r="A5" s="14" t="n">
        <v>44383</v>
      </c>
      <c r="B5" s="15" t="inlineStr">
        <is>
          <t>Buy</t>
        </is>
      </c>
      <c r="C5" s="16" t="n">
        <v>3625</v>
      </c>
      <c r="E5" s="17" t="n">
        <v>-0.0028</v>
      </c>
      <c r="F5" s="17" t="n">
        <v>-0.0028</v>
      </c>
      <c r="H5" s="16" t="n">
        <v>-10</v>
      </c>
    </row>
    <row customHeight="1" ht="12.8" r="6" s="12">
      <c r="A6" s="14" t="inlineStr">
        <is>
          <t>2021-10-06</t>
        </is>
      </c>
      <c r="B6" s="15" t="inlineStr">
        <is>
          <t>Buy</t>
        </is>
      </c>
      <c r="C6" s="16" t="n">
        <v>3588.75</v>
      </c>
      <c r="D6" s="16" t="n">
        <v>3588.75</v>
      </c>
      <c r="E6" s="17" t="n">
        <v>-0.0031</v>
      </c>
      <c r="F6" s="17" t="n">
        <v>-0.0059</v>
      </c>
      <c r="H6" s="16" t="n">
        <v>-10.04</v>
      </c>
    </row>
    <row customHeight="1" ht="12.8" r="7" s="12">
      <c r="A7" s="11" t="inlineStr">
        <is>
          <t>2022-01-10</t>
        </is>
      </c>
      <c r="B7" s="11" t="inlineStr">
        <is>
          <t>Buy</t>
        </is>
      </c>
      <c r="C7" s="11" t="n">
        <v>3201.65</v>
      </c>
      <c r="D7" s="11" t="n">
        <v>3552.86</v>
      </c>
      <c r="E7" s="11" t="n">
        <v>-0.0031</v>
      </c>
      <c r="F7" s="11" t="n">
        <v>-0.008999999999999999</v>
      </c>
      <c r="H7" s="11" t="n">
        <v>-9.93</v>
      </c>
    </row>
    <row customHeight="1" ht="12.8" r="8" s="12">
      <c r="A8" s="11" t="inlineStr">
        <is>
          <t>2022-01-24</t>
        </is>
      </c>
      <c r="B8" s="11" t="inlineStr">
        <is>
          <t>Buy</t>
        </is>
      </c>
      <c r="C8" s="11" t="n">
        <v>2811.76</v>
      </c>
      <c r="D8" s="11" t="n">
        <v>2811.76</v>
      </c>
      <c r="E8" s="11" t="n">
        <v>-0.0036</v>
      </c>
      <c r="F8" s="11" t="n">
        <v>-0.0126</v>
      </c>
      <c r="H8" s="11" t="n">
        <v>-10.12</v>
      </c>
    </row>
    <row customHeight="1" ht="12.8" r="9" s="12">
      <c r="A9" s="11" t="inlineStr">
        <is>
          <t>2022-03-31</t>
        </is>
      </c>
      <c r="B9" s="11" t="inlineStr">
        <is>
          <t>Sell</t>
        </is>
      </c>
      <c r="C9" s="11" t="n">
        <v>3303.53</v>
      </c>
      <c r="E9" s="11" t="n">
        <v>0.0126</v>
      </c>
      <c r="F9" s="11" t="n">
        <v>0</v>
      </c>
      <c r="H9" s="11" t="n">
        <v>41.62</v>
      </c>
    </row>
    <row customHeight="1" ht="12.8" r="10" s="12">
      <c r="A10" s="11" t="inlineStr">
        <is>
          <t>2022-03-31</t>
        </is>
      </c>
      <c r="B10" s="11" t="inlineStr">
        <is>
          <t>Buy</t>
        </is>
      </c>
      <c r="C10" s="11" t="n">
        <v>3309.91</v>
      </c>
      <c r="E10" s="11" t="n">
        <v>-0.006</v>
      </c>
      <c r="F10" s="11" t="n">
        <v>-0.006</v>
      </c>
      <c r="H10" s="11" t="n">
        <v>-19.86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50.xml><?xml version="1.0" encoding="utf-8"?>
<worksheet xmlns="http://schemas.openxmlformats.org/spreadsheetml/2006/main">
  <sheetPr filterMode="0">
    <outlinePr summaryBelow="1" summaryRight="1"/>
    <pageSetUpPr fitToPage="0"/>
  </sheetPr>
  <dimension ref="A1:AJ37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16" xSplit="0" ySplit="1"/>
      <selection activeCell="A1" activeCellId="0" pane="topLeft" sqref="A1"/>
      <selection activeCell="A32" activeCellId="0" pane="bottomLeft" sqref="A32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Pinterest, Inc. Class A Common Stock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SUMPRODUCT(YEAR(A3:A1000)=2021,MONTH(A3:A1000)=5,H3:H1000)</f>
        <v/>
      </c>
      <c r="W2" s="15" t="inlineStr">
        <is>
          <t>June</t>
        </is>
      </c>
      <c r="X2" s="16">
        <f>SUMPRODUCT(YEAR(A3:A1000)=2021,MONTH(A3:A1000)=6,H3:H1000)</f>
        <v/>
      </c>
      <c r="Y2" s="15" t="inlineStr">
        <is>
          <t>July</t>
        </is>
      </c>
      <c r="Z2" s="16">
        <f>SUMPRODUCT(YEAR(A3:A1000)=2021,MONTH(A3:A1000)=7,H3:H1000)</f>
        <v/>
      </c>
      <c r="AA2" s="15" t="inlineStr">
        <is>
          <t>August</t>
        </is>
      </c>
      <c r="AB2" s="16">
        <f>SUMPRODUCT(YEAR(A3:A1000)=2021,YEAR(A3:A1000)=2021,MONTH(A3:A1000)=8,H3:H1000)</f>
        <v/>
      </c>
      <c r="AC2" s="15" t="inlineStr">
        <is>
          <t>September</t>
        </is>
      </c>
      <c r="AD2" s="16">
        <f>SUMPRODUCT(YEAR(A3:A1000)=2021,MONTH(A3:A1000)=9,H3:H1000)</f>
        <v/>
      </c>
      <c r="AE2" s="15" t="inlineStr">
        <is>
          <t>October</t>
        </is>
      </c>
      <c r="AF2" s="16">
        <f>SUMPRODUCT(YEAR(A3:A1000)=2021,MONTH(A3:A1000)=10,H3:H1000)</f>
        <v/>
      </c>
      <c r="AG2" s="15" t="inlineStr">
        <is>
          <t>November</t>
        </is>
      </c>
      <c r="AH2" s="16">
        <f>SUMPRODUCT(YEAR(A3:A1000)=2021,MONTH(A3:A1000)=11,H3:H1000)</f>
        <v/>
      </c>
      <c r="AI2" s="15" t="inlineStr">
        <is>
          <t>December</t>
        </is>
      </c>
      <c r="AJ2" s="16">
        <f>SUMPRODUCT(YEAR(A3:A1000)=2021,MONTH(A3:A1000)=12,H3:H1000)</f>
        <v/>
      </c>
    </row>
    <row customHeight="1" ht="12.8" r="3" s="12">
      <c r="A3" s="14" t="inlineStr">
        <is>
          <t>2021-09-21</t>
        </is>
      </c>
      <c r="B3" s="15" t="inlineStr">
        <is>
          <t>Buy</t>
        </is>
      </c>
      <c r="C3" s="16" t="n">
        <v>51.9751</v>
      </c>
      <c r="D3" s="16" t="n">
        <v>51.9751</v>
      </c>
      <c r="E3" s="17" t="n">
        <v>-0.1924</v>
      </c>
      <c r="F3" s="17" t="n">
        <v>-0.1924</v>
      </c>
      <c r="H3" s="16" t="n">
        <v>-10.00000924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inlineStr">
        <is>
          <t>2021-09-23</t>
        </is>
      </c>
      <c r="B4" s="15" t="inlineStr">
        <is>
          <t>Sell</t>
        </is>
      </c>
      <c r="C4" s="16" t="n">
        <v>54.6778</v>
      </c>
      <c r="D4" s="16" t="n">
        <v>54.6778</v>
      </c>
      <c r="E4" s="17" t="n">
        <v>0.1924</v>
      </c>
      <c r="F4" s="17" t="n">
        <v>0</v>
      </c>
      <c r="H4" s="16" t="n">
        <v>10.52000872</v>
      </c>
    </row>
    <row customHeight="1" ht="12.8" r="5" s="12">
      <c r="A5" s="14" t="inlineStr">
        <is>
          <t>2021-09-23</t>
        </is>
      </c>
      <c r="B5" s="15" t="inlineStr">
        <is>
          <t>Buy</t>
        </is>
      </c>
      <c r="C5" s="16" t="n">
        <v>54.1712</v>
      </c>
      <c r="D5" s="16" t="n">
        <v>54.1712</v>
      </c>
      <c r="E5" s="17" t="n">
        <v>-0.1846</v>
      </c>
      <c r="F5" s="17" t="n">
        <v>-0.1846</v>
      </c>
      <c r="H5" s="16" t="n">
        <v>-10.00000352</v>
      </c>
    </row>
    <row customHeight="1" ht="12.8" r="6" s="12">
      <c r="A6" s="14" t="inlineStr">
        <is>
          <t>2021-10-20</t>
        </is>
      </c>
      <c r="B6" s="15" t="inlineStr">
        <is>
          <t>Sell</t>
        </is>
      </c>
      <c r="C6" s="16" t="n">
        <v>61.2134</v>
      </c>
      <c r="D6" s="16" t="n">
        <v>61.2134</v>
      </c>
      <c r="E6" s="17" t="n">
        <v>0.1846</v>
      </c>
      <c r="F6" s="17" t="n">
        <v>0</v>
      </c>
      <c r="H6" s="16" t="n">
        <v>11.29999364</v>
      </c>
    </row>
    <row customHeight="1" ht="12.8" r="7" s="12">
      <c r="A7" s="14" t="inlineStr">
        <is>
          <t>2021-10-20</t>
        </is>
      </c>
      <c r="B7" s="15" t="inlineStr">
        <is>
          <t>Buy</t>
        </is>
      </c>
      <c r="C7" s="16" t="n">
        <v>63.2111</v>
      </c>
      <c r="D7" s="16" t="n">
        <v>63.2111</v>
      </c>
      <c r="E7" s="17" t="n">
        <v>-0.1582</v>
      </c>
      <c r="F7" s="17" t="n">
        <v>-0.1582</v>
      </c>
      <c r="H7" s="16" t="n">
        <v>-9.999996019999999</v>
      </c>
    </row>
    <row customHeight="1" ht="12.8" r="8" s="12">
      <c r="A8" s="14" t="inlineStr">
        <is>
          <t>2021-10-25</t>
        </is>
      </c>
      <c r="B8" s="15" t="inlineStr">
        <is>
          <t>Buy</t>
        </is>
      </c>
      <c r="C8" s="16" t="n">
        <v>56.81</v>
      </c>
      <c r="D8" s="16" t="n">
        <v>56.81</v>
      </c>
      <c r="E8" s="17" t="n">
        <v>-0.1984</v>
      </c>
      <c r="F8" s="17" t="n">
        <v>-0.3566</v>
      </c>
      <c r="H8" s="16" t="n">
        <v>-10</v>
      </c>
    </row>
    <row customHeight="1" ht="12.8" r="9" s="12">
      <c r="A9" s="14" t="inlineStr">
        <is>
          <t>2021-10-25</t>
        </is>
      </c>
      <c r="B9" s="15" t="inlineStr">
        <is>
          <t>Buy</t>
        </is>
      </c>
      <c r="C9" s="16" t="n">
        <v>53.83</v>
      </c>
      <c r="D9" s="16" t="n">
        <v>53.83</v>
      </c>
      <c r="E9" s="17" t="n">
        <v>-0.1966</v>
      </c>
      <c r="F9" s="17" t="n">
        <v>-0.5532</v>
      </c>
      <c r="H9" s="16" t="n">
        <v>-10</v>
      </c>
    </row>
    <row customHeight="1" ht="12.8" r="10" s="12">
      <c r="A10" s="14" t="inlineStr">
        <is>
          <t>2021-10-26</t>
        </is>
      </c>
      <c r="B10" s="15" t="inlineStr">
        <is>
          <t>Buy</t>
        </is>
      </c>
      <c r="C10" s="16" t="n">
        <v>50.97</v>
      </c>
      <c r="D10" s="16" t="n">
        <v>50.97</v>
      </c>
      <c r="E10" s="17" t="n">
        <v>-0.2078</v>
      </c>
      <c r="F10" s="17" t="n">
        <v>-0.761</v>
      </c>
      <c r="H10" s="16" t="n">
        <v>-10</v>
      </c>
    </row>
    <row customHeight="1" ht="12.8" r="11" s="12">
      <c r="A11" s="14" t="inlineStr">
        <is>
          <t>2021-10-27</t>
        </is>
      </c>
      <c r="B11" s="15" t="inlineStr">
        <is>
          <t>Buy</t>
        </is>
      </c>
      <c r="C11" s="16" t="n">
        <v>48.38</v>
      </c>
      <c r="D11" s="16" t="n">
        <v>48.38</v>
      </c>
      <c r="E11" s="17" t="n">
        <v>-0.2184</v>
      </c>
      <c r="F11" s="17" t="n">
        <v>-0.9794</v>
      </c>
      <c r="H11" s="16" t="n">
        <v>-10</v>
      </c>
    </row>
    <row customHeight="1" ht="12.8" r="12" s="12">
      <c r="A12" s="14" t="n">
        <v>44522</v>
      </c>
      <c r="B12" s="15" t="inlineStr">
        <is>
          <t>Buy</t>
        </is>
      </c>
      <c r="C12" s="16" t="n">
        <v>45.76</v>
      </c>
      <c r="D12" s="16" t="n">
        <v>45.76</v>
      </c>
      <c r="E12" s="17" t="n">
        <v>-0.2319</v>
      </c>
      <c r="F12" s="17" t="n">
        <v>-1.2113</v>
      </c>
      <c r="H12" s="16" t="n">
        <v>-10</v>
      </c>
    </row>
    <row customHeight="1" ht="12.8" r="13" s="12">
      <c r="A13" s="15" t="inlineStr">
        <is>
          <t>2021-11-29</t>
        </is>
      </c>
      <c r="B13" s="15" t="inlineStr">
        <is>
          <t>Buy</t>
        </is>
      </c>
      <c r="C13" s="16" t="n">
        <v>43.39</v>
      </c>
      <c r="D13" s="16" t="n">
        <v>43.39</v>
      </c>
      <c r="E13" s="17" t="n">
        <v>-0.2437</v>
      </c>
      <c r="F13" s="17" t="n">
        <v>-1.455</v>
      </c>
      <c r="H13" s="16" t="n">
        <v>-10</v>
      </c>
    </row>
    <row customHeight="1" ht="12.8" r="14" s="12">
      <c r="A14" s="11" t="inlineStr">
        <is>
          <t>2021-12-01</t>
        </is>
      </c>
      <c r="B14" s="11" t="inlineStr">
        <is>
          <t>Buy</t>
        </is>
      </c>
      <c r="C14" s="11" t="n">
        <v>40.75</v>
      </c>
      <c r="D14" s="11" t="n">
        <v>40.75</v>
      </c>
      <c r="E14" s="11" t="n">
        <v>-0.2623</v>
      </c>
      <c r="F14" s="11" t="n">
        <v>-1.7173</v>
      </c>
      <c r="H14" s="11" t="n">
        <v>-10</v>
      </c>
    </row>
    <row customHeight="1" ht="12.8" r="15" s="12">
      <c r="A15" s="11" t="inlineStr">
        <is>
          <t>2021-12-03</t>
        </is>
      </c>
      <c r="B15" s="11" t="inlineStr">
        <is>
          <t>Buy</t>
        </is>
      </c>
      <c r="C15" s="11" t="n">
        <v>38.27</v>
      </c>
      <c r="D15" s="11" t="n">
        <v>38.27</v>
      </c>
      <c r="E15" s="11" t="n">
        <v>-0.2796</v>
      </c>
      <c r="F15" s="11" t="n">
        <v>-1.9969</v>
      </c>
      <c r="H15" s="11" t="n">
        <v>-10</v>
      </c>
    </row>
    <row customHeight="1" ht="12.8" r="16" s="12">
      <c r="A16" s="11" t="inlineStr">
        <is>
          <t>2021-12-08</t>
        </is>
      </c>
      <c r="B16" s="11" t="inlineStr">
        <is>
          <t>Sell</t>
        </is>
      </c>
      <c r="C16" s="11" t="n">
        <v>40.35</v>
      </c>
      <c r="D16" s="11" t="n">
        <v>40.35</v>
      </c>
      <c r="E16" s="11" t="n">
        <v>1.9969</v>
      </c>
      <c r="F16" s="11" t="n">
        <v>0</v>
      </c>
      <c r="H16" s="11" t="n">
        <v>80.56999999999999</v>
      </c>
    </row>
    <row customHeight="1" ht="12.8" r="17" s="12">
      <c r="A17" s="11" t="inlineStr">
        <is>
          <t>2021-12-08</t>
        </is>
      </c>
      <c r="B17" s="11" t="inlineStr">
        <is>
          <t>Buy</t>
        </is>
      </c>
      <c r="C17" s="11" t="n">
        <v>40.92</v>
      </c>
      <c r="D17" s="11" t="n">
        <v>40.92</v>
      </c>
      <c r="E17" s="11" t="n">
        <v>-0.2444</v>
      </c>
      <c r="F17" s="11" t="n">
        <v>-0.2444</v>
      </c>
      <c r="H17" s="11" t="n">
        <v>-10</v>
      </c>
    </row>
    <row customHeight="1" ht="12.8" r="18" s="12">
      <c r="A18" s="11" t="inlineStr">
        <is>
          <t>2021-12-10</t>
        </is>
      </c>
      <c r="B18" s="11" t="inlineStr">
        <is>
          <t>Buy</t>
        </is>
      </c>
      <c r="C18" s="11" t="n">
        <v>38.87</v>
      </c>
      <c r="D18" s="11" t="n">
        <v>38.87</v>
      </c>
      <c r="E18" s="11" t="n">
        <v>-0.2717</v>
      </c>
      <c r="F18" s="11" t="n">
        <v>-0.5161</v>
      </c>
      <c r="H18" s="11" t="n">
        <v>-10</v>
      </c>
    </row>
    <row customHeight="1" ht="12.8" r="19" s="12">
      <c r="A19" s="11" t="inlineStr">
        <is>
          <t>2021-12-15</t>
        </is>
      </c>
      <c r="B19" s="11" t="inlineStr">
        <is>
          <t>Buy</t>
        </is>
      </c>
      <c r="C19" s="11" t="n">
        <v>36.67</v>
      </c>
      <c r="D19" s="11" t="n">
        <v>36.67</v>
      </c>
      <c r="E19" s="11" t="n">
        <v>-0.29</v>
      </c>
      <c r="F19" s="11" t="n">
        <v>-0.8061</v>
      </c>
      <c r="H19" s="11" t="n">
        <v>-10</v>
      </c>
    </row>
    <row customHeight="1" ht="12.8" r="20" s="12">
      <c r="A20" s="11" t="inlineStr">
        <is>
          <t>2021-12-30</t>
        </is>
      </c>
      <c r="B20" s="11" t="inlineStr">
        <is>
          <t>Sell</t>
        </is>
      </c>
      <c r="C20" s="11" t="n">
        <v>38.19</v>
      </c>
      <c r="D20" s="11" t="n">
        <v>38.19</v>
      </c>
      <c r="E20" s="11" t="n">
        <v>0.8061</v>
      </c>
      <c r="F20" s="11" t="n">
        <v>0</v>
      </c>
      <c r="H20" s="11" t="n">
        <v>30.776898</v>
      </c>
    </row>
    <row customHeight="1" ht="12.8" r="21" s="12">
      <c r="A21" s="11" t="inlineStr">
        <is>
          <t>2021-12-30</t>
        </is>
      </c>
      <c r="B21" s="11" t="inlineStr">
        <is>
          <t>Buy</t>
        </is>
      </c>
      <c r="C21" s="11" t="n">
        <v>38.41</v>
      </c>
      <c r="D21" s="11" t="n">
        <v>38.41</v>
      </c>
      <c r="E21" s="11" t="n">
        <v>-0.2603</v>
      </c>
      <c r="F21" s="11" t="n">
        <v>-0.2603</v>
      </c>
      <c r="H21" s="11" t="n">
        <v>-10.000726</v>
      </c>
    </row>
    <row customHeight="1" ht="12.8" r="22" s="12">
      <c r="A22" s="11" t="inlineStr">
        <is>
          <t>2022-01-04</t>
        </is>
      </c>
      <c r="B22" s="11" t="inlineStr">
        <is>
          <t>Buy</t>
        </is>
      </c>
      <c r="C22" s="11" t="n">
        <v>38.02</v>
      </c>
      <c r="D22" s="11" t="n">
        <v>38.02</v>
      </c>
      <c r="E22" s="11" t="n">
        <v>-0.5638</v>
      </c>
      <c r="F22" s="11" t="n">
        <v>-0.5638</v>
      </c>
      <c r="H22" s="11" t="n">
        <v>-10</v>
      </c>
    </row>
    <row customHeight="1" ht="12.8" r="23" s="12">
      <c r="A23" s="11" t="inlineStr">
        <is>
          <t>2022-01-05</t>
        </is>
      </c>
      <c r="B23" s="11" t="inlineStr">
        <is>
          <t>Buy</t>
        </is>
      </c>
      <c r="C23" s="11" t="n">
        <v>37.6398</v>
      </c>
      <c r="D23" s="11" t="n">
        <v>37.6398</v>
      </c>
      <c r="E23" s="17" t="n">
        <v>-0.3027</v>
      </c>
      <c r="F23" s="17" t="n">
        <v>-0.8665</v>
      </c>
      <c r="H23" s="16" t="n">
        <v>-10</v>
      </c>
    </row>
    <row customHeight="1" ht="12.8" r="24" s="12">
      <c r="A24" s="11" t="inlineStr">
        <is>
          <t>2022-01-05</t>
        </is>
      </c>
      <c r="B24" s="11" t="inlineStr">
        <is>
          <t>Buy</t>
        </is>
      </c>
      <c r="C24" s="11" t="n">
        <v>37.26</v>
      </c>
      <c r="D24" s="11" t="n">
        <v>37.26</v>
      </c>
      <c r="E24" s="11" t="n">
        <v>-0.3062</v>
      </c>
      <c r="F24" s="11" t="n">
        <v>-1.1727</v>
      </c>
      <c r="H24" s="11" t="n">
        <v>-10.015802</v>
      </c>
    </row>
    <row customHeight="1" ht="12.8" r="25" s="12">
      <c r="A25" s="11" t="inlineStr">
        <is>
          <t>2022-01-05</t>
        </is>
      </c>
      <c r="B25" s="11" t="inlineStr">
        <is>
          <t>Buy</t>
        </is>
      </c>
      <c r="C25" s="11" t="n">
        <v>32.92</v>
      </c>
      <c r="D25" s="11" t="n">
        <v>36.89</v>
      </c>
      <c r="E25" s="11" t="n">
        <v>-0.3035</v>
      </c>
      <c r="F25" s="11" t="n">
        <v>-1.4762</v>
      </c>
      <c r="H25" s="11" t="n">
        <v>-10</v>
      </c>
    </row>
    <row customHeight="1" ht="12.8" r="26" s="12">
      <c r="A26" s="11" t="inlineStr">
        <is>
          <t>2022-01-12</t>
        </is>
      </c>
      <c r="B26" s="11" t="inlineStr">
        <is>
          <t>Sell</t>
        </is>
      </c>
      <c r="C26" s="11" t="n">
        <v>34.75</v>
      </c>
      <c r="E26" s="11" t="n">
        <v>1.4762</v>
      </c>
      <c r="F26" s="11" t="n">
        <v>0</v>
      </c>
      <c r="H26" s="11" t="n">
        <v>51.22</v>
      </c>
    </row>
    <row customHeight="1" ht="12.8" r="27" s="12">
      <c r="A27" s="11" t="inlineStr">
        <is>
          <t>2022-01-12</t>
        </is>
      </c>
      <c r="B27" s="11" t="inlineStr">
        <is>
          <t>Buy</t>
        </is>
      </c>
      <c r="C27" s="11" t="n">
        <v>33.55</v>
      </c>
      <c r="E27" s="11" t="n">
        <v>-0.3035</v>
      </c>
      <c r="F27" s="11" t="n">
        <v>-0.3035</v>
      </c>
      <c r="H27" s="11" t="n">
        <v>-10.17</v>
      </c>
    </row>
    <row customHeight="1" ht="12.8" r="28" s="12">
      <c r="A28" s="11" t="inlineStr">
        <is>
          <t>2022-01-21</t>
        </is>
      </c>
      <c r="B28" s="11" t="inlineStr">
        <is>
          <t>Buy</t>
        </is>
      </c>
      <c r="C28" s="11" t="n">
        <v>30</v>
      </c>
      <c r="D28" s="11" t="n">
        <v>30</v>
      </c>
      <c r="E28" s="11" t="n">
        <v>-0.3359</v>
      </c>
      <c r="F28" s="11" t="n">
        <v>-0.6394</v>
      </c>
      <c r="H28" s="11" t="n">
        <v>-10.08</v>
      </c>
    </row>
    <row customHeight="1" ht="12.8" r="29" s="12">
      <c r="A29" s="11" t="inlineStr">
        <is>
          <t>2022-01-28</t>
        </is>
      </c>
      <c r="B29" s="11" t="inlineStr">
        <is>
          <t>Buy</t>
        </is>
      </c>
      <c r="C29" s="11" t="n">
        <v>26.31</v>
      </c>
      <c r="D29" s="11" t="n">
        <v>26.31</v>
      </c>
      <c r="E29" s="11" t="n">
        <v>-0.3804</v>
      </c>
      <c r="F29" s="11" t="n">
        <v>-1.0198</v>
      </c>
      <c r="H29" s="11" t="n">
        <v>-10.01</v>
      </c>
    </row>
    <row customHeight="1" ht="12.8" r="30" s="12">
      <c r="A30" s="11" t="inlineStr">
        <is>
          <t>2022-02-01</t>
        </is>
      </c>
      <c r="B30" s="11" t="inlineStr">
        <is>
          <t>Sell</t>
        </is>
      </c>
      <c r="C30" s="11" t="n">
        <v>29.77</v>
      </c>
      <c r="E30" s="11" t="n">
        <v>1.0198</v>
      </c>
      <c r="F30" s="11" t="n">
        <v>0</v>
      </c>
      <c r="H30" s="11" t="n">
        <v>30.36</v>
      </c>
    </row>
    <row customHeight="1" ht="12.8" r="31" s="12">
      <c r="A31" s="11" t="inlineStr">
        <is>
          <t>2022-02-01</t>
        </is>
      </c>
      <c r="B31" s="11" t="inlineStr">
        <is>
          <t>Buy</t>
        </is>
      </c>
      <c r="C31" s="11" t="n">
        <v>29.97</v>
      </c>
      <c r="E31" s="11" t="n">
        <v>-0.3332</v>
      </c>
      <c r="F31" s="11" t="n">
        <v>-0.3332</v>
      </c>
      <c r="H31" s="11" t="n">
        <v>-9.99</v>
      </c>
    </row>
    <row customHeight="1" ht="12.8" r="32" s="12">
      <c r="A32" s="11" t="inlineStr">
        <is>
          <t>2022-02-03</t>
        </is>
      </c>
      <c r="B32" s="11" t="inlineStr">
        <is>
          <t>Buy</t>
        </is>
      </c>
      <c r="C32" s="11" t="n">
        <v>25.12</v>
      </c>
      <c r="D32" s="11" t="n">
        <v>25.12</v>
      </c>
      <c r="E32" s="11" t="n">
        <v>-0.3979</v>
      </c>
      <c r="F32" s="11" t="n">
        <v>-0.7311</v>
      </c>
      <c r="H32" s="11" t="n">
        <v>-10</v>
      </c>
    </row>
    <row customHeight="1" ht="12.8" r="33" s="12">
      <c r="A33" s="11" t="inlineStr">
        <is>
          <t>2022-03-14</t>
        </is>
      </c>
      <c r="B33" s="11" t="inlineStr">
        <is>
          <t>Buy</t>
        </is>
      </c>
      <c r="C33" s="11" t="n">
        <v>22.41</v>
      </c>
      <c r="D33" s="11" t="n">
        <v>22.41</v>
      </c>
      <c r="E33" s="11" t="n">
        <v>-0.4448</v>
      </c>
      <c r="F33" s="11" t="n">
        <v>-1.1759</v>
      </c>
      <c r="H33" s="11" t="n">
        <v>-9.970000000000001</v>
      </c>
    </row>
    <row customHeight="1" ht="12.8" r="34" s="12">
      <c r="A34" s="11" t="inlineStr">
        <is>
          <t>2022-03-31</t>
        </is>
      </c>
      <c r="B34" s="11" t="inlineStr">
        <is>
          <t>Sell</t>
        </is>
      </c>
      <c r="C34" s="11" t="n">
        <v>25</v>
      </c>
      <c r="E34" s="11" t="n">
        <v>1.1759</v>
      </c>
      <c r="F34" s="11" t="n">
        <v>0</v>
      </c>
      <c r="H34" s="11" t="n">
        <v>29.4</v>
      </c>
    </row>
    <row customHeight="1" ht="12.8" r="35" s="12">
      <c r="A35" s="11" t="inlineStr">
        <is>
          <t>2022-03-31</t>
        </is>
      </c>
      <c r="B35" s="11" t="inlineStr">
        <is>
          <t>Buy</t>
        </is>
      </c>
      <c r="C35" s="11" t="n">
        <v>24.95</v>
      </c>
      <c r="E35" s="11" t="n">
        <v>-0.8035</v>
      </c>
      <c r="F35" s="11" t="n">
        <v>-0.8035</v>
      </c>
      <c r="H35" s="11" t="n">
        <v>-20.05</v>
      </c>
    </row>
    <row r="36">
      <c r="A36" s="11" t="inlineStr">
        <is>
          <t>2022-04-04</t>
        </is>
      </c>
      <c r="B36" s="11" t="inlineStr">
        <is>
          <t>Sell</t>
        </is>
      </c>
      <c r="C36" s="11" t="n">
        <v>26.85</v>
      </c>
      <c r="E36" s="11" t="n">
        <v>0.8035</v>
      </c>
      <c r="F36" s="11" t="n">
        <v>0</v>
      </c>
      <c r="H36" s="11" t="n">
        <v>21.57</v>
      </c>
    </row>
    <row r="37">
      <c r="A37" s="11" t="inlineStr">
        <is>
          <t>2022-04-04</t>
        </is>
      </c>
      <c r="B37" s="11" t="inlineStr">
        <is>
          <t>Buy</t>
        </is>
      </c>
      <c r="C37" s="11" t="n">
        <v>27.61</v>
      </c>
      <c r="E37" s="11" t="n">
        <v>-0.7249</v>
      </c>
      <c r="F37" s="11" t="n">
        <v>-0.7249</v>
      </c>
      <c r="H37" s="11" t="n">
        <v>-20.01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51.xml><?xml version="1.0" encoding="utf-8"?>
<worksheet xmlns="http://schemas.openxmlformats.org/spreadsheetml/2006/main">
  <sheetPr filterMode="0">
    <outlinePr summaryBelow="1" summaryRight="1"/>
    <pageSetUpPr fitToPage="0"/>
  </sheetPr>
  <dimension ref="A1:AJ16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A15" activeCellId="0" pane="bottomLeft" sqref="A15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PNC Financial Services Group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2.8" r="3" s="12">
      <c r="A3" s="14" t="n">
        <v>44419</v>
      </c>
      <c r="B3" s="15" t="inlineStr">
        <is>
          <t>Buy</t>
        </is>
      </c>
      <c r="C3" s="16" t="n">
        <v>192.5</v>
      </c>
      <c r="D3" s="16" t="n">
        <v>192.5</v>
      </c>
      <c r="E3" s="17" t="n">
        <v>-0.052</v>
      </c>
      <c r="F3" s="17" t="n">
        <v>-0.052</v>
      </c>
      <c r="H3" s="16" t="n">
        <v>-10.01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inlineStr">
        <is>
          <t>2021-10-07</t>
        </is>
      </c>
      <c r="B4" s="15" t="inlineStr">
        <is>
          <t>Sell</t>
        </is>
      </c>
      <c r="C4" s="16" t="n">
        <v>203.4615</v>
      </c>
      <c r="D4" s="16" t="n">
        <v>203.4615</v>
      </c>
      <c r="E4" s="17" t="n">
        <v>0.052</v>
      </c>
      <c r="F4" s="17" t="n">
        <v>0</v>
      </c>
      <c r="H4" s="16" t="n">
        <v>10.579998</v>
      </c>
    </row>
    <row customHeight="1" ht="12.8" r="5" s="12">
      <c r="A5" s="14" t="inlineStr">
        <is>
          <t>2021-10-08</t>
        </is>
      </c>
      <c r="B5" s="15" t="inlineStr">
        <is>
          <t>Buy</t>
        </is>
      </c>
      <c r="C5" s="16" t="n">
        <v>202.8398</v>
      </c>
      <c r="D5" s="16" t="n">
        <v>202.8398</v>
      </c>
      <c r="E5" s="17" t="n">
        <v>-0.0493</v>
      </c>
      <c r="F5" s="17" t="n">
        <v>-0.0493</v>
      </c>
      <c r="H5" s="16" t="n">
        <v>-10.00000214</v>
      </c>
    </row>
    <row customHeight="1" ht="12.8" r="6" s="12">
      <c r="A6" s="14" t="inlineStr">
        <is>
          <t>2021-10-22</t>
        </is>
      </c>
      <c r="B6" s="15" t="inlineStr">
        <is>
          <t>Sell</t>
        </is>
      </c>
      <c r="C6" s="16" t="n">
        <v>215.445</v>
      </c>
      <c r="D6" s="16" t="n">
        <v>215.445</v>
      </c>
      <c r="E6" s="17" t="n">
        <v>0.0493</v>
      </c>
      <c r="F6" s="17" t="n">
        <v>0</v>
      </c>
      <c r="H6" s="16" t="n">
        <v>10.62</v>
      </c>
    </row>
    <row customHeight="1" ht="12.8" r="7" s="12">
      <c r="A7" s="14" t="inlineStr">
        <is>
          <t>2021-10-22</t>
        </is>
      </c>
      <c r="B7" s="15" t="inlineStr">
        <is>
          <t>Buy</t>
        </is>
      </c>
      <c r="C7" s="16" t="n">
        <v>215.525</v>
      </c>
      <c r="D7" s="16" t="n">
        <v>215.525</v>
      </c>
      <c r="E7" s="17" t="n">
        <v>-0.0464</v>
      </c>
      <c r="F7" s="17" t="n">
        <v>-0.0464</v>
      </c>
      <c r="H7" s="16" t="n">
        <v>-10</v>
      </c>
    </row>
    <row customHeight="1" ht="12.8" r="8" s="12">
      <c r="A8" s="11" t="inlineStr">
        <is>
          <t>2021-12-20</t>
        </is>
      </c>
      <c r="B8" s="11" t="inlineStr">
        <is>
          <t>Buy</t>
        </is>
      </c>
      <c r="C8" s="11" t="n">
        <v>204.03</v>
      </c>
      <c r="D8" s="11" t="n">
        <v>204.03</v>
      </c>
      <c r="E8" s="11" t="n">
        <v>-0.0519</v>
      </c>
      <c r="F8" s="11" t="n">
        <v>-0.0983</v>
      </c>
      <c r="H8" s="11" t="n">
        <v>-9.99</v>
      </c>
    </row>
    <row customHeight="1" ht="12.8" r="9" s="12">
      <c r="A9" s="11" t="inlineStr">
        <is>
          <t>2022-01-04</t>
        </is>
      </c>
      <c r="B9" s="11" t="inlineStr">
        <is>
          <t>Sell</t>
        </is>
      </c>
      <c r="C9" s="11" t="n">
        <v>215.43</v>
      </c>
      <c r="D9" s="11" t="n">
        <v>215.43</v>
      </c>
      <c r="E9" s="11" t="n">
        <v>0.0983</v>
      </c>
      <c r="F9" s="11" t="n">
        <v>0</v>
      </c>
      <c r="H9" s="11" t="n">
        <v>21.218055</v>
      </c>
    </row>
    <row customHeight="1" ht="12.8" r="10" s="12">
      <c r="A10" s="11" t="inlineStr">
        <is>
          <t>2022-01-04</t>
        </is>
      </c>
      <c r="B10" s="11" t="inlineStr">
        <is>
          <t>Buy</t>
        </is>
      </c>
      <c r="C10" s="11" t="n">
        <v>216.98</v>
      </c>
      <c r="D10" s="11" t="n">
        <v>216.98</v>
      </c>
      <c r="E10" s="11" t="n">
        <v>-0.0497</v>
      </c>
      <c r="F10" s="11" t="n">
        <v>-0.0497</v>
      </c>
      <c r="H10" s="11" t="n">
        <v>-10.833109</v>
      </c>
    </row>
    <row customHeight="1" ht="12.8" r="11" s="12">
      <c r="A11" s="11" t="inlineStr">
        <is>
          <t>2022-01-12</t>
        </is>
      </c>
      <c r="B11" s="11" t="inlineStr">
        <is>
          <t>Sell</t>
        </is>
      </c>
      <c r="C11" s="11" t="n">
        <v>225.74</v>
      </c>
      <c r="E11" s="11" t="n">
        <v>0.0497</v>
      </c>
      <c r="F11" s="11" t="n">
        <v>0</v>
      </c>
      <c r="H11" s="11" t="n">
        <v>11.23</v>
      </c>
    </row>
    <row customHeight="1" ht="12.8" r="12" s="12">
      <c r="A12" s="11" t="inlineStr">
        <is>
          <t>2022-01-12</t>
        </is>
      </c>
      <c r="B12" s="11" t="inlineStr">
        <is>
          <t>Buy</t>
        </is>
      </c>
      <c r="C12" s="11" t="n">
        <v>226.06</v>
      </c>
      <c r="E12" s="11" t="n">
        <v>-0.0446</v>
      </c>
      <c r="F12" s="11" t="n">
        <v>-0.0446</v>
      </c>
      <c r="H12" s="11" t="n">
        <v>-10.08</v>
      </c>
    </row>
    <row customHeight="1" ht="12.8" r="13" s="12">
      <c r="A13" s="11" t="inlineStr">
        <is>
          <t>2022-01-21</t>
        </is>
      </c>
      <c r="B13" s="11" t="inlineStr">
        <is>
          <t>Buy</t>
        </is>
      </c>
      <c r="C13" s="11" t="n">
        <v>203.31</v>
      </c>
      <c r="D13" s="11" t="n">
        <v>203.31</v>
      </c>
      <c r="E13" s="11" t="n">
        <v>-0.0493</v>
      </c>
      <c r="F13" s="11" t="n">
        <v>-0.0939</v>
      </c>
      <c r="H13" s="11" t="n">
        <v>-10.02</v>
      </c>
    </row>
    <row customHeight="1" ht="12.8" r="14" s="12">
      <c r="A14" s="11" t="inlineStr">
        <is>
          <t>2022-02-10</t>
        </is>
      </c>
      <c r="B14" s="11" t="inlineStr">
        <is>
          <t>Sell</t>
        </is>
      </c>
      <c r="C14" s="11" t="n">
        <v>213.62</v>
      </c>
      <c r="E14" s="11" t="n">
        <v>0.0939</v>
      </c>
      <c r="F14" s="11" t="n">
        <v>0</v>
      </c>
      <c r="H14" s="11" t="n">
        <v>20.06</v>
      </c>
    </row>
    <row customHeight="1" ht="12.8" r="15" s="12">
      <c r="A15" s="11" t="inlineStr">
        <is>
          <t>2022-02-10</t>
        </is>
      </c>
      <c r="B15" s="11" t="inlineStr">
        <is>
          <t>Buy</t>
        </is>
      </c>
      <c r="C15" s="11" t="n">
        <v>213.3</v>
      </c>
      <c r="E15" s="11" t="n">
        <v>-0.0469</v>
      </c>
      <c r="F15" s="11" t="n">
        <v>-0.0469</v>
      </c>
      <c r="H15" s="11" t="n">
        <v>-10</v>
      </c>
    </row>
    <row customHeight="1" ht="12.8" r="16" s="12">
      <c r="A16" s="11" t="inlineStr">
        <is>
          <t>2022-02-24</t>
        </is>
      </c>
      <c r="B16" s="11" t="inlineStr">
        <is>
          <t>Buy</t>
        </is>
      </c>
      <c r="C16" s="11" t="n">
        <v>190.76</v>
      </c>
      <c r="D16" s="11" t="n">
        <v>190.76</v>
      </c>
      <c r="E16" s="11" t="n">
        <v>-0.0525</v>
      </c>
      <c r="F16" s="11" t="n">
        <v>-0.0994</v>
      </c>
      <c r="H16" s="11" t="n">
        <v>-10.01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52.xml><?xml version="1.0" encoding="utf-8"?>
<worksheet xmlns="http://schemas.openxmlformats.org/spreadsheetml/2006/main">
  <sheetPr filterMode="0">
    <outlinePr summaryBelow="1" summaryRight="1"/>
    <pageSetUpPr fitToPage="0"/>
  </sheetPr>
  <dimension ref="A1:AJ15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selection activeCell="A13" activeCellId="0" pane="topLeft" sqref="A13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2.8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2.8" r="2" s="12">
      <c r="A2" s="14" t="inlineStr">
        <is>
          <t>Papa John's International, Inc. Common Stock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2.8" r="3" s="12">
      <c r="A3" s="14" t="n">
        <v>44419</v>
      </c>
      <c r="B3" s="15" t="inlineStr">
        <is>
          <t>Buy</t>
        </is>
      </c>
      <c r="C3" s="16" t="n">
        <v>121.2121</v>
      </c>
      <c r="D3" s="16" t="n">
        <v>121.2121</v>
      </c>
      <c r="E3" s="17" t="n">
        <v>-0.0825</v>
      </c>
      <c r="F3" s="17" t="n">
        <v>-0.0825</v>
      </c>
      <c r="H3" s="16" t="n">
        <v>-9.999998250000001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n">
        <v>44421</v>
      </c>
      <c r="B4" s="15" t="inlineStr">
        <is>
          <t>Sell</t>
        </is>
      </c>
      <c r="C4" s="16" t="n">
        <v>127.7576</v>
      </c>
      <c r="D4" s="16" t="n">
        <v>127.7576</v>
      </c>
      <c r="E4" s="17" t="n">
        <v>0.0825</v>
      </c>
      <c r="F4" s="17" t="n">
        <v>0.0825</v>
      </c>
      <c r="H4" s="16" t="n">
        <v>10.540002</v>
      </c>
    </row>
    <row customHeight="1" ht="12.8" r="5" s="12">
      <c r="A5" s="14" t="n">
        <v>44426</v>
      </c>
      <c r="B5" s="15" t="inlineStr">
        <is>
          <t>Buy</t>
        </is>
      </c>
      <c r="C5" s="16" t="n">
        <v>128.9</v>
      </c>
      <c r="D5" s="16" t="n">
        <v>128.9</v>
      </c>
      <c r="E5" s="17" t="n">
        <v>-0.0775</v>
      </c>
      <c r="F5" s="17" t="n">
        <v>-0.0775</v>
      </c>
      <c r="H5" s="16" t="n">
        <v>-9.99</v>
      </c>
    </row>
    <row customHeight="1" ht="12.8" r="6" s="12">
      <c r="A6" s="14" t="inlineStr">
        <is>
          <t>2021-11-05</t>
        </is>
      </c>
      <c r="B6" s="15" t="inlineStr">
        <is>
          <t>Sell</t>
        </is>
      </c>
      <c r="C6" s="16" t="n">
        <v>134.81</v>
      </c>
      <c r="D6" s="16" t="n">
        <v>134.81</v>
      </c>
      <c r="E6" s="17" t="n">
        <v>0.0775</v>
      </c>
      <c r="F6" s="17" t="n">
        <v>0</v>
      </c>
      <c r="H6" s="16" t="n">
        <v>10.45</v>
      </c>
    </row>
    <row customHeight="1" ht="12.8" r="7" s="12">
      <c r="A7" s="14" t="inlineStr">
        <is>
          <t>2021-11-05</t>
        </is>
      </c>
      <c r="B7" s="15" t="inlineStr">
        <is>
          <t>Buy</t>
        </is>
      </c>
      <c r="C7" s="16" t="n">
        <v>134.25</v>
      </c>
      <c r="D7" s="16" t="n">
        <v>134.25</v>
      </c>
      <c r="E7" s="17" t="n">
        <v>-0.0745</v>
      </c>
      <c r="F7" s="17" t="n">
        <v>-0.0745</v>
      </c>
      <c r="H7" s="16" t="n">
        <v>-10</v>
      </c>
    </row>
    <row customHeight="1" ht="12.8" r="8" s="12">
      <c r="A8" s="11" t="inlineStr">
        <is>
          <t>2021-12-02</t>
        </is>
      </c>
      <c r="B8" s="11" t="inlineStr">
        <is>
          <t>Buy</t>
        </is>
      </c>
      <c r="C8" s="11" t="n">
        <v>127.36</v>
      </c>
      <c r="D8" s="11" t="n">
        <v>127.36</v>
      </c>
      <c r="E8" s="11" t="n">
        <v>-0.0828</v>
      </c>
      <c r="F8" s="11" t="n">
        <v>-0.1573</v>
      </c>
      <c r="H8" s="11" t="n">
        <v>-9.970000000000001</v>
      </c>
    </row>
    <row customHeight="1" ht="12.8" r="9" s="12">
      <c r="A9" s="11" t="inlineStr">
        <is>
          <t>2021-12-08</t>
        </is>
      </c>
      <c r="B9" s="11" t="inlineStr">
        <is>
          <t>Sell</t>
        </is>
      </c>
      <c r="C9" s="11" t="n">
        <v>133.43</v>
      </c>
      <c r="D9" s="11" t="n">
        <v>133.43</v>
      </c>
      <c r="E9" s="11" t="n">
        <v>0.1573</v>
      </c>
      <c r="F9" s="11" t="n">
        <v>0</v>
      </c>
      <c r="H9" s="11" t="n">
        <v>20.99</v>
      </c>
    </row>
    <row customHeight="1" ht="12.8" r="10" s="12">
      <c r="A10" s="11" t="inlineStr">
        <is>
          <t>2021-12-08</t>
        </is>
      </c>
      <c r="B10" s="11" t="inlineStr">
        <is>
          <t>Buy</t>
        </is>
      </c>
      <c r="C10" s="11" t="n">
        <v>133.55</v>
      </c>
      <c r="D10" s="11" t="n">
        <v>133.55</v>
      </c>
      <c r="E10" s="11" t="n">
        <v>-0.075</v>
      </c>
      <c r="F10" s="11" t="n">
        <v>-0.075</v>
      </c>
      <c r="H10" s="11" t="n">
        <v>-10.02</v>
      </c>
    </row>
    <row customHeight="1" ht="12.8" r="11" s="12">
      <c r="A11" s="11" t="inlineStr">
        <is>
          <t>2022-01-12</t>
        </is>
      </c>
      <c r="B11" s="11" t="inlineStr">
        <is>
          <t>Buy</t>
        </is>
      </c>
      <c r="C11" s="11" t="n">
        <v>120.06</v>
      </c>
      <c r="D11" s="11" t="n">
        <v>132.21</v>
      </c>
      <c r="E11" s="11" t="n">
        <v>-0.0833</v>
      </c>
      <c r="F11" s="11" t="n">
        <v>-0.1583</v>
      </c>
      <c r="H11" s="11" t="n">
        <v>-9.98</v>
      </c>
    </row>
    <row customHeight="1" ht="12.8" r="12" s="12">
      <c r="A12" s="11" t="inlineStr">
        <is>
          <t>2022-02-23</t>
        </is>
      </c>
      <c r="B12" s="11" t="inlineStr">
        <is>
          <t>Buy</t>
        </is>
      </c>
      <c r="C12" s="11" t="n">
        <v>107.67</v>
      </c>
      <c r="D12" s="11" t="n">
        <v>107.67</v>
      </c>
      <c r="E12" s="11" t="n">
        <v>-0.0929</v>
      </c>
      <c r="F12" s="11" t="n">
        <v>-0.2512</v>
      </c>
      <c r="H12" s="11" t="n">
        <v>-10</v>
      </c>
    </row>
    <row customHeight="1" ht="12.8" r="13" s="12">
      <c r="A13" s="11" t="inlineStr">
        <is>
          <t>2022-03-07</t>
        </is>
      </c>
      <c r="B13" s="11" t="inlineStr">
        <is>
          <t>Buy</t>
        </is>
      </c>
      <c r="C13" s="11" t="n">
        <v>95.75</v>
      </c>
      <c r="D13" s="11" t="n">
        <v>95.75</v>
      </c>
      <c r="E13" s="11" t="n">
        <v>-0.1043</v>
      </c>
      <c r="F13" s="11" t="n">
        <v>-0.3555</v>
      </c>
      <c r="H13" s="11" t="n">
        <v>-9.99</v>
      </c>
    </row>
    <row customHeight="1" ht="12.8" r="14" s="12">
      <c r="A14" s="11" t="inlineStr">
        <is>
          <t>2022-03-31</t>
        </is>
      </c>
      <c r="B14" s="11" t="inlineStr">
        <is>
          <t>Sell</t>
        </is>
      </c>
      <c r="C14" s="11" t="n">
        <v>104.94</v>
      </c>
      <c r="E14" s="11" t="n">
        <v>0.3555</v>
      </c>
      <c r="F14" s="11" t="n">
        <v>0</v>
      </c>
      <c r="H14" s="11" t="n">
        <v>37.31</v>
      </c>
    </row>
    <row customHeight="1" ht="12.8" r="15" s="12">
      <c r="A15" s="11" t="inlineStr">
        <is>
          <t>2022-03-31</t>
        </is>
      </c>
      <c r="B15" s="11" t="inlineStr">
        <is>
          <t>Buy</t>
        </is>
      </c>
      <c r="C15" s="11" t="n">
        <v>105.22</v>
      </c>
      <c r="E15" s="11" t="n">
        <v>-0.1903</v>
      </c>
      <c r="F15" s="11" t="n">
        <v>-0.1903</v>
      </c>
      <c r="H15" s="11" t="n">
        <v>-20.02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3.xml><?xml version="1.0" encoding="utf-8"?>
<worksheet xmlns="http://schemas.openxmlformats.org/spreadsheetml/2006/main">
  <sheetPr filterMode="0">
    <outlinePr summaryBelow="1" summaryRight="1"/>
    <pageSetUpPr fitToPage="0"/>
  </sheetPr>
  <dimension ref="A1:AJ5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A4" activeCellId="0" pane="bottomLeft" sqref="A4"/>
    </sheetView>
  </sheetViews>
  <sheetFormatPr baseColWidth="8" defaultRowHeight="15" outlineLevelRow="0" zeroHeight="0"/>
  <cols>
    <col customWidth="1" max="1" min="1" style="11" width="30.02"/>
    <col customWidth="1" max="3" min="2" style="11" width="15"/>
    <col customWidth="1" max="4" min="4" style="11" width="25"/>
    <col customWidth="1" max="10" min="5" style="11" width="15"/>
    <col customWidth="1" max="1025" min="11" style="11" width="8.52"/>
  </cols>
  <sheetData>
    <row customHeight="1" ht="15" r="1" s="12">
      <c r="A1" s="11" t="inlineStr">
        <is>
          <t>Transaction_Date</t>
        </is>
      </c>
      <c r="B1" s="11" t="inlineStr">
        <is>
          <t>Buy_or_Sell</t>
        </is>
      </c>
      <c r="C1" s="11" t="inlineStr">
        <is>
          <t>Share_Price</t>
        </is>
      </c>
      <c r="D1" s="11" t="inlineStr">
        <is>
          <t>Buy_More_Modifier</t>
        </is>
      </c>
      <c r="E1" s="11" t="inlineStr">
        <is>
          <t>Share_Quantity</t>
        </is>
      </c>
      <c r="F1" s="11" t="inlineStr">
        <is>
          <t>Shares_Owned:</t>
        </is>
      </c>
      <c r="G1" s="11">
        <f>SUM(E:E)</f>
        <v/>
      </c>
      <c r="H1" s="11" t="inlineStr">
        <is>
          <t>Transaction_Cost</t>
        </is>
      </c>
      <c r="I1" s="11" t="inlineStr">
        <is>
          <t>Transaction_Profit:</t>
        </is>
      </c>
      <c r="J1" s="11">
        <f>SUM(H:H)</f>
        <v/>
      </c>
      <c r="K1" s="11">
        <f>SUM($aapl.j1:$wnc.j1)</f>
        <v/>
      </c>
    </row>
    <row customHeight="1" ht="15" r="2" s="12">
      <c r="A2" s="11" t="inlineStr">
        <is>
          <t>Invesco QQQ Trust, Series 1</t>
        </is>
      </c>
      <c r="B2" s="11" t="inlineStr">
        <is>
          <t>####</t>
        </is>
      </c>
      <c r="C2" s="11" t="inlineStr">
        <is>
          <t>####</t>
        </is>
      </c>
      <c r="D2" s="11" t="inlineStr">
        <is>
          <t>####</t>
        </is>
      </c>
      <c r="E2" s="11" t="inlineStr">
        <is>
          <t>####</t>
        </is>
      </c>
      <c r="F2" s="11" t="inlineStr">
        <is>
          <t>####</t>
        </is>
      </c>
      <c r="G2" s="11" t="inlineStr">
        <is>
          <t>####</t>
        </is>
      </c>
      <c r="H2" s="11" t="inlineStr">
        <is>
          <t>####</t>
        </is>
      </c>
      <c r="I2" s="11" t="inlineStr">
        <is>
          <t>####</t>
        </is>
      </c>
      <c r="J2" s="11" t="inlineStr">
        <is>
          <t>####</t>
        </is>
      </c>
      <c r="K2" s="11" t="inlineStr">
        <is>
          <t>####</t>
        </is>
      </c>
    </row>
    <row customHeight="1" ht="15" r="3" s="12">
      <c r="A3" s="21" t="n">
        <v>44650</v>
      </c>
      <c r="B3" s="11" t="inlineStr">
        <is>
          <t>Sell</t>
        </is>
      </c>
      <c r="C3" s="11" t="n">
        <v>0</v>
      </c>
      <c r="D3" s="11" t="n">
        <v>0</v>
      </c>
      <c r="E3" s="11" t="n">
        <v>0</v>
      </c>
      <c r="F3" s="11" t="n">
        <v>0</v>
      </c>
      <c r="H3" s="11" t="n">
        <v>0</v>
      </c>
      <c r="L3" s="11" t="inlineStr">
        <is>
          <t>2021</t>
        </is>
      </c>
      <c r="M3" s="11" t="inlineStr">
        <is>
          <t>January</t>
        </is>
      </c>
      <c r="N3" s="11">
        <f>SUMPRODUCT(YEAR(A3:A942)=2021,MONTH(A3:A942)=1,H3:H942)</f>
        <v/>
      </c>
      <c r="O3" s="11" t="inlineStr">
        <is>
          <t>February</t>
        </is>
      </c>
      <c r="P3" s="11">
        <f>SUMPRODUCT(YEAR(A3:A942)=2021,MONTH(A3:A942)=2,H3:H942)</f>
        <v/>
      </c>
      <c r="Q3" s="11" t="inlineStr">
        <is>
          <t>March</t>
        </is>
      </c>
      <c r="R3" s="11">
        <f>SUMPRODUCT(YEAR(A3:A942)=2021,MONTH(A3:A942)=3,H3:H942)</f>
        <v/>
      </c>
      <c r="S3" s="11" t="inlineStr">
        <is>
          <t>April</t>
        </is>
      </c>
      <c r="T3" s="11">
        <f>SUMPRODUCT(YEAR(A3:A942)=2021,MONTH(A3:A942)=4,H3:H942)</f>
        <v/>
      </c>
      <c r="U3" s="11" t="inlineStr">
        <is>
          <t>May</t>
        </is>
      </c>
      <c r="V3" s="11">
        <f>SUMPRODUCT(YEAR(A3:A942)=2021,MONTH(A3:A942)=5,H3:H942)</f>
        <v/>
      </c>
      <c r="W3" s="11" t="inlineStr">
        <is>
          <t>June</t>
        </is>
      </c>
      <c r="X3" s="11">
        <f>SUMPRODUCT(YEAR(A3:A942)=2021,MONTH(A3:A942)=6,H3:H942)</f>
        <v/>
      </c>
      <c r="Y3" s="11" t="inlineStr">
        <is>
          <t>July</t>
        </is>
      </c>
      <c r="Z3" s="11">
        <f>SUMPRODUCT(YEAR(A3:A942)=2021,MONTH(A3:A942)=7,H3:H942)</f>
        <v/>
      </c>
      <c r="AA3" s="11" t="inlineStr">
        <is>
          <t>August</t>
        </is>
      </c>
      <c r="AB3" s="11">
        <f>SUMPRODUCT(YEAR(A3:A942)=2021,MONTH(A3:A942)=8,H3:H942)</f>
        <v/>
      </c>
      <c r="AC3" s="11" t="inlineStr">
        <is>
          <t>September</t>
        </is>
      </c>
      <c r="AD3" s="11">
        <f>SUMPRODUCT(YEAR(A3:A942)=2021,MONTH(A3:A942)=9,H3:H942)</f>
        <v/>
      </c>
      <c r="AE3" s="11" t="inlineStr">
        <is>
          <t>October</t>
        </is>
      </c>
      <c r="AF3" s="11">
        <f>SUMPRODUCT(YEAR(A3:A942)=2021,MONTH(A3:A942)=10,H3:H942)</f>
        <v/>
      </c>
      <c r="AG3" s="11" t="inlineStr">
        <is>
          <t>November</t>
        </is>
      </c>
      <c r="AH3" s="11">
        <f>SUMPRODUCT(YEAR(A3:A942)=2021,MONTH(A3:A942)=11,H3:H942)</f>
        <v/>
      </c>
      <c r="AI3" s="11" t="inlineStr">
        <is>
          <t>December</t>
        </is>
      </c>
      <c r="AJ3" s="11">
        <f>SUMPRODUCT(YEAR(A3:A942)=2021,MONTH(A3:A942)=12,H3:H942)</f>
        <v/>
      </c>
    </row>
    <row customHeight="1" ht="12.8" r="4" s="12">
      <c r="A4" s="21" t="n">
        <v>44650</v>
      </c>
      <c r="B4" s="11" t="inlineStr">
        <is>
          <t>Sell</t>
        </is>
      </c>
      <c r="C4" s="11" t="n">
        <v>0</v>
      </c>
      <c r="D4" s="11" t="n">
        <v>0</v>
      </c>
      <c r="E4" s="11" t="n">
        <v>0</v>
      </c>
      <c r="F4" s="11" t="n">
        <v>0</v>
      </c>
      <c r="L4" s="11" t="inlineStr">
        <is>
          <t>2022</t>
        </is>
      </c>
      <c r="M4" s="11" t="inlineStr">
        <is>
          <t>January</t>
        </is>
      </c>
      <c r="N4" s="11">
        <f>SUMPRODUCT(YEAR(A3:A942)=2022,MONTH(A3:A942)=1,H3:H942)</f>
        <v/>
      </c>
      <c r="O4" s="11" t="inlineStr">
        <is>
          <t>February</t>
        </is>
      </c>
      <c r="P4" s="11">
        <f>SUMPRODUCT(YEAR(A3:A942)=2022,MONTH(A3:A942)=2,H3:H942)</f>
        <v/>
      </c>
      <c r="Q4" s="11" t="inlineStr">
        <is>
          <t>March</t>
        </is>
      </c>
      <c r="R4" s="11">
        <f>SUMPRODUCT(YEAR(A3:A942)=2022,MONTH(A3:A942)=3,H3:H942)</f>
        <v/>
      </c>
      <c r="S4" s="11" t="inlineStr">
        <is>
          <t>April</t>
        </is>
      </c>
      <c r="T4" s="11">
        <f>SUMPRODUCT(YEAR(A3:A942)=2022,MONTH(A3:A942)=4,H3:H942)</f>
        <v/>
      </c>
      <c r="U4" s="11" t="inlineStr">
        <is>
          <t>May</t>
        </is>
      </c>
      <c r="V4" s="11">
        <f>SUMPRODUCT(YEAR(A3:A942)=2022,MONTH(A3:A942)=5,H3:H942)</f>
        <v/>
      </c>
      <c r="W4" s="11" t="inlineStr">
        <is>
          <t>June</t>
        </is>
      </c>
      <c r="X4" s="11">
        <f>SUMPRODUCT(YEAR(A3:A942)=2022,MONTH(A3:A942)=6,H3:H942)</f>
        <v/>
      </c>
      <c r="Y4" s="11" t="inlineStr">
        <is>
          <t>July</t>
        </is>
      </c>
      <c r="Z4" s="11">
        <f>SUMPRODUCT(YEAR(A3:A942)=2022,MONTH(A3:A942)=7,H3:H942)</f>
        <v/>
      </c>
      <c r="AA4" s="11" t="inlineStr">
        <is>
          <t>August</t>
        </is>
      </c>
      <c r="AB4" s="11">
        <f>SUMPRODUCT(YEAR(A3:A942)=2022,MONTH(A3:A942)=8,H3:H942)</f>
        <v/>
      </c>
      <c r="AC4" s="11" t="inlineStr">
        <is>
          <t>September</t>
        </is>
      </c>
      <c r="AD4" s="11">
        <f>SUMPRODUCT(YEAR(A3:A942)=2022,MONTH(A3:A942)=9,H3:H942)</f>
        <v/>
      </c>
      <c r="AE4" s="11" t="inlineStr">
        <is>
          <t>October</t>
        </is>
      </c>
      <c r="AF4" s="11">
        <f>SUMPRODUCT(YEAR(A3:A942)=2022,MONTH(A3:A942)=10,H3:H942)</f>
        <v/>
      </c>
      <c r="AG4" s="11" t="inlineStr">
        <is>
          <t>November</t>
        </is>
      </c>
      <c r="AH4" s="11">
        <f>SUMPRODUCT(YEAR(A3:A942)=2022,MONTH(A3:A942)=11,H3:H942)</f>
        <v/>
      </c>
      <c r="AI4" s="11" t="inlineStr">
        <is>
          <t>December</t>
        </is>
      </c>
      <c r="AJ4" s="11">
        <f>SUMPRODUCT(YEAR(A3:A942)=2022,MONTH(A3:A942)=12,H3:H942)</f>
        <v/>
      </c>
    </row>
    <row customHeight="1" ht="15" r="5" s="12">
      <c r="A5" s="11" t="inlineStr">
        <is>
          <t>2022-03-31</t>
        </is>
      </c>
      <c r="B5" s="11" t="inlineStr">
        <is>
          <t>Buy</t>
        </is>
      </c>
      <c r="C5" s="11" t="n">
        <v>365.19</v>
      </c>
      <c r="E5" s="11" t="n">
        <v>-0.0548</v>
      </c>
      <c r="F5" s="11" t="n">
        <v>-0.0548</v>
      </c>
      <c r="H5" s="11" t="n">
        <v>-20.01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54.xml><?xml version="1.0" encoding="utf-8"?>
<worksheet xmlns="http://schemas.openxmlformats.org/spreadsheetml/2006/main">
  <sheetPr filterMode="0">
    <outlinePr summaryBelow="1" summaryRight="1"/>
    <pageSetUpPr fitToPage="0"/>
  </sheetPr>
  <dimension ref="A1:AJ5"/>
  <sheetViews>
    <sheetView colorId="64" defaultGridColor="1" rightToLeft="0" showFormulas="0" showGridLines="1" showOutlineSymbols="1" showRowColHeaders="1" showZeros="1" tabSelected="0" topLeftCell="B1" view="normal" workbookViewId="0" zoomScale="90" zoomScaleNormal="90" zoomScalePageLayoutView="100">
      <pane activePane="bottomLeft" state="frozen" topLeftCell="A2" xSplit="0" ySplit="1"/>
      <selection activeCell="B1" activeCellId="0" pane="topLeft" sqref="B1"/>
      <selection activeCell="A3" activeCellId="0" pane="bottomLeft" sqref="A3"/>
    </sheetView>
  </sheetViews>
  <sheetFormatPr baseColWidth="8" defaultRowHeight="12.8" outlineLevelRow="0" zeroHeight="0"/>
  <cols>
    <col customWidth="1" max="1" min="1" style="11" width="30.02"/>
    <col customWidth="1" max="3" min="2" style="11" width="15"/>
    <col customWidth="1" max="4" min="4" style="11" width="25"/>
    <col customWidth="1" max="10" min="5" style="11" width="15"/>
    <col customWidth="1" max="1025" min="11" style="11" width="8.52"/>
  </cols>
  <sheetData>
    <row customHeight="1" ht="15" r="1" s="12">
      <c r="A1" s="11" t="inlineStr">
        <is>
          <t>Transaction_Date</t>
        </is>
      </c>
      <c r="B1" s="11" t="inlineStr">
        <is>
          <t>Buy_or_Sell</t>
        </is>
      </c>
      <c r="C1" s="11" t="inlineStr">
        <is>
          <t>Share_Price</t>
        </is>
      </c>
      <c r="D1" s="11" t="inlineStr">
        <is>
          <t>Buy_More_Modifier</t>
        </is>
      </c>
      <c r="E1" s="11" t="inlineStr">
        <is>
          <t>Share_Quantity</t>
        </is>
      </c>
      <c r="F1" s="11" t="inlineStr">
        <is>
          <t>Shares_Owned:</t>
        </is>
      </c>
      <c r="G1" s="11">
        <f>SUM(E:E)</f>
        <v/>
      </c>
      <c r="H1" s="11" t="inlineStr">
        <is>
          <t>Transaction_Cost</t>
        </is>
      </c>
      <c r="I1" s="11" t="inlineStr">
        <is>
          <t>Transaction_Profit:</t>
        </is>
      </c>
      <c r="J1" s="11">
        <f>SUM(H:H)</f>
        <v/>
      </c>
      <c r="K1" s="11">
        <f>SUM($aapl.j1:$wnc.j1)</f>
        <v/>
      </c>
    </row>
    <row customHeight="1" ht="15" r="2" s="12">
      <c r="A2" s="11" t="inlineStr">
        <is>
          <t>Global X Funds Global X NASDAQ-100 Covered Call ETF</t>
        </is>
      </c>
      <c r="B2" s="11" t="inlineStr">
        <is>
          <t>####</t>
        </is>
      </c>
      <c r="C2" s="11" t="inlineStr">
        <is>
          <t>####</t>
        </is>
      </c>
      <c r="D2" s="11" t="inlineStr">
        <is>
          <t>####</t>
        </is>
      </c>
      <c r="E2" s="11" t="inlineStr">
        <is>
          <t>####</t>
        </is>
      </c>
      <c r="F2" s="11" t="inlineStr">
        <is>
          <t>####</t>
        </is>
      </c>
      <c r="G2" s="11" t="inlineStr">
        <is>
          <t>####</t>
        </is>
      </c>
      <c r="H2" s="11" t="inlineStr">
        <is>
          <t>####</t>
        </is>
      </c>
      <c r="I2" s="11" t="inlineStr">
        <is>
          <t>####</t>
        </is>
      </c>
      <c r="J2" s="11" t="inlineStr">
        <is>
          <t>####</t>
        </is>
      </c>
      <c r="K2" s="11" t="inlineStr">
        <is>
          <t>####</t>
        </is>
      </c>
    </row>
    <row customHeight="1" ht="15" r="3" s="12">
      <c r="A3" s="11" t="inlineStr">
        <is>
          <t>2022-03-15</t>
        </is>
      </c>
      <c r="B3" s="11" t="inlineStr">
        <is>
          <t>Buy</t>
        </is>
      </c>
      <c r="C3" s="11" t="n">
        <v>19.62</v>
      </c>
      <c r="E3" s="11" t="n">
        <v>-0.5097</v>
      </c>
      <c r="F3" s="11" t="n">
        <v>-0.5097</v>
      </c>
      <c r="H3" s="11" t="n">
        <v>-10</v>
      </c>
      <c r="L3" s="11" t="inlineStr">
        <is>
          <t>2021</t>
        </is>
      </c>
      <c r="M3" s="11" t="inlineStr">
        <is>
          <t>January</t>
        </is>
      </c>
      <c r="N3" s="11">
        <f>SUMPRODUCT(YEAR(A3:A940)=2021,MONTH(A3:A940)=1,H3:H940)</f>
        <v/>
      </c>
      <c r="O3" s="11" t="inlineStr">
        <is>
          <t>February</t>
        </is>
      </c>
      <c r="P3" s="11">
        <f>SUMPRODUCT(YEAR(A3:A940)=2021,MONTH(A3:A940)=2,H3:H940)</f>
        <v/>
      </c>
      <c r="Q3" s="11" t="inlineStr">
        <is>
          <t>March</t>
        </is>
      </c>
      <c r="R3" s="11">
        <f>SUMPRODUCT(YEAR(A3:A940)=2021,MONTH(A3:A940)=3,H3:H940)</f>
        <v/>
      </c>
      <c r="S3" s="11" t="inlineStr">
        <is>
          <t>April</t>
        </is>
      </c>
      <c r="T3" s="11">
        <f>SUMPRODUCT(YEAR(A3:A940)=2021,MONTH(A3:A940)=4,H3:H940)</f>
        <v/>
      </c>
      <c r="U3" s="11" t="inlineStr">
        <is>
          <t>May</t>
        </is>
      </c>
      <c r="V3" s="11">
        <f>SUMPRODUCT(YEAR(A3:A940)=2021,MONTH(A3:A940)=5,H3:H940)</f>
        <v/>
      </c>
      <c r="W3" s="11" t="inlineStr">
        <is>
          <t>June</t>
        </is>
      </c>
      <c r="X3" s="11">
        <f>SUMPRODUCT(YEAR(A3:A940)=2021,MONTH(A3:A940)=6,H3:H940)</f>
        <v/>
      </c>
      <c r="Y3" s="11" t="inlineStr">
        <is>
          <t>July</t>
        </is>
      </c>
      <c r="Z3" s="11">
        <f>SUMPRODUCT(YEAR(A3:A940)=2021,MONTH(A3:A940)=7,H3:H940)</f>
        <v/>
      </c>
      <c r="AA3" s="11" t="inlineStr">
        <is>
          <t>August</t>
        </is>
      </c>
      <c r="AB3" s="11">
        <f>SUMPRODUCT(YEAR(A3:A940)=2021,MONTH(A3:A940)=8,H3:H940)</f>
        <v/>
      </c>
      <c r="AC3" s="11" t="inlineStr">
        <is>
          <t>September</t>
        </is>
      </c>
      <c r="AD3" s="11">
        <f>SUMPRODUCT(YEAR(A3:A940)=2021,MONTH(A3:A940)=9,H3:H940)</f>
        <v/>
      </c>
      <c r="AE3" s="11" t="inlineStr">
        <is>
          <t>October</t>
        </is>
      </c>
      <c r="AF3" s="11">
        <f>SUMPRODUCT(YEAR(A3:A940)=2021,MONTH(A3:A940)=10,H3:H940)</f>
        <v/>
      </c>
      <c r="AG3" s="11" t="inlineStr">
        <is>
          <t>November</t>
        </is>
      </c>
      <c r="AH3" s="11">
        <f>SUMPRODUCT(YEAR(A3:A940)=2021,MONTH(A3:A940)=11,H3:H940)</f>
        <v/>
      </c>
      <c r="AI3" s="11" t="inlineStr">
        <is>
          <t>December</t>
        </is>
      </c>
      <c r="AJ3" s="11">
        <f>SUMPRODUCT(YEAR(A3:A940)=2021,MONTH(A3:A940)=12,H3:H940)</f>
        <v/>
      </c>
    </row>
    <row customHeight="1" ht="12.8" r="4" s="12">
      <c r="A4" s="11" t="inlineStr">
        <is>
          <t>2022-03-18</t>
        </is>
      </c>
      <c r="B4" s="11" t="inlineStr">
        <is>
          <t>Sell</t>
        </is>
      </c>
      <c r="C4" s="11" t="n">
        <v>20.69</v>
      </c>
      <c r="E4" s="11" t="n">
        <v>0.5097</v>
      </c>
      <c r="F4" s="11" t="n">
        <v>0</v>
      </c>
      <c r="H4" s="11" t="n">
        <v>10.55</v>
      </c>
      <c r="L4" s="11" t="inlineStr">
        <is>
          <t>2022</t>
        </is>
      </c>
      <c r="M4" s="11" t="inlineStr">
        <is>
          <t>January</t>
        </is>
      </c>
      <c r="N4" s="11">
        <f>SUMPRODUCT(YEAR(A3:A940)=2022,MONTH(A3:A940)=1,H3:H940)</f>
        <v/>
      </c>
      <c r="O4" s="11" t="inlineStr">
        <is>
          <t>February</t>
        </is>
      </c>
      <c r="P4" s="11">
        <f>SUMPRODUCT(YEAR(A3:A940)=2022,MONTH(A3:A940)=2,H3:H940)</f>
        <v/>
      </c>
      <c r="Q4" s="11" t="inlineStr">
        <is>
          <t>March</t>
        </is>
      </c>
      <c r="R4" s="11">
        <f>SUMPRODUCT(YEAR(A3:A940)=2022,MONTH(A3:A940)=3,H3:H940)</f>
        <v/>
      </c>
      <c r="S4" s="11" t="inlineStr">
        <is>
          <t>April</t>
        </is>
      </c>
      <c r="T4" s="11">
        <f>SUMPRODUCT(YEAR(A3:A940)=2022,MONTH(A3:A940)=4,H3:H940)</f>
        <v/>
      </c>
      <c r="U4" s="11" t="inlineStr">
        <is>
          <t>May</t>
        </is>
      </c>
      <c r="V4" s="11">
        <f>SUMPRODUCT(YEAR(A3:A940)=2022,MONTH(A3:A940)=5,H3:H940)</f>
        <v/>
      </c>
      <c r="W4" s="11" t="inlineStr">
        <is>
          <t>June</t>
        </is>
      </c>
      <c r="X4" s="11">
        <f>SUMPRODUCT(YEAR(A3:A940)=2022,MONTH(A3:A940)=6,H3:H940)</f>
        <v/>
      </c>
      <c r="Y4" s="11" t="inlineStr">
        <is>
          <t>July</t>
        </is>
      </c>
      <c r="Z4" s="11">
        <f>SUMPRODUCT(YEAR(A3:A940)=2022,MONTH(A3:A940)=7,H3:H940)</f>
        <v/>
      </c>
      <c r="AA4" s="11" t="inlineStr">
        <is>
          <t>August</t>
        </is>
      </c>
      <c r="AB4" s="11">
        <f>SUMPRODUCT(YEAR(A3:A940)=2022,MONTH(A3:A940)=8,H3:H940)</f>
        <v/>
      </c>
      <c r="AC4" s="11" t="inlineStr">
        <is>
          <t>September</t>
        </is>
      </c>
      <c r="AD4" s="11">
        <f>SUMPRODUCT(YEAR(A3:A940)=2022,MONTH(A3:A940)=9,H3:H940)</f>
        <v/>
      </c>
      <c r="AE4" s="11" t="inlineStr">
        <is>
          <t>October</t>
        </is>
      </c>
      <c r="AF4" s="11">
        <f>SUMPRODUCT(YEAR(A3:A940)=2022,MONTH(A3:A940)=10,H3:H940)</f>
        <v/>
      </c>
      <c r="AG4" s="11" t="inlineStr">
        <is>
          <t>November</t>
        </is>
      </c>
      <c r="AH4" s="11">
        <f>SUMPRODUCT(YEAR(A3:A940)=2022,MONTH(A3:A940)=11,H3:H940)</f>
        <v/>
      </c>
      <c r="AI4" s="11" t="inlineStr">
        <is>
          <t>December</t>
        </is>
      </c>
      <c r="AJ4" s="11">
        <f>SUMPRODUCT(YEAR(A3:A940)=2022,MONTH(A3:A940)=12,H3:H940)</f>
        <v/>
      </c>
    </row>
    <row customHeight="1" ht="15" r="5" s="12">
      <c r="A5" s="11" t="inlineStr">
        <is>
          <t>2022-03-18</t>
        </is>
      </c>
      <c r="B5" s="11" t="inlineStr">
        <is>
          <t>Buy</t>
        </is>
      </c>
      <c r="C5" s="11" t="n">
        <v>20.74</v>
      </c>
      <c r="E5" s="11" t="n">
        <v>-0.5063</v>
      </c>
      <c r="F5" s="11" t="n">
        <v>-0.5063</v>
      </c>
      <c r="H5" s="11" t="n">
        <v>-10.5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55.xml><?xml version="1.0" encoding="utf-8"?>
<worksheet xmlns="http://schemas.openxmlformats.org/spreadsheetml/2006/main">
  <sheetPr filterMode="0">
    <outlinePr summaryBelow="1" summaryRight="1"/>
    <pageSetUpPr fitToPage="0"/>
  </sheetPr>
  <dimension ref="A1:AJ44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9" xSplit="0" ySplit="1"/>
      <selection activeCell="A1" activeCellId="0" pane="topLeft" sqref="A1"/>
      <selection activeCell="A40" activeCellId="0" pane="bottomLeft" sqref="A40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Rite Aid Corporation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5" r="3" s="12">
      <c r="A3" s="14" t="n">
        <v>44344</v>
      </c>
      <c r="B3" s="15" t="inlineStr">
        <is>
          <t>Buy</t>
        </is>
      </c>
      <c r="C3" s="16" t="n">
        <v>18.8608</v>
      </c>
      <c r="D3" s="16" t="n">
        <v>18.8608</v>
      </c>
      <c r="E3" s="17" t="n">
        <v>-0.5302</v>
      </c>
      <c r="F3" s="17" t="n">
        <v>-0.5302</v>
      </c>
      <c r="H3" s="16" t="n">
        <v>-10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n">
        <v>44349</v>
      </c>
      <c r="B4" s="15" t="inlineStr">
        <is>
          <t>Sell</t>
        </is>
      </c>
      <c r="C4" s="16" t="n">
        <v>20.2188</v>
      </c>
      <c r="D4" s="16" t="n">
        <v>20.2188</v>
      </c>
      <c r="E4" s="17" t="n">
        <v>0.5302</v>
      </c>
      <c r="F4" s="17" t="n">
        <v>0.5302</v>
      </c>
      <c r="H4" s="16" t="n">
        <v>10.72000776</v>
      </c>
    </row>
    <row customHeight="1" ht="12.8" r="5" s="12">
      <c r="A5" s="14" t="n">
        <v>44350</v>
      </c>
      <c r="B5" s="15" t="inlineStr">
        <is>
          <t>Buy</t>
        </is>
      </c>
      <c r="C5" s="16" t="n">
        <v>21.0804</v>
      </c>
      <c r="D5" s="16" t="n">
        <v>21.0804</v>
      </c>
      <c r="E5" s="17" t="n">
        <v>-0.4739</v>
      </c>
      <c r="F5" s="17" t="n">
        <v>-0.4739</v>
      </c>
      <c r="H5" s="16" t="n">
        <v>-9.99000156</v>
      </c>
    </row>
    <row customHeight="1" ht="12.8" r="6" s="12">
      <c r="A6" s="14" t="n">
        <v>44356</v>
      </c>
      <c r="B6" s="15" t="inlineStr">
        <is>
          <t>Sell</t>
        </is>
      </c>
      <c r="C6" s="16" t="n">
        <v>22.3465</v>
      </c>
      <c r="D6" s="16" t="n">
        <v>22.3465</v>
      </c>
      <c r="E6" s="17" t="n">
        <v>0.4739</v>
      </c>
      <c r="F6" s="17" t="n">
        <v>0.4739</v>
      </c>
      <c r="H6" s="16" t="n">
        <v>10.59000635</v>
      </c>
    </row>
    <row customHeight="1" ht="12.8" r="7" s="12">
      <c r="A7" s="14" t="n">
        <v>44356</v>
      </c>
      <c r="B7" s="15" t="inlineStr">
        <is>
          <t>Buy</t>
        </is>
      </c>
      <c r="C7" s="16" t="n">
        <v>22.1705</v>
      </c>
      <c r="D7" s="16" t="n">
        <v>22.1705</v>
      </c>
      <c r="E7" s="17" t="n">
        <v>-0.4515</v>
      </c>
      <c r="F7" s="17" t="n">
        <v>-0.4515</v>
      </c>
      <c r="H7" s="16" t="n">
        <v>-10</v>
      </c>
    </row>
    <row customHeight="1" ht="12.8" r="8" s="12">
      <c r="A8" s="14" t="n">
        <v>44372</v>
      </c>
      <c r="B8" s="15" t="inlineStr">
        <is>
          <t>Buy</t>
        </is>
      </c>
      <c r="C8" s="16" t="n">
        <v>16.3669</v>
      </c>
      <c r="D8" s="16" t="n">
        <v>16.3669</v>
      </c>
      <c r="E8" s="17" t="n">
        <v>-0.6116</v>
      </c>
      <c r="F8" s="17" t="n">
        <v>-1.0631</v>
      </c>
      <c r="H8" s="16" t="n">
        <v>-10</v>
      </c>
    </row>
    <row customHeight="1" ht="12.8" r="9" s="12">
      <c r="A9" s="14" t="n">
        <v>44385</v>
      </c>
      <c r="B9" s="15" t="inlineStr">
        <is>
          <t>Buy</t>
        </is>
      </c>
      <c r="C9" s="16" t="n">
        <v>15.9264</v>
      </c>
      <c r="D9" s="16" t="n">
        <v>15.9264</v>
      </c>
      <c r="E9" s="17" t="n">
        <v>-0.6812</v>
      </c>
      <c r="F9" s="17" t="n">
        <v>-1.7443</v>
      </c>
      <c r="H9" s="16" t="n">
        <v>-10</v>
      </c>
    </row>
    <row customHeight="1" ht="12.8" r="10" s="12">
      <c r="A10" s="14" t="n">
        <v>44392</v>
      </c>
      <c r="B10" s="15" t="inlineStr">
        <is>
          <t>Buy</t>
        </is>
      </c>
      <c r="C10" s="16" t="n">
        <v>15.6401175</v>
      </c>
      <c r="D10" s="16" t="n">
        <v>15.6401175</v>
      </c>
      <c r="E10" s="17" t="n">
        <v>-0.722</v>
      </c>
      <c r="F10" s="17" t="n">
        <v>-2.4663</v>
      </c>
      <c r="H10" s="16" t="n">
        <v>-10</v>
      </c>
    </row>
    <row customHeight="1" ht="12.8" r="11" s="12">
      <c r="A11" s="14" t="n">
        <v>44431</v>
      </c>
      <c r="B11" s="15" t="inlineStr">
        <is>
          <t>Sell</t>
        </is>
      </c>
      <c r="C11" s="16" t="n">
        <v>16.47</v>
      </c>
      <c r="D11" s="16" t="n">
        <v>16.47</v>
      </c>
      <c r="E11" s="17" t="n">
        <v>2.4663</v>
      </c>
      <c r="F11" s="17" t="n">
        <v>0</v>
      </c>
      <c r="H11" s="16" t="n">
        <v>40.62</v>
      </c>
    </row>
    <row customHeight="1" ht="12.8" r="12" s="12">
      <c r="A12" s="14" t="n">
        <v>44435</v>
      </c>
      <c r="B12" s="15" t="inlineStr">
        <is>
          <t>Buy</t>
        </is>
      </c>
      <c r="C12" s="16" t="n">
        <v>17.3</v>
      </c>
      <c r="D12" s="16" t="n">
        <v>17.3</v>
      </c>
      <c r="E12" s="17" t="n">
        <v>-0.5787</v>
      </c>
      <c r="F12" s="17" t="n">
        <v>-0.5787</v>
      </c>
      <c r="H12" s="16" t="n">
        <v>-10.01</v>
      </c>
    </row>
    <row customHeight="1" ht="12.8" r="13" s="12">
      <c r="A13" s="14" t="inlineStr">
        <is>
          <t>2021-09-01</t>
        </is>
      </c>
      <c r="B13" s="15" t="inlineStr">
        <is>
          <t>Sell</t>
        </is>
      </c>
      <c r="C13" s="16" t="n">
        <v>18.3688</v>
      </c>
      <c r="D13" s="16" t="n">
        <v>18.3688</v>
      </c>
      <c r="E13" s="17" t="n">
        <v>0.5787</v>
      </c>
      <c r="F13" s="17" t="n">
        <v>0</v>
      </c>
      <c r="H13" s="16" t="n">
        <v>10.63002456</v>
      </c>
    </row>
    <row customHeight="1" ht="12.8" r="14" s="12">
      <c r="A14" s="14" t="inlineStr">
        <is>
          <t>2021-09-03</t>
        </is>
      </c>
      <c r="B14" s="15" t="inlineStr">
        <is>
          <t>Buy</t>
        </is>
      </c>
      <c r="C14" s="16" t="n">
        <v>18.7488</v>
      </c>
      <c r="D14" s="16" t="n">
        <v>18.7488</v>
      </c>
      <c r="E14" s="17" t="n">
        <v>0.5339</v>
      </c>
      <c r="F14" s="17" t="n">
        <v>0.5339</v>
      </c>
      <c r="H14" s="16" t="n">
        <v>-10.00998432</v>
      </c>
    </row>
    <row customHeight="1" ht="12.8" r="15" s="12">
      <c r="A15" s="14" t="inlineStr">
        <is>
          <t>2021-09-21</t>
        </is>
      </c>
      <c r="B15" s="15" t="inlineStr">
        <is>
          <t>Buy</t>
        </is>
      </c>
      <c r="C15" s="16" t="n">
        <v>18.1548675</v>
      </c>
      <c r="D15" s="16" t="n">
        <v>18.1548675</v>
      </c>
      <c r="E15" s="17" t="n">
        <v>-0.6329</v>
      </c>
      <c r="F15" s="17" t="n">
        <v>-1.1668</v>
      </c>
      <c r="H15" s="16" t="n">
        <v>-10.02</v>
      </c>
    </row>
    <row customHeight="1" ht="12.8" r="16" s="12">
      <c r="A16" s="14" t="inlineStr">
        <is>
          <t>2021-09-21</t>
        </is>
      </c>
      <c r="B16" s="15" t="inlineStr">
        <is>
          <t>Buy</t>
        </is>
      </c>
      <c r="C16" s="16" t="n">
        <v>17.4582279375</v>
      </c>
      <c r="D16" s="16" t="n">
        <v>17.4582279375</v>
      </c>
      <c r="E16" s="17" t="n">
        <v>-0.6623</v>
      </c>
      <c r="F16" s="17" t="n">
        <v>-1.8291</v>
      </c>
      <c r="H16" s="16" t="n">
        <v>-10</v>
      </c>
    </row>
    <row customHeight="1" ht="12.8" r="17" s="12">
      <c r="A17" s="14" t="inlineStr">
        <is>
          <t>2021-09-21</t>
        </is>
      </c>
      <c r="B17" s="15" t="inlineStr">
        <is>
          <t>Buy</t>
        </is>
      </c>
      <c r="C17" s="16" t="n">
        <v>17.0480246671875</v>
      </c>
      <c r="D17" s="16" t="n">
        <v>17.0480246671875</v>
      </c>
      <c r="E17" s="17" t="n">
        <v>-0.6667</v>
      </c>
      <c r="F17" s="17" t="n">
        <v>-2.4958</v>
      </c>
      <c r="H17" s="16" t="n">
        <v>-10.01</v>
      </c>
    </row>
    <row customHeight="1" ht="12.8" r="18" s="12">
      <c r="A18" s="14" t="inlineStr">
        <is>
          <t>2021-09-22</t>
        </is>
      </c>
      <c r="B18" s="15" t="inlineStr">
        <is>
          <t>Buy</t>
        </is>
      </c>
      <c r="C18" s="16" t="n">
        <v>16.9857579502734</v>
      </c>
      <c r="D18" s="16" t="n">
        <v>16.9857579502734</v>
      </c>
      <c r="E18" s="17" t="n">
        <v>-0.654</v>
      </c>
      <c r="F18" s="17" t="n">
        <v>-3.1498</v>
      </c>
      <c r="H18" s="16" t="n">
        <v>-10.01</v>
      </c>
    </row>
    <row customHeight="1" ht="12.8" r="19" s="12">
      <c r="A19" s="14" t="inlineStr">
        <is>
          <t>2021-09-23</t>
        </is>
      </c>
      <c r="B19" s="15" t="inlineStr">
        <is>
          <t>Buy</t>
        </is>
      </c>
      <c r="C19" s="16" t="n">
        <v>16.4325304238935</v>
      </c>
      <c r="D19" s="16" t="n">
        <v>16.4325304238935</v>
      </c>
      <c r="E19" s="17" t="n">
        <v>-0.6993</v>
      </c>
      <c r="F19" s="17" t="n">
        <v>-3.8491</v>
      </c>
      <c r="H19" s="16" t="n">
        <v>-10.01</v>
      </c>
    </row>
    <row customHeight="1" ht="12.8" r="20" s="12">
      <c r="A20" s="14" t="inlineStr">
        <is>
          <t>2021-09-28</t>
        </is>
      </c>
      <c r="B20" s="15" t="inlineStr">
        <is>
          <t>Buy</t>
        </is>
      </c>
      <c r="C20" s="16" t="n">
        <v>16.3519809725441</v>
      </c>
      <c r="D20" s="16" t="n">
        <v>16.3519809725441</v>
      </c>
      <c r="E20" s="17" t="n">
        <v>-0.6803</v>
      </c>
      <c r="F20" s="17" t="n">
        <v>-4.5294</v>
      </c>
      <c r="H20" s="16" t="n">
        <v>-11.1242526556217</v>
      </c>
    </row>
    <row customHeight="1" ht="12.8" r="21" s="12">
      <c r="A21" s="14" t="inlineStr">
        <is>
          <t>2021-09-29</t>
        </is>
      </c>
      <c r="B21" s="15" t="inlineStr">
        <is>
          <t>Buy</t>
        </is>
      </c>
      <c r="C21" s="16" t="n">
        <v>16.2938375105856</v>
      </c>
      <c r="D21" s="16" t="n">
        <v>16.2938375105856</v>
      </c>
      <c r="E21" s="17" t="n">
        <v>-0.6817</v>
      </c>
      <c r="F21" s="17" t="n">
        <v>-5.2111</v>
      </c>
      <c r="H21" s="16" t="n">
        <v>-10.01</v>
      </c>
    </row>
    <row customHeight="1" ht="12.8" r="22" s="12">
      <c r="A22" s="14" t="inlineStr">
        <is>
          <t>2021-09-29</t>
        </is>
      </c>
      <c r="B22" s="15" t="inlineStr">
        <is>
          <t>Buy</t>
        </is>
      </c>
      <c r="C22" s="16" t="n">
        <v>16.1872921930575</v>
      </c>
      <c r="D22" s="16" t="n">
        <v>16.1872921930575</v>
      </c>
      <c r="E22" s="17" t="n">
        <v>-0.6878</v>
      </c>
      <c r="F22" s="17" t="n">
        <v>-5.8989</v>
      </c>
      <c r="H22" s="16" t="n">
        <v>-10.01</v>
      </c>
    </row>
    <row customHeight="1" ht="12.8" r="23" s="12">
      <c r="A23" s="14" t="inlineStr">
        <is>
          <t>2021-09-30</t>
        </is>
      </c>
      <c r="B23" s="15" t="inlineStr">
        <is>
          <t>Buy</t>
        </is>
      </c>
      <c r="C23" s="16" t="n">
        <v>15.98</v>
      </c>
      <c r="D23" s="16" t="n">
        <v>15.98</v>
      </c>
      <c r="E23" s="17" t="n">
        <v>-0.7013</v>
      </c>
      <c r="F23" s="17" t="n">
        <v>-6.6002</v>
      </c>
      <c r="H23" s="16" t="n">
        <v>-10</v>
      </c>
    </row>
    <row customHeight="1" ht="12.8" r="24" s="12">
      <c r="A24" s="14" t="inlineStr">
        <is>
          <t>2021-10-06</t>
        </is>
      </c>
      <c r="B24" s="15" t="inlineStr">
        <is>
          <t>Buy</t>
        </is>
      </c>
      <c r="C24" s="16" t="n">
        <v>15.58</v>
      </c>
      <c r="D24" s="16" t="n">
        <v>15.58</v>
      </c>
      <c r="E24" s="17" t="n">
        <v>-0.7299</v>
      </c>
      <c r="F24" s="17" t="n">
        <v>-7.3301</v>
      </c>
      <c r="H24" s="16" t="n">
        <v>-10</v>
      </c>
    </row>
    <row customHeight="1" ht="12.8" r="25" s="12">
      <c r="A25" s="14" t="inlineStr">
        <is>
          <t>2021-10-08</t>
        </is>
      </c>
      <c r="B25" s="15" t="inlineStr">
        <is>
          <t>Buy</t>
        </is>
      </c>
      <c r="C25" s="16" t="n">
        <v>15.26</v>
      </c>
      <c r="D25" s="16" t="n">
        <v>15.26</v>
      </c>
      <c r="E25" s="17" t="n">
        <v>-0.7413</v>
      </c>
      <c r="F25" s="17" t="n">
        <v>-8.071400000000001</v>
      </c>
      <c r="H25" s="16" t="n">
        <v>-10</v>
      </c>
    </row>
    <row customHeight="1" ht="12.8" r="26" s="12">
      <c r="A26" s="14" t="inlineStr">
        <is>
          <t>2021-10-18</t>
        </is>
      </c>
      <c r="B26" s="15" t="inlineStr">
        <is>
          <t>Buy</t>
        </is>
      </c>
      <c r="C26" s="16" t="n">
        <v>15.17</v>
      </c>
      <c r="D26" s="16" t="n">
        <v>15.17</v>
      </c>
      <c r="E26" s="17" t="n">
        <v>-0.7337</v>
      </c>
      <c r="F26" s="17" t="n">
        <v>-8.805099999999999</v>
      </c>
      <c r="H26" s="16" t="n">
        <v>-10.01</v>
      </c>
    </row>
    <row customHeight="1" ht="12.8" r="27" s="12">
      <c r="A27" s="14" t="inlineStr">
        <is>
          <t>2021-10-26</t>
        </is>
      </c>
      <c r="B27" s="15" t="inlineStr">
        <is>
          <t>Buy</t>
        </is>
      </c>
      <c r="C27" s="16" t="n">
        <v>14.39</v>
      </c>
      <c r="E27" s="17" t="n">
        <v>-0.7348</v>
      </c>
      <c r="F27" s="17" t="n">
        <v>-9.539899999999999</v>
      </c>
      <c r="H27" s="16" t="n">
        <v>-10.01</v>
      </c>
    </row>
    <row customHeight="1" ht="12.8" r="28" s="12">
      <c r="A28" s="14" t="inlineStr">
        <is>
          <t>2021-11-03</t>
        </is>
      </c>
      <c r="B28" s="15" t="inlineStr">
        <is>
          <t>Sell</t>
        </is>
      </c>
      <c r="C28" s="16" t="n">
        <v>15.57</v>
      </c>
      <c r="E28" s="17" t="n">
        <v>9.539899999999999</v>
      </c>
      <c r="F28" s="17" t="n">
        <v>0</v>
      </c>
      <c r="H28" s="16" t="n">
        <v>148.54</v>
      </c>
    </row>
    <row customHeight="1" ht="12.8" r="29" s="12">
      <c r="A29" s="14" t="inlineStr">
        <is>
          <t>2021-11-03</t>
        </is>
      </c>
      <c r="B29" s="15" t="inlineStr">
        <is>
          <t>Buy</t>
        </is>
      </c>
      <c r="C29" s="16" t="n">
        <v>15.46</v>
      </c>
      <c r="E29" s="17" t="n">
        <v>-0.6472</v>
      </c>
      <c r="F29" s="17" t="n">
        <v>-0.6472</v>
      </c>
      <c r="H29" s="16" t="n">
        <v>-10</v>
      </c>
    </row>
    <row customHeight="1" ht="12.8" r="30" s="12">
      <c r="A30" s="14" t="n">
        <v>44510</v>
      </c>
      <c r="B30" s="15" t="inlineStr">
        <is>
          <t>Buy</t>
        </is>
      </c>
      <c r="C30" s="16" t="n">
        <v>13.915</v>
      </c>
      <c r="E30" s="17" t="n">
        <v>-0.7189</v>
      </c>
      <c r="F30" s="17" t="n">
        <v>-1.3661</v>
      </c>
      <c r="H30" s="16" t="n">
        <v>-10</v>
      </c>
    </row>
    <row customHeight="1" ht="12.8" r="31" s="12">
      <c r="A31" s="15" t="inlineStr">
        <is>
          <t>2021-11-29</t>
        </is>
      </c>
      <c r="B31" s="15" t="inlineStr">
        <is>
          <t>Buy</t>
        </is>
      </c>
      <c r="C31" s="16" t="n">
        <v>13.08</v>
      </c>
      <c r="E31" s="17" t="n">
        <v>-0.8163</v>
      </c>
      <c r="F31" s="17" t="n">
        <v>-2.1824</v>
      </c>
      <c r="H31" s="16" t="n">
        <v>-10</v>
      </c>
    </row>
    <row customHeight="1" ht="12.8" r="32" s="12">
      <c r="A32" s="11" t="inlineStr">
        <is>
          <t>2021-12-03</t>
        </is>
      </c>
      <c r="B32" s="11" t="inlineStr">
        <is>
          <t>Buy</t>
        </is>
      </c>
      <c r="C32" s="11" t="n">
        <v>12.39</v>
      </c>
      <c r="D32" s="11" t="n"/>
      <c r="E32" s="11" t="n">
        <v>-0.8532</v>
      </c>
      <c r="F32" s="11" t="n">
        <v>-3.0356</v>
      </c>
      <c r="H32" s="11" t="n">
        <v>-9.99</v>
      </c>
    </row>
    <row customHeight="1" ht="12.8" r="33" s="12">
      <c r="A33" s="14" t="inlineStr">
        <is>
          <t>2021-12-09</t>
        </is>
      </c>
      <c r="B33" s="15" t="inlineStr">
        <is>
          <t>Sell</t>
        </is>
      </c>
      <c r="C33" s="16" t="n">
        <v>13.01</v>
      </c>
      <c r="E33" s="17" t="n">
        <v>3.0356</v>
      </c>
      <c r="F33" s="17" t="n">
        <v>0</v>
      </c>
      <c r="H33" s="16" t="n">
        <v>39.46</v>
      </c>
    </row>
    <row customHeight="1" ht="12.8" r="34" s="12">
      <c r="A34" s="11" t="inlineStr">
        <is>
          <t>2021-12-09</t>
        </is>
      </c>
      <c r="B34" s="11" t="inlineStr">
        <is>
          <t>Buy</t>
        </is>
      </c>
      <c r="C34" s="11" t="n">
        <v>13.12</v>
      </c>
      <c r="D34" s="11" t="n"/>
      <c r="E34" s="11" t="n">
        <v>-0.7634</v>
      </c>
      <c r="F34" s="11" t="n">
        <v>-0.7634</v>
      </c>
      <c r="H34" s="11" t="n">
        <v>-10.02</v>
      </c>
    </row>
    <row customHeight="1" ht="12.8" r="35" s="12">
      <c r="A35" s="11" t="inlineStr">
        <is>
          <t>2021-12-20</t>
        </is>
      </c>
      <c r="B35" s="11" t="inlineStr">
        <is>
          <t>Buy</t>
        </is>
      </c>
      <c r="C35" s="11" t="n">
        <v>12.37</v>
      </c>
      <c r="D35" s="11" t="n"/>
      <c r="E35" s="11" t="n">
        <v>-0.8606</v>
      </c>
      <c r="F35" s="11" t="n">
        <v>-1.624</v>
      </c>
      <c r="H35" s="11" t="n">
        <v>-10</v>
      </c>
    </row>
    <row customHeight="1" ht="12.8" r="36" s="12">
      <c r="A36" s="11" t="inlineStr">
        <is>
          <t>2021-12-21</t>
        </is>
      </c>
      <c r="B36" s="11" t="inlineStr">
        <is>
          <t>Sell</t>
        </is>
      </c>
      <c r="C36" s="11" t="n">
        <v>14.28</v>
      </c>
      <c r="D36" s="11" t="n"/>
      <c r="E36" s="11" t="n">
        <v>1.624</v>
      </c>
      <c r="F36" s="11" t="n">
        <v>0</v>
      </c>
      <c r="H36" s="11" t="n">
        <v>23.26</v>
      </c>
    </row>
    <row customHeight="1" ht="12.8" r="37" s="12">
      <c r="A37" s="14" t="inlineStr">
        <is>
          <t>2021-12-21</t>
        </is>
      </c>
      <c r="B37" s="15" t="inlineStr">
        <is>
          <t>Buy</t>
        </is>
      </c>
      <c r="C37" s="16" t="n">
        <v>14.63</v>
      </c>
      <c r="E37" s="17" t="n">
        <v>-0.6849</v>
      </c>
      <c r="F37" s="17" t="n">
        <v>-0.6849</v>
      </c>
      <c r="H37" s="16" t="n">
        <v>-10.01</v>
      </c>
    </row>
    <row customHeight="1" ht="12.8" r="38" s="12">
      <c r="A38" s="11" t="inlineStr">
        <is>
          <t>2022-01-05</t>
        </is>
      </c>
      <c r="B38" s="11" t="inlineStr">
        <is>
          <t>Sell</t>
        </is>
      </c>
      <c r="C38" s="11" t="n">
        <v>15.53</v>
      </c>
      <c r="D38" s="11" t="n"/>
      <c r="E38" s="11" t="n">
        <v>0.6849</v>
      </c>
      <c r="F38" s="11" t="n">
        <v>0</v>
      </c>
      <c r="H38" s="11" t="n">
        <v>10.650195</v>
      </c>
    </row>
    <row customHeight="1" ht="12.8" r="39" s="12">
      <c r="A39" s="11" t="inlineStr">
        <is>
          <t>2022-01-05</t>
        </is>
      </c>
      <c r="B39" s="11" t="inlineStr">
        <is>
          <t>Buy</t>
        </is>
      </c>
      <c r="C39" s="11" t="n">
        <v>15.48</v>
      </c>
      <c r="D39" s="11" t="n"/>
      <c r="E39" s="17" t="n">
        <v>-0.646</v>
      </c>
      <c r="F39" s="17" t="n">
        <v>-0.646</v>
      </c>
      <c r="H39" s="16" t="n">
        <v>-10</v>
      </c>
    </row>
    <row customHeight="1" ht="12.8" r="40" s="12">
      <c r="A40" s="11" t="inlineStr">
        <is>
          <t>2022-01-06</t>
        </is>
      </c>
      <c r="B40" s="11" t="inlineStr">
        <is>
          <t>Buy</t>
        </is>
      </c>
      <c r="C40" s="11" t="n">
        <v>13.86</v>
      </c>
      <c r="D40" s="11" t="n">
        <v>15.33</v>
      </c>
      <c r="E40" s="11" t="n">
        <v>-0.7199</v>
      </c>
      <c r="F40" s="11" t="n">
        <v>-1.3659</v>
      </c>
      <c r="H40" s="11" t="n">
        <v>-10</v>
      </c>
    </row>
    <row customHeight="1" ht="12.8" r="41" s="12">
      <c r="A41" s="11" t="inlineStr">
        <is>
          <t>2022-01-14</t>
        </is>
      </c>
      <c r="B41" s="11" t="inlineStr">
        <is>
          <t>Buy</t>
        </is>
      </c>
      <c r="C41" s="11" t="n">
        <v>12.38</v>
      </c>
      <c r="D41" s="11" t="n">
        <v>12.38</v>
      </c>
      <c r="E41" s="11" t="n">
        <v>-0.8129999999999999</v>
      </c>
      <c r="F41" s="11" t="n">
        <v>-2.1789</v>
      </c>
      <c r="H41" s="11" t="n">
        <v>-10.06</v>
      </c>
    </row>
    <row customHeight="1" ht="12.8" r="42" s="12">
      <c r="A42" s="11" t="inlineStr">
        <is>
          <t>2022-01-21</t>
        </is>
      </c>
      <c r="B42" s="11" t="inlineStr">
        <is>
          <t>Buy</t>
        </is>
      </c>
      <c r="C42" s="11" t="n">
        <v>11.05</v>
      </c>
      <c r="D42" s="11" t="n">
        <v>11.05</v>
      </c>
      <c r="E42" s="11" t="n">
        <v>-0.9107</v>
      </c>
      <c r="F42" s="11" t="n">
        <v>-3.0896</v>
      </c>
      <c r="H42" s="11" t="n">
        <v>-10.06</v>
      </c>
    </row>
    <row customHeight="1" ht="12.8" r="43" s="12">
      <c r="A43" s="11" t="inlineStr">
        <is>
          <t>2022-02-14</t>
        </is>
      </c>
      <c r="B43" s="11" t="inlineStr">
        <is>
          <t>Buy</t>
        </is>
      </c>
      <c r="C43" s="11" t="n">
        <v>9.91</v>
      </c>
      <c r="D43" s="11" t="n">
        <v>9.91</v>
      </c>
      <c r="E43" s="11" t="n">
        <v>-1.0091</v>
      </c>
      <c r="F43" s="11" t="n">
        <v>-4.0987</v>
      </c>
      <c r="H43" s="11" t="n">
        <v>-10</v>
      </c>
    </row>
    <row customHeight="1" ht="12.8" r="44" s="12">
      <c r="A44" s="11" t="inlineStr">
        <is>
          <t>2022-02-24</t>
        </is>
      </c>
      <c r="B44" s="11" t="inlineStr">
        <is>
          <t>Buy</t>
        </is>
      </c>
      <c r="C44" s="11" t="n">
        <v>8.9</v>
      </c>
      <c r="D44" s="11" t="n">
        <v>8.9</v>
      </c>
      <c r="E44" s="11" t="n">
        <v>-1.1287</v>
      </c>
      <c r="F44" s="11" t="n">
        <v>-5.2274</v>
      </c>
      <c r="H44" s="11" t="n">
        <v>-10.05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56.xml><?xml version="1.0" encoding="utf-8"?>
<worksheet xmlns="http://schemas.openxmlformats.org/spreadsheetml/2006/main">
  <sheetPr filterMode="0">
    <outlinePr summaryBelow="1" summaryRight="1"/>
    <pageSetUpPr fitToPage="0"/>
  </sheetPr>
  <dimension ref="A1:AJ5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A4" activeCellId="0" pane="bottomLeft" sqref="A4"/>
    </sheetView>
  </sheetViews>
  <sheetFormatPr baseColWidth="8" defaultRowHeight="15" outlineLevelRow="0" zeroHeight="0"/>
  <cols>
    <col customWidth="1" max="1" min="1" style="11" width="30.02"/>
    <col customWidth="1" max="3" min="2" style="11" width="15"/>
    <col customWidth="1" max="4" min="4" style="11" width="25"/>
    <col customWidth="1" max="10" min="5" style="11" width="15"/>
    <col customWidth="1" max="1025" min="11" style="11" width="8.52"/>
  </cols>
  <sheetData>
    <row customHeight="1" ht="15" r="1" s="12">
      <c r="A1" s="11" t="inlineStr">
        <is>
          <t>Transaction_Date</t>
        </is>
      </c>
      <c r="B1" s="11" t="inlineStr">
        <is>
          <t>Buy_or_Sell</t>
        </is>
      </c>
      <c r="C1" s="11" t="inlineStr">
        <is>
          <t>Share_Price</t>
        </is>
      </c>
      <c r="D1" s="11" t="inlineStr">
        <is>
          <t>Buy_More_Modifier</t>
        </is>
      </c>
      <c r="E1" s="11" t="inlineStr">
        <is>
          <t>Share_Quantity</t>
        </is>
      </c>
      <c r="F1" s="11" t="inlineStr">
        <is>
          <t>Shares_Owned:</t>
        </is>
      </c>
      <c r="G1" s="11">
        <f>SUM(E:E)</f>
        <v/>
      </c>
      <c r="H1" s="11" t="inlineStr">
        <is>
          <t>Transaction_Cost</t>
        </is>
      </c>
      <c r="I1" s="11" t="inlineStr">
        <is>
          <t>Transaction_Profit:</t>
        </is>
      </c>
      <c r="J1" s="11">
        <f>SUM(H:H)</f>
        <v/>
      </c>
      <c r="K1" s="11">
        <f>SUM($aapl.j1:$wnc.j1)</f>
        <v/>
      </c>
    </row>
    <row customHeight="1" ht="15" r="2" s="12">
      <c r="A2" s="11" t="inlineStr">
        <is>
          <t>Redfin Corporation Common Stock</t>
        </is>
      </c>
      <c r="B2" s="11" t="inlineStr">
        <is>
          <t>####</t>
        </is>
      </c>
      <c r="C2" s="11" t="inlineStr">
        <is>
          <t>####</t>
        </is>
      </c>
      <c r="D2" s="11" t="inlineStr">
        <is>
          <t>####</t>
        </is>
      </c>
      <c r="E2" s="11" t="inlineStr">
        <is>
          <t>####</t>
        </is>
      </c>
      <c r="F2" s="11" t="inlineStr">
        <is>
          <t>####</t>
        </is>
      </c>
      <c r="G2" s="11" t="inlineStr">
        <is>
          <t>####</t>
        </is>
      </c>
      <c r="H2" s="11" t="inlineStr">
        <is>
          <t>####</t>
        </is>
      </c>
      <c r="I2" s="11" t="inlineStr">
        <is>
          <t>####</t>
        </is>
      </c>
      <c r="J2" s="11" t="inlineStr">
        <is>
          <t>####</t>
        </is>
      </c>
      <c r="K2" s="11" t="inlineStr">
        <is>
          <t>####</t>
        </is>
      </c>
    </row>
    <row customHeight="1" ht="15" r="3" s="12">
      <c r="A3" s="21" t="n">
        <v>44650</v>
      </c>
      <c r="B3" s="11" t="inlineStr">
        <is>
          <t>Sell</t>
        </is>
      </c>
      <c r="C3" s="11" t="n">
        <v>0</v>
      </c>
      <c r="D3" s="11" t="n">
        <v>0</v>
      </c>
      <c r="E3" s="11" t="n">
        <v>0</v>
      </c>
      <c r="F3" s="11" t="n">
        <v>0</v>
      </c>
      <c r="H3" s="11" t="n">
        <v>0</v>
      </c>
      <c r="L3" s="11" t="inlineStr">
        <is>
          <t>2021</t>
        </is>
      </c>
      <c r="M3" s="11" t="inlineStr">
        <is>
          <t>January</t>
        </is>
      </c>
      <c r="N3" s="11">
        <f>SUMPRODUCT(YEAR(A3:A942)=2021,MONTH(A3:A942)=1,H3:H942)</f>
        <v/>
      </c>
      <c r="O3" s="11" t="inlineStr">
        <is>
          <t>February</t>
        </is>
      </c>
      <c r="P3" s="11">
        <f>SUMPRODUCT(YEAR(A3:A942)=2021,MONTH(A3:A942)=2,H3:H942)</f>
        <v/>
      </c>
      <c r="Q3" s="11" t="inlineStr">
        <is>
          <t>March</t>
        </is>
      </c>
      <c r="R3" s="11">
        <f>SUMPRODUCT(YEAR(A3:A942)=2021,MONTH(A3:A942)=3,H3:H942)</f>
        <v/>
      </c>
      <c r="S3" s="11" t="inlineStr">
        <is>
          <t>April</t>
        </is>
      </c>
      <c r="T3" s="11">
        <f>SUMPRODUCT(YEAR(A3:A942)=2021,MONTH(A3:A942)=4,H3:H942)</f>
        <v/>
      </c>
      <c r="U3" s="11" t="inlineStr">
        <is>
          <t>May</t>
        </is>
      </c>
      <c r="V3" s="11">
        <f>SUMPRODUCT(YEAR(A3:A942)=2021,MONTH(A3:A942)=5,H3:H942)</f>
        <v/>
      </c>
      <c r="W3" s="11" t="inlineStr">
        <is>
          <t>June</t>
        </is>
      </c>
      <c r="X3" s="11">
        <f>SUMPRODUCT(YEAR(A3:A942)=2021,MONTH(A3:A942)=6,H3:H942)</f>
        <v/>
      </c>
      <c r="Y3" s="11" t="inlineStr">
        <is>
          <t>July</t>
        </is>
      </c>
      <c r="Z3" s="11">
        <f>SUMPRODUCT(YEAR(A3:A942)=2021,MONTH(A3:A942)=7,H3:H942)</f>
        <v/>
      </c>
      <c r="AA3" s="11" t="inlineStr">
        <is>
          <t>August</t>
        </is>
      </c>
      <c r="AB3" s="11">
        <f>SUMPRODUCT(YEAR(A3:A942)=2021,MONTH(A3:A942)=8,H3:H942)</f>
        <v/>
      </c>
      <c r="AC3" s="11" t="inlineStr">
        <is>
          <t>September</t>
        </is>
      </c>
      <c r="AD3" s="11">
        <f>SUMPRODUCT(YEAR(A3:A942)=2021,MONTH(A3:A942)=9,H3:H942)</f>
        <v/>
      </c>
      <c r="AE3" s="11" t="inlineStr">
        <is>
          <t>October</t>
        </is>
      </c>
      <c r="AF3" s="11">
        <f>SUMPRODUCT(YEAR(A3:A942)=2021,MONTH(A3:A942)=10,H3:H942)</f>
        <v/>
      </c>
      <c r="AG3" s="11" t="inlineStr">
        <is>
          <t>November</t>
        </is>
      </c>
      <c r="AH3" s="11">
        <f>SUMPRODUCT(YEAR(A3:A942)=2021,MONTH(A3:A942)=11,H3:H942)</f>
        <v/>
      </c>
      <c r="AI3" s="11" t="inlineStr">
        <is>
          <t>December</t>
        </is>
      </c>
      <c r="AJ3" s="11">
        <f>SUMPRODUCT(YEAR(A3:A942)=2021,MONTH(A3:A942)=12,H3:H942)</f>
        <v/>
      </c>
    </row>
    <row customHeight="1" ht="12.8" r="4" s="12">
      <c r="A4" s="21" t="n">
        <v>44650</v>
      </c>
      <c r="B4" s="11" t="inlineStr">
        <is>
          <t>Sell</t>
        </is>
      </c>
      <c r="C4" s="11" t="n">
        <v>0</v>
      </c>
      <c r="D4" s="11" t="n">
        <v>0</v>
      </c>
      <c r="E4" s="11" t="n">
        <v>0</v>
      </c>
      <c r="F4" s="11" t="n">
        <v>0</v>
      </c>
      <c r="L4" s="11" t="inlineStr">
        <is>
          <t>2022</t>
        </is>
      </c>
      <c r="M4" s="11" t="inlineStr">
        <is>
          <t>January</t>
        </is>
      </c>
      <c r="N4" s="11">
        <f>SUMPRODUCT(YEAR(A3:A942)=2022,MONTH(A3:A942)=1,H3:H942)</f>
        <v/>
      </c>
      <c r="O4" s="11" t="inlineStr">
        <is>
          <t>February</t>
        </is>
      </c>
      <c r="P4" s="11">
        <f>SUMPRODUCT(YEAR(A3:A942)=2022,MONTH(A3:A942)=2,H3:H942)</f>
        <v/>
      </c>
      <c r="Q4" s="11" t="inlineStr">
        <is>
          <t>March</t>
        </is>
      </c>
      <c r="R4" s="11">
        <f>SUMPRODUCT(YEAR(A3:A942)=2022,MONTH(A3:A942)=3,H3:H942)</f>
        <v/>
      </c>
      <c r="S4" s="11" t="inlineStr">
        <is>
          <t>April</t>
        </is>
      </c>
      <c r="T4" s="11">
        <f>SUMPRODUCT(YEAR(A3:A942)=2022,MONTH(A3:A942)=4,H3:H942)</f>
        <v/>
      </c>
      <c r="U4" s="11" t="inlineStr">
        <is>
          <t>May</t>
        </is>
      </c>
      <c r="V4" s="11">
        <f>SUMPRODUCT(YEAR(A3:A942)=2022,MONTH(A3:A942)=5,H3:H942)</f>
        <v/>
      </c>
      <c r="W4" s="11" t="inlineStr">
        <is>
          <t>June</t>
        </is>
      </c>
      <c r="X4" s="11">
        <f>SUMPRODUCT(YEAR(A3:A942)=2022,MONTH(A3:A942)=6,H3:H942)</f>
        <v/>
      </c>
      <c r="Y4" s="11" t="inlineStr">
        <is>
          <t>July</t>
        </is>
      </c>
      <c r="Z4" s="11">
        <f>SUMPRODUCT(YEAR(A3:A942)=2022,MONTH(A3:A942)=7,H3:H942)</f>
        <v/>
      </c>
      <c r="AA4" s="11" t="inlineStr">
        <is>
          <t>August</t>
        </is>
      </c>
      <c r="AB4" s="11">
        <f>SUMPRODUCT(YEAR(A3:A942)=2022,MONTH(A3:A942)=8,H3:H942)</f>
        <v/>
      </c>
      <c r="AC4" s="11" t="inlineStr">
        <is>
          <t>September</t>
        </is>
      </c>
      <c r="AD4" s="11">
        <f>SUMPRODUCT(YEAR(A3:A942)=2022,MONTH(A3:A942)=9,H3:H942)</f>
        <v/>
      </c>
      <c r="AE4" s="11" t="inlineStr">
        <is>
          <t>October</t>
        </is>
      </c>
      <c r="AF4" s="11">
        <f>SUMPRODUCT(YEAR(A3:A942)=2022,MONTH(A3:A942)=10,H3:H942)</f>
        <v/>
      </c>
      <c r="AG4" s="11" t="inlineStr">
        <is>
          <t>November</t>
        </is>
      </c>
      <c r="AH4" s="11">
        <f>SUMPRODUCT(YEAR(A3:A942)=2022,MONTH(A3:A942)=11,H3:H942)</f>
        <v/>
      </c>
      <c r="AI4" s="11" t="inlineStr">
        <is>
          <t>December</t>
        </is>
      </c>
      <c r="AJ4" s="11">
        <f>SUMPRODUCT(YEAR(A3:A942)=2022,MONTH(A3:A942)=12,H3:H942)</f>
        <v/>
      </c>
    </row>
    <row customHeight="1" ht="15" r="5" s="12">
      <c r="A5" s="11" t="inlineStr">
        <is>
          <t>2022-03-31</t>
        </is>
      </c>
      <c r="B5" s="11" t="inlineStr">
        <is>
          <t>Buy</t>
        </is>
      </c>
      <c r="C5" s="11" t="n">
        <v>18.37</v>
      </c>
      <c r="E5" s="11" t="n">
        <v>-1.0864</v>
      </c>
      <c r="F5" s="11" t="n">
        <v>-1.0864</v>
      </c>
      <c r="H5" s="11" t="n">
        <v>-19.96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57.xml><?xml version="1.0" encoding="utf-8"?>
<worksheet xmlns="http://schemas.openxmlformats.org/spreadsheetml/2006/main">
  <sheetPr filterMode="0">
    <outlinePr summaryBelow="1" summaryRight="1"/>
    <pageSetUpPr fitToPage="0"/>
  </sheetPr>
  <dimension ref="A1:AJ8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D3" activeCellId="0" pane="bottomLeft" sqref="D3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Star Group, L.P. Common Units Representing Limited Partner Interest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5" r="3" s="12">
      <c r="A3" s="14" t="n">
        <v>44344</v>
      </c>
      <c r="B3" s="15" t="inlineStr">
        <is>
          <t>Buy</t>
        </is>
      </c>
      <c r="C3" s="16" t="n">
        <v>10.8387</v>
      </c>
      <c r="D3" s="16" t="n">
        <v>10.8387</v>
      </c>
      <c r="E3" s="17" t="n">
        <v>-0.9217</v>
      </c>
      <c r="F3" s="17" t="n">
        <v>-0.9217</v>
      </c>
      <c r="H3" s="16" t="n">
        <v>-10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n">
        <v>44378</v>
      </c>
      <c r="B4" s="15" t="inlineStr">
        <is>
          <t>Sell</t>
        </is>
      </c>
      <c r="C4" s="16" t="n">
        <v>11.4245</v>
      </c>
      <c r="D4" s="16" t="n">
        <v>11.4245</v>
      </c>
      <c r="E4" s="17" t="n">
        <v>0.9217</v>
      </c>
      <c r="F4" s="17" t="n">
        <v>0.9217</v>
      </c>
      <c r="H4" s="16" t="n">
        <v>10.52996165</v>
      </c>
    </row>
    <row customHeight="1" ht="12.8" r="5" s="12">
      <c r="A5" s="14" t="n">
        <v>44378</v>
      </c>
      <c r="B5" s="15" t="inlineStr">
        <is>
          <t>Buy</t>
        </is>
      </c>
      <c r="C5" s="16" t="n">
        <v>11.3131</v>
      </c>
      <c r="D5" s="16" t="n">
        <v>11.3131</v>
      </c>
      <c r="E5" s="17" t="n">
        <v>-0.8857</v>
      </c>
      <c r="F5" s="17" t="n">
        <v>-0.8857</v>
      </c>
      <c r="H5" s="16" t="n">
        <v>-10</v>
      </c>
    </row>
    <row customHeight="1" ht="12.8" r="6" s="12">
      <c r="A6" s="14" t="inlineStr">
        <is>
          <t>2021-09-21</t>
        </is>
      </c>
      <c r="B6" s="15" t="inlineStr">
        <is>
          <t>Buy</t>
        </is>
      </c>
      <c r="C6" s="16" t="n">
        <v>11.19</v>
      </c>
      <c r="D6" s="16" t="n">
        <v>11.19</v>
      </c>
      <c r="E6" s="17" t="n">
        <v>-1.0091</v>
      </c>
      <c r="F6" s="17" t="n">
        <v>-1.8948</v>
      </c>
      <c r="H6" s="16" t="n">
        <v>-10.02</v>
      </c>
    </row>
    <row customHeight="1" ht="12.8" r="7" s="12">
      <c r="A7" s="14" t="inlineStr">
        <is>
          <t>2021-09-21</t>
        </is>
      </c>
      <c r="B7" s="15" t="inlineStr">
        <is>
          <t>Buy</t>
        </is>
      </c>
      <c r="C7" s="16" t="n">
        <v>11.08</v>
      </c>
      <c r="D7" s="16" t="n">
        <v>11.08</v>
      </c>
      <c r="E7" s="17" t="n">
        <v>-1.0081</v>
      </c>
      <c r="F7" s="17" t="n">
        <v>-2.9029</v>
      </c>
      <c r="H7" s="16" t="n">
        <v>-9.99</v>
      </c>
    </row>
    <row customHeight="1" ht="12.8" r="8" s="12">
      <c r="A8" s="14" t="inlineStr">
        <is>
          <t>2021-09-21</t>
        </is>
      </c>
      <c r="B8" s="15" t="inlineStr">
        <is>
          <t>Buy</t>
        </is>
      </c>
      <c r="C8" s="16" t="n">
        <v>10.97</v>
      </c>
      <c r="D8" s="16" t="n">
        <v>10.97</v>
      </c>
      <c r="E8" s="17" t="n">
        <v>-1.0204</v>
      </c>
      <c r="F8" s="17" t="n">
        <v>-3.9233</v>
      </c>
      <c r="H8" s="16" t="n">
        <v>-10.01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58.xml><?xml version="1.0" encoding="utf-8"?>
<worksheet xmlns="http://schemas.openxmlformats.org/spreadsheetml/2006/main">
  <sheetPr filterMode="0">
    <outlinePr summaryBelow="1" summaryRight="1"/>
    <pageSetUpPr fitToPage="0"/>
  </sheetPr>
  <dimension ref="A1:AJ32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18" xSplit="0" ySplit="1"/>
      <selection activeCell="A1" activeCellId="0" pane="topLeft" sqref="A1"/>
      <selection activeCell="A29" activeCellId="0" pane="bottomLeft" sqref="A29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Sify Technologies Limited American Depositary Shares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SUMPRODUCT(YEAR(A3:A1000)=2021,MONTH(A3:A1000)=5,H3:H1000)</f>
        <v/>
      </c>
      <c r="W2" s="15" t="inlineStr">
        <is>
          <t>June</t>
        </is>
      </c>
      <c r="X2" s="16">
        <f>SUMPRODUCT(YEAR(A3:A1000)=2021,MONTH(A3:A1000)=6,H3:H1000)</f>
        <v/>
      </c>
      <c r="Y2" s="15" t="inlineStr">
        <is>
          <t>July</t>
        </is>
      </c>
      <c r="Z2" s="16">
        <f>SUMPRODUCT(YEAR(A3:A1000)=2021,MONTH(A3:A1000)=7,H3:H1000)</f>
        <v/>
      </c>
      <c r="AA2" s="15" t="inlineStr">
        <is>
          <t>August</t>
        </is>
      </c>
      <c r="AB2" s="16">
        <f>SUMPRODUCT(YEAR(A3:A1000)=2021,YEAR(A3:A1000)=2021,MONTH(A3:A1000)=8,H3:H1000)</f>
        <v/>
      </c>
      <c r="AC2" s="15" t="inlineStr">
        <is>
          <t>September</t>
        </is>
      </c>
      <c r="AD2" s="16">
        <f>SUMPRODUCT(YEAR(A3:A1000)=2021,MONTH(A3:A1000)=9,H3:H1000)</f>
        <v/>
      </c>
      <c r="AE2" s="15" t="inlineStr">
        <is>
          <t>October</t>
        </is>
      </c>
      <c r="AF2" s="16">
        <f>SUMPRODUCT(YEAR(A3:A1000)=2021,MONTH(A3:A1000)=10,H3:H1000)</f>
        <v/>
      </c>
      <c r="AG2" s="15" t="inlineStr">
        <is>
          <t>November</t>
        </is>
      </c>
      <c r="AH2" s="16">
        <f>SUMPRODUCT(YEAR(A3:A1000)=2021,MONTH(A3:A1000)=11,H3:H1000)</f>
        <v/>
      </c>
      <c r="AI2" s="15" t="inlineStr">
        <is>
          <t>December</t>
        </is>
      </c>
      <c r="AJ2" s="16">
        <f>SUMPRODUCT(YEAR(A3:A1000)=2021,MONTH(A3:A1000)=12,H3:H1000)</f>
        <v/>
      </c>
    </row>
    <row customHeight="1" ht="12.8" r="3" s="12">
      <c r="A3" s="14" t="inlineStr">
        <is>
          <t>2021-09-21</t>
        </is>
      </c>
      <c r="B3" s="15" t="inlineStr">
        <is>
          <t>Buy</t>
        </is>
      </c>
      <c r="C3" s="16" t="n">
        <v>3.19</v>
      </c>
      <c r="D3" s="16" t="n">
        <v>3.19</v>
      </c>
      <c r="E3" s="17" t="n">
        <v>-3.1348</v>
      </c>
      <c r="F3" s="17" t="n">
        <v>-3.1348</v>
      </c>
      <c r="H3" s="16" t="n">
        <v>-10.000012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inlineStr">
        <is>
          <t>2021-09-23</t>
        </is>
      </c>
      <c r="B4" s="15" t="inlineStr">
        <is>
          <t>Sell</t>
        </is>
      </c>
      <c r="C4" s="16" t="n">
        <v>3.4292</v>
      </c>
      <c r="D4" s="16" t="n">
        <v>3.4292</v>
      </c>
      <c r="E4" s="17" t="n">
        <v>3.1348</v>
      </c>
      <c r="F4" s="17" t="n">
        <v>0</v>
      </c>
      <c r="H4" s="16" t="n">
        <v>10.74985616</v>
      </c>
    </row>
    <row customHeight="1" ht="12.8" r="5" s="12">
      <c r="A5" s="14" t="inlineStr">
        <is>
          <t>2021-09-23</t>
        </is>
      </c>
      <c r="B5" s="15" t="inlineStr">
        <is>
          <t>Buy</t>
        </is>
      </c>
      <c r="C5" s="16" t="n">
        <v>3.42</v>
      </c>
      <c r="D5" s="16" t="n">
        <v>3.42</v>
      </c>
      <c r="E5" s="17" t="n">
        <v>-2.924</v>
      </c>
      <c r="F5" s="17" t="n">
        <v>-2.924</v>
      </c>
      <c r="H5" s="16" t="n">
        <v>-10.00008</v>
      </c>
    </row>
    <row customHeight="1" ht="12.8" r="6" s="12">
      <c r="A6" s="14" t="inlineStr">
        <is>
          <t>2021-10-14</t>
        </is>
      </c>
      <c r="B6" s="15" t="inlineStr">
        <is>
          <t>Sell</t>
        </is>
      </c>
      <c r="C6" s="16" t="n">
        <v>3.7004</v>
      </c>
      <c r="D6" s="16" t="n">
        <v>3.7004</v>
      </c>
      <c r="E6" s="17" t="n">
        <v>2.924</v>
      </c>
      <c r="F6" s="17" t="n">
        <v>0</v>
      </c>
      <c r="H6" s="16" t="n">
        <v>10.8199696</v>
      </c>
    </row>
    <row customHeight="1" ht="12.8" r="7" s="12">
      <c r="A7" s="14" t="inlineStr">
        <is>
          <t>2021-10-20</t>
        </is>
      </c>
      <c r="B7" s="15" t="inlineStr">
        <is>
          <t>Buy</t>
        </is>
      </c>
      <c r="C7" s="16" t="n">
        <v>3.56</v>
      </c>
      <c r="D7" s="16" t="n">
        <v>3.56</v>
      </c>
      <c r="E7" s="17" t="n">
        <v>-2.809</v>
      </c>
      <c r="F7" s="17" t="n">
        <v>-2.809</v>
      </c>
      <c r="H7" s="16" t="n">
        <v>-10.00004</v>
      </c>
    </row>
    <row customHeight="1" ht="12.8" r="8" s="12">
      <c r="A8" s="14" t="inlineStr">
        <is>
          <t>2021-11-09</t>
        </is>
      </c>
      <c r="B8" s="15" t="inlineStr">
        <is>
          <t>Sell</t>
        </is>
      </c>
      <c r="C8" s="16" t="n">
        <v>3.7</v>
      </c>
      <c r="D8" s="16" t="n">
        <v>3.7</v>
      </c>
      <c r="E8" s="17" t="n">
        <v>2.809</v>
      </c>
      <c r="F8" s="17" t="n">
        <v>0</v>
      </c>
      <c r="H8" s="16" t="n">
        <v>10.39</v>
      </c>
    </row>
    <row customHeight="1" ht="12.8" r="9" s="12">
      <c r="A9" s="14" t="inlineStr">
        <is>
          <t>2021-11-09</t>
        </is>
      </c>
      <c r="B9" s="15" t="inlineStr">
        <is>
          <t>Buy</t>
        </is>
      </c>
      <c r="C9" s="16" t="n">
        <v>3.69</v>
      </c>
      <c r="D9" s="16" t="n">
        <v>3.69</v>
      </c>
      <c r="E9" s="17" t="n">
        <v>-2.7248</v>
      </c>
      <c r="F9" s="17" t="n">
        <v>-2.7248</v>
      </c>
      <c r="H9" s="16" t="n">
        <v>-10.05</v>
      </c>
    </row>
    <row customHeight="1" ht="12.8" r="10" s="12">
      <c r="A10" s="14" t="inlineStr">
        <is>
          <t>2021-11-12</t>
        </is>
      </c>
      <c r="B10" s="15" t="inlineStr">
        <is>
          <t>Sell</t>
        </is>
      </c>
      <c r="C10" s="16" t="n">
        <v>3.84</v>
      </c>
      <c r="D10" s="16" t="n">
        <v>3.84</v>
      </c>
      <c r="E10" s="17" t="n">
        <v>2.7248</v>
      </c>
      <c r="F10" s="17" t="n">
        <v>0</v>
      </c>
      <c r="H10" s="16" t="n">
        <v>10.46</v>
      </c>
    </row>
    <row customHeight="1" ht="12.8" r="11" s="12">
      <c r="A11" s="14" t="inlineStr">
        <is>
          <t>2021-11-12</t>
        </is>
      </c>
      <c r="B11" s="15" t="inlineStr">
        <is>
          <t>Buy</t>
        </is>
      </c>
      <c r="C11" s="16" t="n">
        <v>3.86</v>
      </c>
      <c r="D11" s="16" t="n">
        <v>3.86</v>
      </c>
      <c r="E11" s="17" t="n">
        <v>-2.5974</v>
      </c>
      <c r="F11" s="17" t="n">
        <v>-2.5974</v>
      </c>
      <c r="H11" s="16" t="n">
        <v>-10.03</v>
      </c>
    </row>
    <row customHeight="1" ht="12.8" r="12" s="12">
      <c r="A12" s="11" t="inlineStr">
        <is>
          <t>2021-12-02</t>
        </is>
      </c>
      <c r="B12" s="11" t="inlineStr">
        <is>
          <t>Buy</t>
        </is>
      </c>
      <c r="C12" s="11" t="n">
        <v>3.65</v>
      </c>
      <c r="D12" s="11" t="n">
        <v>3.65</v>
      </c>
      <c r="E12" s="11" t="n">
        <v>-2.9155</v>
      </c>
      <c r="F12" s="11" t="n">
        <v>-5.5129</v>
      </c>
      <c r="H12" s="11" t="n">
        <v>-9.99</v>
      </c>
    </row>
    <row customHeight="1" ht="12.8" r="13" s="12">
      <c r="A13" s="11" t="inlineStr">
        <is>
          <t>2021-12-03</t>
        </is>
      </c>
      <c r="B13" s="11" t="inlineStr">
        <is>
          <t>Buy</t>
        </is>
      </c>
      <c r="C13" s="11" t="n">
        <v>3.46</v>
      </c>
      <c r="D13" s="11" t="n">
        <v>3.46</v>
      </c>
      <c r="E13" s="11" t="n">
        <v>-3.0581</v>
      </c>
      <c r="F13" s="11" t="n">
        <v>-8.571</v>
      </c>
      <c r="H13" s="11" t="n">
        <v>-10.03</v>
      </c>
    </row>
    <row customHeight="1" ht="12.8" r="14" s="12">
      <c r="A14" s="11" t="inlineStr">
        <is>
          <t>2021-12-13</t>
        </is>
      </c>
      <c r="B14" s="11" t="inlineStr">
        <is>
          <t>Buy</t>
        </is>
      </c>
      <c r="C14" s="11" t="n">
        <v>3.24</v>
      </c>
      <c r="D14" s="11" t="n">
        <v>3.24</v>
      </c>
      <c r="E14" s="11" t="n">
        <v>-3.3113</v>
      </c>
      <c r="F14" s="11" t="n">
        <v>-11.8823</v>
      </c>
      <c r="H14" s="11" t="n">
        <v>-10.02</v>
      </c>
    </row>
    <row customHeight="1" ht="12.8" r="15" s="12">
      <c r="A15" s="11" t="inlineStr">
        <is>
          <t>2021-12-14</t>
        </is>
      </c>
      <c r="B15" s="11" t="inlineStr">
        <is>
          <t>Buy</t>
        </is>
      </c>
      <c r="C15" s="11" t="n">
        <v>3.08</v>
      </c>
      <c r="D15" s="11" t="n">
        <v>3.08</v>
      </c>
      <c r="E15" s="11" t="n">
        <v>-3.4364</v>
      </c>
      <c r="F15" s="11" t="n">
        <v>-15.3187</v>
      </c>
      <c r="H15" s="11" t="n">
        <v>-10.03</v>
      </c>
    </row>
    <row customHeight="1" ht="12.8" r="16" s="12">
      <c r="A16" s="11" t="inlineStr">
        <is>
          <t>2021-12-31</t>
        </is>
      </c>
      <c r="B16" s="11" t="inlineStr">
        <is>
          <t>Sell</t>
        </is>
      </c>
      <c r="C16" s="11" t="n">
        <v>3.22</v>
      </c>
      <c r="D16" s="11" t="n">
        <v>3.22</v>
      </c>
      <c r="E16" s="11" t="n">
        <v>15.3187</v>
      </c>
      <c r="F16" s="11" t="n">
        <v>0</v>
      </c>
      <c r="H16" s="11" t="n">
        <v>49.326214</v>
      </c>
    </row>
    <row customHeight="1" ht="12.8" r="17" s="12">
      <c r="A17" s="11" t="inlineStr">
        <is>
          <t>2021-12-31</t>
        </is>
      </c>
      <c r="B17" s="11" t="inlineStr">
        <is>
          <t>Buy</t>
        </is>
      </c>
      <c r="C17" s="11" t="n">
        <v>3.24</v>
      </c>
      <c r="D17" s="11" t="n">
        <v>3.24</v>
      </c>
      <c r="E17" s="11" t="n">
        <v>-3.0864</v>
      </c>
      <c r="F17" s="11" t="n">
        <v>-3.0864</v>
      </c>
      <c r="H17" s="11" t="n">
        <v>-9.999936</v>
      </c>
    </row>
    <row customHeight="1" ht="12.8" r="18" s="12">
      <c r="A18" s="11" t="inlineStr">
        <is>
          <t>2022-01-03</t>
        </is>
      </c>
      <c r="B18" s="11" t="inlineStr">
        <is>
          <t>Sell</t>
        </is>
      </c>
      <c r="C18" s="11" t="n">
        <v>3.38</v>
      </c>
      <c r="D18" s="11" t="n">
        <v>3.38</v>
      </c>
      <c r="E18" s="11" t="n">
        <v>3.0864</v>
      </c>
      <c r="F18" s="11" t="n">
        <v>0</v>
      </c>
      <c r="H18" s="11" t="n">
        <v>10.401168</v>
      </c>
    </row>
    <row customHeight="1" ht="12.8" r="19" s="12">
      <c r="A19" s="11" t="inlineStr">
        <is>
          <t>2022-01-03</t>
        </is>
      </c>
      <c r="B19" s="11" t="inlineStr">
        <is>
          <t>Buy</t>
        </is>
      </c>
      <c r="C19" s="11" t="n">
        <v>3.4</v>
      </c>
      <c r="D19" s="11" t="n">
        <v>3.4</v>
      </c>
      <c r="E19" s="11" t="n">
        <v>-2.9586</v>
      </c>
      <c r="F19" s="11" t="n">
        <v>-2.9586</v>
      </c>
      <c r="H19" s="11" t="n">
        <v>-10.05924</v>
      </c>
    </row>
    <row customHeight="1" ht="12.8" r="20" s="12">
      <c r="A20" s="11" t="inlineStr">
        <is>
          <t>2022-01-06</t>
        </is>
      </c>
      <c r="B20" s="11" t="inlineStr">
        <is>
          <t>Buy</t>
        </is>
      </c>
      <c r="C20" s="11" t="n">
        <v>3.05</v>
      </c>
      <c r="D20" s="11" t="n">
        <v>3.37</v>
      </c>
      <c r="E20" s="11" t="n">
        <v>-3.2787</v>
      </c>
      <c r="F20" s="11" t="n">
        <v>-6.2373</v>
      </c>
      <c r="H20" s="11" t="n">
        <v>-10</v>
      </c>
    </row>
    <row customHeight="1" ht="12.8" r="21" s="12">
      <c r="A21" s="11" t="inlineStr">
        <is>
          <t>2022-01-11</t>
        </is>
      </c>
      <c r="B21" s="11" t="inlineStr">
        <is>
          <t>Sell</t>
        </is>
      </c>
      <c r="C21" s="11" t="n">
        <v>3.2</v>
      </c>
      <c r="E21" s="11" t="n">
        <v>6.2373</v>
      </c>
      <c r="F21" s="11" t="n">
        <v>0</v>
      </c>
      <c r="H21" s="11" t="n">
        <v>19.96</v>
      </c>
    </row>
    <row customHeight="1" ht="12.8" r="22" s="12">
      <c r="A22" s="11" t="inlineStr">
        <is>
          <t>2022-01-11</t>
        </is>
      </c>
      <c r="B22" s="11" t="inlineStr">
        <is>
          <t>Buy</t>
        </is>
      </c>
      <c r="C22" s="11" t="n">
        <v>3.16</v>
      </c>
      <c r="E22" s="11" t="n">
        <v>-3.1646</v>
      </c>
      <c r="F22" s="11" t="n">
        <v>-3.1646</v>
      </c>
      <c r="H22" s="11" t="n">
        <v>-10</v>
      </c>
    </row>
    <row customHeight="1" ht="12.8" r="23" s="12">
      <c r="A23" s="11" t="inlineStr">
        <is>
          <t>2022-01-12</t>
        </is>
      </c>
      <c r="B23" s="11" t="inlineStr">
        <is>
          <t>Sell</t>
        </is>
      </c>
      <c r="C23" s="11" t="n">
        <v>3.29</v>
      </c>
      <c r="E23" s="11" t="n">
        <v>3.1646</v>
      </c>
      <c r="F23" s="11" t="n">
        <v>0</v>
      </c>
      <c r="H23" s="11" t="n">
        <v>10.41</v>
      </c>
    </row>
    <row customHeight="1" ht="12.8" r="24" s="12">
      <c r="A24" s="11" t="inlineStr">
        <is>
          <t>2022-01-12</t>
        </is>
      </c>
      <c r="B24" s="11" t="inlineStr">
        <is>
          <t>Buy</t>
        </is>
      </c>
      <c r="C24" s="11" t="n">
        <v>3.23</v>
      </c>
      <c r="E24" s="11" t="n">
        <v>-3.096</v>
      </c>
      <c r="F24" s="11" t="n">
        <v>-3.096</v>
      </c>
      <c r="H24" s="11" t="n">
        <v>-10</v>
      </c>
    </row>
    <row customHeight="1" ht="12.8" r="25" s="12">
      <c r="A25" s="11" t="inlineStr">
        <is>
          <t>2022-01-20</t>
        </is>
      </c>
      <c r="B25" s="11" t="inlineStr">
        <is>
          <t>Sell</t>
        </is>
      </c>
      <c r="C25" s="11" t="n">
        <v>3.46</v>
      </c>
      <c r="E25" s="11" t="n">
        <v>3.096</v>
      </c>
      <c r="F25" s="11" t="n">
        <v>0</v>
      </c>
      <c r="H25" s="11" t="n">
        <v>10.71</v>
      </c>
    </row>
    <row customHeight="1" ht="12.8" r="26" s="12">
      <c r="A26" s="11" t="inlineStr">
        <is>
          <t>2022-01-20</t>
        </is>
      </c>
      <c r="B26" s="11" t="inlineStr">
        <is>
          <t>Buy</t>
        </is>
      </c>
      <c r="C26" s="11" t="n">
        <v>3.37</v>
      </c>
      <c r="E26" s="11" t="n">
        <v>-2.9762</v>
      </c>
      <c r="F26" s="11" t="n">
        <v>-2.9762</v>
      </c>
      <c r="H26" s="11" t="n">
        <v>-10.03</v>
      </c>
    </row>
    <row customHeight="1" ht="12.8" r="27" s="12">
      <c r="A27" s="11" t="inlineStr">
        <is>
          <t>2022-01-24</t>
        </is>
      </c>
      <c r="B27" s="11" t="inlineStr">
        <is>
          <t>Buy</t>
        </is>
      </c>
      <c r="C27" s="11" t="n">
        <v>2.97</v>
      </c>
      <c r="D27" s="11" t="n">
        <v>2.97</v>
      </c>
      <c r="E27" s="11" t="n">
        <v>-3.3333</v>
      </c>
      <c r="F27" s="11" t="n">
        <v>-6.3095</v>
      </c>
      <c r="H27" s="11" t="n">
        <v>-9.9</v>
      </c>
    </row>
    <row customHeight="1" ht="12.8" r="28" s="12">
      <c r="A28" s="11" t="inlineStr">
        <is>
          <t>2022-02-07</t>
        </is>
      </c>
      <c r="B28" s="11" t="inlineStr">
        <is>
          <t>Sell</t>
        </is>
      </c>
      <c r="C28" s="11" t="n">
        <v>3.37</v>
      </c>
      <c r="E28" s="11" t="n">
        <v>6.3095</v>
      </c>
      <c r="F28" s="11" t="n">
        <v>0</v>
      </c>
      <c r="H28" s="11" t="n">
        <v>21.26</v>
      </c>
    </row>
    <row customHeight="1" ht="12.8" r="29" s="12">
      <c r="A29" s="11" t="inlineStr">
        <is>
          <t>2022-02-07</t>
        </is>
      </c>
      <c r="B29" s="11" t="inlineStr">
        <is>
          <t>Buy</t>
        </is>
      </c>
      <c r="C29" s="11" t="n">
        <v>3.31</v>
      </c>
      <c r="E29" s="11" t="n">
        <v>-3.0211</v>
      </c>
      <c r="F29" s="11" t="n">
        <v>-3.0211</v>
      </c>
      <c r="H29" s="11" t="n">
        <v>-10</v>
      </c>
    </row>
    <row customHeight="1" ht="12.8" r="30" s="12">
      <c r="A30" s="11" t="inlineStr">
        <is>
          <t>2022-02-22</t>
        </is>
      </c>
      <c r="B30" s="11" t="inlineStr">
        <is>
          <t>Buy</t>
        </is>
      </c>
      <c r="C30" s="11" t="n">
        <v>2.91</v>
      </c>
      <c r="D30" s="11" t="n">
        <v>2.91</v>
      </c>
      <c r="E30" s="11" t="n">
        <v>-3.4364</v>
      </c>
      <c r="F30" s="11" t="n">
        <v>-6.4575</v>
      </c>
      <c r="H30" s="11" t="n">
        <v>-10</v>
      </c>
    </row>
    <row customHeight="1" ht="12.8" r="31" s="12">
      <c r="A31" s="11" t="inlineStr">
        <is>
          <t>2022-04-01</t>
        </is>
      </c>
      <c r="B31" s="11" t="inlineStr">
        <is>
          <t>Sell</t>
        </is>
      </c>
      <c r="C31" s="11" t="n">
        <v>3.06</v>
      </c>
      <c r="E31" s="11" t="n">
        <v>6.4575</v>
      </c>
      <c r="F31" s="11" t="n">
        <v>0</v>
      </c>
      <c r="H31" s="11" t="n">
        <v>19.76</v>
      </c>
    </row>
    <row customHeight="1" ht="12.8" r="32" s="12">
      <c r="A32" s="11" t="inlineStr">
        <is>
          <t>2022-04-01</t>
        </is>
      </c>
      <c r="B32" s="11" t="inlineStr">
        <is>
          <t>Buy</t>
        </is>
      </c>
      <c r="C32" s="11" t="n">
        <v>3.08</v>
      </c>
      <c r="E32" s="11" t="n">
        <v>-6.4935</v>
      </c>
      <c r="F32" s="11" t="n">
        <v>-6.4935</v>
      </c>
      <c r="H32" s="11" t="n">
        <v>-20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59.xml><?xml version="1.0" encoding="utf-8"?>
<worksheet xmlns="http://schemas.openxmlformats.org/spreadsheetml/2006/main">
  <sheetPr filterMode="0">
    <outlinePr summaryBelow="1" summaryRight="1"/>
    <pageSetUpPr fitToPage="0"/>
  </sheetPr>
  <dimension ref="A1:AJ18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8" xSplit="0" ySplit="1"/>
      <selection activeCell="A1" activeCellId="0" pane="topLeft" sqref="A1"/>
      <selection activeCell="D3" activeCellId="0" pane="bottomLeft" sqref="D3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TANGER FACTORY OUTLET CENTERS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5" r="3" s="12">
      <c r="A3" s="14" t="n">
        <v>44344</v>
      </c>
      <c r="B3" s="15" t="inlineStr">
        <is>
          <t>Buy</t>
        </is>
      </c>
      <c r="C3" s="16" t="n">
        <v>17.4795</v>
      </c>
      <c r="D3" s="16" t="n">
        <v>17.4795</v>
      </c>
      <c r="E3" s="17" t="n">
        <v>-0.5721000000000001</v>
      </c>
      <c r="F3" s="17" t="n">
        <v>-0.5721000000000001</v>
      </c>
      <c r="H3" s="16" t="n">
        <v>-10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n">
        <v>44348</v>
      </c>
      <c r="B4" s="15" t="inlineStr">
        <is>
          <t>Sell</t>
        </is>
      </c>
      <c r="C4" s="16" t="n">
        <v>18.4933</v>
      </c>
      <c r="D4" s="16" t="n">
        <v>18.4933</v>
      </c>
      <c r="E4" s="17" t="n">
        <v>0.5721000000000001</v>
      </c>
      <c r="F4" s="17" t="n">
        <v>0.5721000000000001</v>
      </c>
      <c r="H4" s="16" t="n">
        <v>10.58001693</v>
      </c>
    </row>
    <row customHeight="1" ht="12.8" r="5" s="12">
      <c r="A5" s="14" t="n">
        <v>44348</v>
      </c>
      <c r="B5" s="15" t="inlineStr">
        <is>
          <t>Buy</t>
        </is>
      </c>
      <c r="C5" s="16" t="n">
        <v>18.4829</v>
      </c>
      <c r="D5" s="16" t="n">
        <v>18.4829</v>
      </c>
      <c r="E5" s="17" t="n">
        <v>-0.5405</v>
      </c>
      <c r="F5" s="17" t="n">
        <v>0.5405</v>
      </c>
      <c r="H5" s="16" t="n">
        <v>-9.99000745</v>
      </c>
    </row>
    <row customHeight="1" ht="12.8" r="6" s="12">
      <c r="A6" s="14" t="n">
        <v>44354</v>
      </c>
      <c r="B6" s="15" t="inlineStr">
        <is>
          <t>Sell</t>
        </is>
      </c>
      <c r="C6" s="16" t="n">
        <v>19.556</v>
      </c>
      <c r="D6" s="16" t="n">
        <v>19.556</v>
      </c>
      <c r="E6" s="17" t="n">
        <v>0.5405</v>
      </c>
      <c r="F6" s="17" t="n">
        <v>0.5405</v>
      </c>
      <c r="H6" s="16" t="n">
        <v>10.570018</v>
      </c>
    </row>
    <row customHeight="1" ht="12.8" r="7" s="12">
      <c r="A7" s="14" t="n">
        <v>44354</v>
      </c>
      <c r="B7" s="15" t="inlineStr">
        <is>
          <t>Buy</t>
        </is>
      </c>
      <c r="C7" s="16" t="n">
        <v>19.581</v>
      </c>
      <c r="D7" s="16" t="n">
        <v>19.581</v>
      </c>
      <c r="E7" s="17" t="n">
        <v>-0.5107</v>
      </c>
      <c r="F7" s="17" t="n">
        <v>-0.5107</v>
      </c>
      <c r="H7" s="16" t="n">
        <v>-10.0000167</v>
      </c>
    </row>
    <row customHeight="1" ht="12.8" r="8" s="12">
      <c r="A8" s="14" t="n">
        <v>44411</v>
      </c>
      <c r="B8" s="15" t="inlineStr">
        <is>
          <t>Buy</t>
        </is>
      </c>
      <c r="C8" s="16" t="n">
        <v>16.73</v>
      </c>
      <c r="D8" s="16" t="n">
        <v>16.73</v>
      </c>
      <c r="E8" s="17" t="n">
        <v>-0.5977</v>
      </c>
      <c r="F8" s="17" t="n">
        <v>-1.1084</v>
      </c>
      <c r="H8" s="16" t="n">
        <v>-10</v>
      </c>
    </row>
    <row customHeight="1" ht="12.8" r="9" s="12">
      <c r="A9" s="14" t="n">
        <v>44418</v>
      </c>
      <c r="B9" s="15" t="inlineStr">
        <is>
          <t>Sell</t>
        </is>
      </c>
      <c r="C9" s="16" t="n">
        <v>17.5659</v>
      </c>
      <c r="D9" s="16" t="n">
        <v>17.5659</v>
      </c>
      <c r="E9" s="17" t="n">
        <v>1.1084</v>
      </c>
      <c r="F9" s="17" t="n">
        <v>0</v>
      </c>
      <c r="H9" s="16" t="n">
        <v>19.47004356</v>
      </c>
    </row>
    <row customHeight="1" ht="12.8" r="10" s="12">
      <c r="A10" s="14" t="n">
        <v>44421</v>
      </c>
      <c r="B10" s="15" t="inlineStr">
        <is>
          <t>Buy</t>
        </is>
      </c>
      <c r="C10" s="16" t="n">
        <v>17.449</v>
      </c>
      <c r="D10" s="16" t="n">
        <v>17.449</v>
      </c>
      <c r="E10" s="17" t="n">
        <v>-0.5731000000000001</v>
      </c>
      <c r="F10" s="17" t="n">
        <v>-0.5731000000000001</v>
      </c>
      <c r="H10" s="16" t="n">
        <v>-10.0000219</v>
      </c>
    </row>
    <row customHeight="1" ht="12.8" r="11" s="12">
      <c r="A11" s="14" t="inlineStr">
        <is>
          <t>2021-11-02</t>
        </is>
      </c>
      <c r="B11" s="15" t="inlineStr">
        <is>
          <t>Sell</t>
        </is>
      </c>
      <c r="C11" s="16" t="n">
        <v>18.945</v>
      </c>
      <c r="D11" s="16" t="n">
        <v>18.945</v>
      </c>
      <c r="E11" s="17" t="n">
        <v>0.5731000000000001</v>
      </c>
      <c r="F11" s="17" t="n">
        <v>0</v>
      </c>
      <c r="H11" s="16" t="n">
        <v>10.86</v>
      </c>
    </row>
    <row customHeight="1" ht="12.8" r="12" s="12">
      <c r="A12" s="14" t="inlineStr">
        <is>
          <t>2021-11-02</t>
        </is>
      </c>
      <c r="B12" s="15" t="inlineStr">
        <is>
          <t>Buy</t>
        </is>
      </c>
      <c r="C12" s="16" t="n">
        <v>18.9687</v>
      </c>
      <c r="D12" s="16" t="n">
        <v>18.9687</v>
      </c>
      <c r="E12" s="17" t="n">
        <v>-0.5276999999999999</v>
      </c>
      <c r="F12" s="17" t="n">
        <v>-0.5276999999999999</v>
      </c>
      <c r="H12" s="16" t="n">
        <v>-10.01</v>
      </c>
    </row>
    <row customHeight="1" ht="12.8" r="13" s="12">
      <c r="A13" s="14" t="inlineStr">
        <is>
          <t>2021-11-02</t>
        </is>
      </c>
      <c r="B13" s="15" t="inlineStr">
        <is>
          <t>Sell</t>
        </is>
      </c>
      <c r="C13" s="16" t="n">
        <v>20.34</v>
      </c>
      <c r="D13" s="16" t="n">
        <v>20.34</v>
      </c>
      <c r="E13" s="17" t="n">
        <v>0.5276999999999999</v>
      </c>
      <c r="F13" s="17" t="n">
        <v>0</v>
      </c>
      <c r="H13" s="16" t="n">
        <v>10.73</v>
      </c>
    </row>
    <row customHeight="1" ht="12.8" r="14" s="12">
      <c r="A14" s="14" t="inlineStr">
        <is>
          <t>2021-11-03</t>
        </is>
      </c>
      <c r="B14" s="15" t="inlineStr">
        <is>
          <t>Buy</t>
        </is>
      </c>
      <c r="C14" s="16" t="n">
        <v>21.88</v>
      </c>
      <c r="D14" s="16" t="n">
        <v>21.88</v>
      </c>
      <c r="E14" s="17" t="n">
        <v>-0.4575</v>
      </c>
      <c r="F14" s="17" t="n">
        <v>-0.4575</v>
      </c>
      <c r="H14" s="16" t="n">
        <v>-10.01</v>
      </c>
    </row>
    <row customHeight="1" ht="12.8" r="15" s="12">
      <c r="A15" s="15" t="inlineStr">
        <is>
          <t>2021-11-30</t>
        </is>
      </c>
      <c r="B15" s="15" t="inlineStr">
        <is>
          <t>Buy</t>
        </is>
      </c>
      <c r="C15" s="16" t="n">
        <v>21.66</v>
      </c>
      <c r="D15" s="16" t="n">
        <v>21.66</v>
      </c>
      <c r="E15" s="17" t="n">
        <v>-0.5089</v>
      </c>
      <c r="F15" s="17" t="n">
        <v>-0.9664</v>
      </c>
      <c r="H15" s="16" t="n">
        <v>-9.99</v>
      </c>
    </row>
    <row customHeight="1" ht="12.8" r="16" s="12">
      <c r="A16" s="11" t="inlineStr">
        <is>
          <t>2021-12-16</t>
        </is>
      </c>
      <c r="B16" s="11" t="inlineStr">
        <is>
          <t>Buy</t>
        </is>
      </c>
      <c r="C16" s="11" t="n">
        <v>21.44</v>
      </c>
      <c r="D16" s="11" t="n">
        <v>21.44</v>
      </c>
      <c r="E16" s="11" t="n">
        <v>-0.5359</v>
      </c>
      <c r="F16" s="11" t="n">
        <v>-1.5023</v>
      </c>
      <c r="H16" s="11" t="n">
        <v>-9.99</v>
      </c>
    </row>
    <row customHeight="1" ht="12.8" r="17" s="12">
      <c r="A17" s="11" t="inlineStr">
        <is>
          <t>2022-01-14</t>
        </is>
      </c>
      <c r="B17" s="11" t="inlineStr">
        <is>
          <t>Buy</t>
        </is>
      </c>
      <c r="C17" s="11" t="n">
        <v>19.15</v>
      </c>
      <c r="D17" s="11" t="n">
        <v>19.15</v>
      </c>
      <c r="E17" s="11" t="n">
        <v>-0.5222</v>
      </c>
      <c r="F17" s="11" t="n">
        <v>-2.0245</v>
      </c>
      <c r="H17" s="11" t="n">
        <v>-10</v>
      </c>
    </row>
    <row customHeight="1" ht="12.8" r="18" s="12">
      <c r="A18" s="11" t="inlineStr">
        <is>
          <t>2022-01-24</t>
        </is>
      </c>
      <c r="B18" s="11" t="inlineStr">
        <is>
          <t>Buy</t>
        </is>
      </c>
      <c r="C18" s="11" t="n">
        <v>17.07</v>
      </c>
      <c r="D18" s="11" t="n">
        <v>17.07</v>
      </c>
      <c r="E18" s="11" t="n">
        <v>-0.5858</v>
      </c>
      <c r="F18" s="11" t="n">
        <v>-2.6103</v>
      </c>
      <c r="H18" s="11" t="n">
        <v>-10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J5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A4" activeCellId="0" pane="bottomLeft" sqref="A4"/>
    </sheetView>
  </sheetViews>
  <sheetFormatPr baseColWidth="8" defaultRowHeight="15" outlineLevelRow="0" zeroHeight="0"/>
  <cols>
    <col customWidth="1" max="1" min="1" style="11" width="30.02"/>
    <col customWidth="1" max="3" min="2" style="11" width="15"/>
    <col customWidth="1" max="4" min="4" style="11" width="25"/>
    <col customWidth="1" max="10" min="5" style="11" width="15"/>
    <col customWidth="1" max="1025" min="11" style="11" width="8.52"/>
  </cols>
  <sheetData>
    <row customHeight="1" ht="15" r="1" s="12">
      <c r="A1" s="11" t="inlineStr">
        <is>
          <t>Transaction_Date</t>
        </is>
      </c>
      <c r="B1" s="11" t="inlineStr">
        <is>
          <t>Buy_or_Sell</t>
        </is>
      </c>
      <c r="C1" s="11" t="inlineStr">
        <is>
          <t>Share_Price</t>
        </is>
      </c>
      <c r="D1" s="11" t="inlineStr">
        <is>
          <t>Buy_More_Modifier</t>
        </is>
      </c>
      <c r="E1" s="11" t="inlineStr">
        <is>
          <t>Share_Quantity</t>
        </is>
      </c>
      <c r="F1" s="11" t="inlineStr">
        <is>
          <t>Shares_Owned:</t>
        </is>
      </c>
      <c r="G1" s="11">
        <f>SUM(E:E)</f>
        <v/>
      </c>
      <c r="H1" s="11" t="inlineStr">
        <is>
          <t>Transaction_Cost</t>
        </is>
      </c>
      <c r="I1" s="11" t="inlineStr">
        <is>
          <t>Transaction_Profit:</t>
        </is>
      </c>
      <c r="J1" s="11">
        <f>SUM(H:H)</f>
        <v/>
      </c>
      <c r="K1" s="11">
        <f>SUM($aapl.j1:$wnc.j1)</f>
        <v/>
      </c>
    </row>
    <row customHeight="1" ht="15" r="2" s="12">
      <c r="A2" s="11" t="inlineStr">
        <is>
          <t>ARMOUR Residential REIT, Inc.</t>
        </is>
      </c>
      <c r="B2" s="11" t="inlineStr">
        <is>
          <t>####</t>
        </is>
      </c>
      <c r="C2" s="11" t="inlineStr">
        <is>
          <t>####</t>
        </is>
      </c>
      <c r="D2" s="11" t="inlineStr">
        <is>
          <t>####</t>
        </is>
      </c>
      <c r="E2" s="11" t="inlineStr">
        <is>
          <t>####</t>
        </is>
      </c>
      <c r="F2" s="11" t="inlineStr">
        <is>
          <t>####</t>
        </is>
      </c>
      <c r="G2" s="11" t="inlineStr">
        <is>
          <t>####</t>
        </is>
      </c>
      <c r="H2" s="11" t="inlineStr">
        <is>
          <t>####</t>
        </is>
      </c>
      <c r="I2" s="11" t="inlineStr">
        <is>
          <t>####</t>
        </is>
      </c>
      <c r="J2" s="11" t="inlineStr">
        <is>
          <t>####</t>
        </is>
      </c>
      <c r="K2" s="11" t="inlineStr">
        <is>
          <t>####</t>
        </is>
      </c>
    </row>
    <row customHeight="1" ht="15" r="3" s="12">
      <c r="A3" s="21" t="n">
        <v>44634</v>
      </c>
      <c r="B3" s="11" t="inlineStr">
        <is>
          <t>Sell</t>
        </is>
      </c>
      <c r="C3" s="11" t="n">
        <v>0</v>
      </c>
      <c r="D3" s="11" t="n">
        <v>0</v>
      </c>
      <c r="E3" s="11" t="n">
        <v>0</v>
      </c>
      <c r="F3" s="11" t="n">
        <v>0</v>
      </c>
      <c r="H3" s="11" t="n">
        <v>0</v>
      </c>
      <c r="L3" s="11" t="inlineStr">
        <is>
          <t>2021</t>
        </is>
      </c>
      <c r="M3" s="11" t="inlineStr">
        <is>
          <t>January</t>
        </is>
      </c>
      <c r="N3" s="11">
        <f>SUMPRODUCT(YEAR(A3:A942)=2021,MONTH(A3:A942)=1,H3:H942)</f>
        <v/>
      </c>
      <c r="O3" s="11" t="inlineStr">
        <is>
          <t>February</t>
        </is>
      </c>
      <c r="P3" s="11">
        <f>SUMPRODUCT(YEAR(A3:A942)=2021,MONTH(A3:A942)=2,H3:H942)</f>
        <v/>
      </c>
      <c r="Q3" s="11" t="inlineStr">
        <is>
          <t>March</t>
        </is>
      </c>
      <c r="R3" s="11">
        <f>SUMPRODUCT(YEAR(A3:A942)=2021,MONTH(A3:A942)=3,H3:H942)</f>
        <v/>
      </c>
      <c r="S3" s="11" t="inlineStr">
        <is>
          <t>April</t>
        </is>
      </c>
      <c r="T3" s="11">
        <f>SUMPRODUCT(YEAR(A3:A942)=2021,MONTH(A3:A942)=4,H3:H942)</f>
        <v/>
      </c>
      <c r="U3" s="11" t="inlineStr">
        <is>
          <t>May</t>
        </is>
      </c>
      <c r="V3" s="11">
        <f>SUMPRODUCT(YEAR(A3:A942)=2021,MONTH(A3:A942)=5,H3:H942)</f>
        <v/>
      </c>
      <c r="W3" s="11" t="inlineStr">
        <is>
          <t>June</t>
        </is>
      </c>
      <c r="X3" s="11">
        <f>SUMPRODUCT(YEAR(A3:A942)=2021,MONTH(A3:A942)=6,H3:H942)</f>
        <v/>
      </c>
      <c r="Y3" s="11" t="inlineStr">
        <is>
          <t>July</t>
        </is>
      </c>
      <c r="Z3" s="11">
        <f>SUMPRODUCT(YEAR(A3:A942)=2021,MONTH(A3:A942)=7,H3:H942)</f>
        <v/>
      </c>
      <c r="AA3" s="11" t="inlineStr">
        <is>
          <t>August</t>
        </is>
      </c>
      <c r="AB3" s="11">
        <f>SUMPRODUCT(YEAR(A3:A942)=2021,MONTH(A3:A942)=8,H3:H942)</f>
        <v/>
      </c>
      <c r="AC3" s="11" t="inlineStr">
        <is>
          <t>September</t>
        </is>
      </c>
      <c r="AD3" s="11">
        <f>SUMPRODUCT(YEAR(A3:A942)=2021,MONTH(A3:A942)=9,H3:H942)</f>
        <v/>
      </c>
      <c r="AE3" s="11" t="inlineStr">
        <is>
          <t>October</t>
        </is>
      </c>
      <c r="AF3" s="11">
        <f>SUMPRODUCT(YEAR(A3:A942)=2021,MONTH(A3:A942)=10,H3:H942)</f>
        <v/>
      </c>
      <c r="AG3" s="11" t="inlineStr">
        <is>
          <t>November</t>
        </is>
      </c>
      <c r="AH3" s="11">
        <f>SUMPRODUCT(YEAR(A3:A942)=2021,MONTH(A3:A942)=11,H3:H942)</f>
        <v/>
      </c>
      <c r="AI3" s="11" t="inlineStr">
        <is>
          <t>December</t>
        </is>
      </c>
      <c r="AJ3" s="11">
        <f>SUMPRODUCT(YEAR(A3:A942)=2021,MONTH(A3:A942)=12,H3:H942)</f>
        <v/>
      </c>
    </row>
    <row customHeight="1" ht="12.8" r="4" s="12">
      <c r="A4" s="21" t="n">
        <v>44634</v>
      </c>
      <c r="B4" s="11" t="inlineStr">
        <is>
          <t>Sell</t>
        </is>
      </c>
      <c r="C4" s="11" t="n">
        <v>0</v>
      </c>
      <c r="D4" s="11" t="n">
        <v>0</v>
      </c>
      <c r="E4" s="11" t="n">
        <v>0</v>
      </c>
      <c r="F4" s="11" t="n">
        <v>0</v>
      </c>
      <c r="H4" s="11" t="n">
        <v>0</v>
      </c>
      <c r="L4" s="11" t="inlineStr">
        <is>
          <t>2022</t>
        </is>
      </c>
      <c r="M4" s="11" t="inlineStr">
        <is>
          <t>January</t>
        </is>
      </c>
      <c r="N4" s="11">
        <f>SUMPRODUCT(YEAR(A3:A942)=2022,MONTH(A3:A942)=1,H3:H942)</f>
        <v/>
      </c>
      <c r="O4" s="11" t="inlineStr">
        <is>
          <t>February</t>
        </is>
      </c>
      <c r="P4" s="11">
        <f>SUMPRODUCT(YEAR(A3:A942)=2022,MONTH(A3:A942)=2,H3:H942)</f>
        <v/>
      </c>
      <c r="Q4" s="11" t="inlineStr">
        <is>
          <t>March</t>
        </is>
      </c>
      <c r="R4" s="11">
        <f>SUMPRODUCT(YEAR(A3:A942)=2022,MONTH(A3:A942)=3,H3:H942)</f>
        <v/>
      </c>
      <c r="S4" s="11" t="inlineStr">
        <is>
          <t>April</t>
        </is>
      </c>
      <c r="T4" s="11">
        <f>SUMPRODUCT(YEAR(A3:A942)=2022,MONTH(A3:A942)=4,H3:H942)</f>
        <v/>
      </c>
      <c r="U4" s="11" t="inlineStr">
        <is>
          <t>May</t>
        </is>
      </c>
      <c r="V4" s="11">
        <f>SUMPRODUCT(YEAR(A3:A942)=2022,MONTH(A3:A942)=5,H3:H942)</f>
        <v/>
      </c>
      <c r="W4" s="11" t="inlineStr">
        <is>
          <t>June</t>
        </is>
      </c>
      <c r="X4" s="11">
        <f>SUMPRODUCT(YEAR(A3:A942)=2022,MONTH(A3:A942)=6,H3:H942)</f>
        <v/>
      </c>
      <c r="Y4" s="11" t="inlineStr">
        <is>
          <t>July</t>
        </is>
      </c>
      <c r="Z4" s="11">
        <f>SUMPRODUCT(YEAR(A3:A942)=2022,MONTH(A3:A942)=7,H3:H942)</f>
        <v/>
      </c>
      <c r="AA4" s="11" t="inlineStr">
        <is>
          <t>August</t>
        </is>
      </c>
      <c r="AB4" s="11">
        <f>SUMPRODUCT(YEAR(A3:A942)=2022,MONTH(A3:A942)=8,H3:H942)</f>
        <v/>
      </c>
      <c r="AC4" s="11" t="inlineStr">
        <is>
          <t>September</t>
        </is>
      </c>
      <c r="AD4" s="11">
        <f>SUMPRODUCT(YEAR(A3:A942)=2022,MONTH(A3:A942)=9,H3:H942)</f>
        <v/>
      </c>
      <c r="AE4" s="11" t="inlineStr">
        <is>
          <t>October</t>
        </is>
      </c>
      <c r="AF4" s="11">
        <f>SUMPRODUCT(YEAR(A3:A942)=2022,MONTH(A3:A942)=10,H3:H942)</f>
        <v/>
      </c>
      <c r="AG4" s="11" t="inlineStr">
        <is>
          <t>November</t>
        </is>
      </c>
      <c r="AH4" s="11">
        <f>SUMPRODUCT(YEAR(A3:A942)=2022,MONTH(A3:A942)=11,H3:H942)</f>
        <v/>
      </c>
      <c r="AI4" s="11" t="inlineStr">
        <is>
          <t>December</t>
        </is>
      </c>
      <c r="AJ4" s="11">
        <f>SUMPRODUCT(YEAR(A3:A942)=2022,MONTH(A3:A942)=12,H3:H942)</f>
        <v/>
      </c>
    </row>
    <row customHeight="1" ht="15" r="5" s="12">
      <c r="A5" s="11" t="inlineStr">
        <is>
          <t>2022-03-15</t>
        </is>
      </c>
      <c r="B5" s="11" t="inlineStr">
        <is>
          <t>Buy</t>
        </is>
      </c>
      <c r="C5" s="11" t="n">
        <v>8.460000000000001</v>
      </c>
      <c r="E5" s="11" t="n">
        <v>-1.2388</v>
      </c>
      <c r="F5" s="11" t="n">
        <v>-1.2388</v>
      </c>
      <c r="H5" s="11" t="n">
        <v>-10.48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60.xml><?xml version="1.0" encoding="utf-8"?>
<worksheet xmlns="http://schemas.openxmlformats.org/spreadsheetml/2006/main">
  <sheetPr filterMode="0">
    <outlinePr summaryBelow="1" summaryRight="1"/>
    <pageSetUpPr fitToPage="0"/>
  </sheetPr>
  <dimension ref="A1:AJ44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8" xSplit="0" ySplit="1"/>
      <selection activeCell="A1" activeCellId="0" pane="topLeft" sqref="A1"/>
      <selection activeCell="A37" activeCellId="0" pane="bottomLeft" sqref="A37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Snap Inc.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SUMPRODUCT(YEAR(A3:A1000)=2021,MONTH(A3:A1000)=5,H3:H1000)</f>
        <v/>
      </c>
      <c r="W2" s="15" t="inlineStr">
        <is>
          <t>June</t>
        </is>
      </c>
      <c r="X2" s="16">
        <f>SUMPRODUCT(YEAR(A3:A1000)=2021,MONTH(A3:A1000)=6,H3:H1000)</f>
        <v/>
      </c>
      <c r="Y2" s="15" t="inlineStr">
        <is>
          <t>July</t>
        </is>
      </c>
      <c r="Z2" s="16">
        <f>SUMPRODUCT(YEAR(A3:A1000)=2021,MONTH(A3:A1000)=7,H3:H1000)</f>
        <v/>
      </c>
      <c r="AA2" s="15" t="inlineStr">
        <is>
          <t>August</t>
        </is>
      </c>
      <c r="AB2" s="16">
        <f>SUMPRODUCT(YEAR(A3:A1000)=2021,YEAR(A3:A1000)=2021,MONTH(A3:A1000)=8,H3:H1000)</f>
        <v/>
      </c>
      <c r="AC2" s="15" t="inlineStr">
        <is>
          <t>September</t>
        </is>
      </c>
      <c r="AD2" s="16">
        <f>SUMPRODUCT(YEAR(A3:A1000)=2021,MONTH(A3:A1000)=9,H3:H1000)</f>
        <v/>
      </c>
      <c r="AE2" s="15" t="inlineStr">
        <is>
          <t>October</t>
        </is>
      </c>
      <c r="AF2" s="16">
        <f>SUMPRODUCT(YEAR(A3:A1000)=2021,MONTH(A3:A1000)=10,H3:H1000)</f>
        <v/>
      </c>
      <c r="AG2" s="15" t="inlineStr">
        <is>
          <t>November</t>
        </is>
      </c>
      <c r="AH2" s="16">
        <f>SUMPRODUCT(YEAR(A3:A1000)=2021,MONTH(A3:A1000)=11,H3:H1000)</f>
        <v/>
      </c>
      <c r="AI2" s="15" t="inlineStr">
        <is>
          <t>December</t>
        </is>
      </c>
      <c r="AJ2" s="16">
        <f>SUMPRODUCT(YEAR(A3:A1000)=2021,MONTH(A3:A1000)=12,H3:H1000)</f>
        <v/>
      </c>
    </row>
    <row customHeight="1" ht="15" r="3" s="12">
      <c r="A3" s="14" t="n">
        <v>44344</v>
      </c>
      <c r="B3" s="15" t="inlineStr">
        <is>
          <t>Buy</t>
        </is>
      </c>
      <c r="C3" s="16" t="n">
        <v>59.6659</v>
      </c>
      <c r="D3" s="16" t="n">
        <v>59.6659</v>
      </c>
      <c r="E3" s="17" t="n">
        <v>-0.1676</v>
      </c>
      <c r="F3" s="17" t="n">
        <v>-0.1676</v>
      </c>
      <c r="H3" s="16" t="n">
        <v>-10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n">
        <v>44348</v>
      </c>
      <c r="B4" s="15" t="inlineStr">
        <is>
          <t>Sell</t>
        </is>
      </c>
      <c r="C4" s="16" t="n">
        <v>62.7685</v>
      </c>
      <c r="D4" s="16" t="n">
        <v>62.7685</v>
      </c>
      <c r="E4" s="17" t="n">
        <v>0.1676</v>
      </c>
      <c r="F4" s="17" t="n">
        <v>0.1676</v>
      </c>
      <c r="H4" s="16" t="n">
        <v>10.5200006</v>
      </c>
    </row>
    <row customHeight="1" ht="12.8" r="5" s="12">
      <c r="A5" s="14" t="n">
        <v>44348</v>
      </c>
      <c r="B5" s="15" t="inlineStr">
        <is>
          <t>Buy</t>
        </is>
      </c>
      <c r="C5" s="16" t="n">
        <v>62.8931</v>
      </c>
      <c r="D5" s="16" t="n">
        <v>62.8931</v>
      </c>
      <c r="E5" s="17" t="n">
        <v>-0.159</v>
      </c>
      <c r="F5" s="17" t="n">
        <v>-0.159</v>
      </c>
      <c r="H5" s="16" t="n">
        <v>-10.0000029</v>
      </c>
    </row>
    <row customHeight="1" ht="12.8" r="6" s="12">
      <c r="A6" s="14" t="n">
        <v>44370</v>
      </c>
      <c r="B6" s="15" t="inlineStr">
        <is>
          <t>Sell</t>
        </is>
      </c>
      <c r="C6" s="16" t="n">
        <v>66.3522</v>
      </c>
      <c r="D6" s="16" t="n">
        <v>66.3522</v>
      </c>
      <c r="E6" s="17" t="n">
        <v>0.159</v>
      </c>
      <c r="F6" s="17" t="n">
        <v>0.159</v>
      </c>
      <c r="H6" s="16" t="n">
        <v>10.5499998</v>
      </c>
    </row>
    <row customHeight="1" ht="12.8" r="7" s="12">
      <c r="A7" s="14" t="n">
        <v>44371</v>
      </c>
      <c r="B7" s="15" t="inlineStr">
        <is>
          <t>Buy</t>
        </is>
      </c>
      <c r="C7" s="16" t="n">
        <v>68.4932</v>
      </c>
      <c r="D7" s="16" t="n">
        <v>68.4932</v>
      </c>
      <c r="E7" s="17" t="n">
        <v>-0.146</v>
      </c>
      <c r="F7" s="17" t="n">
        <v>-0.146</v>
      </c>
      <c r="H7" s="16" t="n">
        <v>-10.0000072</v>
      </c>
    </row>
    <row customHeight="1" ht="12.8" r="8" s="12">
      <c r="A8" s="14" t="n">
        <v>44400</v>
      </c>
      <c r="B8" s="15" t="inlineStr">
        <is>
          <t>Sell</t>
        </is>
      </c>
      <c r="C8" s="16" t="n">
        <v>75.137</v>
      </c>
      <c r="D8" s="16" t="n">
        <v>75.137</v>
      </c>
      <c r="E8" s="17" t="n">
        <v>0.146</v>
      </c>
      <c r="F8" s="17" t="n">
        <v>0.146</v>
      </c>
      <c r="H8" s="16" t="n">
        <v>10.970002</v>
      </c>
    </row>
    <row customHeight="1" ht="12.8" r="9" s="12">
      <c r="A9" s="14" t="n">
        <v>44406</v>
      </c>
      <c r="B9" s="15" t="inlineStr">
        <is>
          <t>Buy</t>
        </is>
      </c>
      <c r="C9" s="16" t="n">
        <v>75.30119999999999</v>
      </c>
      <c r="D9" s="16" t="n">
        <v>75.30119999999999</v>
      </c>
      <c r="E9" s="17" t="n">
        <v>-0.1328</v>
      </c>
      <c r="F9" s="17" t="n">
        <v>-0.1328</v>
      </c>
      <c r="H9" s="16" t="n">
        <v>-10</v>
      </c>
    </row>
    <row customHeight="1" ht="12.8" r="10" s="12">
      <c r="A10" s="14" t="inlineStr">
        <is>
          <t>2021-09-24</t>
        </is>
      </c>
      <c r="B10" s="15" t="inlineStr">
        <is>
          <t>Sell</t>
        </is>
      </c>
      <c r="C10" s="16" t="n">
        <v>83.13249999999999</v>
      </c>
      <c r="D10" s="16" t="n">
        <v>83.13249999999999</v>
      </c>
      <c r="E10" s="17" t="n">
        <v>0.1328</v>
      </c>
      <c r="F10" s="17" t="n">
        <v>0</v>
      </c>
      <c r="H10" s="16" t="n">
        <v>11.039996</v>
      </c>
    </row>
    <row customHeight="1" ht="12.8" r="11" s="12">
      <c r="A11" s="14" t="inlineStr">
        <is>
          <t>2021-09-27</t>
        </is>
      </c>
      <c r="B11" s="15" t="inlineStr">
        <is>
          <t>Buy</t>
        </is>
      </c>
      <c r="C11" s="16" t="n">
        <v>79.7448</v>
      </c>
      <c r="D11" s="16" t="n">
        <v>79.7448</v>
      </c>
      <c r="E11" s="17" t="n">
        <v>-0.1254</v>
      </c>
      <c r="F11" s="17" t="n">
        <v>-0.1254</v>
      </c>
      <c r="H11" s="16" t="n">
        <v>-9.99999792</v>
      </c>
    </row>
    <row customHeight="1" ht="12.8" r="12" s="12">
      <c r="A12" s="14" t="inlineStr">
        <is>
          <t>2021-10-22</t>
        </is>
      </c>
      <c r="B12" s="15" t="inlineStr">
        <is>
          <t>Buy</t>
        </is>
      </c>
      <c r="C12" s="16" t="n">
        <v>68.03</v>
      </c>
      <c r="D12" s="16" t="n">
        <v>68.03</v>
      </c>
      <c r="E12" s="17" t="n">
        <v>-0.1775</v>
      </c>
      <c r="F12" s="17" t="n">
        <v>-0.3029</v>
      </c>
      <c r="H12" s="16" t="n">
        <v>-10</v>
      </c>
    </row>
    <row customHeight="1" ht="12.8" r="13" s="12">
      <c r="A13" s="14" t="inlineStr">
        <is>
          <t>2021-10-22</t>
        </is>
      </c>
      <c r="B13" s="15" t="inlineStr">
        <is>
          <t>Buy</t>
        </is>
      </c>
      <c r="C13" s="16" t="n">
        <v>62.03</v>
      </c>
      <c r="D13" s="16" t="n">
        <v>62.03</v>
      </c>
      <c r="E13" s="17" t="n">
        <v>-0.1785</v>
      </c>
      <c r="F13" s="17" t="n">
        <v>-0.4814</v>
      </c>
      <c r="H13" s="16" t="n">
        <v>-10</v>
      </c>
    </row>
    <row customHeight="1" ht="12.8" r="14" s="12">
      <c r="A14" s="14" t="inlineStr">
        <is>
          <t>2021-10-22</t>
        </is>
      </c>
      <c r="B14" s="15" t="inlineStr">
        <is>
          <t>Buy</t>
        </is>
      </c>
      <c r="C14" s="16" t="n">
        <v>58.83</v>
      </c>
      <c r="D14" s="16" t="n">
        <v>58.83</v>
      </c>
      <c r="E14" s="17" t="n">
        <v>-0.1798</v>
      </c>
      <c r="F14" s="17" t="n">
        <v>-0.6612</v>
      </c>
      <c r="H14" s="16" t="n">
        <v>-10</v>
      </c>
    </row>
    <row customHeight="1" ht="12.8" r="15" s="12">
      <c r="A15" s="14" t="inlineStr">
        <is>
          <t>2021-10-27</t>
        </is>
      </c>
      <c r="B15" s="15" t="inlineStr">
        <is>
          <t>Buy</t>
        </is>
      </c>
      <c r="C15" s="16" t="n">
        <v>55.61</v>
      </c>
      <c r="D15" s="16" t="n">
        <v>55.61</v>
      </c>
      <c r="E15" s="17" t="n">
        <v>-0.1909</v>
      </c>
      <c r="F15" s="17" t="n">
        <v>-0.8521</v>
      </c>
      <c r="H15" s="16" t="n">
        <v>-10</v>
      </c>
    </row>
    <row customHeight="1" ht="12.8" r="16" s="12">
      <c r="A16" s="14" t="n">
        <v>44522</v>
      </c>
      <c r="B16" s="15" t="inlineStr">
        <is>
          <t>Buy</t>
        </is>
      </c>
      <c r="C16" s="16" t="n">
        <v>52.78</v>
      </c>
      <c r="D16" s="16" t="n">
        <v>52.78</v>
      </c>
      <c r="E16" s="17" t="n">
        <v>-0.2001</v>
      </c>
      <c r="F16" s="17" t="n">
        <v>-1.0522</v>
      </c>
      <c r="H16" s="16" t="n">
        <v>-10</v>
      </c>
    </row>
    <row customHeight="1" ht="12.8" r="17" s="12">
      <c r="A17" s="14" t="inlineStr">
        <is>
          <t>2021-11-30</t>
        </is>
      </c>
      <c r="B17" s="15" t="inlineStr">
        <is>
          <t>Buy</t>
        </is>
      </c>
      <c r="C17" s="16" t="n">
        <v>49.97</v>
      </c>
      <c r="D17" s="16" t="n">
        <v>49.97</v>
      </c>
      <c r="E17" s="17" t="n">
        <v>-0.2122</v>
      </c>
      <c r="F17" s="17" t="n">
        <v>-1.2644</v>
      </c>
      <c r="H17" s="16" t="n">
        <v>-10</v>
      </c>
    </row>
    <row customHeight="1" ht="12.8" r="18" s="12">
      <c r="A18" s="11" t="inlineStr">
        <is>
          <t>2021-12-08</t>
        </is>
      </c>
      <c r="B18" s="11" t="inlineStr">
        <is>
          <t>Sell</t>
        </is>
      </c>
      <c r="C18" s="11" t="n">
        <v>54.37</v>
      </c>
      <c r="D18" s="11" t="n">
        <v>54.37</v>
      </c>
      <c r="E18" s="11" t="n">
        <v>1.2644</v>
      </c>
      <c r="F18" s="11" t="n">
        <v>0</v>
      </c>
      <c r="H18" s="11" t="n">
        <v>68.73999999999999</v>
      </c>
    </row>
    <row customHeight="1" ht="12.8" r="19" s="12">
      <c r="A19" s="11" t="inlineStr">
        <is>
          <t>2021-12-08</t>
        </is>
      </c>
      <c r="B19" s="11" t="inlineStr">
        <is>
          <t>Buy</t>
        </is>
      </c>
      <c r="C19" s="11" t="n">
        <v>54.27</v>
      </c>
      <c r="D19" s="11" t="n">
        <v>54.27</v>
      </c>
      <c r="E19" s="11" t="n">
        <v>-0.1842</v>
      </c>
      <c r="F19" s="11" t="n">
        <v>-0.1842</v>
      </c>
      <c r="H19" s="11" t="n">
        <v>-10</v>
      </c>
    </row>
    <row customHeight="1" ht="12.8" r="20" s="12">
      <c r="A20" s="11" t="inlineStr">
        <is>
          <t>2021-12-13</t>
        </is>
      </c>
      <c r="B20" s="11" t="inlineStr">
        <is>
          <t>Buy</t>
        </is>
      </c>
      <c r="C20" s="11" t="n">
        <v>53.72</v>
      </c>
      <c r="D20" s="11" t="n">
        <v>53.72</v>
      </c>
      <c r="E20" s="11" t="n">
        <v>-0.2132</v>
      </c>
      <c r="F20" s="11" t="n">
        <v>-0.3974</v>
      </c>
      <c r="H20" s="11" t="n">
        <v>-9.99</v>
      </c>
    </row>
    <row customHeight="1" ht="12.8" r="21" s="12">
      <c r="A21" s="11" t="inlineStr">
        <is>
          <t>2021-12-15</t>
        </is>
      </c>
      <c r="B21" s="11" t="inlineStr">
        <is>
          <t>Buy</t>
        </is>
      </c>
      <c r="C21" s="11" t="n">
        <v>53.19</v>
      </c>
      <c r="D21" s="11" t="n">
        <v>53.19</v>
      </c>
      <c r="E21" s="11" t="n">
        <v>-0.2234</v>
      </c>
      <c r="F21" s="11" t="n">
        <v>-0.6208</v>
      </c>
      <c r="H21" s="11" t="n">
        <v>-10</v>
      </c>
    </row>
    <row customHeight="1" ht="12.8" r="22" s="12">
      <c r="A22" s="11" t="inlineStr">
        <is>
          <t>2022-01-04</t>
        </is>
      </c>
      <c r="B22" s="11" t="inlineStr">
        <is>
          <t>Buy</t>
        </is>
      </c>
      <c r="C22" s="11" t="n">
        <v>52.65</v>
      </c>
      <c r="D22" s="11" t="n">
        <v>52.65</v>
      </c>
      <c r="E22" s="11" t="n">
        <v>-0.8733</v>
      </c>
      <c r="F22" s="11" t="n">
        <v>-0.8733</v>
      </c>
      <c r="H22" s="11" t="n">
        <v>-10.76</v>
      </c>
    </row>
    <row customHeight="1" ht="12.8" r="23" s="12">
      <c r="A23" s="11" t="inlineStr">
        <is>
          <t>2022-01-05</t>
        </is>
      </c>
      <c r="B23" s="11" t="inlineStr">
        <is>
          <t>Buy</t>
        </is>
      </c>
      <c r="C23" s="11" t="n">
        <v>52.1235</v>
      </c>
      <c r="D23" s="11" t="n">
        <v>52.1235</v>
      </c>
      <c r="E23" s="17" t="n">
        <v>-0.2335</v>
      </c>
      <c r="F23" s="17" t="n">
        <v>-1.1068</v>
      </c>
      <c r="H23" s="16" t="n">
        <v>-10</v>
      </c>
    </row>
    <row customHeight="1" ht="12.8" r="24" s="12">
      <c r="A24" s="11" t="inlineStr">
        <is>
          <t>2022-01-05</t>
        </is>
      </c>
      <c r="B24" s="11" t="inlineStr">
        <is>
          <t>Buy</t>
        </is>
      </c>
      <c r="C24" s="11" t="n">
        <v>51.6</v>
      </c>
      <c r="D24" s="11" t="n">
        <v>51.6</v>
      </c>
      <c r="E24" s="11" t="n">
        <v>-0.2434</v>
      </c>
      <c r="F24" s="11" t="n">
        <v>-1.3502</v>
      </c>
      <c r="H24" s="11" t="n">
        <v>-10.054854</v>
      </c>
    </row>
    <row customHeight="1" ht="12.8" r="25" s="12">
      <c r="A25" s="11" t="inlineStr">
        <is>
          <t>2022-01-05</t>
        </is>
      </c>
      <c r="B25" s="11" t="inlineStr">
        <is>
          <t>Buy</t>
        </is>
      </c>
      <c r="C25" s="11" t="n">
        <v>41.33</v>
      </c>
      <c r="D25" s="11" t="n">
        <v>51.08</v>
      </c>
      <c r="E25" s="11" t="n">
        <v>-0.2419</v>
      </c>
      <c r="F25" s="11" t="n">
        <v>-1.5921</v>
      </c>
      <c r="H25" s="11" t="n">
        <v>-10</v>
      </c>
    </row>
    <row customHeight="1" ht="12.8" r="26" s="12">
      <c r="A26" s="11" t="inlineStr">
        <is>
          <t>2022-01-11</t>
        </is>
      </c>
      <c r="B26" s="11" t="inlineStr">
        <is>
          <t>Sell</t>
        </is>
      </c>
      <c r="C26" s="11" t="n">
        <v>43.18</v>
      </c>
      <c r="E26" s="11" t="n">
        <v>1.5921</v>
      </c>
      <c r="F26" s="11" t="n">
        <v>0</v>
      </c>
      <c r="H26" s="11" t="n">
        <v>68.92</v>
      </c>
    </row>
    <row customHeight="1" ht="12.8" r="27" s="12">
      <c r="A27" s="11" t="inlineStr">
        <is>
          <t>2022-01-11</t>
        </is>
      </c>
      <c r="B27" s="11" t="inlineStr">
        <is>
          <t>Buy</t>
        </is>
      </c>
      <c r="C27" s="11" t="n">
        <v>43.14</v>
      </c>
      <c r="E27" s="11" t="n">
        <v>-0.2316</v>
      </c>
      <c r="F27" s="11" t="n">
        <v>-0.2316</v>
      </c>
      <c r="H27" s="11" t="n">
        <v>-10.02</v>
      </c>
    </row>
    <row customHeight="1" ht="12.8" r="28" s="12">
      <c r="A28" s="11" t="inlineStr">
        <is>
          <t>2022-01-14</t>
        </is>
      </c>
      <c r="B28" s="11" t="inlineStr">
        <is>
          <t>Buy</t>
        </is>
      </c>
      <c r="C28" s="11" t="n">
        <v>36.84</v>
      </c>
      <c r="D28" s="11" t="n">
        <v>36.84</v>
      </c>
      <c r="E28" s="11" t="n">
        <v>-0.2706</v>
      </c>
      <c r="F28" s="11" t="n">
        <v>-0.5022</v>
      </c>
      <c r="H28" s="11" t="n">
        <v>-9.970000000000001</v>
      </c>
    </row>
    <row customHeight="1" ht="12.8" r="29" s="12">
      <c r="A29" s="11" t="inlineStr">
        <is>
          <t>2022-01-21</t>
        </is>
      </c>
      <c r="B29" s="11" t="inlineStr">
        <is>
          <t>Buy</t>
        </is>
      </c>
      <c r="C29" s="11" t="n">
        <v>32.68</v>
      </c>
      <c r="D29" s="11" t="n">
        <v>32.68</v>
      </c>
      <c r="E29" s="11" t="n">
        <v>-0.3062</v>
      </c>
      <c r="F29" s="11" t="n">
        <v>-0.8084</v>
      </c>
      <c r="H29" s="11" t="n">
        <v>-10.01</v>
      </c>
    </row>
    <row customHeight="1" ht="12.8" r="30" s="12">
      <c r="A30" s="11" t="inlineStr">
        <is>
          <t>2022-01-28</t>
        </is>
      </c>
      <c r="B30" s="11" t="inlineStr">
        <is>
          <t>Buy</t>
        </is>
      </c>
      <c r="C30" s="11" t="n">
        <v>28.61</v>
      </c>
      <c r="D30" s="11" t="n">
        <v>28.61</v>
      </c>
      <c r="E30" s="11" t="n">
        <v>-0.3516</v>
      </c>
      <c r="F30" s="11" t="n">
        <v>-1.16</v>
      </c>
      <c r="H30" s="11" t="n">
        <v>-10.06</v>
      </c>
    </row>
    <row customHeight="1" ht="12.8" r="31" s="12">
      <c r="A31" s="11" t="inlineStr">
        <is>
          <t>2022-02-03</t>
        </is>
      </c>
      <c r="B31" s="11" t="inlineStr">
        <is>
          <t>Buy</t>
        </is>
      </c>
      <c r="C31" s="11" t="n">
        <v>25.54</v>
      </c>
      <c r="D31" s="11" t="n">
        <v>25.54</v>
      </c>
      <c r="E31" s="11" t="n">
        <v>-0.3922</v>
      </c>
      <c r="F31" s="11" t="n">
        <v>-1.5522</v>
      </c>
      <c r="H31" s="11" t="n">
        <v>-10.02</v>
      </c>
    </row>
    <row customHeight="1" ht="12.8" r="32" s="12">
      <c r="A32" s="11" t="inlineStr">
        <is>
          <t>2022-02-04</t>
        </is>
      </c>
      <c r="B32" s="11" t="inlineStr">
        <is>
          <t>Sell</t>
        </is>
      </c>
      <c r="C32" s="11" t="n">
        <v>36.6</v>
      </c>
      <c r="E32" s="11" t="n">
        <v>1.5522</v>
      </c>
      <c r="F32" s="11" t="n">
        <v>0</v>
      </c>
      <c r="H32" s="11" t="n">
        <v>56.81</v>
      </c>
    </row>
    <row customHeight="1" ht="12.8" r="33" s="12">
      <c r="A33" s="11" t="inlineStr">
        <is>
          <t>2022-02-04</t>
        </is>
      </c>
      <c r="B33" s="11" t="inlineStr">
        <is>
          <t>Buy</t>
        </is>
      </c>
      <c r="C33" s="11" t="n">
        <v>36.7</v>
      </c>
      <c r="E33" s="11" t="n">
        <v>-0.2736</v>
      </c>
      <c r="F33" s="11" t="n">
        <v>-0.2736</v>
      </c>
      <c r="H33" s="11" t="n">
        <v>-10.04</v>
      </c>
    </row>
    <row customHeight="1" ht="12.8" r="34" s="12">
      <c r="A34" s="11" t="inlineStr">
        <is>
          <t>2022-02-04</t>
        </is>
      </c>
      <c r="B34" s="11" t="inlineStr">
        <is>
          <t>Sell</t>
        </is>
      </c>
      <c r="C34" s="11" t="n">
        <v>39.29</v>
      </c>
      <c r="E34" s="11" t="n">
        <v>0.2736</v>
      </c>
      <c r="F34" s="11" t="n">
        <v>0</v>
      </c>
      <c r="H34" s="11" t="n">
        <v>10.75</v>
      </c>
    </row>
    <row customHeight="1" ht="12.8" r="35" s="12">
      <c r="A35" s="11" t="inlineStr">
        <is>
          <t>2022-02-07</t>
        </is>
      </c>
      <c r="B35" s="11" t="inlineStr">
        <is>
          <t>Buy</t>
        </is>
      </c>
      <c r="C35" s="11" t="n">
        <v>39.01</v>
      </c>
      <c r="E35" s="11" t="n">
        <v>-0.2586</v>
      </c>
      <c r="F35" s="11" t="n">
        <v>-0.2586</v>
      </c>
      <c r="H35" s="11" t="n">
        <v>-10.09</v>
      </c>
    </row>
    <row customHeight="1" ht="12.8" r="36" s="12">
      <c r="A36" s="11" t="inlineStr">
        <is>
          <t>2022-02-10</t>
        </is>
      </c>
      <c r="B36" s="11" t="inlineStr">
        <is>
          <t>Sell</t>
        </is>
      </c>
      <c r="C36" s="11" t="n">
        <v>41.22</v>
      </c>
      <c r="E36" s="11" t="n">
        <v>0.2586</v>
      </c>
      <c r="F36" s="11" t="n">
        <v>0</v>
      </c>
      <c r="H36" s="11" t="n">
        <v>10.66</v>
      </c>
    </row>
    <row customHeight="1" ht="12.8" r="37" s="12">
      <c r="A37" s="11" t="inlineStr">
        <is>
          <t>2022-02-10</t>
        </is>
      </c>
      <c r="B37" s="11" t="inlineStr">
        <is>
          <t>Buy</t>
        </is>
      </c>
      <c r="C37" s="11" t="n">
        <v>41.56</v>
      </c>
      <c r="E37" s="11" t="n">
        <v>-0.2413</v>
      </c>
      <c r="F37" s="11" t="n">
        <v>-0.2413</v>
      </c>
      <c r="H37" s="11" t="n">
        <v>-10.03</v>
      </c>
    </row>
    <row customHeight="1" ht="12.8" r="38" s="12">
      <c r="A38" s="11" t="inlineStr">
        <is>
          <t>2022-02-22</t>
        </is>
      </c>
      <c r="B38" s="11" t="inlineStr">
        <is>
          <t>Buy</t>
        </is>
      </c>
      <c r="C38" s="11" t="n">
        <v>37.05</v>
      </c>
      <c r="D38" s="11" t="n">
        <v>37.05</v>
      </c>
      <c r="E38" s="11" t="n">
        <v>-0.2708</v>
      </c>
      <c r="F38" s="11" t="n">
        <v>-0.5121</v>
      </c>
      <c r="H38" s="11" t="n">
        <v>-10.03</v>
      </c>
    </row>
    <row customHeight="1" ht="12.8" r="39" s="12">
      <c r="A39" s="11" t="inlineStr">
        <is>
          <t>2022-03-04</t>
        </is>
      </c>
      <c r="B39" s="11" t="inlineStr">
        <is>
          <t>Buy</t>
        </is>
      </c>
      <c r="C39" s="11" t="n">
        <v>33.34</v>
      </c>
      <c r="D39" s="11" t="n">
        <v>33.34</v>
      </c>
      <c r="E39" s="11" t="n">
        <v>-0.3</v>
      </c>
      <c r="F39" s="11" t="n">
        <v>-0.8121</v>
      </c>
      <c r="H39" s="11" t="n">
        <v>-10</v>
      </c>
    </row>
    <row customHeight="1" ht="12.8" r="40" s="12">
      <c r="A40" s="11" t="inlineStr">
        <is>
          <t>2022-03-11</t>
        </is>
      </c>
      <c r="B40" s="11" t="inlineStr">
        <is>
          <t>Buy</t>
        </is>
      </c>
      <c r="C40" s="11" t="n">
        <v>29.96</v>
      </c>
      <c r="D40" s="11" t="n">
        <v>29.96</v>
      </c>
      <c r="E40" s="11" t="n">
        <v>-0.3339</v>
      </c>
      <c r="F40" s="11" t="n">
        <v>-1.146</v>
      </c>
      <c r="H40" s="11" t="n">
        <v>-10</v>
      </c>
    </row>
    <row customHeight="1" ht="12.8" r="41" s="12">
      <c r="A41" s="11" t="inlineStr">
        <is>
          <t>2022-03-23</t>
        </is>
      </c>
      <c r="B41" s="11" t="inlineStr">
        <is>
          <t>Sell</t>
        </is>
      </c>
      <c r="C41" s="11" t="n">
        <v>36.75</v>
      </c>
      <c r="E41" s="11" t="n">
        <v>1.146</v>
      </c>
      <c r="F41" s="11" t="n">
        <v>0</v>
      </c>
      <c r="H41" s="11" t="n">
        <v>42.12</v>
      </c>
    </row>
    <row customHeight="1" ht="12.8" r="42" s="12">
      <c r="A42" s="11" t="inlineStr">
        <is>
          <t>2022-03-28</t>
        </is>
      </c>
      <c r="B42" s="11" t="inlineStr">
        <is>
          <t>Buy</t>
        </is>
      </c>
      <c r="C42" s="11" t="n">
        <v>35.83</v>
      </c>
      <c r="E42" s="11" t="n">
        <v>-0.5582</v>
      </c>
      <c r="F42" s="11" t="n">
        <v>-0.5582</v>
      </c>
      <c r="H42" s="11" t="n">
        <v>-20</v>
      </c>
    </row>
    <row customHeight="1" ht="12.8" r="43" s="12">
      <c r="A43" s="11" t="inlineStr">
        <is>
          <t>2022-03-29</t>
        </is>
      </c>
      <c r="B43" s="11" t="inlineStr">
        <is>
          <t>Sell</t>
        </is>
      </c>
      <c r="C43" s="11" t="n">
        <v>37.65</v>
      </c>
      <c r="E43" s="11" t="n">
        <v>0.5582</v>
      </c>
      <c r="F43" s="11" t="n">
        <v>0</v>
      </c>
      <c r="H43" s="11" t="n">
        <v>21.02</v>
      </c>
    </row>
    <row customHeight="1" ht="12.8" r="44" s="12">
      <c r="A44" s="11" t="inlineStr">
        <is>
          <t>2022-03-29</t>
        </is>
      </c>
      <c r="B44" s="11" t="inlineStr">
        <is>
          <t>Buy</t>
        </is>
      </c>
      <c r="C44" s="11" t="n">
        <v>38.06</v>
      </c>
      <c r="E44" s="11" t="n">
        <v>-0.5266</v>
      </c>
      <c r="F44" s="11" t="n">
        <v>-0.5266</v>
      </c>
      <c r="H44" s="11" t="n">
        <v>-20.04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61.xml><?xml version="1.0" encoding="utf-8"?>
<worksheet xmlns="http://schemas.openxmlformats.org/spreadsheetml/2006/main">
  <sheetPr filterMode="0">
    <outlinePr summaryBelow="1" summaryRight="1"/>
    <pageSetUpPr fitToPage="0"/>
  </sheetPr>
  <dimension ref="A1:AJ87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62" xSplit="0" ySplit="1"/>
      <selection activeCell="A1" activeCellId="0" pane="topLeft" sqref="A1"/>
      <selection activeCell="I63" activeCellId="0" pane="bottomLeft" sqref="I63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Virgin Galactic Holdings, Inc.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SUMPRODUCT(YEAR(A3:A998)=2021,MONTH(A3:A998)=5,H3:H998)</f>
        <v/>
      </c>
      <c r="W2" s="15" t="inlineStr">
        <is>
          <t>June</t>
        </is>
      </c>
      <c r="X2" s="16">
        <f>SUMPRODUCT(YEAR(A3:A998)=2021,MONTH(A3:A998)=6,H3:H998)</f>
        <v/>
      </c>
      <c r="Y2" s="15" t="inlineStr">
        <is>
          <t>July</t>
        </is>
      </c>
      <c r="Z2" s="16">
        <f>SUMPRODUCT(YEAR(A3:A998)=2021,MONTH(A3:A998)=7,H3:H998)</f>
        <v/>
      </c>
      <c r="AA2" s="15" t="inlineStr">
        <is>
          <t>August</t>
        </is>
      </c>
      <c r="AB2" s="16">
        <f>SUMPRODUCT(YEAR(A3:A998)=2021,YEAR(A3:A998)=2021,MONTH(A3:A998)=8,H3:H998)</f>
        <v/>
      </c>
      <c r="AC2" s="15" t="inlineStr">
        <is>
          <t>September</t>
        </is>
      </c>
      <c r="AD2" s="16">
        <f>SUMPRODUCT(YEAR(A3:A998)=2021,MONTH(A3:A998)=9,H3:H998)</f>
        <v/>
      </c>
      <c r="AE2" s="15" t="inlineStr">
        <is>
          <t>October</t>
        </is>
      </c>
      <c r="AF2" s="16">
        <f>SUMPRODUCT(YEAR(A3:A998)=2021,MONTH(A3:A998)=10,H3:H998)</f>
        <v/>
      </c>
      <c r="AG2" s="15" t="inlineStr">
        <is>
          <t>November</t>
        </is>
      </c>
      <c r="AH2" s="16">
        <f>SUMPRODUCT(YEAR(A3:A998)=2021,MONTH(A3:A998)=11,H3:H998)</f>
        <v/>
      </c>
      <c r="AI2" s="15" t="inlineStr">
        <is>
          <t>December</t>
        </is>
      </c>
      <c r="AJ2" s="16">
        <f>SUMPRODUCT(YEAR(A3:A998)=2021,MONTH(A3:A998)=12,H3:H998)</f>
        <v/>
      </c>
    </row>
    <row customHeight="1" ht="15" r="3" s="12">
      <c r="A3" s="14" t="n">
        <v>44344</v>
      </c>
      <c r="B3" s="15" t="inlineStr">
        <is>
          <t>Buy</t>
        </is>
      </c>
      <c r="C3" s="16" t="n">
        <v>31.7143</v>
      </c>
      <c r="D3" s="16" t="n">
        <v>31.7143</v>
      </c>
      <c r="E3" s="17" t="n">
        <v>-0.315</v>
      </c>
      <c r="F3" s="17" t="n">
        <v>-0.315</v>
      </c>
      <c r="H3" s="16" t="n">
        <v>-9.9886</v>
      </c>
      <c r="L3" s="15" t="n">
        <v>2022</v>
      </c>
      <c r="M3" s="15" t="inlineStr">
        <is>
          <t>January</t>
        </is>
      </c>
      <c r="N3" s="16">
        <f>SUMPRODUCT(YEAR(A4:A942)=2022,MONTH(A4:A942)=1,H4:H942)</f>
        <v/>
      </c>
      <c r="O3" s="15" t="inlineStr">
        <is>
          <t>February</t>
        </is>
      </c>
      <c r="P3" s="15">
        <f>SUMPRODUCT(YEAR(A4:A942)=2022,MONTH(A4:A942)=2,H4:H942)</f>
        <v/>
      </c>
      <c r="Q3" s="15" t="inlineStr">
        <is>
          <t>March</t>
        </is>
      </c>
      <c r="R3" s="15">
        <f>SUMPRODUCT(YEAR(A4:A942)=2022,MONTH(A4:A942)=3,H4:H942)</f>
        <v/>
      </c>
      <c r="S3" s="15" t="inlineStr">
        <is>
          <t>April</t>
        </is>
      </c>
      <c r="T3" s="15">
        <f>SUMPRODUCT(YEAR(A4:A942)=2022,MONTH(A4:A942)=4,H4:H942)</f>
        <v/>
      </c>
      <c r="U3" s="15" t="inlineStr">
        <is>
          <t>May</t>
        </is>
      </c>
      <c r="V3" s="16">
        <f>SUMPRODUCT(YEAR(A4:A942)=2022,MONTH(A4:A942)=5,H4:H942)</f>
        <v/>
      </c>
      <c r="W3" s="15" t="inlineStr">
        <is>
          <t>June</t>
        </is>
      </c>
      <c r="X3" s="16">
        <f>SUMPRODUCT(YEAR(A4:A942)=2022,MONTH(A4:A942)=6,H4:H942)</f>
        <v/>
      </c>
      <c r="Y3" s="15" t="inlineStr">
        <is>
          <t>July</t>
        </is>
      </c>
      <c r="Z3" s="16">
        <f>SUMPRODUCT(YEAR(A4:A942)=2022,MONTH(A4:A942)=7,H4:H942)</f>
        <v/>
      </c>
      <c r="AA3" s="15" t="inlineStr">
        <is>
          <t>August</t>
        </is>
      </c>
      <c r="AB3" s="16">
        <f>SUMPRODUCT(YEAR(A4:A942)=2022,YEAR(A4:A942)=2021,MONTH(A4:A942)=8,H4:H942)</f>
        <v/>
      </c>
      <c r="AC3" s="15" t="inlineStr">
        <is>
          <t>September</t>
        </is>
      </c>
      <c r="AD3" s="16">
        <f>SUMPRODUCT(YEAR(A4:A942)=2022,MONTH(A4:A942)=9,H4:H942)</f>
        <v/>
      </c>
      <c r="AE3" s="15" t="inlineStr">
        <is>
          <t>October</t>
        </is>
      </c>
      <c r="AF3" s="16">
        <f>SUMPRODUCT(YEAR(A4:A942)=2022,MONTH(A4:A942)=10,H4:H942)</f>
        <v/>
      </c>
      <c r="AG3" s="15" t="inlineStr">
        <is>
          <t>November</t>
        </is>
      </c>
      <c r="AH3" s="16">
        <f>SUMPRODUCT(YEAR(A4:A942)=2022,MONTH(A4:A942)=11,H4:H942)</f>
        <v/>
      </c>
      <c r="AI3" s="15" t="inlineStr">
        <is>
          <t>December</t>
        </is>
      </c>
      <c r="AJ3" s="16">
        <f>SUMPRODUCT(YEAR(A4:A942)=2022,MONTH(A4:A942)=12,H4:H942)</f>
        <v/>
      </c>
    </row>
    <row customHeight="1" ht="12.8" r="4" s="12">
      <c r="A4" s="14" t="n">
        <v>44348</v>
      </c>
      <c r="B4" s="15" t="inlineStr">
        <is>
          <t>Buy</t>
        </is>
      </c>
      <c r="C4" s="16" t="n">
        <v>28.15</v>
      </c>
      <c r="D4" s="16" t="n">
        <v>28.15</v>
      </c>
      <c r="E4" s="17" t="n">
        <v>-0.3552</v>
      </c>
      <c r="F4" s="17" t="n">
        <v>-0.3552</v>
      </c>
      <c r="H4" s="16" t="n">
        <v>-9.998799999999999</v>
      </c>
    </row>
    <row customHeight="1" ht="12.8" r="5" s="12">
      <c r="A5" s="14" t="n">
        <v>44348</v>
      </c>
      <c r="B5" s="15" t="inlineStr">
        <is>
          <t>Sell</t>
        </is>
      </c>
      <c r="C5" s="16" t="n">
        <v>30.558</v>
      </c>
      <c r="D5" s="16" t="n">
        <v>30.558</v>
      </c>
      <c r="E5" s="17" t="n">
        <v>0.6702</v>
      </c>
      <c r="F5" s="17" t="n">
        <v>0.6702</v>
      </c>
      <c r="H5" s="16" t="n">
        <v>20.4799716</v>
      </c>
    </row>
    <row customHeight="1" ht="12.8" r="6" s="12">
      <c r="A6" s="14" t="n">
        <v>44348</v>
      </c>
      <c r="B6" s="15" t="inlineStr">
        <is>
          <t>Buy</t>
        </is>
      </c>
      <c r="C6" s="16" t="n">
        <v>28.61</v>
      </c>
      <c r="D6" s="16" t="n">
        <v>28.61</v>
      </c>
      <c r="E6" s="17" t="n">
        <v>-0.3436</v>
      </c>
      <c r="F6" s="17" t="n">
        <v>-0.3436</v>
      </c>
      <c r="H6" s="16" t="n">
        <v>-9.83</v>
      </c>
    </row>
    <row customHeight="1" ht="12.8" r="7" s="12">
      <c r="A7" s="14" t="n">
        <v>44349</v>
      </c>
      <c r="B7" s="15" t="inlineStr">
        <is>
          <t>Sell</t>
        </is>
      </c>
      <c r="C7" s="16" t="n">
        <v>31.752</v>
      </c>
      <c r="D7" s="16" t="n">
        <v>31.752</v>
      </c>
      <c r="E7" s="17" t="n">
        <v>0.3436</v>
      </c>
      <c r="F7" s="17" t="n">
        <v>0.3436</v>
      </c>
      <c r="H7" s="16" t="n">
        <v>10.9099872</v>
      </c>
    </row>
    <row customHeight="1" ht="12.8" r="8" s="12">
      <c r="A8" s="14" t="n">
        <v>44349</v>
      </c>
      <c r="B8" s="15" t="inlineStr">
        <is>
          <t>Buy</t>
        </is>
      </c>
      <c r="C8" s="16" t="n">
        <v>31.5358</v>
      </c>
      <c r="D8" s="16" t="n">
        <v>31.5358</v>
      </c>
      <c r="E8" s="17" t="n">
        <v>-0.3171</v>
      </c>
      <c r="F8" s="17" t="n">
        <v>0.3171</v>
      </c>
      <c r="H8" s="16" t="n">
        <v>-10.00000218</v>
      </c>
    </row>
    <row customHeight="1" ht="12.8" r="9" s="12">
      <c r="A9" s="14" t="n">
        <v>44350</v>
      </c>
      <c r="B9" s="15" t="inlineStr">
        <is>
          <t>Sell</t>
        </is>
      </c>
      <c r="C9" s="16" t="n">
        <v>33.3018</v>
      </c>
      <c r="D9" s="16" t="n">
        <v>33.3018</v>
      </c>
      <c r="E9" s="17" t="n">
        <v>0.3171</v>
      </c>
      <c r="F9" s="17" t="n">
        <v>0.3171</v>
      </c>
      <c r="H9" s="16" t="n">
        <v>10.56000078</v>
      </c>
    </row>
    <row customHeight="1" ht="12.8" r="10" s="12">
      <c r="A10" s="14" t="n">
        <v>44350</v>
      </c>
      <c r="B10" s="15" t="inlineStr">
        <is>
          <t>Buy</t>
        </is>
      </c>
      <c r="C10" s="16" t="n">
        <v>32.4465</v>
      </c>
      <c r="D10" s="16" t="n">
        <v>32.4465</v>
      </c>
      <c r="E10" s="17" t="n">
        <v>-0.3082</v>
      </c>
      <c r="F10" s="17" t="n">
        <v>-0.3082</v>
      </c>
      <c r="H10" s="16" t="n">
        <v>-10.0000113</v>
      </c>
    </row>
    <row customHeight="1" ht="12.8" r="11" s="12">
      <c r="A11" s="14" t="n">
        <v>44354</v>
      </c>
      <c r="B11" s="15" t="inlineStr">
        <is>
          <t>Sell</t>
        </is>
      </c>
      <c r="C11" s="16" t="n">
        <v>34.1661</v>
      </c>
      <c r="D11" s="16" t="n">
        <v>34.1661</v>
      </c>
      <c r="E11" s="17" t="n">
        <v>0.3082</v>
      </c>
      <c r="F11" s="17" t="n">
        <v>0.3082</v>
      </c>
      <c r="H11" s="16" t="n">
        <v>10.52999202</v>
      </c>
    </row>
    <row customHeight="1" ht="12.8" r="12" s="12">
      <c r="A12" s="14" t="n">
        <v>44356</v>
      </c>
      <c r="B12" s="15" t="inlineStr">
        <is>
          <t>Buy</t>
        </is>
      </c>
      <c r="C12" s="16" t="n">
        <v>36.1272</v>
      </c>
      <c r="D12" s="16" t="n">
        <v>36.1272</v>
      </c>
      <c r="E12" s="17" t="n">
        <v>-0.2768</v>
      </c>
      <c r="F12" s="17" t="n">
        <v>-0.2768</v>
      </c>
      <c r="H12" s="16" t="n">
        <v>-10.00000896</v>
      </c>
    </row>
    <row customHeight="1" ht="12.8" r="13" s="12">
      <c r="A13" s="14" t="n">
        <v>44369</v>
      </c>
      <c r="B13" s="15" t="inlineStr">
        <is>
          <t>Sell</t>
        </is>
      </c>
      <c r="C13" s="16" t="n">
        <v>38.5838</v>
      </c>
      <c r="D13" s="16" t="n">
        <v>38.5838</v>
      </c>
      <c r="E13" s="17" t="n">
        <v>0.2768</v>
      </c>
      <c r="F13" s="17" t="n">
        <v>0.2768</v>
      </c>
      <c r="H13" s="16" t="n">
        <v>10.67999584</v>
      </c>
    </row>
    <row customHeight="1" ht="12.8" r="14" s="12">
      <c r="A14" s="14" t="n">
        <v>44369</v>
      </c>
      <c r="B14" s="15" t="inlineStr">
        <is>
          <t>Buy</t>
        </is>
      </c>
      <c r="C14" s="16" t="n">
        <v>39.1543</v>
      </c>
      <c r="D14" s="16" t="n">
        <v>39.1543</v>
      </c>
      <c r="E14" s="17" t="n">
        <v>-0.2554</v>
      </c>
      <c r="F14" s="17" t="n">
        <v>-0.2554</v>
      </c>
      <c r="H14" s="16" t="n">
        <v>-10.00000822</v>
      </c>
    </row>
    <row customHeight="1" ht="12.8" r="15" s="12">
      <c r="A15" s="14" t="n">
        <v>44372</v>
      </c>
      <c r="B15" s="15" t="inlineStr">
        <is>
          <t>Sell</t>
        </is>
      </c>
      <c r="C15" s="16" t="n">
        <v>51.2921</v>
      </c>
      <c r="D15" s="16" t="n">
        <v>51.2921</v>
      </c>
      <c r="E15" s="17" t="n">
        <v>0.2554</v>
      </c>
      <c r="F15" s="17" t="n">
        <v>0.2554</v>
      </c>
      <c r="H15" s="16" t="n">
        <v>13.10000234</v>
      </c>
    </row>
    <row customHeight="1" ht="12.8" r="16" s="12">
      <c r="A16" s="14" t="n">
        <v>44372</v>
      </c>
      <c r="B16" s="15" t="inlineStr">
        <is>
          <t>Buy</t>
        </is>
      </c>
      <c r="C16" s="16" t="n">
        <v>53.1632</v>
      </c>
      <c r="D16" s="16" t="n">
        <v>53.1632</v>
      </c>
      <c r="E16" s="17" t="n">
        <v>-0.1881</v>
      </c>
      <c r="F16" s="17" t="n">
        <v>-0.1881</v>
      </c>
      <c r="H16" s="16" t="n">
        <v>-9.99999792</v>
      </c>
    </row>
    <row customHeight="1" ht="12.8" r="17" s="12">
      <c r="A17" s="14" t="n">
        <v>44376</v>
      </c>
      <c r="B17" s="15" t="inlineStr">
        <is>
          <t>Buy</t>
        </is>
      </c>
      <c r="C17" s="16" t="n">
        <v>52.501</v>
      </c>
      <c r="D17" s="16" t="n">
        <v>52.501</v>
      </c>
      <c r="E17" s="17" t="n">
        <v>-0.2147</v>
      </c>
      <c r="F17" s="17" t="n">
        <v>-0.4028</v>
      </c>
      <c r="H17" s="16" t="n">
        <v>-10</v>
      </c>
    </row>
    <row customHeight="1" ht="12.8" r="18" s="12">
      <c r="A18" s="14" t="n">
        <v>44377</v>
      </c>
      <c r="B18" s="15" t="inlineStr">
        <is>
          <t>Buy</t>
        </is>
      </c>
      <c r="C18" s="16" t="n">
        <v>51.95</v>
      </c>
      <c r="D18" s="16" t="n">
        <v>51.95</v>
      </c>
      <c r="E18" s="17" t="n">
        <v>-0.2157</v>
      </c>
      <c r="F18" s="17" t="n">
        <v>-0.6185</v>
      </c>
      <c r="H18" s="16" t="n">
        <v>-10</v>
      </c>
    </row>
    <row customHeight="1" ht="12.8" r="19" s="12">
      <c r="A19" s="14" t="n">
        <v>44377</v>
      </c>
      <c r="B19" s="15" t="inlineStr">
        <is>
          <t>Buy</t>
        </is>
      </c>
      <c r="C19" s="16" t="n">
        <v>51.9015</v>
      </c>
      <c r="D19" s="16" t="n">
        <v>51.9015</v>
      </c>
      <c r="E19" s="17" t="n">
        <v>-0.2176</v>
      </c>
      <c r="F19" s="17" t="n">
        <v>-0.8361</v>
      </c>
      <c r="H19" s="16" t="n">
        <v>-10</v>
      </c>
    </row>
    <row customHeight="1" ht="12.8" r="20" s="12">
      <c r="A20" s="14" t="n">
        <v>44378</v>
      </c>
      <c r="B20" s="15" t="inlineStr">
        <is>
          <t>Buy</t>
        </is>
      </c>
      <c r="C20" s="16" t="n">
        <v>50.75</v>
      </c>
      <c r="D20" s="16" t="n">
        <v>50.75</v>
      </c>
      <c r="E20" s="17" t="n">
        <v>-0.2238</v>
      </c>
      <c r="F20" s="17" t="n">
        <v>-1.0599</v>
      </c>
      <c r="H20" s="16" t="n">
        <v>-10</v>
      </c>
    </row>
    <row customHeight="1" ht="12.8" r="21" s="12">
      <c r="A21" s="14" t="n">
        <v>44378</v>
      </c>
      <c r="B21" s="15" t="inlineStr">
        <is>
          <t>Buy</t>
        </is>
      </c>
      <c r="C21" s="16" t="n">
        <v>30.890055</v>
      </c>
      <c r="D21" s="16" t="n">
        <v>30.890055</v>
      </c>
      <c r="E21" s="17" t="n">
        <v>-0.2278</v>
      </c>
      <c r="F21" s="17" t="n">
        <v>-1.2877</v>
      </c>
      <c r="H21" s="16" t="n">
        <v>-10</v>
      </c>
    </row>
    <row customHeight="1" ht="12.8" r="22" s="12">
      <c r="A22" s="14" t="n">
        <v>44378</v>
      </c>
      <c r="B22" s="15" t="inlineStr">
        <is>
          <t>Sell</t>
        </is>
      </c>
      <c r="C22" s="16" t="n">
        <v>43.9699</v>
      </c>
      <c r="D22" s="16" t="n">
        <v>43.9699</v>
      </c>
      <c r="E22" s="17" t="n">
        <v>1.2877</v>
      </c>
      <c r="F22" s="17" t="n">
        <v>1.2877</v>
      </c>
      <c r="H22" s="16" t="n">
        <v>56.62004023</v>
      </c>
    </row>
    <row customHeight="1" ht="12.8" r="23" s="12">
      <c r="A23" s="14" t="n">
        <v>44378</v>
      </c>
      <c r="B23" s="15" t="inlineStr">
        <is>
          <t>Buy</t>
        </is>
      </c>
      <c r="C23" s="16" t="n">
        <v>43.7063</v>
      </c>
      <c r="D23" s="16" t="n">
        <v>43.7063</v>
      </c>
      <c r="E23" s="17" t="n">
        <v>-0.2288</v>
      </c>
      <c r="F23" s="17" t="n">
        <v>-0.2288</v>
      </c>
      <c r="H23" s="16" t="n">
        <v>-10.00000144</v>
      </c>
    </row>
    <row customHeight="1" ht="12.8" r="24" s="12">
      <c r="A24" s="14" t="n">
        <v>44379</v>
      </c>
      <c r="B24" s="15" t="inlineStr">
        <is>
          <t>Sell</t>
        </is>
      </c>
      <c r="C24" s="16" t="n">
        <v>49.1696</v>
      </c>
      <c r="D24" s="16" t="n">
        <v>49.1696</v>
      </c>
      <c r="E24" s="17" t="n">
        <v>0.2288</v>
      </c>
      <c r="F24" s="17" t="n">
        <v>0.2288</v>
      </c>
      <c r="H24" s="16" t="n">
        <v>11.25000448</v>
      </c>
    </row>
    <row customHeight="1" ht="12.8" r="25" s="12">
      <c r="A25" s="14" t="n">
        <v>44379</v>
      </c>
      <c r="B25" s="15" t="inlineStr">
        <is>
          <t>Buy</t>
        </is>
      </c>
      <c r="C25" s="16" t="n">
        <v>49.2611</v>
      </c>
      <c r="D25" s="16" t="n">
        <v>49.2611</v>
      </c>
      <c r="E25" s="17" t="n">
        <v>-0.203</v>
      </c>
      <c r="F25" s="17" t="n">
        <v>-0.203</v>
      </c>
      <c r="H25" s="16" t="n">
        <v>-10.0000033</v>
      </c>
    </row>
    <row customHeight="1" ht="12.8" r="26" s="12">
      <c r="A26" s="14" t="n">
        <v>44384</v>
      </c>
      <c r="B26" s="15" t="inlineStr">
        <is>
          <t>Buy</t>
        </is>
      </c>
      <c r="C26" s="16" t="n">
        <v>46.3206</v>
      </c>
      <c r="D26" s="16" t="n">
        <v>46.3206</v>
      </c>
      <c r="E26" s="17" t="n">
        <v>-0.2307</v>
      </c>
      <c r="F26" s="17" t="n">
        <v>-0.4337</v>
      </c>
      <c r="H26" s="16" t="n">
        <v>-10</v>
      </c>
    </row>
    <row customHeight="1" ht="12.8" r="27" s="12">
      <c r="A27" s="14" t="n">
        <v>44385</v>
      </c>
      <c r="B27" s="15" t="inlineStr">
        <is>
          <t>Sell</t>
        </is>
      </c>
      <c r="C27" s="16" t="n">
        <v>49.7118</v>
      </c>
      <c r="E27" s="17" t="n">
        <v>0.4337</v>
      </c>
      <c r="F27" s="17" t="n">
        <v>0.4337</v>
      </c>
      <c r="H27" s="16" t="n">
        <v>21.56000766</v>
      </c>
    </row>
    <row customHeight="1" ht="12.8" r="28" s="12">
      <c r="A28" s="14" t="n">
        <v>44385</v>
      </c>
      <c r="B28" s="15" t="inlineStr">
        <is>
          <t>Buy</t>
        </is>
      </c>
      <c r="C28" s="16" t="n">
        <v>49.1884</v>
      </c>
      <c r="E28" s="17" t="n">
        <v>-0.2033</v>
      </c>
      <c r="F28" s="17" t="n">
        <v>-0.2033</v>
      </c>
      <c r="H28" s="16" t="n">
        <v>-10.00000172</v>
      </c>
    </row>
    <row customHeight="1" ht="12.8" r="29" s="12">
      <c r="A29" s="14" t="n">
        <v>44392</v>
      </c>
      <c r="B29" s="15" t="inlineStr">
        <is>
          <t>Buy</t>
        </is>
      </c>
      <c r="C29" s="16" t="n">
        <v>42.94164</v>
      </c>
      <c r="E29" s="17" t="n">
        <v>-0.3067</v>
      </c>
      <c r="F29" s="17" t="n">
        <v>-0.51</v>
      </c>
      <c r="H29" s="16" t="n">
        <v>-10</v>
      </c>
    </row>
    <row customHeight="1" ht="12.8" r="30" s="12">
      <c r="A30" s="14" t="n">
        <v>44404</v>
      </c>
      <c r="B30" s="15" t="inlineStr">
        <is>
          <t>Buy</t>
        </is>
      </c>
      <c r="C30" s="16" t="n">
        <v>38.093601</v>
      </c>
      <c r="E30" s="17" t="n">
        <v>-0.3373</v>
      </c>
      <c r="F30" s="17" t="n">
        <v>-0.8473000000000001</v>
      </c>
      <c r="H30" s="16" t="n">
        <v>-10</v>
      </c>
    </row>
    <row customHeight="1" ht="12.8" r="31" s="12">
      <c r="A31" s="14" t="n">
        <v>44406</v>
      </c>
      <c r="B31" s="15" t="inlineStr">
        <is>
          <t>Buy</t>
        </is>
      </c>
      <c r="C31" s="16" t="n">
        <v>36.327743025</v>
      </c>
      <c r="E31" s="17" t="n">
        <v>-0.3212</v>
      </c>
      <c r="F31" s="17" t="n">
        <v>-1.1685</v>
      </c>
      <c r="H31" s="16" t="n">
        <v>-10</v>
      </c>
    </row>
    <row customHeight="1" ht="12.8" r="32" s="12">
      <c r="A32" s="14" t="n">
        <v>44410</v>
      </c>
      <c r="B32" s="15" t="inlineStr">
        <is>
          <t>Buy</t>
        </is>
      </c>
      <c r="C32" s="16" t="n">
        <v>35.186257588125</v>
      </c>
      <c r="E32" s="17" t="n">
        <v>-0.3258</v>
      </c>
      <c r="F32" s="17" t="n">
        <v>-1.4943</v>
      </c>
      <c r="H32" s="16" t="n">
        <v>-10</v>
      </c>
    </row>
    <row customHeight="1" ht="12.8" r="33" s="12">
      <c r="A33" s="14" t="n">
        <v>44411</v>
      </c>
      <c r="B33" s="15" t="inlineStr">
        <is>
          <t>Buy</t>
        </is>
      </c>
      <c r="C33" s="16" t="n">
        <v>30.51</v>
      </c>
      <c r="E33" s="17" t="n">
        <v>-0.3281</v>
      </c>
      <c r="F33" s="17" t="n">
        <v>-1.8224</v>
      </c>
      <c r="H33" s="16" t="n">
        <v>-10</v>
      </c>
    </row>
    <row customHeight="1" ht="12.8" r="34" s="12">
      <c r="A34" s="14" t="n">
        <v>44413</v>
      </c>
      <c r="B34" s="15" t="inlineStr">
        <is>
          <t>Sell</t>
        </is>
      </c>
      <c r="C34" s="16" t="n">
        <v>32.0896</v>
      </c>
      <c r="E34" s="17" t="n">
        <v>1.8224</v>
      </c>
      <c r="F34" s="17" t="n">
        <v>1.8224</v>
      </c>
      <c r="H34" s="16" t="n">
        <v>58.48008704</v>
      </c>
    </row>
    <row customHeight="1" ht="12.8" r="35" s="12">
      <c r="A35" s="14" t="n">
        <v>44418</v>
      </c>
      <c r="B35" s="15" t="inlineStr">
        <is>
          <t>Buy</t>
        </is>
      </c>
      <c r="C35" s="16" t="n">
        <v>32.0616</v>
      </c>
      <c r="E35" s="17" t="n">
        <v>-0.3119</v>
      </c>
      <c r="F35" s="17" t="n">
        <v>-0.3119</v>
      </c>
      <c r="H35" s="16" t="n">
        <v>-10.00001304</v>
      </c>
    </row>
    <row customHeight="1" ht="12.8" r="36" s="12">
      <c r="A36" s="14" t="n">
        <v>44421</v>
      </c>
      <c r="B36" s="15" t="inlineStr">
        <is>
          <t>Buy</t>
        </is>
      </c>
      <c r="C36" s="16" t="n">
        <v>30.3562875</v>
      </c>
      <c r="E36" s="17" t="n">
        <v>-0.3882</v>
      </c>
      <c r="F36" s="17" t="n">
        <v>-0.7000999999999999</v>
      </c>
      <c r="H36" s="16" t="n">
        <v>-10</v>
      </c>
    </row>
    <row customHeight="1" ht="12.8" r="37" s="12">
      <c r="A37" s="14" t="n">
        <v>44425</v>
      </c>
      <c r="B37" s="15" t="inlineStr">
        <is>
          <t>Buy</t>
        </is>
      </c>
      <c r="C37" s="16" t="n">
        <v>25.3</v>
      </c>
      <c r="E37" s="17" t="n">
        <v>-0.3953</v>
      </c>
      <c r="F37" s="17" t="n">
        <v>-1.0954</v>
      </c>
      <c r="H37" s="16" t="n">
        <v>-10</v>
      </c>
    </row>
    <row customHeight="1" ht="12.8" r="38" s="12">
      <c r="A38" s="14" t="n">
        <v>44439</v>
      </c>
      <c r="B38" s="15" t="inlineStr">
        <is>
          <t>Buy</t>
        </is>
      </c>
      <c r="C38" s="16" t="n">
        <v>27.68</v>
      </c>
      <c r="E38" s="17" t="n">
        <v>-0.3613</v>
      </c>
      <c r="F38" s="17" t="n">
        <v>-1.4567</v>
      </c>
      <c r="H38" s="16" t="n">
        <v>-10</v>
      </c>
    </row>
    <row customHeight="1" ht="12.8" r="39" s="12">
      <c r="A39" s="14" t="n">
        <v>44453</v>
      </c>
      <c r="B39" s="15" t="inlineStr">
        <is>
          <t>Buy</t>
        </is>
      </c>
      <c r="C39" s="16" t="n">
        <v>27.383895</v>
      </c>
      <c r="E39" s="17" t="n">
        <v>-0.4085</v>
      </c>
      <c r="F39" s="17" t="n">
        <v>-1.8652</v>
      </c>
      <c r="H39" s="16" t="n">
        <v>-10</v>
      </c>
    </row>
    <row customHeight="1" ht="12.8" r="40" s="12">
      <c r="A40" s="14" t="n">
        <v>44467</v>
      </c>
      <c r="B40" s="15" t="inlineStr">
        <is>
          <t>Buy</t>
        </is>
      </c>
      <c r="C40" s="16" t="n">
        <v>26.862304875</v>
      </c>
      <c r="E40" s="17" t="n">
        <v>-0.4209</v>
      </c>
      <c r="F40" s="17" t="n">
        <v>-2.2861</v>
      </c>
      <c r="H40" s="16" t="n">
        <v>-10.01</v>
      </c>
    </row>
    <row customHeight="1" ht="12.8" r="41" s="12">
      <c r="A41" s="14" t="n">
        <v>44468</v>
      </c>
      <c r="B41" s="15" t="inlineStr">
        <is>
          <t>Buy</t>
        </is>
      </c>
      <c r="C41" s="16" t="n">
        <v>26.010182559375</v>
      </c>
      <c r="E41" s="17" t="n">
        <v>-0.4409</v>
      </c>
      <c r="F41" s="17" t="n">
        <v>-2.727</v>
      </c>
      <c r="H41" s="16" t="n">
        <v>-10</v>
      </c>
    </row>
    <row customHeight="1" ht="12.8" r="42" s="12">
      <c r="A42" s="14" t="n">
        <v>44475</v>
      </c>
      <c r="B42" s="15" t="inlineStr">
        <is>
          <t>Buy</t>
        </is>
      </c>
      <c r="C42" s="16" t="n">
        <v>25.52</v>
      </c>
      <c r="E42" s="17" t="n">
        <v>-0.4431</v>
      </c>
      <c r="F42" s="17" t="n">
        <v>-3.1701</v>
      </c>
      <c r="H42" s="16" t="n">
        <v>-10.01</v>
      </c>
    </row>
    <row customHeight="1" ht="12.8" r="43" s="12">
      <c r="A43" s="14" t="n">
        <v>44488</v>
      </c>
      <c r="B43" s="15" t="inlineStr">
        <is>
          <t>Buy</t>
        </is>
      </c>
      <c r="C43" s="16" t="n">
        <v>23.56</v>
      </c>
      <c r="E43" s="17" t="n">
        <v>-0.5165</v>
      </c>
      <c r="F43" s="17" t="n">
        <v>-3.6866</v>
      </c>
      <c r="H43" s="16" t="n">
        <v>-10</v>
      </c>
    </row>
    <row customHeight="1" ht="12.8" r="44" s="12">
      <c r="A44" s="14" t="n">
        <v>44489</v>
      </c>
      <c r="B44" s="15" t="inlineStr">
        <is>
          <t>Buy</t>
        </is>
      </c>
      <c r="C44" s="16" t="n">
        <v>22.98</v>
      </c>
      <c r="E44" s="17" t="n">
        <v>-0.4948</v>
      </c>
      <c r="F44" s="17" t="n">
        <v>-4.1814</v>
      </c>
      <c r="H44" s="16" t="n">
        <v>-10</v>
      </c>
    </row>
    <row customHeight="1" ht="12.8" r="45" s="12">
      <c r="A45" s="14" t="n">
        <v>44489</v>
      </c>
      <c r="B45" s="15" t="inlineStr">
        <is>
          <t>Buy</t>
        </is>
      </c>
      <c r="C45" s="16" t="n">
        <v>22.63</v>
      </c>
      <c r="E45" s="17" t="n">
        <v>-0.4965</v>
      </c>
      <c r="F45" s="17" t="n">
        <v>-4.6779</v>
      </c>
      <c r="H45" s="16" t="n">
        <v>-9.99</v>
      </c>
    </row>
    <row customHeight="1" ht="12.8" r="46" s="12">
      <c r="A46" s="14" t="n">
        <v>44490</v>
      </c>
      <c r="B46" s="15" t="inlineStr">
        <is>
          <t>Buy</t>
        </is>
      </c>
      <c r="C46" s="16" t="n">
        <v>22.5</v>
      </c>
      <c r="E46" s="17" t="n">
        <v>-0.4943</v>
      </c>
      <c r="F46" s="17" t="n">
        <v>-5.1722</v>
      </c>
      <c r="H46" s="16" t="n">
        <v>-10</v>
      </c>
    </row>
    <row customHeight="1" ht="12.8" r="47" s="12">
      <c r="A47" s="14" t="n">
        <v>44490</v>
      </c>
      <c r="B47" s="15" t="inlineStr">
        <is>
          <t>Buy</t>
        </is>
      </c>
      <c r="C47" s="16" t="n">
        <v>22.4</v>
      </c>
      <c r="E47" s="17" t="n">
        <v>-0.496</v>
      </c>
      <c r="F47" s="17" t="n">
        <v>-5.6682</v>
      </c>
      <c r="H47" s="16" t="n">
        <v>-10</v>
      </c>
    </row>
    <row customHeight="1" ht="12.8" r="48" s="12">
      <c r="A48" s="14" t="n">
        <v>44490</v>
      </c>
      <c r="B48" s="15" t="inlineStr">
        <is>
          <t>Buy</t>
        </is>
      </c>
      <c r="C48" s="16" t="n">
        <v>19.15</v>
      </c>
      <c r="E48" s="17" t="n">
        <v>-0.496</v>
      </c>
      <c r="F48" s="17" t="n">
        <v>-6.1642</v>
      </c>
      <c r="H48" s="16" t="n">
        <v>-9.4984</v>
      </c>
    </row>
    <row customHeight="1" ht="12.8" r="49" s="12">
      <c r="A49" s="14" t="n">
        <v>44494</v>
      </c>
      <c r="B49" s="15" t="inlineStr">
        <is>
          <t>Sell</t>
        </is>
      </c>
      <c r="C49" s="16" t="n">
        <v>20.275</v>
      </c>
      <c r="E49" s="17" t="n">
        <v>6.1642</v>
      </c>
      <c r="F49" s="17" t="n">
        <v>0</v>
      </c>
      <c r="H49" s="16" t="n">
        <v>124.98</v>
      </c>
    </row>
    <row customHeight="1" ht="12.8" r="50" s="12">
      <c r="A50" s="14" t="n">
        <v>44494</v>
      </c>
      <c r="B50" s="15" t="inlineStr">
        <is>
          <t>Buy</t>
        </is>
      </c>
      <c r="C50" s="16" t="n">
        <v>20.315</v>
      </c>
      <c r="E50" s="17" t="n">
        <v>-0.4921</v>
      </c>
      <c r="F50" s="17" t="n">
        <v>-0.4921</v>
      </c>
      <c r="H50" s="16" t="n">
        <v>-10</v>
      </c>
    </row>
    <row customHeight="1" ht="12.8" r="51" s="12">
      <c r="A51" s="14" t="n">
        <v>44496</v>
      </c>
      <c r="B51" s="15" t="inlineStr">
        <is>
          <t>Buy</t>
        </is>
      </c>
      <c r="C51" s="16" t="n">
        <v>19.22</v>
      </c>
      <c r="E51" s="17" t="n">
        <v>-0.5516</v>
      </c>
      <c r="F51" s="17" t="n">
        <v>-1.0437</v>
      </c>
      <c r="H51" s="16" t="n">
        <v>-10</v>
      </c>
    </row>
    <row customHeight="1" ht="12.8" r="52" s="12">
      <c r="A52" s="14" t="n">
        <v>44509</v>
      </c>
      <c r="B52" s="15" t="inlineStr">
        <is>
          <t>Sell</t>
        </is>
      </c>
      <c r="C52" s="16" t="n">
        <v>20.87</v>
      </c>
      <c r="E52" s="17" t="n">
        <v>1.0437</v>
      </c>
      <c r="F52" s="17" t="n">
        <v>0</v>
      </c>
      <c r="H52" s="16" t="n">
        <v>21.78</v>
      </c>
    </row>
    <row customHeight="1" ht="12.8" r="53" s="12">
      <c r="A53" s="14" t="n">
        <v>44509</v>
      </c>
      <c r="B53" s="15" t="inlineStr">
        <is>
          <t>Buy</t>
        </is>
      </c>
      <c r="C53" s="16" t="n">
        <v>21.26</v>
      </c>
      <c r="E53" s="17" t="n">
        <v>-0.4704</v>
      </c>
      <c r="F53" s="17" t="n">
        <v>-0.4704</v>
      </c>
      <c r="H53" s="16" t="n">
        <v>-10</v>
      </c>
    </row>
    <row customHeight="1" ht="12.8" r="54" s="12">
      <c r="A54" s="14" t="n">
        <v>44515</v>
      </c>
      <c r="B54" s="15" t="inlineStr">
        <is>
          <t>Buy</t>
        </is>
      </c>
      <c r="C54" s="16" t="n">
        <v>19.12</v>
      </c>
      <c r="E54" s="17" t="n">
        <v>-0.5227000000000001</v>
      </c>
      <c r="F54" s="17" t="n">
        <v>-1.0683</v>
      </c>
      <c r="H54" s="16" t="n">
        <v>-10</v>
      </c>
    </row>
    <row customHeight="1" ht="12.8" r="55" s="12">
      <c r="A55" s="14" t="n">
        <v>44522</v>
      </c>
      <c r="B55" s="15" t="inlineStr">
        <is>
          <t>Buy</t>
        </is>
      </c>
      <c r="C55" s="16" t="n">
        <v>18.13</v>
      </c>
      <c r="E55" s="17" t="n">
        <v>-0.5834</v>
      </c>
      <c r="F55" s="17" t="n">
        <v>-1.6517</v>
      </c>
      <c r="H55" s="16" t="n">
        <v>-10</v>
      </c>
    </row>
    <row customHeight="1" ht="12.8" r="56" s="12">
      <c r="A56" s="15" t="inlineStr">
        <is>
          <t>2021-11-29</t>
        </is>
      </c>
      <c r="B56" s="15" t="inlineStr">
        <is>
          <t>Buy</t>
        </is>
      </c>
      <c r="C56" s="16" t="n">
        <v>17.2</v>
      </c>
      <c r="E56" s="17" t="n">
        <v>-0.6146</v>
      </c>
      <c r="F56" s="17" t="n">
        <v>-2.2663</v>
      </c>
      <c r="H56" s="16" t="n">
        <v>-10.01</v>
      </c>
    </row>
    <row customHeight="1" ht="12.8" r="57" s="12">
      <c r="A57" s="11" t="inlineStr">
        <is>
          <t>2021-12-01</t>
        </is>
      </c>
      <c r="B57" s="11" t="inlineStr">
        <is>
          <t>Buy</t>
        </is>
      </c>
      <c r="C57" s="11" t="n">
        <v>16.14</v>
      </c>
      <c r="D57" s="11" t="n"/>
      <c r="E57" s="11" t="n">
        <v>-0.6627</v>
      </c>
      <c r="F57" s="11" t="n">
        <v>-2.929</v>
      </c>
      <c r="H57" s="11" t="n">
        <v>-10</v>
      </c>
    </row>
    <row customHeight="1" ht="12.8" r="58" s="12">
      <c r="A58" s="11" t="inlineStr">
        <is>
          <t>2021-12-03</t>
        </is>
      </c>
      <c r="B58" s="11" t="inlineStr">
        <is>
          <t>Buy</t>
        </is>
      </c>
      <c r="C58" s="11" t="n">
        <v>15.26</v>
      </c>
      <c r="D58" s="11" t="n"/>
      <c r="E58" s="11" t="n">
        <v>-0.6954</v>
      </c>
      <c r="F58" s="11" t="n">
        <v>-3.6244</v>
      </c>
      <c r="H58" s="11" t="n">
        <v>-10</v>
      </c>
    </row>
    <row customHeight="1" ht="12.8" r="59" s="12">
      <c r="A59" s="11" t="inlineStr">
        <is>
          <t>2021-12-08</t>
        </is>
      </c>
      <c r="B59" s="11" t="inlineStr">
        <is>
          <t>Sell</t>
        </is>
      </c>
      <c r="C59" s="11" t="n">
        <v>16.18</v>
      </c>
      <c r="D59" s="11" t="n"/>
      <c r="E59" s="11" t="n">
        <v>3.6244</v>
      </c>
      <c r="F59" s="11" t="n">
        <v>0</v>
      </c>
      <c r="H59" s="11" t="n">
        <v>58.6247</v>
      </c>
    </row>
    <row customHeight="1" ht="12.8" r="60" s="12">
      <c r="A60" s="11" t="inlineStr">
        <is>
          <t>2021-12-08</t>
        </is>
      </c>
      <c r="B60" s="11" t="inlineStr">
        <is>
          <t>Buy</t>
        </is>
      </c>
      <c r="C60" s="11" t="n">
        <v>16.29</v>
      </c>
      <c r="D60" s="11" t="n"/>
      <c r="E60" s="11" t="n">
        <v>-0.6139</v>
      </c>
      <c r="F60" s="11" t="n">
        <v>-0.6139</v>
      </c>
      <c r="H60" s="11" t="n">
        <v>-10</v>
      </c>
    </row>
    <row customHeight="1" ht="12.8" r="61" s="12">
      <c r="A61" s="11" t="inlineStr">
        <is>
          <t>2021-12-13</t>
        </is>
      </c>
      <c r="B61" s="11" t="inlineStr">
        <is>
          <t>Buy</t>
        </is>
      </c>
      <c r="C61" s="11" t="n">
        <v>15.4</v>
      </c>
      <c r="D61" s="11" t="n"/>
      <c r="E61" s="11" t="n">
        <v>-0.6887</v>
      </c>
      <c r="F61" s="11" t="n">
        <v>-1.3026</v>
      </c>
      <c r="H61" s="11" t="n">
        <v>-10</v>
      </c>
    </row>
    <row customHeight="1" ht="12.8" r="62" s="12">
      <c r="A62" s="11" t="inlineStr">
        <is>
          <t>2021-12-15</t>
        </is>
      </c>
      <c r="B62" s="11" t="inlineStr">
        <is>
          <t>Buy</t>
        </is>
      </c>
      <c r="C62" s="11" t="n">
        <v>14.63</v>
      </c>
      <c r="D62" s="11" t="n"/>
      <c r="E62" s="11" t="n">
        <v>-0.722</v>
      </c>
      <c r="F62" s="11" t="n">
        <v>-2.0246</v>
      </c>
      <c r="H62" s="11" t="n">
        <v>-10</v>
      </c>
    </row>
    <row customHeight="1" ht="12.8" r="63" s="12">
      <c r="A63" s="11" t="inlineStr">
        <is>
          <t>2021-12-29</t>
        </is>
      </c>
      <c r="B63" s="11" t="inlineStr">
        <is>
          <t>Buy</t>
        </is>
      </c>
      <c r="C63" s="11" t="n">
        <v>13.3</v>
      </c>
      <c r="D63" s="11" t="n"/>
      <c r="E63" s="11" t="n">
        <v>-0.7622</v>
      </c>
      <c r="F63" s="11" t="n">
        <v>-2.7868</v>
      </c>
      <c r="H63" s="11" t="n">
        <v>-10.01</v>
      </c>
    </row>
    <row customHeight="1" ht="12.8" r="64" s="12">
      <c r="A64" s="11" t="inlineStr">
        <is>
          <t>2021-12-30</t>
        </is>
      </c>
      <c r="B64" s="11" t="inlineStr">
        <is>
          <t>Sell</t>
        </is>
      </c>
      <c r="C64" s="11" t="n">
        <v>14.03</v>
      </c>
      <c r="D64" s="11" t="n"/>
      <c r="E64" s="11" t="n">
        <v>2.7868</v>
      </c>
      <c r="F64" s="11" t="n">
        <v>0</v>
      </c>
      <c r="H64" s="11" t="n">
        <v>39.098804</v>
      </c>
    </row>
    <row customHeight="1" ht="12.8" r="65" s="12">
      <c r="A65" s="11" t="inlineStr">
        <is>
          <t>2021-12-30</t>
        </is>
      </c>
      <c r="B65" s="11" t="inlineStr">
        <is>
          <t>Buy</t>
        </is>
      </c>
      <c r="C65" s="11" t="n">
        <v>14.02</v>
      </c>
      <c r="D65" s="11" t="n"/>
      <c r="E65" s="11" t="n">
        <v>-0.7153</v>
      </c>
      <c r="F65" s="11" t="n">
        <v>-0.7153</v>
      </c>
      <c r="H65" s="11" t="n">
        <v>-10.064271</v>
      </c>
    </row>
    <row customHeight="1" ht="12.8" r="66" s="12">
      <c r="A66" s="11" t="inlineStr">
        <is>
          <t>2022-01-05</t>
        </is>
      </c>
      <c r="B66" s="11" t="inlineStr">
        <is>
          <t>Buy</t>
        </is>
      </c>
      <c r="C66" s="11" t="n">
        <v>13.87</v>
      </c>
      <c r="D66" s="11" t="n"/>
      <c r="E66" s="11" t="n">
        <v>-0.873</v>
      </c>
      <c r="F66" s="11" t="n">
        <v>-1.5883</v>
      </c>
      <c r="H66" s="11" t="n">
        <v>-10.94742</v>
      </c>
    </row>
    <row customHeight="1" ht="12.8" r="67" s="12">
      <c r="A67" s="11" t="inlineStr">
        <is>
          <t>2022-01-05</t>
        </is>
      </c>
      <c r="B67" s="11" t="inlineStr">
        <is>
          <t>Buy</t>
        </is>
      </c>
      <c r="C67" s="11" t="n">
        <v>13.7313</v>
      </c>
      <c r="D67" s="11" t="n"/>
      <c r="E67" s="17" t="n">
        <v>-0.8032</v>
      </c>
      <c r="F67" s="17" t="n">
        <v>-2.3915</v>
      </c>
      <c r="H67" s="16" t="n">
        <v>-10</v>
      </c>
    </row>
    <row customHeight="1" ht="12.8" r="68" s="12">
      <c r="A68" s="11" t="inlineStr">
        <is>
          <t>2022-01-05</t>
        </is>
      </c>
      <c r="B68" s="11" t="inlineStr">
        <is>
          <t>Buy</t>
        </is>
      </c>
      <c r="C68" s="11" t="n">
        <v>13.59</v>
      </c>
      <c r="D68" s="11" t="n">
        <v>13.45</v>
      </c>
      <c r="E68" s="11" t="n">
        <v>-0.8313</v>
      </c>
      <c r="F68" s="11" t="n">
        <v>-3.2228</v>
      </c>
      <c r="H68" s="11" t="n">
        <v>-10.033791</v>
      </c>
    </row>
    <row customHeight="1" ht="12.8" r="69" s="12">
      <c r="A69" s="11" t="inlineStr">
        <is>
          <t>2022-01-06</t>
        </is>
      </c>
      <c r="B69" s="11" t="inlineStr">
        <is>
          <t>Buy</t>
        </is>
      </c>
      <c r="C69" s="11" t="n">
        <v>11.54</v>
      </c>
      <c r="D69" s="11" t="n">
        <v>13.45</v>
      </c>
      <c r="E69" s="11" t="n">
        <v>-0.8643</v>
      </c>
      <c r="F69" s="11" t="n">
        <v>-4.0871</v>
      </c>
      <c r="H69" s="11" t="n">
        <v>-10</v>
      </c>
    </row>
    <row customHeight="1" ht="12.8" r="70" s="12">
      <c r="A70" s="11" t="inlineStr">
        <is>
          <t>2022-01-07</t>
        </is>
      </c>
      <c r="B70" s="11" t="inlineStr">
        <is>
          <t>Sell</t>
        </is>
      </c>
      <c r="C70" s="11" t="n">
        <v>12.63</v>
      </c>
      <c r="E70" s="11" t="n">
        <v>4.0871</v>
      </c>
      <c r="F70" s="11" t="n">
        <v>0</v>
      </c>
      <c r="H70" s="11" t="n">
        <v>51.63</v>
      </c>
    </row>
    <row customHeight="1" ht="12.8" r="71" s="12">
      <c r="A71" s="11" t="inlineStr">
        <is>
          <t>2022-01-07</t>
        </is>
      </c>
      <c r="B71" s="11" t="inlineStr">
        <is>
          <t>Buy</t>
        </is>
      </c>
      <c r="C71" s="11" t="n">
        <v>12.38</v>
      </c>
      <c r="E71" s="11" t="n">
        <v>-0.8084</v>
      </c>
      <c r="F71" s="11" t="n">
        <v>-0.8084</v>
      </c>
      <c r="H71" s="11" t="n">
        <v>-10</v>
      </c>
    </row>
    <row customHeight="1" ht="12.8" r="72" s="12">
      <c r="A72" s="11" t="inlineStr">
        <is>
          <t>2022-01-13</t>
        </is>
      </c>
      <c r="B72" s="11" t="inlineStr">
        <is>
          <t>Buy</t>
        </is>
      </c>
      <c r="C72" s="11" t="n">
        <v>10.22</v>
      </c>
      <c r="D72" s="11" t="n">
        <v>10.22</v>
      </c>
      <c r="E72" s="11" t="n">
        <v>-0.9794</v>
      </c>
      <c r="F72" s="11" t="n">
        <v>-1.7878</v>
      </c>
      <c r="H72" s="11" t="n">
        <v>-10.01</v>
      </c>
    </row>
    <row customHeight="1" ht="12.8" r="73" s="12">
      <c r="A73" s="11" t="inlineStr">
        <is>
          <t>2022-01-19</t>
        </is>
      </c>
      <c r="B73" s="11" t="inlineStr">
        <is>
          <t>Buy</t>
        </is>
      </c>
      <c r="C73" s="11" t="n">
        <v>9.130000000000001</v>
      </c>
      <c r="D73" s="11" t="n">
        <v>9.130000000000001</v>
      </c>
      <c r="E73" s="11" t="n">
        <v>-1.0893</v>
      </c>
      <c r="F73" s="11" t="n">
        <v>-2.8771</v>
      </c>
      <c r="H73" s="11" t="n">
        <v>-9.949999999999999</v>
      </c>
    </row>
    <row customHeight="1" ht="12.8" r="74" s="12">
      <c r="A74" s="11" t="inlineStr">
        <is>
          <t>2022-01-24</t>
        </is>
      </c>
      <c r="B74" s="11" t="inlineStr">
        <is>
          <t>Buy</t>
        </is>
      </c>
      <c r="C74" s="11" t="n">
        <v>7.92</v>
      </c>
      <c r="D74" s="11" t="n">
        <v>7.92</v>
      </c>
      <c r="E74" s="11" t="n">
        <v>-1.261</v>
      </c>
      <c r="F74" s="11" t="n">
        <v>-4.1381</v>
      </c>
      <c r="H74" s="11" t="n">
        <v>-9.99</v>
      </c>
    </row>
    <row customHeight="1" ht="12.8" r="75" s="12">
      <c r="A75" s="11" t="inlineStr">
        <is>
          <t>2022-02-15</t>
        </is>
      </c>
      <c r="B75" s="11" t="inlineStr">
        <is>
          <t>Sell</t>
        </is>
      </c>
      <c r="C75" s="11" t="n">
        <v>10.64</v>
      </c>
      <c r="E75" s="11" t="n">
        <v>4.1381</v>
      </c>
      <c r="F75" s="11" t="n">
        <v>0</v>
      </c>
      <c r="H75" s="11" t="n">
        <v>44.03</v>
      </c>
    </row>
    <row customHeight="1" ht="12.8" r="76" s="12">
      <c r="A76" s="11" t="inlineStr">
        <is>
          <t>2022-02-15</t>
        </is>
      </c>
      <c r="B76" s="11" t="inlineStr">
        <is>
          <t>Buy</t>
        </is>
      </c>
      <c r="C76" s="11" t="n">
        <v>10.57</v>
      </c>
      <c r="E76" s="11" t="n">
        <v>-0.9479</v>
      </c>
      <c r="F76" s="11" t="n">
        <v>-0.9479</v>
      </c>
      <c r="H76" s="11" t="n">
        <v>-10.02</v>
      </c>
    </row>
    <row customHeight="1" ht="12.8" r="77" s="12">
      <c r="A77" s="11" t="inlineStr">
        <is>
          <t>2022-02-22</t>
        </is>
      </c>
      <c r="B77" s="11" t="inlineStr">
        <is>
          <t>Buy</t>
        </is>
      </c>
      <c r="C77" s="11" t="n">
        <v>7.76</v>
      </c>
      <c r="D77" s="11" t="n">
        <v>7.76</v>
      </c>
      <c r="E77" s="11" t="n">
        <v>-1.2837</v>
      </c>
      <c r="F77" s="11" t="n">
        <v>-2.2316</v>
      </c>
      <c r="H77" s="11" t="n">
        <v>-9.960000000000001</v>
      </c>
    </row>
    <row customHeight="1" ht="12.8" r="78" s="12">
      <c r="A78" s="11" t="inlineStr">
        <is>
          <t>2022-03-14</t>
        </is>
      </c>
      <c r="B78" s="11" t="inlineStr">
        <is>
          <t>Buy</t>
        </is>
      </c>
      <c r="C78" s="11" t="n">
        <v>6.94</v>
      </c>
      <c r="D78" s="11" t="n">
        <v>6.94</v>
      </c>
      <c r="E78" s="11" t="n">
        <v>-1.4388</v>
      </c>
      <c r="F78" s="11" t="n">
        <v>-3.6704</v>
      </c>
      <c r="H78" s="11" t="n">
        <v>-9.99</v>
      </c>
    </row>
    <row customHeight="1" ht="12.8" r="79" s="12">
      <c r="A79" s="11" t="inlineStr">
        <is>
          <t>2022-03-17</t>
        </is>
      </c>
      <c r="B79" s="11" t="inlineStr">
        <is>
          <t>Sell</t>
        </is>
      </c>
      <c r="C79" s="11" t="n">
        <v>8.59</v>
      </c>
      <c r="E79" s="11" t="n">
        <v>3.6704</v>
      </c>
      <c r="F79" s="11" t="n">
        <v>0</v>
      </c>
      <c r="H79" s="11" t="n">
        <v>31.53</v>
      </c>
    </row>
    <row customHeight="1" ht="12.8" r="80" s="12">
      <c r="A80" s="14" t="inlineStr">
        <is>
          <t>2022-03-17</t>
        </is>
      </c>
      <c r="B80" s="15" t="inlineStr">
        <is>
          <t>Buy</t>
        </is>
      </c>
      <c r="C80" s="16" t="n">
        <v>8.539999999999999</v>
      </c>
      <c r="E80" s="17" t="n">
        <v>-1.2</v>
      </c>
      <c r="F80" s="17" t="n">
        <v>-1.2</v>
      </c>
      <c r="H80" s="16" t="n">
        <v>-10.25</v>
      </c>
    </row>
    <row customHeight="1" ht="12.8" r="81" s="12">
      <c r="A81" s="11" t="inlineStr">
        <is>
          <t>2022-03-18</t>
        </is>
      </c>
      <c r="B81" s="11" t="inlineStr">
        <is>
          <t>Sell</t>
        </is>
      </c>
      <c r="C81" s="11" t="n">
        <v>9.23</v>
      </c>
      <c r="E81" s="11" t="n">
        <v>1.2</v>
      </c>
      <c r="F81" s="11" t="n">
        <v>0</v>
      </c>
      <c r="H81" s="11" t="n">
        <v>11.08</v>
      </c>
    </row>
    <row customHeight="1" ht="12.8" r="82" s="12">
      <c r="A82" s="11" t="inlineStr">
        <is>
          <t>2022-03-18</t>
        </is>
      </c>
      <c r="B82" s="11" t="inlineStr">
        <is>
          <t>Buy</t>
        </is>
      </c>
      <c r="C82" s="11" t="n">
        <v>9.19</v>
      </c>
      <c r="E82" s="11" t="n">
        <v>-1.1536</v>
      </c>
      <c r="F82" s="11" t="n">
        <v>-1.1536</v>
      </c>
      <c r="H82" s="11" t="n">
        <v>-10.6</v>
      </c>
    </row>
    <row customHeight="1" ht="12.8" r="83" s="12">
      <c r="A83" s="11" t="inlineStr">
        <is>
          <t>2022-03-22</t>
        </is>
      </c>
      <c r="B83" s="11" t="inlineStr">
        <is>
          <t>Sell</t>
        </is>
      </c>
      <c r="C83" s="11" t="n">
        <v>9.66</v>
      </c>
      <c r="E83" s="11" t="n">
        <v>1.1536</v>
      </c>
      <c r="F83" s="11" t="n">
        <v>0</v>
      </c>
      <c r="H83" s="11" t="n">
        <v>11.14</v>
      </c>
    </row>
    <row customHeight="1" ht="12.8" r="84" s="12">
      <c r="A84" s="11" t="inlineStr">
        <is>
          <t>2022-03-22</t>
        </is>
      </c>
      <c r="B84" s="11" t="inlineStr">
        <is>
          <t>Buy</t>
        </is>
      </c>
      <c r="C84" s="11" t="n">
        <v>9.710000000000001</v>
      </c>
      <c r="E84" s="11" t="n">
        <v>-1.1586</v>
      </c>
      <c r="F84" s="11" t="n">
        <v>-1.1586</v>
      </c>
      <c r="H84" s="11" t="n">
        <v>-11.25</v>
      </c>
    </row>
    <row customHeight="1" ht="12.8" r="85" s="12">
      <c r="A85" s="11" t="inlineStr">
        <is>
          <t>2022-03-29</t>
        </is>
      </c>
      <c r="B85" s="11" t="inlineStr">
        <is>
          <t>Sell</t>
        </is>
      </c>
      <c r="C85" s="11" t="n">
        <v>10.64</v>
      </c>
      <c r="E85" s="11" t="n">
        <v>1.1586</v>
      </c>
      <c r="F85" s="11" t="n">
        <v>0</v>
      </c>
      <c r="H85" s="11" t="n">
        <v>12.33</v>
      </c>
    </row>
    <row customHeight="1" ht="12.8" r="86" s="12">
      <c r="A86" s="11" t="inlineStr">
        <is>
          <t>2022-03-29</t>
        </is>
      </c>
      <c r="B86" s="11" t="inlineStr">
        <is>
          <t>Buy</t>
        </is>
      </c>
      <c r="C86" s="11" t="n">
        <v>11.02</v>
      </c>
      <c r="E86" s="11" t="n">
        <v>-1.8248</v>
      </c>
      <c r="F86" s="11" t="n">
        <v>-1.8248</v>
      </c>
      <c r="H86" s="11" t="n">
        <v>-20.11</v>
      </c>
    </row>
    <row customHeight="1" ht="12.8" r="87" s="12">
      <c r="A87" s="14" t="inlineStr">
        <is>
          <t>2022-04-01</t>
        </is>
      </c>
      <c r="B87" s="15" t="inlineStr">
        <is>
          <t>Buy</t>
        </is>
      </c>
      <c r="C87" s="16" t="n">
        <v>9.83</v>
      </c>
      <c r="D87" s="16" t="n">
        <v>9.83</v>
      </c>
      <c r="E87" s="17" t="n">
        <v>-2.0346</v>
      </c>
      <c r="F87" s="17" t="n">
        <v>-3.8594</v>
      </c>
      <c r="H87" s="16" t="n">
        <v>-20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62.xml><?xml version="1.0" encoding="utf-8"?>
<worksheet xmlns="http://schemas.openxmlformats.org/spreadsheetml/2006/main">
  <sheetPr filterMode="0">
    <outlinePr summaryBelow="1" summaryRight="1"/>
    <pageSetUpPr fitToPage="0"/>
  </sheetPr>
  <dimension ref="A1:AJ16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D3" activeCellId="0" pane="bottomLeft" sqref="D3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Simon Property Group, Inc.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2.8" r="3" s="12">
      <c r="A3" s="14" t="inlineStr">
        <is>
          <t>2021-09-15</t>
        </is>
      </c>
      <c r="B3" s="15" t="inlineStr">
        <is>
          <t>Buy</t>
        </is>
      </c>
      <c r="C3" s="16" t="n">
        <v>131.406</v>
      </c>
      <c r="D3" s="16" t="n">
        <v>131.406</v>
      </c>
      <c r="E3" s="17" t="n">
        <v>-0.0761</v>
      </c>
      <c r="F3" s="17" t="n">
        <v>-0.0761</v>
      </c>
      <c r="H3" s="16" t="n">
        <v>-9.999996599999999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inlineStr">
        <is>
          <t>2021-10-14</t>
        </is>
      </c>
      <c r="B4" s="15" t="inlineStr">
        <is>
          <t>Sell</t>
        </is>
      </c>
      <c r="C4" s="16" t="n">
        <v>139.6846</v>
      </c>
      <c r="D4" s="16" t="n">
        <v>139.6846</v>
      </c>
      <c r="E4" s="17" t="n">
        <v>0.0761</v>
      </c>
      <c r="F4" s="17" t="n">
        <v>0</v>
      </c>
      <c r="H4" s="16" t="n">
        <v>10.62999806</v>
      </c>
    </row>
    <row customHeight="1" ht="12.8" r="5" s="12">
      <c r="A5" s="14" t="inlineStr">
        <is>
          <t>2021-10-15</t>
        </is>
      </c>
      <c r="B5" s="15" t="inlineStr">
        <is>
          <t>Buy</t>
        </is>
      </c>
      <c r="C5" s="16" t="n">
        <v>140.8451</v>
      </c>
      <c r="D5" s="16" t="n">
        <v>140.8451</v>
      </c>
      <c r="E5" s="17" t="n">
        <v>-0.07099999999999999</v>
      </c>
      <c r="F5" s="17" t="n">
        <v>-0.07099999999999999</v>
      </c>
      <c r="H5" s="16" t="n">
        <v>-10.0000021</v>
      </c>
    </row>
    <row customHeight="1" ht="12.8" r="6" s="12">
      <c r="A6" s="14" t="inlineStr">
        <is>
          <t>2021-11-01</t>
        </is>
      </c>
      <c r="B6" s="15" t="inlineStr">
        <is>
          <t>Sell</t>
        </is>
      </c>
      <c r="C6" s="16" t="n">
        <v>148.805</v>
      </c>
      <c r="D6" s="16" t="n">
        <v>148.805</v>
      </c>
      <c r="E6" s="17" t="n">
        <v>0.07099999999999999</v>
      </c>
      <c r="F6" s="17" t="n">
        <v>0</v>
      </c>
      <c r="H6" s="16" t="n">
        <v>10.57</v>
      </c>
    </row>
    <row customHeight="1" ht="12.8" r="7" s="12">
      <c r="A7" s="14" t="inlineStr">
        <is>
          <t>2021-11-01</t>
        </is>
      </c>
      <c r="B7" s="15" t="inlineStr">
        <is>
          <t>Buy</t>
        </is>
      </c>
      <c r="C7" s="16" t="n">
        <v>148.435</v>
      </c>
      <c r="D7" s="16" t="n">
        <v>148.435</v>
      </c>
      <c r="E7" s="17" t="n">
        <v>-0.0674</v>
      </c>
      <c r="F7" s="17" t="n">
        <v>-0.0674</v>
      </c>
      <c r="H7" s="16" t="n">
        <v>-10</v>
      </c>
    </row>
    <row customHeight="1" ht="12.8" r="8" s="12">
      <c r="A8" s="14" t="inlineStr">
        <is>
          <t>2021-11-02</t>
        </is>
      </c>
      <c r="B8" s="15" t="inlineStr">
        <is>
          <t>Sell</t>
        </is>
      </c>
      <c r="C8" s="16" t="n">
        <v>157.695</v>
      </c>
      <c r="D8" s="16" t="n">
        <v>157.695</v>
      </c>
      <c r="E8" s="17" t="n">
        <v>0.0674</v>
      </c>
      <c r="F8" s="17" t="n">
        <v>0</v>
      </c>
      <c r="H8" s="16" t="n">
        <v>10.63</v>
      </c>
    </row>
    <row customHeight="1" ht="12.8" r="9" s="12">
      <c r="A9" s="14" t="inlineStr">
        <is>
          <t>2021-11-02</t>
        </is>
      </c>
      <c r="B9" s="15" t="inlineStr">
        <is>
          <t>Buy</t>
        </is>
      </c>
      <c r="C9" s="16" t="n">
        <v>155.34</v>
      </c>
      <c r="D9" s="16" t="n">
        <v>155.34</v>
      </c>
      <c r="E9" s="17" t="n">
        <v>-0.0644</v>
      </c>
      <c r="F9" s="17" t="n">
        <v>-0.0644</v>
      </c>
      <c r="H9" s="16" t="n">
        <v>-10</v>
      </c>
    </row>
    <row customHeight="1" ht="12.8" r="10" s="12">
      <c r="A10" s="14" t="inlineStr">
        <is>
          <t>2021-11-03</t>
        </is>
      </c>
      <c r="B10" s="15" t="inlineStr">
        <is>
          <t>Sell</t>
        </is>
      </c>
      <c r="C10" s="16" t="n">
        <v>161.99</v>
      </c>
      <c r="D10" s="16" t="n">
        <v>161.99</v>
      </c>
      <c r="E10" s="17" t="n">
        <v>0.0644</v>
      </c>
      <c r="F10" s="17" t="n">
        <v>0</v>
      </c>
      <c r="H10" s="16" t="n">
        <v>10.43</v>
      </c>
    </row>
    <row customHeight="1" ht="12.8" r="11" s="12">
      <c r="A11" s="14" t="inlineStr">
        <is>
          <t>2021-11-03</t>
        </is>
      </c>
      <c r="B11" s="15" t="inlineStr">
        <is>
          <t>Buy</t>
        </is>
      </c>
      <c r="C11" s="16" t="n">
        <v>162.09</v>
      </c>
      <c r="D11" s="16" t="n">
        <v>162.09</v>
      </c>
      <c r="E11" s="17" t="n">
        <v>-0.0617</v>
      </c>
      <c r="F11" s="17" t="n">
        <v>-0.0617</v>
      </c>
      <c r="H11" s="16" t="n">
        <v>-10</v>
      </c>
    </row>
    <row customHeight="1" ht="12.8" r="12" s="12">
      <c r="A12" s="14" t="inlineStr">
        <is>
          <t>2021-11-05</t>
        </is>
      </c>
      <c r="B12" s="15" t="inlineStr">
        <is>
          <t>Sell</t>
        </is>
      </c>
      <c r="C12" s="16" t="n">
        <v>169.86</v>
      </c>
      <c r="D12" s="16" t="n">
        <v>169.86</v>
      </c>
      <c r="E12" s="17" t="n">
        <v>0.0617</v>
      </c>
      <c r="F12" s="17" t="n">
        <v>0</v>
      </c>
      <c r="H12" s="16" t="n">
        <v>10.48</v>
      </c>
    </row>
    <row customHeight="1" ht="12.8" r="13" s="12">
      <c r="A13" s="14" t="inlineStr">
        <is>
          <t>2021-11-05</t>
        </is>
      </c>
      <c r="B13" s="15" t="inlineStr">
        <is>
          <t>Buy</t>
        </is>
      </c>
      <c r="C13" s="16" t="n">
        <v>169.34</v>
      </c>
      <c r="D13" s="16" t="n">
        <v>169.34</v>
      </c>
      <c r="E13" s="17" t="n">
        <v>-0.059</v>
      </c>
      <c r="F13" s="17" t="n">
        <v>-0.059</v>
      </c>
      <c r="H13" s="16" t="n">
        <v>-9.99</v>
      </c>
    </row>
    <row customHeight="1" ht="12.8" r="14" s="12">
      <c r="A14" s="11" t="inlineStr">
        <is>
          <t>2021-12-01</t>
        </is>
      </c>
      <c r="B14" s="11" t="inlineStr">
        <is>
          <t>Buy</t>
        </is>
      </c>
      <c r="C14" s="11" t="n">
        <v>167.64</v>
      </c>
      <c r="D14" s="11" t="n">
        <v>167.64</v>
      </c>
      <c r="E14" s="11" t="n">
        <v>-0.0664</v>
      </c>
      <c r="F14" s="11" t="n">
        <v>-0.1254</v>
      </c>
      <c r="H14" s="11" t="n">
        <v>-10</v>
      </c>
    </row>
    <row customHeight="1" ht="12.8" r="15" s="12">
      <c r="A15" s="11" t="inlineStr">
        <is>
          <t>2022-01-19</t>
        </is>
      </c>
      <c r="B15" s="11" t="inlineStr">
        <is>
          <t>Buy</t>
        </is>
      </c>
      <c r="C15" s="11" t="n">
        <v>150.24</v>
      </c>
      <c r="D15" s="11" t="n">
        <v>150.24</v>
      </c>
      <c r="E15" s="11" t="n">
        <v>-0.0665</v>
      </c>
      <c r="F15" s="11" t="n">
        <v>-0.1919</v>
      </c>
      <c r="H15" s="11" t="n">
        <v>-9.99</v>
      </c>
    </row>
    <row customHeight="1" ht="12.8" r="16" s="12">
      <c r="A16" s="11" t="inlineStr">
        <is>
          <t>2022-02-23</t>
        </is>
      </c>
      <c r="B16" s="11" t="inlineStr">
        <is>
          <t>Buy</t>
        </is>
      </c>
      <c r="C16" s="11" t="n">
        <v>134.8</v>
      </c>
      <c r="D16" s="11" t="n">
        <v>134.8</v>
      </c>
      <c r="E16" s="11" t="n">
        <v>-0.0741</v>
      </c>
      <c r="F16" s="11" t="n">
        <v>-0.266</v>
      </c>
      <c r="H16" s="11" t="n">
        <v>-9.99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63.xml><?xml version="1.0" encoding="utf-8"?>
<worksheet xmlns="http://schemas.openxmlformats.org/spreadsheetml/2006/main">
  <sheetPr filterMode="0">
    <outlinePr summaryBelow="1" summaryRight="1"/>
    <pageSetUpPr fitToPage="0"/>
  </sheetPr>
  <dimension ref="A1:AJ5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A4" activeCellId="0" pane="bottomLeft" sqref="A4"/>
    </sheetView>
  </sheetViews>
  <sheetFormatPr baseColWidth="8" defaultRowHeight="15" outlineLevelRow="0" zeroHeight="0"/>
  <cols>
    <col customWidth="1" max="1" min="1" style="11" width="30.02"/>
    <col customWidth="1" max="3" min="2" style="11" width="15"/>
    <col customWidth="1" max="4" min="4" style="11" width="25"/>
    <col customWidth="1" max="10" min="5" style="11" width="15"/>
    <col customWidth="1" max="1025" min="11" style="11" width="8.52"/>
  </cols>
  <sheetData>
    <row customHeight="1" ht="15" r="1" s="12">
      <c r="A1" s="11" t="inlineStr">
        <is>
          <t>Transaction_Date</t>
        </is>
      </c>
      <c r="B1" s="11" t="inlineStr">
        <is>
          <t>Buy_or_Sell</t>
        </is>
      </c>
      <c r="C1" s="11" t="inlineStr">
        <is>
          <t>Share_Price</t>
        </is>
      </c>
      <c r="D1" s="11" t="inlineStr">
        <is>
          <t>Buy_More_Modifier</t>
        </is>
      </c>
      <c r="E1" s="11" t="inlineStr">
        <is>
          <t>Share_Quantity</t>
        </is>
      </c>
      <c r="F1" s="11" t="inlineStr">
        <is>
          <t>Shares_Owned:</t>
        </is>
      </c>
      <c r="G1" s="11">
        <f>SUM(E:E)</f>
        <v/>
      </c>
      <c r="H1" s="11" t="inlineStr">
        <is>
          <t>Transaction_Cost</t>
        </is>
      </c>
      <c r="I1" s="11" t="inlineStr">
        <is>
          <t>Transaction_Profit:</t>
        </is>
      </c>
      <c r="J1" s="11">
        <f>SUM(H:H)</f>
        <v/>
      </c>
      <c r="K1" s="11">
        <f>SUM($aapl.j1:$wnc.j1)</f>
        <v/>
      </c>
    </row>
    <row customHeight="1" ht="15" r="2" s="12">
      <c r="A2" s="11" t="inlineStr">
        <is>
          <t>SPDR Portfolio S&amp;P 500 Growth ETF</t>
        </is>
      </c>
      <c r="B2" s="11" t="inlineStr">
        <is>
          <t>####</t>
        </is>
      </c>
      <c r="C2" s="11" t="inlineStr">
        <is>
          <t>####</t>
        </is>
      </c>
      <c r="D2" s="11" t="inlineStr">
        <is>
          <t>####</t>
        </is>
      </c>
      <c r="E2" s="11" t="inlineStr">
        <is>
          <t>####</t>
        </is>
      </c>
      <c r="F2" s="11" t="inlineStr">
        <is>
          <t>####</t>
        </is>
      </c>
      <c r="G2" s="11" t="inlineStr">
        <is>
          <t>####</t>
        </is>
      </c>
      <c r="H2" s="11" t="inlineStr">
        <is>
          <t>####</t>
        </is>
      </c>
      <c r="I2" s="11" t="inlineStr">
        <is>
          <t>####</t>
        </is>
      </c>
      <c r="J2" s="11" t="inlineStr">
        <is>
          <t>####</t>
        </is>
      </c>
      <c r="K2" s="11" t="inlineStr">
        <is>
          <t>####</t>
        </is>
      </c>
    </row>
    <row customHeight="1" ht="15" r="3" s="12">
      <c r="A3" s="21" t="n">
        <v>44650</v>
      </c>
      <c r="B3" s="11" t="inlineStr">
        <is>
          <t>Sell</t>
        </is>
      </c>
      <c r="C3" s="11" t="n">
        <v>0</v>
      </c>
      <c r="D3" s="11" t="n">
        <v>0</v>
      </c>
      <c r="E3" s="11" t="n">
        <v>0</v>
      </c>
      <c r="F3" s="11" t="n">
        <v>0</v>
      </c>
      <c r="H3" s="11" t="n">
        <v>0</v>
      </c>
      <c r="L3" s="11" t="inlineStr">
        <is>
          <t>2021</t>
        </is>
      </c>
      <c r="M3" s="11" t="inlineStr">
        <is>
          <t>January</t>
        </is>
      </c>
      <c r="N3" s="11">
        <f>SUMPRODUCT(YEAR(A3:A942)=2021,MONTH(A3:A942)=1,H3:H942)</f>
        <v/>
      </c>
      <c r="O3" s="11" t="inlineStr">
        <is>
          <t>February</t>
        </is>
      </c>
      <c r="P3" s="11">
        <f>SUMPRODUCT(YEAR(A3:A942)=2021,MONTH(A3:A942)=2,H3:H942)</f>
        <v/>
      </c>
      <c r="Q3" s="11" t="inlineStr">
        <is>
          <t>March</t>
        </is>
      </c>
      <c r="R3" s="11">
        <f>SUMPRODUCT(YEAR(A3:A942)=2021,MONTH(A3:A942)=3,H3:H942)</f>
        <v/>
      </c>
      <c r="S3" s="11" t="inlineStr">
        <is>
          <t>April</t>
        </is>
      </c>
      <c r="T3" s="11">
        <f>SUMPRODUCT(YEAR(A3:A942)=2021,MONTH(A3:A942)=4,H3:H942)</f>
        <v/>
      </c>
      <c r="U3" s="11" t="inlineStr">
        <is>
          <t>May</t>
        </is>
      </c>
      <c r="V3" s="11">
        <f>SUMPRODUCT(YEAR(A3:A942)=2021,MONTH(A3:A942)=5,H3:H942)</f>
        <v/>
      </c>
      <c r="W3" s="11" t="inlineStr">
        <is>
          <t>June</t>
        </is>
      </c>
      <c r="X3" s="11">
        <f>SUMPRODUCT(YEAR(A3:A942)=2021,MONTH(A3:A942)=6,H3:H942)</f>
        <v/>
      </c>
      <c r="Y3" s="11" t="inlineStr">
        <is>
          <t>July</t>
        </is>
      </c>
      <c r="Z3" s="11">
        <f>SUMPRODUCT(YEAR(A3:A942)=2021,MONTH(A3:A942)=7,H3:H942)</f>
        <v/>
      </c>
      <c r="AA3" s="11" t="inlineStr">
        <is>
          <t>August</t>
        </is>
      </c>
      <c r="AB3" s="11">
        <f>SUMPRODUCT(YEAR(A3:A942)=2021,MONTH(A3:A942)=8,H3:H942)</f>
        <v/>
      </c>
      <c r="AC3" s="11" t="inlineStr">
        <is>
          <t>September</t>
        </is>
      </c>
      <c r="AD3" s="11">
        <f>SUMPRODUCT(YEAR(A3:A942)=2021,MONTH(A3:A942)=9,H3:H942)</f>
        <v/>
      </c>
      <c r="AE3" s="11" t="inlineStr">
        <is>
          <t>October</t>
        </is>
      </c>
      <c r="AF3" s="11">
        <f>SUMPRODUCT(YEAR(A3:A942)=2021,MONTH(A3:A942)=10,H3:H942)</f>
        <v/>
      </c>
      <c r="AG3" s="11" t="inlineStr">
        <is>
          <t>November</t>
        </is>
      </c>
      <c r="AH3" s="11">
        <f>SUMPRODUCT(YEAR(A3:A942)=2021,MONTH(A3:A942)=11,H3:H942)</f>
        <v/>
      </c>
      <c r="AI3" s="11" t="inlineStr">
        <is>
          <t>December</t>
        </is>
      </c>
      <c r="AJ3" s="11">
        <f>SUMPRODUCT(YEAR(A3:A942)=2021,MONTH(A3:A942)=12,H3:H942)</f>
        <v/>
      </c>
    </row>
    <row customHeight="1" ht="12.8" r="4" s="12">
      <c r="A4" s="21" t="n">
        <v>44650</v>
      </c>
      <c r="B4" s="11" t="inlineStr">
        <is>
          <t>Sell</t>
        </is>
      </c>
      <c r="C4" s="11" t="n">
        <v>0</v>
      </c>
      <c r="D4" s="11" t="n">
        <v>0</v>
      </c>
      <c r="E4" s="11" t="n">
        <v>0</v>
      </c>
      <c r="F4" s="11" t="n">
        <v>0</v>
      </c>
      <c r="L4" s="11" t="inlineStr">
        <is>
          <t>2022</t>
        </is>
      </c>
      <c r="M4" s="11" t="inlineStr">
        <is>
          <t>January</t>
        </is>
      </c>
      <c r="N4" s="11">
        <f>SUMPRODUCT(YEAR(A3:A942)=2022,MONTH(A3:A942)=1,H3:H942)</f>
        <v/>
      </c>
      <c r="O4" s="11" t="inlineStr">
        <is>
          <t>February</t>
        </is>
      </c>
      <c r="P4" s="11">
        <f>SUMPRODUCT(YEAR(A3:A942)=2022,MONTH(A3:A942)=2,H3:H942)</f>
        <v/>
      </c>
      <c r="Q4" s="11" t="inlineStr">
        <is>
          <t>March</t>
        </is>
      </c>
      <c r="R4" s="11">
        <f>SUMPRODUCT(YEAR(A3:A942)=2022,MONTH(A3:A942)=3,H3:H942)</f>
        <v/>
      </c>
      <c r="S4" s="11" t="inlineStr">
        <is>
          <t>April</t>
        </is>
      </c>
      <c r="T4" s="11">
        <f>SUMPRODUCT(YEAR(A3:A942)=2022,MONTH(A3:A942)=4,H3:H942)</f>
        <v/>
      </c>
      <c r="U4" s="11" t="inlineStr">
        <is>
          <t>May</t>
        </is>
      </c>
      <c r="V4" s="11">
        <f>SUMPRODUCT(YEAR(A3:A942)=2022,MONTH(A3:A942)=5,H3:H942)</f>
        <v/>
      </c>
      <c r="W4" s="11" t="inlineStr">
        <is>
          <t>June</t>
        </is>
      </c>
      <c r="X4" s="11">
        <f>SUMPRODUCT(YEAR(A3:A942)=2022,MONTH(A3:A942)=6,H3:H942)</f>
        <v/>
      </c>
      <c r="Y4" s="11" t="inlineStr">
        <is>
          <t>July</t>
        </is>
      </c>
      <c r="Z4" s="11">
        <f>SUMPRODUCT(YEAR(A3:A942)=2022,MONTH(A3:A942)=7,H3:H942)</f>
        <v/>
      </c>
      <c r="AA4" s="11" t="inlineStr">
        <is>
          <t>August</t>
        </is>
      </c>
      <c r="AB4" s="11">
        <f>SUMPRODUCT(YEAR(A3:A942)=2022,MONTH(A3:A942)=8,H3:H942)</f>
        <v/>
      </c>
      <c r="AC4" s="11" t="inlineStr">
        <is>
          <t>September</t>
        </is>
      </c>
      <c r="AD4" s="11">
        <f>SUMPRODUCT(YEAR(A3:A942)=2022,MONTH(A3:A942)=9,H3:H942)</f>
        <v/>
      </c>
      <c r="AE4" s="11" t="inlineStr">
        <is>
          <t>October</t>
        </is>
      </c>
      <c r="AF4" s="11">
        <f>SUMPRODUCT(YEAR(A3:A942)=2022,MONTH(A3:A942)=10,H3:H942)</f>
        <v/>
      </c>
      <c r="AG4" s="11" t="inlineStr">
        <is>
          <t>November</t>
        </is>
      </c>
      <c r="AH4" s="11">
        <f>SUMPRODUCT(YEAR(A3:A942)=2022,MONTH(A3:A942)=11,H3:H942)</f>
        <v/>
      </c>
      <c r="AI4" s="11" t="inlineStr">
        <is>
          <t>December</t>
        </is>
      </c>
      <c r="AJ4" s="11">
        <f>SUMPRODUCT(YEAR(A3:A942)=2022,MONTH(A3:A942)=12,H3:H942)</f>
        <v/>
      </c>
    </row>
    <row customHeight="1" ht="15" r="5" s="12">
      <c r="A5" s="11" t="inlineStr">
        <is>
          <t>2022-03-31</t>
        </is>
      </c>
      <c r="B5" s="11" t="inlineStr">
        <is>
          <t>Buy</t>
        </is>
      </c>
      <c r="C5" s="11" t="n">
        <v>66.93000000000001</v>
      </c>
      <c r="E5" s="11" t="n">
        <v>-0.2989</v>
      </c>
      <c r="F5" s="11" t="n">
        <v>-0.2989</v>
      </c>
      <c r="H5" s="11" t="n">
        <v>-20.01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64.xml><?xml version="1.0" encoding="utf-8"?>
<worksheet xmlns="http://schemas.openxmlformats.org/spreadsheetml/2006/main">
  <sheetPr filterMode="0">
    <outlinePr summaryBelow="1" summaryRight="1"/>
    <pageSetUpPr fitToPage="0"/>
  </sheetPr>
  <dimension ref="A1:AJ10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A10" activeCellId="0" pane="bottomLeft" sqref="A10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AT&amp;T Inc.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SUMPRODUCT(YEAR(A3:A1000)=2021,MONTH(A3:A1000)=5,H3:H1000)</f>
        <v/>
      </c>
      <c r="W2" s="15" t="inlineStr">
        <is>
          <t>June</t>
        </is>
      </c>
      <c r="X2" s="16">
        <f>SUMPRODUCT(YEAR(A3:A1000)=2021,MONTH(A3:A1000)=6,H3:H1000)</f>
        <v/>
      </c>
      <c r="Y2" s="15" t="inlineStr">
        <is>
          <t>July</t>
        </is>
      </c>
      <c r="Z2" s="16">
        <f>SUMPRODUCT(YEAR(A3:A1000)=2021,MONTH(A3:A1000)=7,H3:H1000)</f>
        <v/>
      </c>
      <c r="AA2" s="15" t="inlineStr">
        <is>
          <t>August</t>
        </is>
      </c>
      <c r="AB2" s="16">
        <f>SUMPRODUCT(YEAR(A3:A1000)=2021,YEAR(A3:A1000)=2021,MONTH(A3:A1000)=8,H3:H1000)</f>
        <v/>
      </c>
      <c r="AC2" s="15" t="inlineStr">
        <is>
          <t>September</t>
        </is>
      </c>
      <c r="AD2" s="16">
        <f>SUMPRODUCT(YEAR(A3:A1000)=2021,MONTH(A3:A1000)=9,H3:H1000)</f>
        <v/>
      </c>
      <c r="AE2" s="15" t="inlineStr">
        <is>
          <t>October</t>
        </is>
      </c>
      <c r="AF2" s="16">
        <f>SUMPRODUCT(YEAR(A3:A1000)=2021,MONTH(A3:A1000)=10,H3:H1000)</f>
        <v/>
      </c>
      <c r="AG2" s="15" t="inlineStr">
        <is>
          <t>November</t>
        </is>
      </c>
      <c r="AH2" s="16">
        <f>SUMPRODUCT(YEAR(A3:A1000)=2021,MONTH(A3:A1000)=11,H3:H1000)</f>
        <v/>
      </c>
      <c r="AI2" s="15" t="inlineStr">
        <is>
          <t>December</t>
        </is>
      </c>
      <c r="AJ2" s="16">
        <f>SUMPRODUCT(YEAR(A3:A1000)=2021,MONTH(A3:A1000)=12,H3:H1000)</f>
        <v/>
      </c>
    </row>
    <row customHeight="1" ht="12.8" r="3" s="12">
      <c r="A3" s="14" t="inlineStr">
        <is>
          <t>2021-09-01</t>
        </is>
      </c>
      <c r="B3" s="15" t="inlineStr">
        <is>
          <t>Buy</t>
        </is>
      </c>
      <c r="C3" s="16" t="n">
        <v>27.2035</v>
      </c>
      <c r="D3" s="16" t="n">
        <v>27.2035</v>
      </c>
      <c r="E3" s="17" t="n">
        <v>-0.3676</v>
      </c>
      <c r="F3" s="17" t="n">
        <v>-0.3676</v>
      </c>
      <c r="H3" s="16" t="n">
        <v>-10.0000066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n">
        <v>44522</v>
      </c>
      <c r="B4" s="15" t="inlineStr">
        <is>
          <t>Buy</t>
        </is>
      </c>
      <c r="C4" s="16" t="n">
        <v>25.73</v>
      </c>
      <c r="D4" s="16" t="n">
        <v>25.73</v>
      </c>
      <c r="E4" s="17" t="n">
        <v>-0.4124</v>
      </c>
      <c r="F4" s="17" t="n">
        <v>-0.78</v>
      </c>
      <c r="H4" s="16" t="n">
        <v>-10</v>
      </c>
    </row>
    <row customHeight="1" ht="12.8" r="5" s="12">
      <c r="A5" s="15" t="inlineStr">
        <is>
          <t>2021-11-30</t>
        </is>
      </c>
      <c r="B5" s="15" t="inlineStr">
        <is>
          <t>Buy</t>
        </is>
      </c>
      <c r="C5" s="16" t="n">
        <v>24.41</v>
      </c>
      <c r="D5" s="16" t="n">
        <v>24.41</v>
      </c>
      <c r="E5" s="17" t="n">
        <v>-0.4331</v>
      </c>
      <c r="F5" s="17" t="n">
        <v>-1.2131</v>
      </c>
      <c r="H5" s="16" t="n">
        <v>-10</v>
      </c>
    </row>
    <row customHeight="1" ht="12.8" r="6" s="12">
      <c r="A6" s="11" t="inlineStr">
        <is>
          <t>2022-01-03</t>
        </is>
      </c>
      <c r="B6" s="11" t="inlineStr">
        <is>
          <t>Sell</t>
        </is>
      </c>
      <c r="C6" s="11" t="n">
        <v>25.43</v>
      </c>
      <c r="D6" s="11" t="n">
        <v>25.43</v>
      </c>
      <c r="E6" s="11" t="n">
        <v>1.2131</v>
      </c>
      <c r="F6" s="11" t="n">
        <v>0</v>
      </c>
      <c r="H6" s="11" t="n">
        <v>30.824871</v>
      </c>
    </row>
    <row customHeight="1" ht="12.8" r="7" s="12">
      <c r="A7" s="11" t="inlineStr">
        <is>
          <t>2022-01-03</t>
        </is>
      </c>
      <c r="B7" s="11" t="inlineStr">
        <is>
          <t>Buy</t>
        </is>
      </c>
      <c r="C7" s="11" t="n">
        <v>25.36</v>
      </c>
      <c r="D7" s="11" t="n">
        <v>25.36</v>
      </c>
      <c r="E7" s="11" t="n">
        <v>-0.3939</v>
      </c>
      <c r="F7" s="11" t="n">
        <v>-0.3939</v>
      </c>
      <c r="H7" s="11" t="n">
        <v>-9.993243</v>
      </c>
    </row>
    <row customHeight="1" ht="12.8" r="8" s="12">
      <c r="A8" s="11" t="inlineStr">
        <is>
          <t>2022-01-05</t>
        </is>
      </c>
      <c r="B8" s="11" t="inlineStr">
        <is>
          <t>Sell</t>
        </is>
      </c>
      <c r="C8" s="11" t="n">
        <v>26.5</v>
      </c>
      <c r="D8" s="11" t="n">
        <v>26.5</v>
      </c>
      <c r="E8" s="11" t="n">
        <v>0.3939</v>
      </c>
      <c r="F8" s="11" t="n">
        <v>0</v>
      </c>
      <c r="H8" s="11" t="n">
        <v>10.43835</v>
      </c>
    </row>
    <row customHeight="1" ht="12.8" r="9" s="12">
      <c r="A9" s="14" t="inlineStr">
        <is>
          <t>2022-01-05</t>
        </is>
      </c>
      <c r="B9" s="15" t="inlineStr">
        <is>
          <t>Buy</t>
        </is>
      </c>
      <c r="C9" s="16" t="n">
        <v>26.75</v>
      </c>
      <c r="D9" s="16" t="n">
        <v>26.75</v>
      </c>
      <c r="E9" s="17" t="n">
        <v>-0.4045</v>
      </c>
      <c r="F9" s="17" t="n">
        <v>-0.4045</v>
      </c>
      <c r="H9" s="16" t="n">
        <v>-10.820375</v>
      </c>
    </row>
    <row customHeight="1" ht="12.8" r="10" s="12">
      <c r="A10" s="11" t="inlineStr">
        <is>
          <t>2022-02-04</t>
        </is>
      </c>
      <c r="B10" s="11" t="inlineStr">
        <is>
          <t>Buy</t>
        </is>
      </c>
      <c r="C10" s="11" t="n">
        <v>24.06</v>
      </c>
      <c r="D10" s="11" t="n">
        <v>24.06</v>
      </c>
      <c r="E10" s="11" t="n">
        <v>-0.4156</v>
      </c>
      <c r="F10" s="11" t="n">
        <v>-0.8201000000000001</v>
      </c>
      <c r="H10" s="11" t="n">
        <v>-10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65.xml><?xml version="1.0" encoding="utf-8"?>
<worksheet xmlns="http://schemas.openxmlformats.org/spreadsheetml/2006/main">
  <sheetPr filterMode="0">
    <outlinePr summaryBelow="1" summaryRight="1"/>
    <pageSetUpPr fitToPage="0"/>
  </sheetPr>
  <dimension ref="A1:AJ50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35" xSplit="0" ySplit="1"/>
      <selection activeCell="A1" activeCellId="0" pane="topLeft" sqref="A1"/>
      <selection activeCell="I2" activeCellId="0" pane="bottomLeft" sqref="I2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Tesla, Inc. Common Stock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2.8" r="3" s="12">
      <c r="A3" s="14" t="inlineStr">
        <is>
          <t>2021-08-31</t>
        </is>
      </c>
      <c r="B3" s="15" t="inlineStr">
        <is>
          <t>Buy</t>
        </is>
      </c>
      <c r="C3" s="16" t="n">
        <v>731.3869</v>
      </c>
      <c r="D3" s="16" t="n">
        <v>731.3869</v>
      </c>
      <c r="E3" s="17" t="n">
        <v>-0.0137</v>
      </c>
      <c r="F3" s="17" t="n">
        <v>-0.0137</v>
      </c>
      <c r="H3" s="16" t="n">
        <v>-10.02000053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inlineStr">
        <is>
          <t>2021-09-24</t>
        </is>
      </c>
      <c r="B4" s="15" t="inlineStr">
        <is>
          <t>Sell</t>
        </is>
      </c>
      <c r="C4" s="16" t="n">
        <v>773.7226000000001</v>
      </c>
      <c r="D4" s="16" t="n">
        <v>773.7226000000001</v>
      </c>
      <c r="E4" s="17" t="n">
        <v>0.0137</v>
      </c>
      <c r="F4" s="17" t="n">
        <v>0</v>
      </c>
      <c r="H4" s="16" t="n">
        <v>10.59999962</v>
      </c>
    </row>
    <row customHeight="1" ht="12.8" r="5" s="12">
      <c r="A5" s="14" t="inlineStr">
        <is>
          <t>2021-09-27</t>
        </is>
      </c>
      <c r="B5" s="15" t="inlineStr">
        <is>
          <t>Buy</t>
        </is>
      </c>
      <c r="C5" s="16" t="n">
        <v>771.5385</v>
      </c>
      <c r="D5" s="16" t="n">
        <v>771.5385</v>
      </c>
      <c r="E5" s="17" t="n">
        <v>-0.013</v>
      </c>
      <c r="F5" s="17" t="n">
        <v>-0.013</v>
      </c>
      <c r="H5" s="16" t="n">
        <v>-10.0300005</v>
      </c>
    </row>
    <row customHeight="1" ht="12.8" r="6" s="12">
      <c r="A6" s="14" t="inlineStr">
        <is>
          <t>2021-10-12</t>
        </is>
      </c>
      <c r="B6" s="15" t="inlineStr">
        <is>
          <t>Sell</t>
        </is>
      </c>
      <c r="C6" s="16" t="n">
        <v>810.7692</v>
      </c>
      <c r="D6" s="16" t="n">
        <v>810.7692</v>
      </c>
      <c r="E6" s="17" t="n">
        <v>0.013</v>
      </c>
      <c r="F6" s="17" t="n">
        <v>0</v>
      </c>
      <c r="H6" s="16" t="n">
        <v>10.5399996</v>
      </c>
    </row>
    <row customHeight="1" ht="12.8" r="7" s="12">
      <c r="A7" s="14" t="inlineStr">
        <is>
          <t>2021-10-18</t>
        </is>
      </c>
      <c r="B7" s="15" t="inlineStr">
        <is>
          <t>Buy</t>
        </is>
      </c>
      <c r="C7" s="16" t="n">
        <v>862.069</v>
      </c>
      <c r="D7" s="16" t="n">
        <v>862.069</v>
      </c>
      <c r="E7" s="17" t="n">
        <v>-0.0116</v>
      </c>
      <c r="F7" s="17" t="n">
        <v>-0.0116</v>
      </c>
      <c r="H7" s="16" t="n">
        <v>-10.0000004</v>
      </c>
    </row>
    <row customHeight="1" ht="12.8" r="8" s="12">
      <c r="A8" s="14" t="inlineStr">
        <is>
          <t>2021-10-22</t>
        </is>
      </c>
      <c r="B8" s="15" t="inlineStr">
        <is>
          <t>Sell</t>
        </is>
      </c>
      <c r="C8" s="16" t="n">
        <v>908.085</v>
      </c>
      <c r="D8" s="16" t="n">
        <v>908.085</v>
      </c>
      <c r="E8" s="17" t="n">
        <v>0.0116</v>
      </c>
      <c r="F8" s="17" t="n">
        <v>0</v>
      </c>
      <c r="H8" s="16" t="n">
        <v>10.53</v>
      </c>
    </row>
    <row customHeight="1" ht="12.8" r="9" s="12">
      <c r="A9" s="14" t="inlineStr">
        <is>
          <t>2021-10-22</t>
        </is>
      </c>
      <c r="B9" s="15" t="inlineStr">
        <is>
          <t>Buy</t>
        </is>
      </c>
      <c r="C9" s="16" t="n">
        <v>906.58</v>
      </c>
      <c r="D9" s="16" t="n">
        <v>906.58</v>
      </c>
      <c r="E9" s="17" t="n">
        <v>-0.011</v>
      </c>
      <c r="F9" s="17" t="n">
        <v>-0.011</v>
      </c>
      <c r="H9" s="16" t="n">
        <v>-9.970000000000001</v>
      </c>
    </row>
    <row customHeight="1" ht="12.8" r="10" s="12">
      <c r="A10" s="14" t="inlineStr">
        <is>
          <t>2021-10-25</t>
        </is>
      </c>
      <c r="B10" s="15" t="inlineStr">
        <is>
          <t>Sell</t>
        </is>
      </c>
      <c r="C10" s="16" t="n">
        <v>974.865</v>
      </c>
      <c r="D10" s="16" t="n">
        <v>974.865</v>
      </c>
      <c r="E10" s="17" t="n">
        <v>0.011</v>
      </c>
      <c r="F10" s="17" t="n">
        <v>0</v>
      </c>
      <c r="H10" s="16" t="n">
        <v>10.72</v>
      </c>
    </row>
    <row customHeight="1" ht="12.8" r="11" s="12">
      <c r="A11" s="14" t="inlineStr">
        <is>
          <t>2021-10-25</t>
        </is>
      </c>
      <c r="B11" s="15" t="inlineStr">
        <is>
          <t>Buy</t>
        </is>
      </c>
      <c r="C11" s="16" t="n">
        <v>997.02</v>
      </c>
      <c r="D11" s="16" t="n">
        <v>997.02</v>
      </c>
      <c r="E11" s="17" t="n">
        <v>-0.01</v>
      </c>
      <c r="F11" s="17" t="n">
        <v>-0.01</v>
      </c>
      <c r="H11" s="16" t="n">
        <v>-9.970000000000001</v>
      </c>
    </row>
    <row customHeight="1" ht="12.8" r="12" s="12">
      <c r="A12" s="14" t="inlineStr">
        <is>
          <t>2021-10-26</t>
        </is>
      </c>
      <c r="B12" s="15" t="inlineStr">
        <is>
          <t>Sell</t>
        </is>
      </c>
      <c r="C12" s="16" t="n">
        <v>1087.06</v>
      </c>
      <c r="D12" s="16" t="n">
        <v>1087.06</v>
      </c>
      <c r="E12" s="17" t="n">
        <v>0.01</v>
      </c>
      <c r="F12" s="17" t="n">
        <v>0</v>
      </c>
      <c r="H12" s="16" t="n">
        <v>10.87</v>
      </c>
    </row>
    <row customHeight="1" ht="12.8" r="13" s="12">
      <c r="A13" s="14" t="inlineStr">
        <is>
          <t>2021-10-26</t>
        </is>
      </c>
      <c r="B13" s="15" t="inlineStr">
        <is>
          <t>Buy</t>
        </is>
      </c>
      <c r="C13" s="16" t="n">
        <v>1032.395</v>
      </c>
      <c r="D13" s="16" t="n">
        <v>1032.395</v>
      </c>
      <c r="E13" s="17" t="n">
        <v>-0.0097</v>
      </c>
      <c r="F13" s="17" t="n">
        <v>-0.0097</v>
      </c>
      <c r="H13" s="16" t="n">
        <v>-10.01</v>
      </c>
    </row>
    <row customHeight="1" ht="12.8" r="14" s="12">
      <c r="A14" s="14" t="inlineStr">
        <is>
          <t>2021-10-29</t>
        </is>
      </c>
      <c r="B14" s="15" t="inlineStr">
        <is>
          <t>Sell</t>
        </is>
      </c>
      <c r="C14" s="16" t="n">
        <v>1097.305</v>
      </c>
      <c r="D14" s="16" t="n">
        <v>1097.305</v>
      </c>
      <c r="E14" s="17" t="n">
        <v>0.0097</v>
      </c>
      <c r="F14" s="17" t="n">
        <v>0</v>
      </c>
      <c r="H14" s="16" t="n">
        <v>10.64</v>
      </c>
    </row>
    <row customHeight="1" ht="12.8" r="15" s="12">
      <c r="A15" s="14" t="inlineStr">
        <is>
          <t>2021-10-29</t>
        </is>
      </c>
      <c r="B15" s="15" t="inlineStr">
        <is>
          <t>Buy</t>
        </is>
      </c>
      <c r="C15" s="16" t="n">
        <v>1087.19</v>
      </c>
      <c r="D15" s="16" t="n">
        <v>1087.19</v>
      </c>
      <c r="E15" s="17" t="n">
        <v>-0.0092</v>
      </c>
      <c r="F15" s="17" t="n">
        <v>-0.0092</v>
      </c>
      <c r="H15" s="16" t="n">
        <v>-10</v>
      </c>
    </row>
    <row customHeight="1" ht="12.8" r="16" s="12">
      <c r="A16" s="14" t="inlineStr">
        <is>
          <t>2021-11-01</t>
        </is>
      </c>
      <c r="B16" s="15" t="inlineStr">
        <is>
          <t>Sell</t>
        </is>
      </c>
      <c r="C16" s="16" t="n">
        <v>1150.575</v>
      </c>
      <c r="D16" s="16" t="n">
        <v>1150.575</v>
      </c>
      <c r="E16" s="17" t="n">
        <v>0.0092</v>
      </c>
      <c r="F16" s="17" t="n">
        <v>0</v>
      </c>
      <c r="H16" s="16" t="n">
        <v>10.59</v>
      </c>
    </row>
    <row customHeight="1" ht="12.8" r="17" s="12">
      <c r="A17" s="14" t="inlineStr">
        <is>
          <t>2021-11-01</t>
        </is>
      </c>
      <c r="B17" s="15" t="inlineStr">
        <is>
          <t>Buy</t>
        </is>
      </c>
      <c r="C17" s="16" t="n">
        <v>1165.415</v>
      </c>
      <c r="D17" s="16" t="n">
        <v>1165.415</v>
      </c>
      <c r="E17" s="17" t="n">
        <v>-0.0086</v>
      </c>
      <c r="F17" s="17" t="n">
        <v>-0.0086</v>
      </c>
      <c r="H17" s="16" t="n">
        <v>-10.02</v>
      </c>
    </row>
    <row customHeight="1" ht="12.8" r="18" s="12">
      <c r="A18" s="14" t="inlineStr">
        <is>
          <t>2021-11-05</t>
        </is>
      </c>
      <c r="B18" s="15" t="inlineStr">
        <is>
          <t>Sell</t>
        </is>
      </c>
      <c r="C18" s="16" t="n">
        <v>1232.94</v>
      </c>
      <c r="D18" s="16" t="n">
        <v>1232.94</v>
      </c>
      <c r="E18" s="17" t="n">
        <v>0.0086</v>
      </c>
      <c r="F18" s="17" t="n">
        <v>0</v>
      </c>
      <c r="H18" s="16" t="n">
        <v>10.6</v>
      </c>
    </row>
    <row customHeight="1" ht="12.8" r="19" s="12">
      <c r="A19" s="14" t="inlineStr">
        <is>
          <t>2021-11-05</t>
        </is>
      </c>
      <c r="B19" s="15" t="inlineStr">
        <is>
          <t>Buy</t>
        </is>
      </c>
      <c r="C19" s="16" t="n">
        <v>1232.18</v>
      </c>
      <c r="D19" s="16" t="n">
        <v>1232.18</v>
      </c>
      <c r="E19" s="17" t="n">
        <v>-0.0081</v>
      </c>
      <c r="F19" s="17" t="n">
        <v>-0.0081</v>
      </c>
      <c r="H19" s="16" t="n">
        <v>-9.98</v>
      </c>
    </row>
    <row customHeight="1" ht="12.8" r="20" s="12">
      <c r="A20" s="14" t="inlineStr">
        <is>
          <t>2021-11-09</t>
        </is>
      </c>
      <c r="B20" s="15" t="inlineStr">
        <is>
          <t>Buy</t>
        </is>
      </c>
      <c r="C20" s="16" t="n">
        <v>1155.4</v>
      </c>
      <c r="D20" s="16" t="n">
        <v>1155.4</v>
      </c>
      <c r="E20" s="17" t="n">
        <v>-0.009299999999999999</v>
      </c>
      <c r="F20" s="17" t="n">
        <v>-0.0174</v>
      </c>
      <c r="H20" s="16" t="n">
        <v>-10.03</v>
      </c>
    </row>
    <row customHeight="1" ht="12.8" r="21" s="12">
      <c r="A21" s="14" t="inlineStr">
        <is>
          <t>2021-11-09</t>
        </is>
      </c>
      <c r="B21" s="15" t="inlineStr">
        <is>
          <t>Buy</t>
        </is>
      </c>
      <c r="C21" s="16" t="n">
        <v>1097.61</v>
      </c>
      <c r="D21" s="16" t="n">
        <v>1097.61</v>
      </c>
      <c r="E21" s="17" t="n">
        <v>-0.009599999999999999</v>
      </c>
      <c r="F21" s="17" t="n">
        <v>-0.027</v>
      </c>
      <c r="H21" s="16" t="n">
        <v>-9.98</v>
      </c>
    </row>
    <row customHeight="1" ht="12.8" r="22" s="12">
      <c r="A22" s="14" t="inlineStr">
        <is>
          <t>2021-11-15</t>
        </is>
      </c>
      <c r="B22" s="15" t="inlineStr">
        <is>
          <t>Buy</t>
        </is>
      </c>
      <c r="C22" s="16" t="n">
        <v>987.3</v>
      </c>
      <c r="D22" s="16" t="n">
        <v>987.3</v>
      </c>
      <c r="E22" s="17" t="n">
        <v>-0.0101</v>
      </c>
      <c r="F22" s="17" t="n">
        <v>-0.0101</v>
      </c>
      <c r="H22" s="16" t="n">
        <v>-9.970000000000001</v>
      </c>
    </row>
    <row customHeight="1" ht="12.8" r="23" s="12">
      <c r="A23" s="14" t="inlineStr">
        <is>
          <t>2021-11-16</t>
        </is>
      </c>
      <c r="B23" s="15" t="inlineStr">
        <is>
          <t>Sell</t>
        </is>
      </c>
      <c r="C23" s="16" t="n">
        <v>1046.66</v>
      </c>
      <c r="D23" s="16" t="n">
        <v>1046.66</v>
      </c>
      <c r="E23" s="17" t="n">
        <v>0.0101</v>
      </c>
      <c r="F23" s="17" t="n">
        <v>0</v>
      </c>
      <c r="H23" s="16" t="n">
        <v>10.57</v>
      </c>
    </row>
    <row customHeight="1" ht="12.8" r="24" s="12">
      <c r="A24" s="14" t="inlineStr">
        <is>
          <t>2021-11-16</t>
        </is>
      </c>
      <c r="B24" s="15" t="inlineStr">
        <is>
          <t>Buy</t>
        </is>
      </c>
      <c r="C24" s="16" t="n">
        <v>1043.16</v>
      </c>
      <c r="D24" s="16" t="n">
        <v>1043.16</v>
      </c>
      <c r="E24" s="17" t="n">
        <v>-0.009599999999999999</v>
      </c>
      <c r="F24" s="17" t="n">
        <v>-0.0366</v>
      </c>
      <c r="H24" s="16" t="n">
        <v>-10.01</v>
      </c>
    </row>
    <row customHeight="1" ht="12.8" r="25" s="12">
      <c r="A25" s="14" t="inlineStr">
        <is>
          <t>2021-11-17</t>
        </is>
      </c>
      <c r="B25" s="15" t="inlineStr">
        <is>
          <t>Sell</t>
        </is>
      </c>
      <c r="C25" s="16" t="n">
        <v>1110.38</v>
      </c>
      <c r="D25" s="16" t="n">
        <v>1110.38</v>
      </c>
      <c r="E25" s="17" t="n">
        <v>0.0366</v>
      </c>
      <c r="F25" s="17" t="n">
        <v>0</v>
      </c>
      <c r="H25" s="16" t="n">
        <v>40.64</v>
      </c>
    </row>
    <row customHeight="1" ht="12.8" r="26" s="12">
      <c r="A26" s="14" t="inlineStr">
        <is>
          <t>2021-11-17</t>
        </is>
      </c>
      <c r="B26" s="15" t="inlineStr">
        <is>
          <t>Buy</t>
        </is>
      </c>
      <c r="C26" s="16" t="n">
        <v>1096.59</v>
      </c>
      <c r="D26" s="16" t="n">
        <v>1096.59</v>
      </c>
      <c r="E26" s="17" t="n">
        <v>-0.0091</v>
      </c>
      <c r="F26" s="17" t="n">
        <v>-0.0091</v>
      </c>
      <c r="H26" s="16" t="n">
        <v>-9.98</v>
      </c>
    </row>
    <row customHeight="1" ht="12.8" r="27" s="12">
      <c r="A27" s="14" t="n">
        <v>44522</v>
      </c>
      <c r="B27" s="15" t="inlineStr">
        <is>
          <t>Sell</t>
        </is>
      </c>
      <c r="C27" s="16" t="n">
        <v>1188.55</v>
      </c>
      <c r="E27" s="17" t="n">
        <v>0.0091</v>
      </c>
      <c r="F27" s="17" t="n">
        <v>0</v>
      </c>
      <c r="H27" s="16" t="n">
        <v>10.82</v>
      </c>
    </row>
    <row customHeight="1" ht="12.8" r="28" s="12">
      <c r="A28" s="14" t="n">
        <v>44522</v>
      </c>
      <c r="B28" s="15" t="inlineStr">
        <is>
          <t>Buy</t>
        </is>
      </c>
      <c r="C28" s="16" t="n">
        <v>1187.58</v>
      </c>
      <c r="E28" s="17" t="n">
        <v>-0.008399999999999999</v>
      </c>
      <c r="F28" s="17" t="n">
        <v>-0.008399999999999999</v>
      </c>
      <c r="H28" s="16" t="n">
        <v>-9.98</v>
      </c>
    </row>
    <row customHeight="1" ht="12.8" r="29" s="12">
      <c r="A29" s="11" t="inlineStr">
        <is>
          <t>2021-12-03</t>
        </is>
      </c>
      <c r="B29" s="11" t="inlineStr">
        <is>
          <t>Buy</t>
        </is>
      </c>
      <c r="C29" s="11" t="n">
        <v>1118.59</v>
      </c>
      <c r="D29" s="11" t="n"/>
      <c r="E29" s="11" t="n">
        <v>-0.0095</v>
      </c>
      <c r="F29" s="11" t="n">
        <v>-0.0179</v>
      </c>
      <c r="H29" s="11" t="n">
        <v>-9.970000000000001</v>
      </c>
    </row>
    <row customHeight="1" ht="12.8" r="30" s="12">
      <c r="A30" s="11" t="inlineStr">
        <is>
          <t>2021-12-10</t>
        </is>
      </c>
      <c r="B30" s="11" t="inlineStr">
        <is>
          <t>Buy</t>
        </is>
      </c>
      <c r="C30" s="11" t="n">
        <v>1053.49</v>
      </c>
      <c r="D30" s="11" t="n"/>
      <c r="E30" s="11" t="n">
        <v>-0.0101</v>
      </c>
      <c r="F30" s="11" t="n">
        <v>-0.028</v>
      </c>
      <c r="H30" s="11" t="n">
        <v>-9.98</v>
      </c>
    </row>
    <row customHeight="1" ht="12.8" r="31" s="12">
      <c r="A31" s="11" t="inlineStr">
        <is>
          <t>2021-12-14</t>
        </is>
      </c>
      <c r="B31" s="11" t="inlineStr">
        <is>
          <t>Buy</t>
        </is>
      </c>
      <c r="C31" s="11" t="n">
        <v>998.36</v>
      </c>
      <c r="D31" s="11" t="n"/>
      <c r="E31" s="11" t="n">
        <v>-0.0106</v>
      </c>
      <c r="F31" s="11" t="n">
        <v>-0.0386</v>
      </c>
      <c r="H31" s="11" t="n">
        <v>-10</v>
      </c>
    </row>
    <row customHeight="1" ht="12.8" r="32" s="12">
      <c r="A32" s="11" t="inlineStr">
        <is>
          <t>2021-12-20</t>
        </is>
      </c>
      <c r="B32" s="11" t="inlineStr">
        <is>
          <t>Buy</t>
        </is>
      </c>
      <c r="C32" s="11" t="n">
        <v>947.09</v>
      </c>
      <c r="D32" s="11" t="n"/>
      <c r="E32" s="11" t="n">
        <v>-0.0112</v>
      </c>
      <c r="F32" s="11" t="n">
        <v>-0.0498</v>
      </c>
      <c r="H32" s="11" t="n">
        <v>-10.03</v>
      </c>
    </row>
    <row customHeight="1" ht="12.8" r="33" s="12">
      <c r="A33" s="11" t="inlineStr">
        <is>
          <t>2021-12-22</t>
        </is>
      </c>
      <c r="B33" s="11" t="inlineStr">
        <is>
          <t>Sell</t>
        </is>
      </c>
      <c r="C33" s="11" t="n">
        <v>1002.13</v>
      </c>
      <c r="D33" s="11" t="n"/>
      <c r="E33" s="11" t="n">
        <v>0.0498</v>
      </c>
      <c r="F33" s="11" t="n">
        <v>0</v>
      </c>
      <c r="H33" s="11" t="n">
        <v>49.91</v>
      </c>
    </row>
    <row customHeight="1" ht="12.8" r="34" s="12">
      <c r="A34" s="11" t="inlineStr">
        <is>
          <t>2021-12-22</t>
        </is>
      </c>
      <c r="B34" s="11" t="inlineStr">
        <is>
          <t>Buy</t>
        </is>
      </c>
      <c r="C34" s="11" t="n">
        <v>1007.6</v>
      </c>
      <c r="D34" s="11" t="n"/>
      <c r="E34" s="11" t="n">
        <v>-0.009900000000000001</v>
      </c>
      <c r="F34" s="11" t="n">
        <v>-0.009900000000000001</v>
      </c>
      <c r="H34" s="11" t="n">
        <v>-9.98</v>
      </c>
    </row>
    <row customHeight="1" ht="12.8" r="35" s="12">
      <c r="A35" s="11" t="inlineStr">
        <is>
          <t>2021-12-23</t>
        </is>
      </c>
      <c r="B35" s="11" t="inlineStr">
        <is>
          <t>Sell</t>
        </is>
      </c>
      <c r="C35" s="11" t="n">
        <v>1054.15</v>
      </c>
      <c r="D35" s="11" t="n"/>
      <c r="E35" s="11" t="n">
        <v>0.009900000000000001</v>
      </c>
      <c r="F35" s="11" t="n">
        <v>0</v>
      </c>
      <c r="H35" s="11" t="n">
        <v>10.43</v>
      </c>
    </row>
    <row customHeight="1" ht="12.8" r="36" s="12">
      <c r="A36" s="11" t="inlineStr">
        <is>
          <t>2021-12-23</t>
        </is>
      </c>
      <c r="B36" s="11" t="inlineStr">
        <is>
          <t>Buy</t>
        </is>
      </c>
      <c r="C36" s="11" t="n">
        <v>1064.3</v>
      </c>
      <c r="D36" s="11" t="n"/>
      <c r="E36" s="11" t="n">
        <v>-0.0094</v>
      </c>
      <c r="F36" s="11" t="n">
        <v>-0.0094</v>
      </c>
      <c r="H36" s="11" t="n">
        <v>-10</v>
      </c>
    </row>
    <row customHeight="1" ht="12.8" r="37" s="12">
      <c r="A37" s="11" t="inlineStr">
        <is>
          <t>2022-01-03</t>
        </is>
      </c>
      <c r="B37" s="11" t="inlineStr">
        <is>
          <t>Sell</t>
        </is>
      </c>
      <c r="C37" s="11" t="n">
        <v>1156.09</v>
      </c>
      <c r="D37" s="11" t="n"/>
      <c r="E37" s="11" t="n">
        <v>0.0094</v>
      </c>
      <c r="F37" s="11" t="n">
        <v>0</v>
      </c>
      <c r="H37" s="11" t="n">
        <v>10.80906</v>
      </c>
    </row>
    <row customHeight="1" ht="12.8" r="38" s="12">
      <c r="A38" s="11" t="inlineStr">
        <is>
          <t>2022-01-03</t>
        </is>
      </c>
      <c r="B38" s="11" t="inlineStr">
        <is>
          <t>Buy</t>
        </is>
      </c>
      <c r="C38" s="11" t="n">
        <v>1168.51</v>
      </c>
      <c r="D38" s="11" t="n"/>
      <c r="E38" s="11" t="n">
        <v>-0.0086</v>
      </c>
      <c r="F38" s="11" t="n">
        <v>-0.0086</v>
      </c>
      <c r="H38" s="11" t="n">
        <v>-10.047208</v>
      </c>
    </row>
    <row customHeight="1" ht="12.8" r="39" s="12">
      <c r="A39" s="11" t="inlineStr">
        <is>
          <t>2022-01-07</t>
        </is>
      </c>
      <c r="B39" s="11" t="inlineStr">
        <is>
          <t>Buy</t>
        </is>
      </c>
      <c r="C39" s="11" t="n">
        <v>1041.36</v>
      </c>
      <c r="D39" s="11" t="n">
        <v>1156.82</v>
      </c>
      <c r="E39" s="11" t="n">
        <v>-0.009599999999999999</v>
      </c>
      <c r="F39" s="11" t="n">
        <v>-0.0182</v>
      </c>
      <c r="H39" s="11" t="n">
        <v>-10</v>
      </c>
    </row>
    <row customHeight="1" ht="12.8" r="40" s="12">
      <c r="A40" s="11" t="inlineStr">
        <is>
          <t>2022-01-12</t>
        </is>
      </c>
      <c r="B40" s="11" t="inlineStr">
        <is>
          <t>Sell</t>
        </is>
      </c>
      <c r="C40" s="11" t="n">
        <v>1084.2</v>
      </c>
      <c r="E40" s="11" t="n">
        <v>0.0182</v>
      </c>
      <c r="F40" s="11" t="n">
        <v>0</v>
      </c>
      <c r="H40" s="11" t="n">
        <v>19.77</v>
      </c>
    </row>
    <row customHeight="1" ht="12.8" r="41" s="12">
      <c r="A41" s="11" t="inlineStr">
        <is>
          <t>2022-01-12</t>
        </is>
      </c>
      <c r="B41" s="11" t="inlineStr">
        <is>
          <t>Buy</t>
        </is>
      </c>
      <c r="C41" s="11" t="n">
        <v>1090.51</v>
      </c>
      <c r="E41" s="11" t="n">
        <v>-0.0092</v>
      </c>
      <c r="F41" s="11" t="n">
        <v>-0.0092</v>
      </c>
      <c r="H41" s="11" t="n">
        <v>-10.02</v>
      </c>
    </row>
    <row customHeight="1" ht="12.8" r="42" s="12">
      <c r="A42" s="11" t="inlineStr">
        <is>
          <t>2022-01-21</t>
        </is>
      </c>
      <c r="B42" s="11" t="inlineStr">
        <is>
          <t>Buy</t>
        </is>
      </c>
      <c r="C42" s="11" t="n">
        <v>973.63</v>
      </c>
      <c r="D42" s="11" t="n">
        <v>973.63</v>
      </c>
      <c r="E42" s="11" t="n">
        <v>-0.0103</v>
      </c>
      <c r="F42" s="11" t="n">
        <v>-0.0195</v>
      </c>
      <c r="H42" s="11" t="n">
        <v>-10.03</v>
      </c>
    </row>
    <row customHeight="1" ht="12.8" r="43" s="12">
      <c r="A43" s="11" t="inlineStr">
        <is>
          <t>2022-01-24</t>
        </is>
      </c>
      <c r="B43" s="11" t="inlineStr">
        <is>
          <t>Buy</t>
        </is>
      </c>
      <c r="C43" s="11" t="n">
        <v>865.45</v>
      </c>
      <c r="D43" s="11" t="n">
        <v>865.45</v>
      </c>
      <c r="E43" s="11" t="n">
        <v>-0.0115</v>
      </c>
      <c r="F43" s="11" t="n">
        <v>-0.031</v>
      </c>
      <c r="H43" s="11" t="n">
        <v>-9.949999999999999</v>
      </c>
    </row>
    <row customHeight="1" ht="12.8" r="44" s="12">
      <c r="A44" s="11" t="inlineStr">
        <is>
          <t>2022-02-23</t>
        </is>
      </c>
      <c r="B44" s="11" t="inlineStr">
        <is>
          <t>Buy</t>
        </is>
      </c>
      <c r="C44" s="11" t="n">
        <v>772.88</v>
      </c>
      <c r="D44" s="11" t="n">
        <v>772.88</v>
      </c>
      <c r="E44" s="11" t="n">
        <v>-0.0129</v>
      </c>
      <c r="F44" s="11" t="n">
        <v>-0.0439</v>
      </c>
      <c r="H44" s="11" t="n">
        <v>-9.970000000000001</v>
      </c>
    </row>
    <row customHeight="1" ht="12.8" r="45" s="12">
      <c r="A45" s="11" t="inlineStr">
        <is>
          <t>2022-03-22</t>
        </is>
      </c>
      <c r="B45" s="11" t="inlineStr">
        <is>
          <t>Sell</t>
        </is>
      </c>
      <c r="C45" s="11" t="n">
        <v>962.5</v>
      </c>
      <c r="E45" s="11" t="n">
        <v>0.0439</v>
      </c>
      <c r="F45" s="11" t="n">
        <v>0</v>
      </c>
      <c r="H45" s="11" t="n">
        <v>42.25</v>
      </c>
    </row>
    <row customHeight="1" ht="12.8" r="46" s="12">
      <c r="A46" s="14" t="inlineStr">
        <is>
          <t>2022-03-22</t>
        </is>
      </c>
      <c r="B46" s="15" t="inlineStr">
        <is>
          <t>Buy</t>
        </is>
      </c>
      <c r="C46" s="16" t="n">
        <v>990.11</v>
      </c>
      <c r="E46" s="17" t="n">
        <v>-0.0117</v>
      </c>
      <c r="F46" s="17" t="n">
        <v>-0.0117</v>
      </c>
      <c r="H46" s="16" t="n">
        <v>-11.58</v>
      </c>
    </row>
    <row customHeight="1" ht="12.8" r="47" s="12">
      <c r="A47" s="11" t="inlineStr">
        <is>
          <t>2022-03-28</t>
        </is>
      </c>
      <c r="B47" s="11" t="inlineStr">
        <is>
          <t>Sell</t>
        </is>
      </c>
      <c r="C47" s="11" t="n">
        <v>1075.48</v>
      </c>
      <c r="E47" s="11" t="n">
        <v>0.0117</v>
      </c>
      <c r="F47" s="11" t="n">
        <v>0</v>
      </c>
      <c r="H47" s="11" t="n">
        <v>12.58</v>
      </c>
    </row>
    <row customHeight="1" ht="12.8" r="48" s="12">
      <c r="A48" s="11" t="inlineStr">
        <is>
          <t>2022-03-28</t>
        </is>
      </c>
      <c r="B48" s="11" t="inlineStr">
        <is>
          <t>Buy</t>
        </is>
      </c>
      <c r="C48" s="11" t="n">
        <v>1090.97</v>
      </c>
      <c r="E48" s="11" t="n">
        <v>-0.0184</v>
      </c>
      <c r="F48" s="11" t="n">
        <v>-0.0184</v>
      </c>
      <c r="H48" s="11" t="n">
        <v>-20.07</v>
      </c>
    </row>
    <row r="49">
      <c r="A49" s="11" t="inlineStr">
        <is>
          <t>2022-04-04</t>
        </is>
      </c>
      <c r="B49" s="11" t="inlineStr">
        <is>
          <t>Sell</t>
        </is>
      </c>
      <c r="C49" s="11" t="n">
        <v>1146.83</v>
      </c>
      <c r="E49" s="11" t="n">
        <v>0.0184</v>
      </c>
      <c r="F49" s="11" t="n">
        <v>0</v>
      </c>
      <c r="H49" s="11" t="n">
        <v>21.1</v>
      </c>
    </row>
    <row r="50">
      <c r="A50" s="11" t="inlineStr">
        <is>
          <t>2022-04-05</t>
        </is>
      </c>
      <c r="B50" s="11" t="inlineStr">
        <is>
          <t>Buy</t>
        </is>
      </c>
      <c r="C50" s="11" t="n">
        <v>1120.58</v>
      </c>
      <c r="E50" s="11" t="n">
        <v>-0.0178</v>
      </c>
      <c r="F50" s="11" t="n">
        <v>-0.0178</v>
      </c>
      <c r="H50" s="11" t="n">
        <v>-19.95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66.xml><?xml version="1.0" encoding="utf-8"?>
<worksheet xmlns="http://schemas.openxmlformats.org/spreadsheetml/2006/main">
  <sheetPr filterMode="0">
    <outlinePr summaryBelow="1" summaryRight="1"/>
    <pageSetUpPr fitToPage="0"/>
  </sheetPr>
  <dimension ref="A1:AJ15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A13" activeCellId="0" pane="bottomLeft" sqref="A13"/>
    </sheetView>
  </sheetViews>
  <sheetFormatPr baseColWidth="8" defaultRowHeight="12.8" outlineLevelRow="0" zeroHeight="0"/>
  <cols>
    <col customWidth="1" max="1" min="1" style="11" width="30.02"/>
    <col customWidth="1" max="3" min="2" style="11" width="15"/>
    <col customWidth="1" max="4" min="4" style="11" width="25"/>
    <col customWidth="1" max="10" min="5" style="11" width="15"/>
    <col customWidth="1" max="11" min="11" style="11" width="12.77"/>
    <col customWidth="1" max="1025" min="12" style="11" width="8.52"/>
  </cols>
  <sheetData>
    <row customHeight="1" ht="12.8" r="1" s="12">
      <c r="A1" s="11" t="inlineStr">
        <is>
          <t>Transaction_Date</t>
        </is>
      </c>
      <c r="B1" s="11" t="inlineStr">
        <is>
          <t>Buy_or_Sell</t>
        </is>
      </c>
      <c r="C1" s="11" t="inlineStr">
        <is>
          <t>Share_Price</t>
        </is>
      </c>
      <c r="D1" s="11" t="inlineStr">
        <is>
          <t>Buy_More_Modifier</t>
        </is>
      </c>
      <c r="E1" s="11" t="inlineStr">
        <is>
          <t>Share_Quantity</t>
        </is>
      </c>
      <c r="F1" s="11" t="inlineStr">
        <is>
          <t>Shares_Owned:</t>
        </is>
      </c>
      <c r="G1" s="11">
        <f>SUM(E:E)</f>
        <v/>
      </c>
      <c r="H1" s="11" t="inlineStr">
        <is>
          <t>Transaction_Cost</t>
        </is>
      </c>
      <c r="I1" s="11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2.8" r="2" s="12">
      <c r="A2" s="11" t="inlineStr">
        <is>
          <t>Thoughtworks Holding, Inc. Common Stock</t>
        </is>
      </c>
      <c r="B2" s="11" t="inlineStr">
        <is>
          <t>####</t>
        </is>
      </c>
      <c r="C2" s="11" t="inlineStr">
        <is>
          <t>####</t>
        </is>
      </c>
      <c r="D2" s="11" t="inlineStr">
        <is>
          <t>####</t>
        </is>
      </c>
      <c r="E2" s="11" t="inlineStr">
        <is>
          <t>####</t>
        </is>
      </c>
      <c r="F2" s="11" t="inlineStr">
        <is>
          <t>####</t>
        </is>
      </c>
      <c r="G2" s="11" t="inlineStr">
        <is>
          <t>####</t>
        </is>
      </c>
      <c r="H2" s="11" t="inlineStr">
        <is>
          <t>####</t>
        </is>
      </c>
      <c r="I2" s="15" t="inlineStr">
        <is>
          <t>Actual_Profit:</t>
        </is>
      </c>
      <c r="J2" s="16">
        <f>SUM(J1+10)</f>
        <v/>
      </c>
      <c r="K2" s="11" t="inlineStr">
        <is>
          <t>####</t>
        </is>
      </c>
    </row>
    <row customHeight="1" ht="12.8" r="3" s="12">
      <c r="A3" s="21" t="n">
        <v>44587</v>
      </c>
      <c r="B3" s="11" t="inlineStr">
        <is>
          <t>Sell</t>
        </is>
      </c>
      <c r="C3" s="11" t="n">
        <v>0</v>
      </c>
      <c r="D3" s="11" t="n">
        <v>0</v>
      </c>
      <c r="E3" s="11" t="n">
        <v>0</v>
      </c>
      <c r="F3" s="11" t="n">
        <v>0</v>
      </c>
      <c r="H3" s="11" t="n">
        <v>0</v>
      </c>
      <c r="L3" s="11" t="inlineStr">
        <is>
          <t>2021</t>
        </is>
      </c>
      <c r="M3" s="11" t="inlineStr">
        <is>
          <t>January</t>
        </is>
      </c>
      <c r="N3" s="11">
        <f>SUMPRODUCT(YEAR(A3:A942)=2021,MONTH(A3:A942)=1,H3:H942)</f>
        <v/>
      </c>
      <c r="O3" s="11" t="inlineStr">
        <is>
          <t>February</t>
        </is>
      </c>
      <c r="P3" s="11">
        <f>SUMPRODUCT(YEAR(A3:A942)=2021,MONTH(A3:A942)=2,H3:H942)</f>
        <v/>
      </c>
      <c r="Q3" s="11" t="inlineStr">
        <is>
          <t>March</t>
        </is>
      </c>
      <c r="R3" s="11">
        <f>SUMPRODUCT(YEAR(A3:A942)=2021,MONTH(A3:A942)=3,H3:H942)</f>
        <v/>
      </c>
      <c r="S3" s="11" t="inlineStr">
        <is>
          <t>April</t>
        </is>
      </c>
      <c r="T3" s="11">
        <f>SUMPRODUCT(YEAR(A3:A942)=2021,MONTH(A3:A942)=4,H3:H942)</f>
        <v/>
      </c>
      <c r="U3" s="11" t="inlineStr">
        <is>
          <t>May</t>
        </is>
      </c>
      <c r="V3" s="11">
        <f>SUMPRODUCT(YEAR(A3:A942)=2021,MONTH(A3:A942)=5,H3:H942)</f>
        <v/>
      </c>
      <c r="W3" s="11" t="inlineStr">
        <is>
          <t>June</t>
        </is>
      </c>
      <c r="X3" s="11">
        <f>SUMPRODUCT(YEAR(A3:A942)=2021,MONTH(A3:A942)=6,H3:H942)</f>
        <v/>
      </c>
      <c r="Y3" s="11" t="inlineStr">
        <is>
          <t>July</t>
        </is>
      </c>
      <c r="Z3" s="11">
        <f>SUMPRODUCT(YEAR(A3:A942)=2021,MONTH(A3:A942)=7,H3:H942)</f>
        <v/>
      </c>
      <c r="AA3" s="11" t="inlineStr">
        <is>
          <t>August</t>
        </is>
      </c>
      <c r="AB3" s="11">
        <f>SUMPRODUCT(YEAR(A3:A942)=2021,MONTH(A3:A942)=8,H3:H942)</f>
        <v/>
      </c>
      <c r="AC3" s="11" t="inlineStr">
        <is>
          <t>September</t>
        </is>
      </c>
      <c r="AD3" s="11">
        <f>SUMPRODUCT(YEAR(A3:A942)=2021,MONTH(A3:A942)=9,H3:H942)</f>
        <v/>
      </c>
      <c r="AE3" s="11" t="inlineStr">
        <is>
          <t>October</t>
        </is>
      </c>
      <c r="AF3" s="11">
        <f>SUMPRODUCT(YEAR(A3:A942)=2021,MONTH(A3:A942)=10,H3:H942)</f>
        <v/>
      </c>
      <c r="AG3" s="11" t="inlineStr">
        <is>
          <t>November</t>
        </is>
      </c>
      <c r="AH3" s="11">
        <f>SUMPRODUCT(YEAR(A3:A942)=2021,MONTH(A3:A942)=11,H3:H942)</f>
        <v/>
      </c>
      <c r="AI3" s="11" t="inlineStr">
        <is>
          <t>December</t>
        </is>
      </c>
      <c r="AJ3" s="11">
        <f>SUMPRODUCT(YEAR(A3:A942)=2021,MONTH(A3:A942)=12,H3:H942)</f>
        <v/>
      </c>
    </row>
    <row customHeight="1" ht="12.8" r="4" s="12">
      <c r="A4" s="21" t="n">
        <v>44587</v>
      </c>
      <c r="B4" s="11" t="inlineStr">
        <is>
          <t>Sell</t>
        </is>
      </c>
      <c r="C4" s="11" t="n">
        <v>0</v>
      </c>
      <c r="D4" s="11" t="n">
        <v>0</v>
      </c>
      <c r="E4" s="11" t="n">
        <v>0</v>
      </c>
      <c r="F4" s="11" t="n">
        <v>0</v>
      </c>
      <c r="H4" s="11" t="n">
        <v>0</v>
      </c>
      <c r="L4" s="11" t="inlineStr">
        <is>
          <t>2022</t>
        </is>
      </c>
      <c r="M4" s="11" t="inlineStr">
        <is>
          <t>January</t>
        </is>
      </c>
      <c r="N4" s="11">
        <f>SUMPRODUCT(YEAR(A3:A942)=2022,MONTH(A3:A942)=1,H3:H942)</f>
        <v/>
      </c>
      <c r="O4" s="11" t="inlineStr">
        <is>
          <t>February</t>
        </is>
      </c>
      <c r="P4" s="11">
        <f>SUMPRODUCT(YEAR(A3:A942)=2022,MONTH(A3:A942)=2,H3:H942)</f>
        <v/>
      </c>
      <c r="Q4" s="11" t="inlineStr">
        <is>
          <t>March</t>
        </is>
      </c>
      <c r="R4" s="11">
        <f>SUMPRODUCT(YEAR(A3:A942)=2022,MONTH(A3:A942)=3,H3:H942)</f>
        <v/>
      </c>
      <c r="S4" s="11" t="inlineStr">
        <is>
          <t>April</t>
        </is>
      </c>
      <c r="T4" s="11">
        <f>SUMPRODUCT(YEAR(A3:A942)=2022,MONTH(A3:A942)=4,H3:H942)</f>
        <v/>
      </c>
      <c r="U4" s="11" t="inlineStr">
        <is>
          <t>May</t>
        </is>
      </c>
      <c r="V4" s="11">
        <f>SUMPRODUCT(YEAR(A3:A942)=2022,MONTH(A3:A942)=5,H3:H942)</f>
        <v/>
      </c>
      <c r="W4" s="11" t="inlineStr">
        <is>
          <t>June</t>
        </is>
      </c>
      <c r="X4" s="11">
        <f>SUMPRODUCT(YEAR(A3:A942)=2022,MONTH(A3:A942)=6,H3:H942)</f>
        <v/>
      </c>
      <c r="Y4" s="11" t="inlineStr">
        <is>
          <t>July</t>
        </is>
      </c>
      <c r="Z4" s="11">
        <f>SUMPRODUCT(YEAR(A3:A942)=2022,MONTH(A3:A942)=7,H3:H942)</f>
        <v/>
      </c>
      <c r="AA4" s="11" t="inlineStr">
        <is>
          <t>August</t>
        </is>
      </c>
      <c r="AB4" s="11">
        <f>SUMPRODUCT(YEAR(A3:A942)=2022,MONTH(A3:A942)=8,H3:H942)</f>
        <v/>
      </c>
      <c r="AC4" s="11" t="inlineStr">
        <is>
          <t>September</t>
        </is>
      </c>
      <c r="AD4" s="11">
        <f>SUMPRODUCT(YEAR(A3:A942)=2022,MONTH(A3:A942)=9,H3:H942)</f>
        <v/>
      </c>
      <c r="AE4" s="11" t="inlineStr">
        <is>
          <t>October</t>
        </is>
      </c>
      <c r="AF4" s="11">
        <f>SUMPRODUCT(YEAR(A3:A942)=2022,MONTH(A3:A942)=10,H3:H942)</f>
        <v/>
      </c>
      <c r="AG4" s="11" t="inlineStr">
        <is>
          <t>November</t>
        </is>
      </c>
      <c r="AH4" s="11">
        <f>SUMPRODUCT(YEAR(A3:A942)=2022,MONTH(A3:A942)=11,H3:H942)</f>
        <v/>
      </c>
      <c r="AI4" s="11" t="inlineStr">
        <is>
          <t>December</t>
        </is>
      </c>
      <c r="AJ4" s="11">
        <f>SUMPRODUCT(YEAR(A3:A942)=2022,MONTH(A3:A942)=12,H3:H942)</f>
        <v/>
      </c>
    </row>
    <row customHeight="1" ht="12.8" r="5" s="12">
      <c r="A5" s="11" t="inlineStr">
        <is>
          <t>2022-01-28</t>
        </is>
      </c>
      <c r="B5" s="11" t="inlineStr">
        <is>
          <t>Buy</t>
        </is>
      </c>
      <c r="C5" s="11" t="n">
        <v>18.44</v>
      </c>
      <c r="E5" s="11" t="n">
        <v>-0.5414</v>
      </c>
      <c r="F5" s="11" t="n">
        <v>-0.5414</v>
      </c>
      <c r="H5" s="11" t="n">
        <v>-9.98</v>
      </c>
    </row>
    <row customHeight="1" ht="12.8" r="6" s="12">
      <c r="A6" s="11" t="inlineStr">
        <is>
          <t>2022-01-31</t>
        </is>
      </c>
      <c r="B6" s="11" t="inlineStr">
        <is>
          <t>Sell</t>
        </is>
      </c>
      <c r="C6" s="11" t="n">
        <v>20.43</v>
      </c>
      <c r="E6" s="11" t="n">
        <v>0.5414</v>
      </c>
      <c r="F6" s="11" t="n">
        <v>0</v>
      </c>
      <c r="H6" s="11" t="n">
        <v>11.06</v>
      </c>
    </row>
    <row customHeight="1" ht="12.8" r="7" s="12">
      <c r="A7" s="11" t="inlineStr">
        <is>
          <t>2022-01-31</t>
        </is>
      </c>
      <c r="B7" s="11" t="inlineStr">
        <is>
          <t>Buy</t>
        </is>
      </c>
      <c r="C7" s="11" t="n">
        <v>21.27</v>
      </c>
      <c r="E7" s="11" t="n">
        <v>-0.4724</v>
      </c>
      <c r="F7" s="11" t="n">
        <v>-0.4724</v>
      </c>
      <c r="H7" s="11" t="n">
        <v>-10.05</v>
      </c>
    </row>
    <row customHeight="1" ht="12.8" r="8" s="12">
      <c r="A8" s="11" t="inlineStr">
        <is>
          <t>2022-02-02</t>
        </is>
      </c>
      <c r="B8" s="11" t="inlineStr">
        <is>
          <t>Sell</t>
        </is>
      </c>
      <c r="C8" s="11" t="n">
        <v>22.55</v>
      </c>
      <c r="E8" s="11" t="n">
        <v>0.4724</v>
      </c>
      <c r="F8" s="11" t="n">
        <v>0</v>
      </c>
      <c r="H8" s="11" t="n">
        <v>10.65</v>
      </c>
    </row>
    <row customHeight="1" ht="12.8" r="9" s="12">
      <c r="A9" s="11" t="inlineStr">
        <is>
          <t>2022-02-02</t>
        </is>
      </c>
      <c r="B9" s="11" t="inlineStr">
        <is>
          <t>Buy</t>
        </is>
      </c>
      <c r="C9" s="11" t="n">
        <v>22.27</v>
      </c>
      <c r="E9" s="11" t="n">
        <v>-0.4488</v>
      </c>
      <c r="F9" s="11" t="n">
        <v>-0.4488</v>
      </c>
      <c r="H9" s="11" t="n">
        <v>-9.99</v>
      </c>
    </row>
    <row customHeight="1" ht="12.8" r="10" s="12">
      <c r="A10" s="11" t="inlineStr">
        <is>
          <t>2022-02-09</t>
        </is>
      </c>
      <c r="B10" s="11" t="inlineStr">
        <is>
          <t>Sell</t>
        </is>
      </c>
      <c r="C10" s="11" t="n">
        <v>23.64</v>
      </c>
      <c r="E10" s="11" t="n">
        <v>0.4488</v>
      </c>
      <c r="F10" s="11" t="n">
        <v>0</v>
      </c>
      <c r="H10" s="11" t="n">
        <v>10.61</v>
      </c>
    </row>
    <row customHeight="1" ht="12.8" r="11" s="12">
      <c r="A11" s="11" t="inlineStr">
        <is>
          <t>2022-02-10</t>
        </is>
      </c>
      <c r="B11" s="11" t="inlineStr">
        <is>
          <t>Buy</t>
        </is>
      </c>
      <c r="C11" s="11" t="n">
        <v>23.93</v>
      </c>
      <c r="E11" s="11" t="n">
        <v>-0.4167</v>
      </c>
      <c r="F11" s="11" t="n">
        <v>-0.4167</v>
      </c>
      <c r="H11" s="11" t="n">
        <v>-9.970000000000001</v>
      </c>
    </row>
    <row customHeight="1" ht="12.8" r="12" s="12">
      <c r="A12" s="11" t="inlineStr">
        <is>
          <t>2022-02-22</t>
        </is>
      </c>
      <c r="B12" s="11" t="inlineStr">
        <is>
          <t>Buy</t>
        </is>
      </c>
      <c r="C12" s="11" t="n">
        <v>20.8</v>
      </c>
      <c r="D12" s="11" t="n">
        <v>20.8</v>
      </c>
      <c r="E12" s="11" t="n">
        <v>-0.4808</v>
      </c>
      <c r="F12" s="11" t="n">
        <v>-0.8975</v>
      </c>
      <c r="H12" s="11" t="n">
        <v>-10</v>
      </c>
    </row>
    <row customHeight="1" ht="12.8" r="13" s="12">
      <c r="A13" s="11" t="inlineStr">
        <is>
          <t>2022-03-08</t>
        </is>
      </c>
      <c r="B13" s="11" t="inlineStr">
        <is>
          <t>Buy</t>
        </is>
      </c>
      <c r="C13" s="11" t="n">
        <v>18.41</v>
      </c>
      <c r="D13" s="11" t="n">
        <v>18.41</v>
      </c>
      <c r="E13" s="11" t="n">
        <v>-0.5397</v>
      </c>
      <c r="F13" s="11" t="n">
        <v>-1.4372</v>
      </c>
      <c r="H13" s="11" t="n">
        <v>-9.94</v>
      </c>
    </row>
    <row customHeight="1" ht="12.8" r="14" s="12">
      <c r="A14" s="11" t="inlineStr">
        <is>
          <t>2022-03-16</t>
        </is>
      </c>
      <c r="B14" s="11" t="inlineStr">
        <is>
          <t>Sell</t>
        </is>
      </c>
      <c r="C14" s="11" t="n">
        <v>22.02</v>
      </c>
      <c r="E14" s="11" t="n">
        <v>1.4372</v>
      </c>
      <c r="F14" s="11" t="n">
        <v>0</v>
      </c>
      <c r="H14" s="11" t="n">
        <v>31.65</v>
      </c>
    </row>
    <row customHeight="1" ht="12.8" r="15" s="12">
      <c r="A15" s="11" t="inlineStr">
        <is>
          <t>2022-03-17</t>
        </is>
      </c>
      <c r="B15" s="11" t="inlineStr">
        <is>
          <t>Buy</t>
        </is>
      </c>
      <c r="C15" s="11" t="n">
        <v>22.02</v>
      </c>
      <c r="E15" s="11" t="n">
        <v>-0.458</v>
      </c>
      <c r="F15" s="11" t="n">
        <v>-0.458</v>
      </c>
      <c r="H15" s="11" t="n">
        <v>-10.09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67.xml><?xml version="1.0" encoding="utf-8"?>
<worksheet xmlns="http://schemas.openxmlformats.org/spreadsheetml/2006/main">
  <sheetPr filterMode="0">
    <outlinePr summaryBelow="1" summaryRight="1"/>
    <pageSetUpPr fitToPage="0"/>
  </sheetPr>
  <dimension ref="A1:AJ31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19" xSplit="0" ySplit="1"/>
      <selection activeCell="A1" activeCellId="0" pane="topLeft" sqref="A1"/>
      <selection activeCell="A27" activeCellId="0" pane="bottomLeft" sqref="A27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United Microelectronic Corp.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5" r="3" s="12">
      <c r="A3" s="14" t="n">
        <v>44344</v>
      </c>
      <c r="B3" s="15" t="inlineStr">
        <is>
          <t>Buy</t>
        </is>
      </c>
      <c r="C3" s="16" t="n">
        <v>9.449999999999999</v>
      </c>
      <c r="D3" s="16" t="n">
        <v>9.449999999999999</v>
      </c>
      <c r="E3" s="17" t="n">
        <v>-1.0582</v>
      </c>
      <c r="F3" s="17" t="n">
        <v>-1.0582</v>
      </c>
      <c r="H3" s="16" t="n">
        <v>-10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n">
        <v>44406</v>
      </c>
      <c r="B4" s="15" t="inlineStr">
        <is>
          <t>Sell</t>
        </is>
      </c>
      <c r="C4" s="16" t="n">
        <v>10.017</v>
      </c>
      <c r="D4" s="16" t="n">
        <v>10.017</v>
      </c>
      <c r="E4" s="17" t="n">
        <v>1.0582</v>
      </c>
      <c r="F4" s="17" t="n">
        <v>1.0582</v>
      </c>
      <c r="H4" s="16" t="n">
        <v>10.5999894</v>
      </c>
    </row>
    <row customHeight="1" ht="12.8" r="5" s="12">
      <c r="A5" s="14" t="n">
        <v>44410</v>
      </c>
      <c r="B5" s="15" t="inlineStr">
        <is>
          <t>Buy</t>
        </is>
      </c>
      <c r="C5" s="16" t="n">
        <v>10.3498</v>
      </c>
      <c r="D5" s="16" t="n">
        <v>10.3498</v>
      </c>
      <c r="E5" s="17" t="n">
        <v>-0.9661999999999999</v>
      </c>
      <c r="F5" s="17" t="n">
        <v>-0.9661999999999999</v>
      </c>
      <c r="H5" s="16" t="n">
        <v>-9.999976759999999</v>
      </c>
    </row>
    <row customHeight="1" ht="12.8" r="6" s="12">
      <c r="A6" s="14" t="n">
        <v>44412</v>
      </c>
      <c r="B6" s="15" t="inlineStr">
        <is>
          <t>Sell</t>
        </is>
      </c>
      <c r="C6" s="16" t="n">
        <v>10.9294</v>
      </c>
      <c r="D6" s="16" t="n">
        <v>10.9294</v>
      </c>
      <c r="E6" s="17" t="n">
        <v>0.9661999999999999</v>
      </c>
      <c r="F6" s="17" t="n">
        <v>0.9661999999999999</v>
      </c>
      <c r="H6" s="16" t="n">
        <v>10.55998628</v>
      </c>
    </row>
    <row customHeight="1" ht="12.8" r="7" s="12">
      <c r="A7" s="14" t="n">
        <v>44414</v>
      </c>
      <c r="B7" s="15" t="inlineStr">
        <is>
          <t>Buy</t>
        </is>
      </c>
      <c r="C7" s="16" t="n">
        <v>11.26</v>
      </c>
      <c r="D7" s="16" t="n">
        <v>11.26</v>
      </c>
      <c r="E7" s="17" t="n">
        <v>-0.8881</v>
      </c>
      <c r="F7" s="17" t="n">
        <v>-0.8881</v>
      </c>
      <c r="H7" s="16" t="n">
        <v>-10.000006</v>
      </c>
    </row>
    <row customHeight="1" ht="12.8" r="8" s="12">
      <c r="A8" s="14" t="n">
        <v>44425</v>
      </c>
      <c r="B8" s="15" t="inlineStr">
        <is>
          <t>Buy</t>
        </is>
      </c>
      <c r="C8" s="16" t="n">
        <v>10.09</v>
      </c>
      <c r="D8" s="16" t="n">
        <v>10.09</v>
      </c>
      <c r="E8" s="17" t="n">
        <v>-0.9921</v>
      </c>
      <c r="F8" s="17" t="n">
        <v>-1.8802</v>
      </c>
      <c r="H8" s="16" t="n">
        <v>-10.01</v>
      </c>
    </row>
    <row customHeight="1" ht="12.8" r="9" s="12">
      <c r="A9" s="14" t="n">
        <v>44439</v>
      </c>
      <c r="B9" s="15" t="inlineStr">
        <is>
          <t>Sell</t>
        </is>
      </c>
      <c r="C9" s="16" t="n">
        <v>11.4296</v>
      </c>
      <c r="D9" s="16" t="n">
        <v>11.4296</v>
      </c>
      <c r="E9" s="17" t="n">
        <v>1.8802</v>
      </c>
      <c r="F9" s="17" t="n">
        <v>0</v>
      </c>
      <c r="H9" s="16" t="n">
        <v>21.48993392</v>
      </c>
    </row>
    <row customHeight="1" ht="12.8" r="10" s="12">
      <c r="A10" s="14" t="inlineStr">
        <is>
          <t>2021-08-31</t>
        </is>
      </c>
      <c r="B10" s="15" t="inlineStr">
        <is>
          <t>Buy</t>
        </is>
      </c>
      <c r="C10" s="16" t="n">
        <v>11.4299</v>
      </c>
      <c r="D10" s="16" t="n">
        <v>11.4299</v>
      </c>
      <c r="E10" s="17" t="n">
        <v>-0.8749</v>
      </c>
      <c r="F10" s="17" t="n">
        <v>-0.8749</v>
      </c>
      <c r="H10" s="16" t="n">
        <v>-10.00001951</v>
      </c>
    </row>
    <row customHeight="1" ht="12.8" r="11" s="12">
      <c r="A11" s="14" t="inlineStr">
        <is>
          <t>2021-09-03</t>
        </is>
      </c>
      <c r="B11" s="15" t="inlineStr">
        <is>
          <t>Sell</t>
        </is>
      </c>
      <c r="C11" s="16" t="n">
        <v>12.2985</v>
      </c>
      <c r="D11" s="16" t="n">
        <v>12.2985</v>
      </c>
      <c r="E11" s="17" t="n">
        <v>0.8749</v>
      </c>
      <c r="F11" s="17" t="n">
        <v>0</v>
      </c>
      <c r="H11" s="16" t="n">
        <v>10.75995765</v>
      </c>
    </row>
    <row customHeight="1" ht="12.8" r="12" s="12">
      <c r="A12" s="14" t="inlineStr">
        <is>
          <t>2021-09-08</t>
        </is>
      </c>
      <c r="B12" s="15" t="inlineStr">
        <is>
          <t>Buy</t>
        </is>
      </c>
      <c r="C12" s="16" t="n">
        <v>11.8694</v>
      </c>
      <c r="D12" s="16" t="n">
        <v>11.8694</v>
      </c>
      <c r="E12" s="17" t="n">
        <v>-0.8425</v>
      </c>
      <c r="F12" s="17" t="n">
        <v>-0.8425</v>
      </c>
      <c r="H12" s="16" t="n">
        <v>-9.999969500000001</v>
      </c>
    </row>
    <row customHeight="1" ht="12.8" r="13" s="12">
      <c r="A13" s="14" t="inlineStr">
        <is>
          <t>2021-10-06</t>
        </is>
      </c>
      <c r="B13" s="15" t="inlineStr">
        <is>
          <t>Buy</t>
        </is>
      </c>
      <c r="C13" s="16" t="n">
        <v>11.78</v>
      </c>
      <c r="D13" s="16" t="n">
        <v>11.78</v>
      </c>
      <c r="E13" s="17" t="n">
        <v>-0.947</v>
      </c>
      <c r="F13" s="17" t="n">
        <v>-1.7895</v>
      </c>
      <c r="H13" s="16" t="n">
        <v>-10</v>
      </c>
    </row>
    <row customHeight="1" ht="12.8" r="14" s="12">
      <c r="A14" s="14" t="inlineStr">
        <is>
          <t>2021-10-13</t>
        </is>
      </c>
      <c r="B14" s="15" t="inlineStr">
        <is>
          <t>Buy</t>
        </is>
      </c>
      <c r="C14" s="16" t="n">
        <v>11.52</v>
      </c>
      <c r="D14" s="16" t="n">
        <v>11.52</v>
      </c>
      <c r="E14" s="17" t="n">
        <v>-0.9843</v>
      </c>
      <c r="F14" s="17" t="n">
        <v>-2.7738</v>
      </c>
      <c r="H14" s="16" t="n">
        <v>-10.01</v>
      </c>
    </row>
    <row customHeight="1" ht="12.8" r="15" s="12">
      <c r="A15" s="14" t="inlineStr">
        <is>
          <t>2021-10-21</t>
        </is>
      </c>
      <c r="B15" s="15" t="inlineStr">
        <is>
          <t>Buy</t>
        </is>
      </c>
      <c r="C15" s="16" t="n">
        <v>9.83</v>
      </c>
      <c r="D15" s="16" t="n">
        <v>9.83</v>
      </c>
      <c r="E15" s="17" t="n">
        <v>-0.9681</v>
      </c>
      <c r="F15" s="17" t="n">
        <v>-3.7419</v>
      </c>
      <c r="H15" s="16" t="n">
        <v>-10</v>
      </c>
    </row>
    <row customHeight="1" ht="12.8" r="16" s="12">
      <c r="A16" s="14" t="inlineStr">
        <is>
          <t>2021-10-21</t>
        </is>
      </c>
      <c r="B16" s="15" t="inlineStr">
        <is>
          <t>Sell</t>
        </is>
      </c>
      <c r="C16" s="16" t="n">
        <v>10.3236</v>
      </c>
      <c r="D16" s="16" t="n">
        <v>10.3236</v>
      </c>
      <c r="E16" s="17" t="n">
        <v>3.7419</v>
      </c>
      <c r="F16" s="17" t="n">
        <v>0</v>
      </c>
      <c r="H16" s="16" t="n">
        <v>38.62987884</v>
      </c>
    </row>
    <row customHeight="1" ht="12.8" r="17" s="12">
      <c r="A17" s="14" t="inlineStr">
        <is>
          <t>2021-10-21</t>
        </is>
      </c>
      <c r="B17" s="15" t="inlineStr">
        <is>
          <t>Buy</t>
        </is>
      </c>
      <c r="C17" s="16" t="n">
        <v>10.3207</v>
      </c>
      <c r="D17" s="16" t="n">
        <v>10.3207</v>
      </c>
      <c r="E17" s="17" t="n">
        <v>-0.9699</v>
      </c>
      <c r="F17" s="17" t="n">
        <v>-0.9699</v>
      </c>
      <c r="H17" s="16" t="n">
        <v>-10.01004693</v>
      </c>
    </row>
    <row customHeight="1" ht="12.8" r="18" s="12">
      <c r="A18" s="14" t="inlineStr">
        <is>
          <t>2021-10-26</t>
        </is>
      </c>
      <c r="B18" s="15" t="inlineStr">
        <is>
          <t>Sell</t>
        </is>
      </c>
      <c r="C18" s="16" t="n">
        <v>10.88</v>
      </c>
      <c r="D18" s="16" t="n">
        <v>10.88</v>
      </c>
      <c r="E18" s="17" t="n">
        <v>0.9699</v>
      </c>
      <c r="F18" s="17" t="n">
        <v>0</v>
      </c>
      <c r="H18" s="16" t="n">
        <v>10.55</v>
      </c>
    </row>
    <row customHeight="1" ht="12.8" r="19" s="12">
      <c r="A19" s="14" t="inlineStr">
        <is>
          <t>2021-10-26</t>
        </is>
      </c>
      <c r="B19" s="15" t="inlineStr">
        <is>
          <t>Buy</t>
        </is>
      </c>
      <c r="C19" s="16" t="n">
        <v>10.775</v>
      </c>
      <c r="D19" s="16" t="n">
        <v>10.775</v>
      </c>
      <c r="E19" s="17" t="n">
        <v>-0.9285</v>
      </c>
      <c r="F19" s="17" t="n">
        <v>-0.9285</v>
      </c>
      <c r="H19" s="16" t="n">
        <v>-10</v>
      </c>
    </row>
    <row customHeight="1" ht="12.8" r="20" s="12">
      <c r="A20" s="14" t="inlineStr">
        <is>
          <t>2021-11-08</t>
        </is>
      </c>
      <c r="B20" s="15" t="inlineStr">
        <is>
          <t>Sell</t>
        </is>
      </c>
      <c r="C20" s="16" t="n">
        <v>11.31</v>
      </c>
      <c r="D20" s="16" t="n">
        <v>11.31</v>
      </c>
      <c r="E20" s="17" t="n">
        <v>0.9285</v>
      </c>
      <c r="F20" s="17" t="n">
        <v>0</v>
      </c>
      <c r="H20" s="16" t="n">
        <v>10.5</v>
      </c>
    </row>
    <row customHeight="1" ht="12.8" r="21" s="12">
      <c r="A21" s="14" t="inlineStr">
        <is>
          <t>2021-11-08</t>
        </is>
      </c>
      <c r="B21" s="15" t="inlineStr">
        <is>
          <t>Buy</t>
        </is>
      </c>
      <c r="C21" s="16" t="n">
        <v>11.33</v>
      </c>
      <c r="D21" s="16" t="n">
        <v>11.33</v>
      </c>
      <c r="E21" s="17" t="n">
        <v>-0.8834</v>
      </c>
      <c r="F21" s="17" t="n">
        <v>-0.8834</v>
      </c>
      <c r="H21" s="16" t="n">
        <v>-10.01</v>
      </c>
    </row>
    <row customHeight="1" ht="12.8" r="22" s="12">
      <c r="A22" s="14" t="n">
        <v>44522</v>
      </c>
      <c r="B22" s="15" t="inlineStr">
        <is>
          <t>Sell</t>
        </is>
      </c>
      <c r="C22" s="16" t="n">
        <v>11.86</v>
      </c>
      <c r="D22" s="16" t="n">
        <v>11.86</v>
      </c>
      <c r="E22" s="17" t="n">
        <v>0.8834</v>
      </c>
      <c r="F22" s="17" t="n">
        <v>0</v>
      </c>
      <c r="H22" s="16" t="n">
        <v>10.47</v>
      </c>
    </row>
    <row customHeight="1" ht="12.8" r="23" s="12">
      <c r="A23" s="14" t="n">
        <v>44522</v>
      </c>
      <c r="B23" s="15" t="inlineStr">
        <is>
          <t>Buy</t>
        </is>
      </c>
      <c r="C23" s="16" t="n">
        <v>11.87</v>
      </c>
      <c r="D23" s="16" t="n">
        <v>11.87</v>
      </c>
      <c r="E23" s="17" t="n">
        <v>-0.8431999999999999</v>
      </c>
      <c r="F23" s="17" t="n">
        <v>-0.8431999999999999</v>
      </c>
      <c r="H23" s="16" t="n">
        <v>-10</v>
      </c>
    </row>
    <row customHeight="1" ht="12.8" r="24" s="12">
      <c r="A24" s="11" t="inlineStr">
        <is>
          <t>2021-12-01</t>
        </is>
      </c>
      <c r="B24" s="11" t="inlineStr">
        <is>
          <t>Sell</t>
        </is>
      </c>
      <c r="C24" s="11" t="n">
        <v>12.57</v>
      </c>
      <c r="D24" s="11" t="n">
        <v>12.57</v>
      </c>
      <c r="E24" s="11" t="n">
        <v>0.8431999999999999</v>
      </c>
      <c r="F24" s="11" t="n">
        <v>0</v>
      </c>
      <c r="H24" s="11" t="n">
        <v>10.6</v>
      </c>
    </row>
    <row customHeight="1" ht="12.8" r="25" s="12">
      <c r="A25" s="14" t="inlineStr">
        <is>
          <t>2021-12-01</t>
        </is>
      </c>
      <c r="B25" s="15" t="inlineStr">
        <is>
          <t>Buy</t>
        </is>
      </c>
      <c r="C25" s="16" t="n">
        <v>12.56</v>
      </c>
      <c r="D25" s="16" t="n">
        <v>12.56</v>
      </c>
      <c r="E25" s="17" t="n">
        <v>-0.7962</v>
      </c>
      <c r="F25" s="17" t="n">
        <v>-0.7962</v>
      </c>
      <c r="H25" s="16" t="n">
        <v>-10</v>
      </c>
    </row>
    <row customHeight="1" ht="12.8" r="26" s="12">
      <c r="A26" s="11" t="inlineStr">
        <is>
          <t>2021-12-10</t>
        </is>
      </c>
      <c r="B26" s="11" t="inlineStr">
        <is>
          <t>Buy</t>
        </is>
      </c>
      <c r="C26" s="11" t="n">
        <v>12.43</v>
      </c>
      <c r="D26" s="11" t="n">
        <v>12.43</v>
      </c>
      <c r="E26" s="11" t="n">
        <v>-0.885</v>
      </c>
      <c r="F26" s="11" t="n">
        <v>-1.6812</v>
      </c>
      <c r="H26" s="11" t="n">
        <v>-10.01</v>
      </c>
    </row>
    <row customHeight="1" ht="12.8" r="27" s="12">
      <c r="A27" s="11" t="inlineStr">
        <is>
          <t>2022-01-07</t>
        </is>
      </c>
      <c r="B27" s="11" t="inlineStr">
        <is>
          <t>Buy</t>
        </is>
      </c>
      <c r="C27" s="11" t="n">
        <v>10.97</v>
      </c>
      <c r="D27" s="11" t="n">
        <v>12.31</v>
      </c>
      <c r="E27" s="11" t="n">
        <v>-0.9107</v>
      </c>
      <c r="F27" s="11" t="n">
        <v>-2.5919</v>
      </c>
      <c r="H27" s="11" t="n">
        <v>-10</v>
      </c>
    </row>
    <row customHeight="1" ht="12.8" r="28" s="12">
      <c r="A28" s="14" t="inlineStr">
        <is>
          <t>2022-01-13</t>
        </is>
      </c>
      <c r="B28" s="15" t="inlineStr">
        <is>
          <t>Sell</t>
        </is>
      </c>
      <c r="C28" s="16" t="n">
        <v>11.62</v>
      </c>
      <c r="E28" s="17" t="n">
        <v>2.5919</v>
      </c>
      <c r="F28" s="17" t="n">
        <v>0</v>
      </c>
      <c r="H28" s="16" t="n">
        <v>30.12</v>
      </c>
    </row>
    <row customHeight="1" ht="12.8" r="29" s="12">
      <c r="A29" s="11" t="inlineStr">
        <is>
          <t>2022-01-13</t>
        </is>
      </c>
      <c r="B29" s="11" t="inlineStr">
        <is>
          <t>Buy</t>
        </is>
      </c>
      <c r="C29" s="11" t="n">
        <v>11.54</v>
      </c>
      <c r="E29" s="11" t="n">
        <v>-0.8666</v>
      </c>
      <c r="F29" s="11" t="n">
        <v>-0.8666</v>
      </c>
      <c r="H29" s="11" t="n">
        <v>-10</v>
      </c>
    </row>
    <row customHeight="1" ht="12.8" r="30" s="12">
      <c r="A30" s="11" t="inlineStr">
        <is>
          <t>2022-01-25</t>
        </is>
      </c>
      <c r="B30" s="11" t="inlineStr">
        <is>
          <t>Buy</t>
        </is>
      </c>
      <c r="C30" s="11" t="n">
        <v>10.13</v>
      </c>
      <c r="D30" s="11" t="n">
        <v>10.13</v>
      </c>
      <c r="E30" s="11" t="n">
        <v>-0.9852</v>
      </c>
      <c r="F30" s="11" t="n">
        <v>-1.8518</v>
      </c>
      <c r="H30" s="11" t="n">
        <v>-9.98</v>
      </c>
    </row>
    <row customHeight="1" ht="12.8" r="31" s="12">
      <c r="A31" s="11" t="inlineStr">
        <is>
          <t>2022-01-28</t>
        </is>
      </c>
      <c r="B31" s="11" t="inlineStr">
        <is>
          <t>Buy</t>
        </is>
      </c>
      <c r="C31" s="11" t="n">
        <v>9.09</v>
      </c>
      <c r="D31" s="11" t="n">
        <v>9.09</v>
      </c>
      <c r="E31" s="11" t="n">
        <v>-1.1062</v>
      </c>
      <c r="F31" s="11" t="n">
        <v>-2.958</v>
      </c>
      <c r="H31" s="11" t="n">
        <v>-10.06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68.xml><?xml version="1.0" encoding="utf-8"?>
<worksheet xmlns="http://schemas.openxmlformats.org/spreadsheetml/2006/main">
  <sheetPr filterMode="0">
    <outlinePr summaryBelow="1" summaryRight="1"/>
    <pageSetUpPr fitToPage="0"/>
  </sheetPr>
  <dimension ref="A1:AJ35"/>
  <sheetViews>
    <sheetView colorId="64" defaultGridColor="1" rightToLeft="0" showFormulas="0" showGridLines="1" showOutlineSymbols="1" showRowColHeaders="1" showZeros="1" tabSelected="0" topLeftCell="A14" view="normal" workbookViewId="0" zoomScale="90" zoomScaleNormal="90" zoomScalePageLayoutView="100">
      <selection activeCell="A31" activeCellId="0" pane="topLeft" sqref="A31"/>
    </sheetView>
  </sheetViews>
  <sheetFormatPr baseColWidth="8" defaultRowHeight="12.8" outlineLevelRow="0" zeroHeight="0"/>
  <cols>
    <col customWidth="1" max="1" min="1" style="14" width="30.02"/>
    <col customWidth="1" max="2" min="2" style="15" width="15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5"/>
    <col customWidth="1" max="8" min="8" style="16" width="16.22"/>
    <col customWidth="1" max="9" min="9" style="15" width="16.67"/>
    <col customWidth="1" max="10" min="10" style="16" width="15"/>
    <col customWidth="1" max="11" min="11" style="16" width="17.11"/>
    <col customWidth="1" max="21" min="12" style="15" width="8.52"/>
    <col customWidth="1" max="22" min="22" style="16" width="8.52"/>
    <col customWidth="1" max="23" min="23" style="15" width="8.52"/>
    <col customWidth="1" max="24" min="24" style="16" width="8.52"/>
    <col customWidth="1" max="25" min="25" style="15" width="8.52"/>
    <col customWidth="1" max="26" min="26" style="16" width="8.52"/>
    <col customWidth="1" max="27" min="27" style="15" width="8.52"/>
    <col customWidth="1" max="28" min="28" style="16" width="8.52"/>
    <col customWidth="1" max="29" min="29" style="15" width="8.52"/>
    <col customWidth="1" max="30" min="30" style="16" width="8.52"/>
    <col customWidth="1" max="31" min="31" style="15" width="8.52"/>
    <col customWidth="1" max="32" min="32" style="16" width="8.52"/>
    <col customWidth="1" max="33" min="33" style="15" width="8.52"/>
    <col customWidth="1" max="34" min="34" style="16" width="8.52"/>
    <col customWidth="1" max="35" min="35" style="15" width="8.52"/>
    <col customWidth="1" max="36" min="36" style="16" width="8.52"/>
    <col customWidth="1" max="1025" min="37" style="15" width="8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Velodyne Lidar, Inc. Common Stock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SUMPRODUCT(YEAR(A3:A999)=2021,MONTH(A3:A999)=5,H3:H999)</f>
        <v/>
      </c>
      <c r="W2" s="15" t="inlineStr">
        <is>
          <t>June</t>
        </is>
      </c>
      <c r="X2" s="16">
        <f>SUMPRODUCT(YEAR(A3:A999)=2021,MONTH(A3:A999)=6,H3:H999)</f>
        <v/>
      </c>
      <c r="Y2" s="15" t="inlineStr">
        <is>
          <t>July</t>
        </is>
      </c>
      <c r="Z2" s="16">
        <f>SUMPRODUCT(YEAR(A3:A999)=2021,MONTH(A3:A999)=7,H3:H999)</f>
        <v/>
      </c>
      <c r="AA2" s="15" t="inlineStr">
        <is>
          <t>August</t>
        </is>
      </c>
      <c r="AB2" s="16">
        <f>SUMPRODUCT(YEAR(A3:A999)=2021,YEAR(A3:A999)=2021,MONTH(A3:A999)=8,H3:H999)</f>
        <v/>
      </c>
      <c r="AC2" s="15" t="inlineStr">
        <is>
          <t>September</t>
        </is>
      </c>
      <c r="AD2" s="16">
        <f>SUMPRODUCT(YEAR(A3:A999)=2021,MONTH(A3:A999)=9,H3:H999)</f>
        <v/>
      </c>
      <c r="AE2" s="15" t="inlineStr">
        <is>
          <t>October</t>
        </is>
      </c>
      <c r="AF2" s="16">
        <f>SUMPRODUCT(YEAR(A3:A999)=2021,MONTH(A3:A999)=10,H3:H999)</f>
        <v/>
      </c>
      <c r="AG2" s="15" t="inlineStr">
        <is>
          <t>November</t>
        </is>
      </c>
      <c r="AH2" s="16">
        <f>SUMPRODUCT(YEAR(A3:A999)=2021,MONTH(A3:A999)=11,H3:H999)</f>
        <v/>
      </c>
      <c r="AI2" s="15" t="inlineStr">
        <is>
          <t>December</t>
        </is>
      </c>
      <c r="AJ2" s="16">
        <f>SUMPRODUCT(YEAR(A3:A999)=2021,MONTH(A3:A999)=12,H3:H999)</f>
        <v/>
      </c>
    </row>
    <row customHeight="1" ht="15" r="3" s="12">
      <c r="A3" s="14" t="inlineStr">
        <is>
          <t>2021-10-20</t>
        </is>
      </c>
      <c r="B3" s="15" t="inlineStr">
        <is>
          <t>Buy</t>
        </is>
      </c>
      <c r="C3" s="16" t="n">
        <v>6.53</v>
      </c>
      <c r="D3" s="16" t="n">
        <v>6.53</v>
      </c>
      <c r="E3" s="17" t="n">
        <v>-1.5314</v>
      </c>
      <c r="F3" s="17" t="n">
        <v>-1.5314</v>
      </c>
      <c r="H3" s="16" t="n">
        <v>-10.000042</v>
      </c>
      <c r="L3" s="15" t="n">
        <v>2022</v>
      </c>
      <c r="M3" s="15" t="inlineStr">
        <is>
          <t>January</t>
        </is>
      </c>
      <c r="N3" s="16">
        <f>SUMPRODUCT(YEAR(A4:A941)=2022,MONTH(A4:A941)=1,H4:H941)</f>
        <v/>
      </c>
      <c r="O3" s="15" t="inlineStr">
        <is>
          <t>February</t>
        </is>
      </c>
      <c r="P3" s="15">
        <f>SUMPRODUCT(YEAR(A4:A941)=2022,MONTH(A4:A941)=2,H4:H941)</f>
        <v/>
      </c>
      <c r="Q3" s="15" t="inlineStr">
        <is>
          <t>March</t>
        </is>
      </c>
      <c r="R3" s="15">
        <f>SUMPRODUCT(YEAR(A4:A941)=2022,MONTH(A4:A941)=3,H4:H941)</f>
        <v/>
      </c>
      <c r="S3" s="15" t="inlineStr">
        <is>
          <t>April</t>
        </is>
      </c>
      <c r="T3" s="15">
        <f>SUMPRODUCT(YEAR(A4:A941)=2022,MONTH(A4:A941)=4,H4:H941)</f>
        <v/>
      </c>
      <c r="U3" s="15" t="inlineStr">
        <is>
          <t>May</t>
        </is>
      </c>
      <c r="V3" s="16">
        <f>SUMPRODUCT(YEAR(A4:A941)=2022,MONTH(A4:A941)=5,H4:H941)</f>
        <v/>
      </c>
      <c r="W3" s="15" t="inlineStr">
        <is>
          <t>June</t>
        </is>
      </c>
      <c r="X3" s="16">
        <f>SUMPRODUCT(YEAR(A4:A941)=2022,MONTH(A4:A941)=6,H4:H941)</f>
        <v/>
      </c>
      <c r="Y3" s="15" t="inlineStr">
        <is>
          <t>July</t>
        </is>
      </c>
      <c r="Z3" s="16">
        <f>SUMPRODUCT(YEAR(A4:A941)=2022,MONTH(A4:A941)=7,H4:H941)</f>
        <v/>
      </c>
      <c r="AA3" s="15" t="inlineStr">
        <is>
          <t>August</t>
        </is>
      </c>
      <c r="AB3" s="16">
        <f>SUMPRODUCT(YEAR(A4:A941)=2022,YEAR(A4:A941)=2021,MONTH(A4:A941)=8,H4:H941)</f>
        <v/>
      </c>
      <c r="AC3" s="15" t="inlineStr">
        <is>
          <t>September</t>
        </is>
      </c>
      <c r="AD3" s="16">
        <f>SUMPRODUCT(YEAR(A4:A941)=2022,MONTH(A4:A941)=9,H4:H941)</f>
        <v/>
      </c>
      <c r="AE3" s="15" t="inlineStr">
        <is>
          <t>October</t>
        </is>
      </c>
      <c r="AF3" s="16">
        <f>SUMPRODUCT(YEAR(A4:A941)=2022,MONTH(A4:A941)=10,H4:H941)</f>
        <v/>
      </c>
      <c r="AG3" s="15" t="inlineStr">
        <is>
          <t>November</t>
        </is>
      </c>
      <c r="AH3" s="16">
        <f>SUMPRODUCT(YEAR(A4:A941)=2022,MONTH(A4:A941)=11,H4:H941)</f>
        <v/>
      </c>
      <c r="AI3" s="15" t="inlineStr">
        <is>
          <t>December</t>
        </is>
      </c>
      <c r="AJ3" s="16">
        <f>SUMPRODUCT(YEAR(A4:A941)=2022,MONTH(A4:A941)=12,H4:H941)</f>
        <v/>
      </c>
    </row>
    <row customHeight="1" ht="12.8" r="4" s="12">
      <c r="A4" s="14" t="inlineStr">
        <is>
          <t>2021-10-26</t>
        </is>
      </c>
      <c r="B4" s="15" t="inlineStr">
        <is>
          <t>Sell</t>
        </is>
      </c>
      <c r="C4" s="16" t="n">
        <v>7.195</v>
      </c>
      <c r="D4" s="16" t="n">
        <v>7.195</v>
      </c>
      <c r="E4" s="17" t="n">
        <v>1.5314</v>
      </c>
      <c r="F4" s="17" t="n">
        <v>0</v>
      </c>
      <c r="H4" s="16" t="n">
        <v>11.01</v>
      </c>
    </row>
    <row customHeight="1" ht="12.8" r="5" s="12">
      <c r="A5" s="14" t="inlineStr">
        <is>
          <t>2021-10-26</t>
        </is>
      </c>
      <c r="B5" s="15" t="inlineStr">
        <is>
          <t>Buy</t>
        </is>
      </c>
      <c r="C5" s="16" t="n">
        <v>6.975</v>
      </c>
      <c r="D5" s="16" t="n">
        <v>6.975</v>
      </c>
      <c r="E5" s="17" t="n">
        <v>-1.4347</v>
      </c>
      <c r="F5" s="17" t="n">
        <v>-1.4347</v>
      </c>
      <c r="H5" s="16" t="n">
        <v>-10.01</v>
      </c>
    </row>
    <row customHeight="1" ht="12.8" r="6" s="12">
      <c r="A6" s="14" t="inlineStr">
        <is>
          <t>2021-10-27</t>
        </is>
      </c>
      <c r="B6" s="15" t="inlineStr">
        <is>
          <t>Buy</t>
        </is>
      </c>
      <c r="C6" s="16" t="n">
        <v>6.52</v>
      </c>
      <c r="D6" s="16" t="n">
        <v>6.52</v>
      </c>
      <c r="E6" s="17" t="n">
        <v>-1.6474</v>
      </c>
      <c r="F6" s="17" t="n">
        <v>-3.0821</v>
      </c>
      <c r="H6" s="16" t="n">
        <v>-10</v>
      </c>
    </row>
    <row customHeight="1" ht="12.8" r="7" s="12">
      <c r="A7" s="14" t="inlineStr">
        <is>
          <t>2021-10-27</t>
        </is>
      </c>
      <c r="B7" s="15" t="inlineStr">
        <is>
          <t>Buy</t>
        </is>
      </c>
      <c r="C7" s="16" t="n">
        <v>6.19</v>
      </c>
      <c r="D7" s="16" t="n">
        <v>6.19</v>
      </c>
      <c r="E7" s="17" t="n">
        <v>-1.7065</v>
      </c>
      <c r="F7" s="17" t="n">
        <v>-4.7886</v>
      </c>
      <c r="H7" s="16" t="n">
        <v>-10.02</v>
      </c>
    </row>
    <row customHeight="1" ht="12.8" r="8" s="12">
      <c r="A8" s="14" t="inlineStr">
        <is>
          <t>2021-11-03</t>
        </is>
      </c>
      <c r="B8" s="15" t="inlineStr">
        <is>
          <t>Sell</t>
        </is>
      </c>
      <c r="C8" s="16" t="n">
        <v>6.67</v>
      </c>
      <c r="D8" s="16" t="n">
        <v>6.67</v>
      </c>
      <c r="E8" s="17" t="n">
        <v>4.7886</v>
      </c>
      <c r="F8" s="17" t="n">
        <v>0</v>
      </c>
      <c r="H8" s="16" t="n">
        <v>31.94</v>
      </c>
    </row>
    <row customHeight="1" ht="12.8" r="9" s="12">
      <c r="A9" s="14" t="inlineStr">
        <is>
          <t>2021-11-03</t>
        </is>
      </c>
      <c r="B9" s="15" t="inlineStr">
        <is>
          <t>Buy</t>
        </is>
      </c>
      <c r="C9" s="16" t="n">
        <v>6.75</v>
      </c>
      <c r="D9" s="16" t="n">
        <v>6.75</v>
      </c>
      <c r="E9" s="17" t="n">
        <v>-1.4815</v>
      </c>
      <c r="F9" s="17" t="n">
        <v>-1.4815</v>
      </c>
      <c r="H9" s="16" t="n">
        <v>-10</v>
      </c>
    </row>
    <row customHeight="1" ht="12.8" r="10" s="12">
      <c r="A10" s="14" t="inlineStr">
        <is>
          <t>2021-11-08</t>
        </is>
      </c>
      <c r="B10" s="15" t="inlineStr">
        <is>
          <t>Sell</t>
        </is>
      </c>
      <c r="C10" s="16" t="n">
        <v>7.12</v>
      </c>
      <c r="D10" s="16" t="n">
        <v>7.12</v>
      </c>
      <c r="E10" s="17" t="n">
        <v>1.4815</v>
      </c>
      <c r="F10" s="17" t="n">
        <v>0</v>
      </c>
      <c r="H10" s="16" t="n">
        <v>10.3368</v>
      </c>
    </row>
    <row customHeight="1" ht="12.8" r="11" s="12">
      <c r="A11" s="14" t="inlineStr">
        <is>
          <t>2021-11-08</t>
        </is>
      </c>
      <c r="B11" s="15" t="inlineStr">
        <is>
          <t>Buy</t>
        </is>
      </c>
      <c r="C11" s="16" t="n">
        <v>7.16</v>
      </c>
      <c r="D11" s="16" t="n">
        <v>7.16</v>
      </c>
      <c r="E11" s="17" t="n">
        <v>-1.3986</v>
      </c>
      <c r="F11" s="17" t="n">
        <v>-1.3986</v>
      </c>
      <c r="H11" s="16" t="n">
        <v>-10.01</v>
      </c>
    </row>
    <row customHeight="1" ht="12.8" r="12" s="12">
      <c r="A12" s="14" t="inlineStr">
        <is>
          <t>2021-11-08</t>
        </is>
      </c>
      <c r="B12" s="15" t="inlineStr">
        <is>
          <t>Sell</t>
        </is>
      </c>
      <c r="C12" s="16" t="n">
        <v>7.46</v>
      </c>
      <c r="D12" s="16" t="n">
        <v>7.46</v>
      </c>
      <c r="E12" s="17" t="n">
        <v>1.3986</v>
      </c>
      <c r="F12" s="17" t="n">
        <v>0</v>
      </c>
      <c r="H12" s="16" t="n">
        <v>10.43</v>
      </c>
    </row>
    <row customHeight="1" ht="12.8" r="13" s="12">
      <c r="A13" s="14" t="inlineStr">
        <is>
          <t>2021-11-09</t>
        </is>
      </c>
      <c r="B13" s="15" t="inlineStr">
        <is>
          <t>Buy</t>
        </is>
      </c>
      <c r="C13" s="16" t="n">
        <v>6.75</v>
      </c>
      <c r="D13" s="16" t="n">
        <v>6.75</v>
      </c>
      <c r="E13" s="17" t="n">
        <v>-1.4815</v>
      </c>
      <c r="F13" s="17" t="n">
        <v>-1.4815</v>
      </c>
      <c r="H13" s="16" t="n">
        <v>-9.99</v>
      </c>
    </row>
    <row customHeight="1" ht="12.8" r="14" s="12">
      <c r="A14" s="14" t="inlineStr">
        <is>
          <t>2021-11-11</t>
        </is>
      </c>
      <c r="B14" s="15" t="inlineStr">
        <is>
          <t>Sell</t>
        </is>
      </c>
      <c r="C14" s="16" t="n">
        <v>7.11</v>
      </c>
      <c r="D14" s="16" t="n">
        <v>7.11</v>
      </c>
      <c r="E14" s="17" t="n">
        <v>1.4815</v>
      </c>
      <c r="F14" s="17" t="n">
        <v>0</v>
      </c>
      <c r="H14" s="16" t="n">
        <v>10.53</v>
      </c>
    </row>
    <row customHeight="1" ht="12.8" r="15" s="12">
      <c r="A15" s="14" t="inlineStr">
        <is>
          <t>2021-11-12</t>
        </is>
      </c>
      <c r="B15" s="15" t="inlineStr">
        <is>
          <t>Buy</t>
        </is>
      </c>
      <c r="C15" s="16" t="n">
        <v>6.88</v>
      </c>
      <c r="D15" s="16" t="n">
        <v>6.88</v>
      </c>
      <c r="E15" s="17" t="n">
        <v>-1.4514</v>
      </c>
      <c r="F15" s="17" t="n">
        <v>-0.997</v>
      </c>
      <c r="H15" s="16" t="n">
        <v>-10</v>
      </c>
    </row>
    <row customHeight="1" ht="12.8" r="16" s="12">
      <c r="A16" s="14" t="n">
        <v>44522</v>
      </c>
      <c r="B16" s="15" t="inlineStr">
        <is>
          <t>Buy</t>
        </is>
      </c>
      <c r="C16" s="16" t="n">
        <v>6.53</v>
      </c>
      <c r="D16" s="16" t="n">
        <v>6.53</v>
      </c>
      <c r="E16" s="17" t="n">
        <v>-1.6181</v>
      </c>
      <c r="F16" s="17" t="n">
        <v>-2.6151</v>
      </c>
      <c r="H16" s="16" t="n">
        <v>-9.99</v>
      </c>
    </row>
    <row customHeight="1" ht="12.8" r="17" s="12">
      <c r="A17" s="15" t="inlineStr">
        <is>
          <t>2021-11-22</t>
        </is>
      </c>
      <c r="B17" s="15" t="inlineStr">
        <is>
          <t>Buy</t>
        </is>
      </c>
      <c r="C17" s="16" t="n">
        <v>6.19</v>
      </c>
      <c r="D17" s="16" t="n">
        <v>6.19</v>
      </c>
      <c r="E17" s="17" t="n">
        <v>-1.7123</v>
      </c>
      <c r="F17" s="17" t="n">
        <v>-4.3274</v>
      </c>
      <c r="H17" s="16" t="n">
        <v>-10</v>
      </c>
    </row>
    <row customHeight="1" ht="12.8" r="18" s="12">
      <c r="A18" s="14" t="n">
        <v>44529</v>
      </c>
      <c r="B18" s="15" t="inlineStr">
        <is>
          <t>Buy</t>
        </is>
      </c>
      <c r="C18" s="16" t="n">
        <v>5.87</v>
      </c>
      <c r="D18" s="16" t="n">
        <v>5.87</v>
      </c>
      <c r="E18" s="17" t="n">
        <v>-1.8051</v>
      </c>
      <c r="F18" s="17" t="n">
        <v>-6.1325</v>
      </c>
      <c r="H18" s="16" t="n">
        <v>-10</v>
      </c>
    </row>
    <row customHeight="1" ht="12.8" r="19" s="12">
      <c r="A19" s="14" t="inlineStr">
        <is>
          <t>2021-12-01</t>
        </is>
      </c>
      <c r="B19" s="15" t="inlineStr">
        <is>
          <t>Buy</t>
        </is>
      </c>
      <c r="C19" s="16" t="n">
        <v>5.49</v>
      </c>
      <c r="D19" s="16" t="n">
        <v>5.49</v>
      </c>
      <c r="E19" s="17" t="n">
        <v>-1.9569</v>
      </c>
      <c r="F19" s="17" t="n">
        <v>-8.089399999999999</v>
      </c>
      <c r="H19" s="16" t="n">
        <v>-9.99</v>
      </c>
    </row>
    <row customHeight="1" ht="12.8" r="20" s="12">
      <c r="A20" s="14" t="inlineStr">
        <is>
          <t>2021-12-03</t>
        </is>
      </c>
      <c r="B20" s="15" t="inlineStr">
        <is>
          <t>Buy</t>
        </is>
      </c>
      <c r="C20" s="16" t="n">
        <v>5.12</v>
      </c>
      <c r="D20" s="16" t="n">
        <v>5.12</v>
      </c>
      <c r="E20" s="17" t="n">
        <v>-2.1097</v>
      </c>
      <c r="F20" s="17" t="n">
        <v>-10.1991</v>
      </c>
      <c r="H20" s="16" t="n">
        <v>-10.02</v>
      </c>
    </row>
    <row customHeight="1" ht="12.8" r="21" s="12">
      <c r="A21" s="11" t="inlineStr">
        <is>
          <t>2021-12-07</t>
        </is>
      </c>
      <c r="B21" s="11" t="inlineStr">
        <is>
          <t>Sell</t>
        </is>
      </c>
      <c r="C21" s="11" t="n">
        <v>5.41</v>
      </c>
      <c r="D21" s="11" t="n">
        <v>5.41</v>
      </c>
      <c r="E21" s="11" t="n">
        <v>10.1991</v>
      </c>
      <c r="F21" s="11" t="n">
        <v>0</v>
      </c>
      <c r="H21" s="11" t="n">
        <v>55.21</v>
      </c>
    </row>
    <row customHeight="1" ht="12.8" r="22" s="12">
      <c r="A22" s="11" t="inlineStr">
        <is>
          <t>2021-12-07</t>
        </is>
      </c>
      <c r="B22" s="11" t="inlineStr">
        <is>
          <t>Buy</t>
        </is>
      </c>
      <c r="C22" s="11" t="n">
        <v>5.42</v>
      </c>
      <c r="D22" s="11" t="n">
        <v>5.42</v>
      </c>
      <c r="E22" s="11" t="n">
        <v>-1.845</v>
      </c>
      <c r="F22" s="11" t="n">
        <v>-1.845</v>
      </c>
      <c r="H22" s="11" t="n">
        <v>-9.99</v>
      </c>
    </row>
    <row customHeight="1" ht="12.8" r="23" s="12">
      <c r="A23" s="11" t="inlineStr">
        <is>
          <t>2021-12-29</t>
        </is>
      </c>
      <c r="B23" s="11" t="inlineStr">
        <is>
          <t>Buy</t>
        </is>
      </c>
      <c r="C23" s="11" t="n">
        <v>5.36</v>
      </c>
      <c r="D23" s="11" t="n">
        <v>5.36</v>
      </c>
      <c r="E23" s="11" t="n">
        <v>-2.0704</v>
      </c>
      <c r="F23" s="11" t="n">
        <v>-3.9154</v>
      </c>
      <c r="H23" s="11" t="n">
        <v>-10.020736</v>
      </c>
    </row>
    <row customHeight="1" ht="12.8" r="24" s="12">
      <c r="A24" s="14" t="inlineStr">
        <is>
          <t>2022-01-05</t>
        </is>
      </c>
      <c r="B24" s="15" t="inlineStr">
        <is>
          <t>Buy</t>
        </is>
      </c>
      <c r="C24" s="16" t="n">
        <v>5.2569</v>
      </c>
      <c r="D24" s="16" t="n">
        <v>5.2569</v>
      </c>
      <c r="E24" s="17" t="n">
        <v>-2.1413</v>
      </c>
      <c r="F24" s="17" t="n">
        <v>-6.0567</v>
      </c>
      <c r="H24" s="16" t="n">
        <v>-9.99</v>
      </c>
    </row>
    <row customHeight="1" ht="12.8" r="25" s="12">
      <c r="A25" s="14" t="inlineStr">
        <is>
          <t>2022-01-05</t>
        </is>
      </c>
      <c r="B25" s="15" t="inlineStr">
        <is>
          <t>Buy</t>
        </is>
      </c>
      <c r="C25" s="16" t="n">
        <v>5.2</v>
      </c>
      <c r="D25" s="16" t="n">
        <v>5.2</v>
      </c>
      <c r="E25" s="17" t="n">
        <v>-2.2371</v>
      </c>
      <c r="F25" s="17" t="n">
        <v>-8.293799999999999</v>
      </c>
      <c r="H25" s="16" t="n">
        <v>-10.06695</v>
      </c>
    </row>
    <row customHeight="1" ht="12.8" r="26" s="12">
      <c r="A26" s="11" t="inlineStr">
        <is>
          <t>2022-01-06</t>
        </is>
      </c>
      <c r="B26" s="11" t="inlineStr">
        <is>
          <t>Buy</t>
        </is>
      </c>
      <c r="C26" s="11" t="n">
        <v>4.35</v>
      </c>
      <c r="D26" s="11" t="n">
        <v>5.15</v>
      </c>
      <c r="E26" s="11" t="n">
        <v>-2.3041</v>
      </c>
      <c r="F26" s="11" t="n">
        <v>-10.5979</v>
      </c>
      <c r="H26" s="11" t="n">
        <v>-10</v>
      </c>
    </row>
    <row customHeight="1" ht="12.8" r="27" s="12">
      <c r="A27" s="11" t="inlineStr">
        <is>
          <t>2022-01-19</t>
        </is>
      </c>
      <c r="B27" s="11" t="inlineStr">
        <is>
          <t>Buy</t>
        </is>
      </c>
      <c r="C27" s="11" t="n">
        <v>3.78</v>
      </c>
      <c r="D27" s="11" t="n">
        <v>3.78</v>
      </c>
      <c r="E27" s="11" t="n">
        <v>-2.6455</v>
      </c>
      <c r="F27" s="11" t="n">
        <v>-13.2434</v>
      </c>
      <c r="H27" s="11" t="n">
        <v>-10</v>
      </c>
    </row>
    <row customHeight="1" ht="12.8" r="28" s="12">
      <c r="A28" s="11" t="inlineStr">
        <is>
          <t>2022-01-24</t>
        </is>
      </c>
      <c r="B28" s="11" t="inlineStr">
        <is>
          <t>Buy</t>
        </is>
      </c>
      <c r="C28" s="11" t="n">
        <v>3.23</v>
      </c>
      <c r="D28" s="11" t="n">
        <v>3.23</v>
      </c>
      <c r="E28" s="11" t="n">
        <v>-3.096</v>
      </c>
      <c r="F28" s="11" t="n">
        <v>-16.3394</v>
      </c>
      <c r="H28" s="11" t="n">
        <v>-10</v>
      </c>
    </row>
    <row customHeight="1" ht="12.8" r="29" s="12">
      <c r="A29" s="11" t="inlineStr">
        <is>
          <t>2022-03-04</t>
        </is>
      </c>
      <c r="B29" s="11" t="inlineStr">
        <is>
          <t>Buy</t>
        </is>
      </c>
      <c r="C29" s="11" t="n">
        <v>2.84</v>
      </c>
      <c r="D29" s="11" t="n">
        <v>2.84</v>
      </c>
      <c r="E29" s="11" t="n">
        <v>-3.5336</v>
      </c>
      <c r="F29" s="11" t="n">
        <v>-19.873</v>
      </c>
      <c r="H29" s="11" t="n">
        <v>-10.04</v>
      </c>
    </row>
    <row customHeight="1" ht="12.8" r="30" s="12">
      <c r="A30" s="11" t="inlineStr">
        <is>
          <t>2022-03-04</t>
        </is>
      </c>
      <c r="B30" s="11" t="inlineStr">
        <is>
          <t>Buy</t>
        </is>
      </c>
      <c r="C30" s="11" t="n">
        <v>2.54</v>
      </c>
      <c r="D30" s="11" t="n">
        <v>2.54</v>
      </c>
      <c r="E30" s="11" t="n">
        <v>-3.937</v>
      </c>
      <c r="F30" s="11" t="n">
        <v>-23.81</v>
      </c>
      <c r="H30" s="11" t="n">
        <v>-10</v>
      </c>
    </row>
    <row customHeight="1" ht="12.8" r="31" s="12">
      <c r="A31" s="11" t="inlineStr">
        <is>
          <t>2022-03-08</t>
        </is>
      </c>
      <c r="B31" s="11" t="inlineStr">
        <is>
          <t>Buy</t>
        </is>
      </c>
      <c r="C31" s="11" t="n">
        <v>2.12</v>
      </c>
      <c r="D31" s="11" t="n">
        <v>2.12</v>
      </c>
      <c r="E31" s="11" t="n">
        <v>-4.6296</v>
      </c>
      <c r="F31" s="11" t="n">
        <v>-28.4396</v>
      </c>
      <c r="H31" s="11" t="n">
        <v>-9.81</v>
      </c>
    </row>
    <row customHeight="1" ht="12.8" r="32" s="12">
      <c r="A32" s="11" t="inlineStr">
        <is>
          <t>2022-03-31</t>
        </is>
      </c>
      <c r="B32" s="11" t="inlineStr">
        <is>
          <t>Sell</t>
        </is>
      </c>
      <c r="C32" s="11" t="n">
        <v>2.58</v>
      </c>
      <c r="E32" s="11" t="n">
        <v>28.4396</v>
      </c>
      <c r="F32" s="11" t="n">
        <v>0</v>
      </c>
      <c r="H32" s="11" t="n">
        <v>73.37</v>
      </c>
    </row>
    <row customHeight="1" ht="12.8" r="33" s="12">
      <c r="A33" s="11" t="inlineStr">
        <is>
          <t>2022-03-31</t>
        </is>
      </c>
      <c r="B33" s="11" t="inlineStr">
        <is>
          <t>Buy</t>
        </is>
      </c>
      <c r="C33" s="11" t="n">
        <v>2.57</v>
      </c>
      <c r="E33" s="11" t="n">
        <v>-7.8125</v>
      </c>
      <c r="F33" s="11" t="n">
        <v>-7.8125</v>
      </c>
      <c r="H33" s="11" t="n">
        <v>-20.08</v>
      </c>
    </row>
    <row r="34">
      <c r="A34" s="11" t="inlineStr">
        <is>
          <t>2022-04-04</t>
        </is>
      </c>
      <c r="B34" s="11" t="inlineStr">
        <is>
          <t>Sell</t>
        </is>
      </c>
      <c r="C34" s="11" t="n">
        <v>2.71</v>
      </c>
      <c r="E34" s="11" t="n">
        <v>7.8125</v>
      </c>
      <c r="F34" s="11" t="n">
        <v>0</v>
      </c>
      <c r="H34" s="11" t="n">
        <v>21.17</v>
      </c>
    </row>
    <row r="35">
      <c r="A35" s="11" t="inlineStr">
        <is>
          <t>2022-04-04</t>
        </is>
      </c>
      <c r="B35" s="11" t="inlineStr">
        <is>
          <t>Buy</t>
        </is>
      </c>
      <c r="C35" s="11" t="n">
        <v>2.68</v>
      </c>
      <c r="E35" s="11" t="n">
        <v>-7.4349</v>
      </c>
      <c r="F35" s="11" t="n">
        <v>-7.4349</v>
      </c>
      <c r="H35" s="11" t="n">
        <v>-19.93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69.xml><?xml version="1.0" encoding="utf-8"?>
<worksheet xmlns="http://schemas.openxmlformats.org/spreadsheetml/2006/main">
  <sheetPr filterMode="0">
    <outlinePr summaryBelow="1" summaryRight="1"/>
    <pageSetUpPr fitToPage="0"/>
  </sheetPr>
  <dimension ref="A1:AJ21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8" xSplit="0" ySplit="1"/>
      <selection activeCell="A1" activeCellId="0" pane="topLeft" sqref="A1"/>
      <selection activeCell="A18" activeCellId="0" pane="bottomLeft" sqref="A18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Wabash National Corp.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SUMPRODUCT(YEAR(A3:A999)=2021,MONTH(A3:A999)=5,H3:H999)</f>
        <v/>
      </c>
      <c r="W2" s="15" t="inlineStr">
        <is>
          <t>June</t>
        </is>
      </c>
      <c r="X2" s="16">
        <f>SUMPRODUCT(YEAR(A3:A999)=2021,MONTH(A3:A999)=6,H3:H999)</f>
        <v/>
      </c>
      <c r="Y2" s="15" t="inlineStr">
        <is>
          <t>July</t>
        </is>
      </c>
      <c r="Z2" s="16">
        <f>SUMPRODUCT(YEAR(A3:A999)=2021,MONTH(A3:A999)=7,H3:H999)</f>
        <v/>
      </c>
      <c r="AA2" s="15" t="inlineStr">
        <is>
          <t>August</t>
        </is>
      </c>
      <c r="AB2" s="16">
        <f>SUMPRODUCT(YEAR(A3:A999)=2021,YEAR(A3:A999)=2021,MONTH(A3:A999)=8,H3:H999)</f>
        <v/>
      </c>
      <c r="AC2" s="15" t="inlineStr">
        <is>
          <t>September</t>
        </is>
      </c>
      <c r="AD2" s="16">
        <f>SUMPRODUCT(YEAR(A3:A999)=2021,MONTH(A3:A999)=9,H3:H999)</f>
        <v/>
      </c>
      <c r="AE2" s="15" t="inlineStr">
        <is>
          <t>October</t>
        </is>
      </c>
      <c r="AF2" s="16">
        <f>SUMPRODUCT(YEAR(A3:A999)=2021,MONTH(A3:A999)=10,H3:H999)</f>
        <v/>
      </c>
      <c r="AG2" s="15" t="inlineStr">
        <is>
          <t>November</t>
        </is>
      </c>
      <c r="AH2" s="16">
        <f>SUMPRODUCT(YEAR(A3:A999)=2021,MONTH(A3:A999)=11,H3:H999)</f>
        <v/>
      </c>
      <c r="AI2" s="15" t="inlineStr">
        <is>
          <t>December</t>
        </is>
      </c>
      <c r="AJ2" s="16">
        <f>SUMPRODUCT(YEAR(A3:A999)=2021,MONTH(A3:A999)=12,H3:H999)</f>
        <v/>
      </c>
    </row>
    <row customHeight="1" ht="12.8" r="3" s="12">
      <c r="A3" s="14" t="n">
        <v>44392</v>
      </c>
      <c r="B3" s="15" t="inlineStr">
        <is>
          <t>Buy</t>
        </is>
      </c>
      <c r="C3" s="16" t="n">
        <v>14.01</v>
      </c>
      <c r="D3" s="16" t="n">
        <v>14.01</v>
      </c>
      <c r="E3" s="17" t="n">
        <v>-0.7138</v>
      </c>
      <c r="F3" s="17" t="n">
        <v>-0.7138</v>
      </c>
      <c r="H3" s="16" t="n">
        <v>-10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n">
        <v>44410</v>
      </c>
      <c r="B4" s="15" t="inlineStr">
        <is>
          <t>Sell</t>
        </is>
      </c>
      <c r="C4" s="16" t="n">
        <v>14.8781</v>
      </c>
      <c r="D4" s="16" t="n">
        <v>14.8781</v>
      </c>
      <c r="E4" s="17" t="n">
        <v>0.7138</v>
      </c>
      <c r="F4" s="17" t="n">
        <v>0.7138</v>
      </c>
      <c r="H4" s="16" t="n">
        <v>10.61998778</v>
      </c>
    </row>
    <row customHeight="1" ht="12.8" r="5" s="12">
      <c r="A5" s="14" t="n">
        <v>44413</v>
      </c>
      <c r="B5" s="15" t="inlineStr">
        <is>
          <t>Buy</t>
        </is>
      </c>
      <c r="C5" s="16" t="n">
        <v>14.6459</v>
      </c>
      <c r="D5" s="16" t="n">
        <v>14.6459</v>
      </c>
      <c r="E5" s="17" t="n">
        <v>-0.6821</v>
      </c>
      <c r="F5" s="17" t="n">
        <v>-0.6821</v>
      </c>
      <c r="H5" s="16" t="n">
        <v>-9.98996839</v>
      </c>
    </row>
    <row customHeight="1" ht="12.8" r="6" s="12">
      <c r="A6" s="14" t="n">
        <v>44419</v>
      </c>
      <c r="B6" s="15" t="inlineStr">
        <is>
          <t>Sell</t>
        </is>
      </c>
      <c r="C6" s="16" t="n">
        <v>15.3936</v>
      </c>
      <c r="D6" s="16" t="n">
        <v>15.3936</v>
      </c>
      <c r="E6" s="17" t="n">
        <v>0.6821</v>
      </c>
      <c r="F6" s="17" t="n">
        <v>0.6821</v>
      </c>
      <c r="H6" s="16" t="n">
        <v>10.49997456</v>
      </c>
    </row>
    <row customHeight="1" ht="12.8" r="7" s="12">
      <c r="A7" s="14" t="n">
        <v>44431</v>
      </c>
      <c r="B7" s="15" t="inlineStr">
        <is>
          <t>Buy</t>
        </is>
      </c>
      <c r="C7" s="16" t="n">
        <v>14.96</v>
      </c>
      <c r="D7" s="16" t="n">
        <v>14.96</v>
      </c>
      <c r="E7" s="17" t="n">
        <v>-0.6684</v>
      </c>
      <c r="F7" s="17" t="n">
        <v>-0.6684</v>
      </c>
      <c r="H7" s="16" t="n">
        <v>-10.01</v>
      </c>
    </row>
    <row customHeight="1" ht="12.8" r="8" s="12">
      <c r="A8" s="14" t="inlineStr">
        <is>
          <t>2021-09-27</t>
        </is>
      </c>
      <c r="B8" s="15" t="inlineStr">
        <is>
          <t>Sell</t>
        </is>
      </c>
      <c r="C8" s="16" t="n">
        <v>15.7391</v>
      </c>
      <c r="D8" s="16" t="n">
        <v>15.7391</v>
      </c>
      <c r="E8" s="17" t="n">
        <v>0.6684</v>
      </c>
      <c r="F8" s="17" t="n">
        <v>0</v>
      </c>
      <c r="H8" s="16" t="n">
        <v>10.52001444</v>
      </c>
    </row>
    <row customHeight="1" ht="12.8" r="9" s="12">
      <c r="A9" s="14" t="inlineStr">
        <is>
          <t>2021-09-27</t>
        </is>
      </c>
      <c r="B9" s="15" t="inlineStr">
        <is>
          <t>Buy</t>
        </is>
      </c>
      <c r="C9" s="16" t="n">
        <v>15.9738</v>
      </c>
      <c r="D9" s="16" t="n">
        <v>15.9738</v>
      </c>
      <c r="E9" s="17" t="n">
        <v>-0.6254</v>
      </c>
      <c r="F9" s="17" t="n">
        <v>-0.6254</v>
      </c>
      <c r="H9" s="16" t="n">
        <v>-9.990014520000001</v>
      </c>
    </row>
    <row customHeight="1" ht="12.8" r="10" s="12">
      <c r="A10" s="14" t="inlineStr">
        <is>
          <t>2021-11-05</t>
        </is>
      </c>
      <c r="B10" s="15" t="inlineStr">
        <is>
          <t>Sell</t>
        </is>
      </c>
      <c r="C10" s="16" t="n">
        <v>17.03</v>
      </c>
      <c r="D10" s="16" t="n">
        <v>17.03</v>
      </c>
      <c r="E10" s="17" t="n">
        <v>0.6254</v>
      </c>
      <c r="F10" s="17" t="n">
        <v>0</v>
      </c>
      <c r="H10" s="16" t="n">
        <v>10.65</v>
      </c>
    </row>
    <row customHeight="1" ht="12.8" r="11" s="12">
      <c r="A11" s="14" t="inlineStr">
        <is>
          <t>2021-11-05</t>
        </is>
      </c>
      <c r="B11" s="15" t="inlineStr">
        <is>
          <t>Buy</t>
        </is>
      </c>
      <c r="C11" s="16" t="n">
        <v>17.41</v>
      </c>
      <c r="D11" s="16" t="n">
        <v>17.41</v>
      </c>
      <c r="E11" s="17" t="n">
        <v>-0.576</v>
      </c>
      <c r="F11" s="17" t="n">
        <v>-0.576</v>
      </c>
      <c r="H11" s="16" t="n">
        <v>-10.03</v>
      </c>
    </row>
    <row customHeight="1" ht="12.8" r="12" s="12">
      <c r="A12" s="14" t="inlineStr">
        <is>
          <t>2021-11-09</t>
        </is>
      </c>
      <c r="B12" s="15" t="inlineStr">
        <is>
          <t>Sell</t>
        </is>
      </c>
      <c r="C12" s="16" t="n">
        <v>18.2</v>
      </c>
      <c r="D12" s="16" t="n">
        <v>18.2</v>
      </c>
      <c r="E12" s="17" t="n">
        <v>0.576</v>
      </c>
      <c r="F12" s="17" t="n">
        <v>0</v>
      </c>
      <c r="H12" s="16" t="n">
        <v>10.48</v>
      </c>
    </row>
    <row customHeight="1" ht="12.8" r="13" s="12">
      <c r="A13" s="14" t="inlineStr">
        <is>
          <t>2021-11-09</t>
        </is>
      </c>
      <c r="B13" s="15" t="inlineStr">
        <is>
          <t>Buy</t>
        </is>
      </c>
      <c r="C13" s="16" t="n">
        <v>18.4</v>
      </c>
      <c r="D13" s="16" t="n">
        <v>18.4</v>
      </c>
      <c r="E13" s="17" t="n">
        <v>-0.5432</v>
      </c>
      <c r="F13" s="17" t="n">
        <v>-0.5432</v>
      </c>
      <c r="H13" s="16" t="n">
        <v>-9.99</v>
      </c>
    </row>
    <row customHeight="1" ht="12.8" r="14" s="12">
      <c r="A14" s="14" t="inlineStr">
        <is>
          <t>2021-11-10</t>
        </is>
      </c>
      <c r="B14" s="15" t="inlineStr">
        <is>
          <t>Buy</t>
        </is>
      </c>
      <c r="C14" s="16" t="n">
        <v>18.44</v>
      </c>
      <c r="D14" s="16" t="n">
        <v>18.44</v>
      </c>
      <c r="E14" s="17" t="n">
        <v>-0.5456</v>
      </c>
      <c r="F14" s="17" t="n">
        <v>-0.5456</v>
      </c>
      <c r="H14" s="16" t="n">
        <v>-10.06</v>
      </c>
    </row>
    <row customHeight="1" ht="12.8" r="15" s="12">
      <c r="A15" s="11" t="inlineStr">
        <is>
          <t>2021-12-23</t>
        </is>
      </c>
      <c r="B15" s="11" t="inlineStr">
        <is>
          <t>Sell</t>
        </is>
      </c>
      <c r="C15" s="11" t="n">
        <v>19.56</v>
      </c>
      <c r="D15" s="11" t="n">
        <v>19.56</v>
      </c>
      <c r="E15" s="11" t="n">
        <v>0.5456</v>
      </c>
      <c r="F15" s="11" t="n">
        <v>0</v>
      </c>
      <c r="H15" s="11" t="n">
        <v>10.66</v>
      </c>
    </row>
    <row customHeight="1" ht="12.8" r="16" s="12">
      <c r="A16" s="11" t="inlineStr">
        <is>
          <t>2021-12-23</t>
        </is>
      </c>
      <c r="B16" s="11" t="inlineStr">
        <is>
          <t>Buy</t>
        </is>
      </c>
      <c r="C16" s="11" t="n">
        <v>19.84</v>
      </c>
      <c r="D16" s="11" t="n">
        <v>19.84</v>
      </c>
      <c r="E16" s="11" t="n">
        <v>-0.5043</v>
      </c>
      <c r="F16" s="11" t="n">
        <v>-0.5043</v>
      </c>
      <c r="H16" s="11" t="n">
        <v>-10</v>
      </c>
    </row>
    <row customHeight="1" ht="12.8" r="17" s="12">
      <c r="A17" s="11" t="inlineStr">
        <is>
          <t>2022-01-05</t>
        </is>
      </c>
      <c r="B17" s="11" t="inlineStr">
        <is>
          <t>Sell</t>
        </is>
      </c>
      <c r="C17" s="11" t="n">
        <v>21</v>
      </c>
      <c r="D17" s="11" t="n">
        <v>21</v>
      </c>
      <c r="E17" s="11" t="n">
        <v>0.5043</v>
      </c>
      <c r="F17" s="11" t="n">
        <v>0</v>
      </c>
      <c r="H17" s="11" t="n">
        <v>10.625601</v>
      </c>
    </row>
    <row customHeight="1" ht="12.8" r="18" s="12">
      <c r="A18" s="14" t="inlineStr">
        <is>
          <t>2022-01-05</t>
        </is>
      </c>
      <c r="B18" s="15" t="inlineStr">
        <is>
          <t>Buy</t>
        </is>
      </c>
      <c r="C18" s="16" t="n">
        <v>21.07</v>
      </c>
      <c r="D18" s="16" t="n">
        <v>21.07</v>
      </c>
      <c r="E18" s="17" t="n">
        <v>-0.5202</v>
      </c>
      <c r="F18" s="17" t="n">
        <v>-0.5202</v>
      </c>
      <c r="H18" s="16" t="n">
        <v>-10.971018</v>
      </c>
    </row>
    <row customHeight="1" ht="12.8" r="19" s="12">
      <c r="A19" s="11" t="inlineStr">
        <is>
          <t>2022-01-28</t>
        </is>
      </c>
      <c r="B19" s="11" t="inlineStr">
        <is>
          <t>Buy</t>
        </is>
      </c>
      <c r="C19" s="11" t="n">
        <v>18.93</v>
      </c>
      <c r="D19" s="11" t="n">
        <v>18.93</v>
      </c>
      <c r="E19" s="11" t="n">
        <v>-0.528</v>
      </c>
      <c r="F19" s="11" t="n">
        <v>-1.0482</v>
      </c>
      <c r="H19" s="11" t="n">
        <v>-10</v>
      </c>
    </row>
    <row customHeight="1" ht="12.8" r="20" s="12">
      <c r="A20" s="11" t="inlineStr">
        <is>
          <t>2022-02-02</t>
        </is>
      </c>
      <c r="B20" s="11" t="inlineStr">
        <is>
          <t>Buy</t>
        </is>
      </c>
      <c r="C20" s="11" t="n">
        <v>16.93</v>
      </c>
      <c r="D20" s="11" t="n">
        <v>16.93</v>
      </c>
      <c r="E20" s="11" t="n">
        <v>-0.5907</v>
      </c>
      <c r="F20" s="11" t="n">
        <v>-1.6389</v>
      </c>
      <c r="H20" s="11" t="n">
        <v>-10</v>
      </c>
    </row>
    <row customHeight="1" ht="12.8" r="21" s="12">
      <c r="A21" s="11" t="inlineStr">
        <is>
          <t>2022-03-31</t>
        </is>
      </c>
      <c r="B21" s="11" t="inlineStr">
        <is>
          <t>Buy</t>
        </is>
      </c>
      <c r="C21" s="11" t="n">
        <v>15.07</v>
      </c>
      <c r="D21" s="11" t="n">
        <v>15.07</v>
      </c>
      <c r="E21" s="11" t="n">
        <v>-1.3271</v>
      </c>
      <c r="F21" s="11" t="n">
        <v>-2.966</v>
      </c>
      <c r="H21" s="11" t="n">
        <v>-20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J22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12" xSplit="0" ySplit="1"/>
      <selection activeCell="A1" activeCellId="0" pane="topLeft" sqref="A1"/>
      <selection activeCell="A21" activeCellId="0" pane="bottomLeft" sqref="A21"/>
    </sheetView>
  </sheetViews>
  <sheetFormatPr baseColWidth="8" defaultRowHeight="12.8" outlineLevelRow="0" zeroHeight="0"/>
  <cols>
    <col customWidth="1" max="1" min="1" style="14" width="30.02"/>
    <col customWidth="1" max="2" min="2" style="15" width="11.52"/>
    <col customWidth="1" max="3" min="3" style="16" width="16.53"/>
    <col customWidth="1" max="4" min="4" style="16" width="20.37"/>
    <col customWidth="1" max="5" min="5" style="17" width="13.48"/>
    <col customWidth="1" max="6" min="6" style="17" width="13.68"/>
    <col customWidth="1" max="7" min="7" style="17" width="11.52"/>
    <col customWidth="1" max="8" min="8" style="16" width="16.22"/>
    <col customWidth="1" max="9" min="9" style="15" width="16.67"/>
    <col customWidth="1" max="11" min="10" style="16" width="11.52"/>
    <col customWidth="1" max="21" min="12" style="15" width="11.52"/>
    <col customWidth="1" max="22" min="22" style="16" width="11.52"/>
    <col customWidth="1" max="23" min="23" style="15" width="11.52"/>
    <col customWidth="1" max="24" min="24" style="16" width="11.52"/>
    <col customWidth="1" max="25" min="25" style="15" width="11.52"/>
    <col customWidth="1" max="26" min="26" style="16" width="11.52"/>
    <col customWidth="1" max="27" min="27" style="15" width="11.52"/>
    <col customWidth="1" max="28" min="28" style="16" width="11.52"/>
    <col customWidth="1" max="29" min="29" style="15" width="11.52"/>
    <col customWidth="1" max="30" min="30" style="16" width="11.52"/>
    <col customWidth="1" max="31" min="31" style="15" width="11.52"/>
    <col customWidth="1" max="32" min="32" style="16" width="11.52"/>
    <col customWidth="1" max="33" min="33" style="15" width="11.52"/>
    <col customWidth="1" max="34" min="34" style="16" width="11.52"/>
    <col customWidth="1" max="35" min="35" style="15" width="11.52"/>
    <col customWidth="1" max="36" min="36" style="16" width="11.52"/>
    <col customWidth="1" max="1025" min="37" style="15" width="11.52"/>
  </cols>
  <sheetData>
    <row customHeight="1" ht="15" r="1" s="12">
      <c r="A1" s="14" t="inlineStr">
        <is>
          <t>Transaction_Date</t>
        </is>
      </c>
      <c r="B1" s="18" t="inlineStr">
        <is>
          <t>Buy_or_Sell</t>
        </is>
      </c>
      <c r="C1" s="19" t="inlineStr">
        <is>
          <t>Share_Price</t>
        </is>
      </c>
      <c r="D1" s="19" t="inlineStr">
        <is>
          <t>Buy_More_Modifier</t>
        </is>
      </c>
      <c r="E1" s="20" t="inlineStr">
        <is>
          <t>Share_Quantity</t>
        </is>
      </c>
      <c r="F1" s="20" t="inlineStr">
        <is>
          <t>Shares_Owned:</t>
        </is>
      </c>
      <c r="G1" s="20">
        <f>SUM(E:E)</f>
        <v/>
      </c>
      <c r="H1" s="19" t="inlineStr">
        <is>
          <t>Transaction_Cost</t>
        </is>
      </c>
      <c r="I1" s="15" t="inlineStr">
        <is>
          <t>Transaction_Profit:</t>
        </is>
      </c>
      <c r="J1" s="16">
        <f>SUM(H:H)</f>
        <v/>
      </c>
      <c r="K1" s="16">
        <f>SUM(AAPL:WNC!J1:J1)</f>
        <v/>
      </c>
    </row>
    <row customHeight="1" ht="15" r="2" s="12">
      <c r="A2" s="14" t="inlineStr">
        <is>
          <t>BP p.l.c.</t>
        </is>
      </c>
      <c r="B2" s="18" t="inlineStr">
        <is>
          <t>###</t>
        </is>
      </c>
      <c r="C2" s="19" t="inlineStr">
        <is>
          <t>###</t>
        </is>
      </c>
      <c r="D2" s="19" t="inlineStr">
        <is>
          <t>###</t>
        </is>
      </c>
      <c r="E2" s="20" t="inlineStr">
        <is>
          <t>###</t>
        </is>
      </c>
      <c r="F2" s="20" t="inlineStr">
        <is>
          <t>###</t>
        </is>
      </c>
      <c r="G2" s="20" t="n"/>
      <c r="H2" s="19" t="inlineStr">
        <is>
          <t>###</t>
        </is>
      </c>
      <c r="I2" s="15" t="inlineStr">
        <is>
          <t>Actual_Profit:</t>
        </is>
      </c>
      <c r="J2" s="16">
        <f>SUM(J1+10)</f>
        <v/>
      </c>
      <c r="L2" s="15" t="n">
        <v>2021</v>
      </c>
      <c r="M2" s="15" t="inlineStr">
        <is>
          <t>January</t>
        </is>
      </c>
      <c r="O2" s="15" t="inlineStr">
        <is>
          <t>February</t>
        </is>
      </c>
      <c r="Q2" s="15" t="inlineStr">
        <is>
          <t>March</t>
        </is>
      </c>
      <c r="S2" s="15" t="inlineStr">
        <is>
          <t>April</t>
        </is>
      </c>
      <c r="U2" s="15" t="inlineStr">
        <is>
          <t>May</t>
        </is>
      </c>
      <c r="V2" s="16">
        <f>SUMPRODUCT(YEAR(A3:A1001)=2021,MONTH(A3:A1001)=5,H3:H1001)</f>
        <v/>
      </c>
      <c r="W2" s="15" t="inlineStr">
        <is>
          <t>June</t>
        </is>
      </c>
      <c r="X2" s="16">
        <f>SUMPRODUCT(YEAR(A3:A1001)=2021,MONTH(A3:A1001)=6,H3:H1001)</f>
        <v/>
      </c>
      <c r="Y2" s="15" t="inlineStr">
        <is>
          <t>July</t>
        </is>
      </c>
      <c r="Z2" s="16">
        <f>SUMPRODUCT(YEAR(A3:A1001)=2021,MONTH(A3:A1001)=7,H3:H1001)</f>
        <v/>
      </c>
      <c r="AA2" s="15" t="inlineStr">
        <is>
          <t>August</t>
        </is>
      </c>
      <c r="AB2" s="16">
        <f>SUMPRODUCT(YEAR(A3:A1001)=2021,YEAR(A3:A1001)=2021,MONTH(A3:A1001)=8,H3:H1001)</f>
        <v/>
      </c>
      <c r="AC2" s="15" t="inlineStr">
        <is>
          <t>September</t>
        </is>
      </c>
      <c r="AD2" s="16">
        <f>SUMPRODUCT(YEAR(A3:A1001)=2021,MONTH(A3:A1001)=9,H3:H1001)</f>
        <v/>
      </c>
      <c r="AE2" s="15" t="inlineStr">
        <is>
          <t>October</t>
        </is>
      </c>
      <c r="AF2" s="16">
        <f>SUMPRODUCT(YEAR(A3:A1001)=2021,MONTH(A3:A1001)=10,H3:H1001)</f>
        <v/>
      </c>
      <c r="AG2" s="15" t="inlineStr">
        <is>
          <t>November</t>
        </is>
      </c>
      <c r="AH2" s="16">
        <f>SUMPRODUCT(YEAR(A3:A1001)=2021,MONTH(A3:A1001)=11,H3:H1001)</f>
        <v/>
      </c>
      <c r="AI2" s="15" t="inlineStr">
        <is>
          <t>December</t>
        </is>
      </c>
      <c r="AJ2" s="16">
        <f>SUMPRODUCT(YEAR(A3:A1001)=2021,MONTH(A3:A1001)=12,H3:H1001)</f>
        <v/>
      </c>
    </row>
    <row customHeight="1" ht="12.8" r="3" s="12">
      <c r="A3" s="14" t="inlineStr">
        <is>
          <t>2021-09-03</t>
        </is>
      </c>
      <c r="B3" s="15" t="inlineStr">
        <is>
          <t>Buy</t>
        </is>
      </c>
      <c r="C3" s="16" t="n">
        <v>24.728</v>
      </c>
      <c r="E3" s="17" t="n">
        <v>-0.4044</v>
      </c>
      <c r="F3" s="17" t="n">
        <v>-0.4044</v>
      </c>
      <c r="H3" s="16" t="n">
        <v>-10.0000032</v>
      </c>
      <c r="L3" s="15" t="n">
        <v>2022</v>
      </c>
      <c r="M3" s="15" t="inlineStr">
        <is>
          <t>January</t>
        </is>
      </c>
      <c r="N3" s="16">
        <f>SUMPRODUCT(YEAR(A4:A943)=2022,MONTH(A4:A943)=1,H4:H943)</f>
        <v/>
      </c>
      <c r="O3" s="15" t="inlineStr">
        <is>
          <t>February</t>
        </is>
      </c>
      <c r="P3" s="15">
        <f>SUMPRODUCT(YEAR(A4:A943)=2022,MONTH(A4:A943)=2,H4:H943)</f>
        <v/>
      </c>
      <c r="Q3" s="15" t="inlineStr">
        <is>
          <t>March</t>
        </is>
      </c>
      <c r="R3" s="15">
        <f>SUMPRODUCT(YEAR(A4:A943)=2022,MONTH(A4:A943)=3,H4:H943)</f>
        <v/>
      </c>
      <c r="S3" s="15" t="inlineStr">
        <is>
          <t>April</t>
        </is>
      </c>
      <c r="T3" s="15">
        <f>SUMPRODUCT(YEAR(A4:A943)=2022,MONTH(A4:A943)=4,H4:H943)</f>
        <v/>
      </c>
      <c r="U3" s="15" t="inlineStr">
        <is>
          <t>May</t>
        </is>
      </c>
      <c r="V3" s="16">
        <f>SUMPRODUCT(YEAR(A4:A943)=2022,MONTH(A4:A943)=5,H4:H943)</f>
        <v/>
      </c>
      <c r="W3" s="15" t="inlineStr">
        <is>
          <t>June</t>
        </is>
      </c>
      <c r="X3" s="16">
        <f>SUMPRODUCT(YEAR(A4:A943)=2022,MONTH(A4:A943)=6,H4:H943)</f>
        <v/>
      </c>
      <c r="Y3" s="15" t="inlineStr">
        <is>
          <t>July</t>
        </is>
      </c>
      <c r="Z3" s="16">
        <f>SUMPRODUCT(YEAR(A4:A943)=2022,MONTH(A4:A943)=7,H4:H943)</f>
        <v/>
      </c>
      <c r="AA3" s="15" t="inlineStr">
        <is>
          <t>August</t>
        </is>
      </c>
      <c r="AB3" s="16">
        <f>SUMPRODUCT(YEAR(A4:A943)=2022,YEAR(A4:A943)=2021,MONTH(A4:A943)=8,H4:H943)</f>
        <v/>
      </c>
      <c r="AC3" s="15" t="inlineStr">
        <is>
          <t>September</t>
        </is>
      </c>
      <c r="AD3" s="16">
        <f>SUMPRODUCT(YEAR(A4:A943)=2022,MONTH(A4:A943)=9,H4:H943)</f>
        <v/>
      </c>
      <c r="AE3" s="15" t="inlineStr">
        <is>
          <t>October</t>
        </is>
      </c>
      <c r="AF3" s="16">
        <f>SUMPRODUCT(YEAR(A4:A943)=2022,MONTH(A4:A943)=10,H4:H943)</f>
        <v/>
      </c>
      <c r="AG3" s="15" t="inlineStr">
        <is>
          <t>November</t>
        </is>
      </c>
      <c r="AH3" s="16">
        <f>SUMPRODUCT(YEAR(A4:A943)=2022,MONTH(A4:A943)=11,H4:H943)</f>
        <v/>
      </c>
      <c r="AI3" s="15" t="inlineStr">
        <is>
          <t>December</t>
        </is>
      </c>
      <c r="AJ3" s="16">
        <f>SUMPRODUCT(YEAR(A4:A943)=2022,MONTH(A4:A943)=12,H4:H943)</f>
        <v/>
      </c>
    </row>
    <row customHeight="1" ht="12.8" r="4" s="12">
      <c r="A4" s="14" t="inlineStr">
        <is>
          <t>2021-09-22</t>
        </is>
      </c>
      <c r="B4" s="15" t="inlineStr">
        <is>
          <t>Sell</t>
        </is>
      </c>
      <c r="C4" s="16" t="n">
        <v>25.9891</v>
      </c>
      <c r="E4" s="17" t="n">
        <v>0.4044</v>
      </c>
      <c r="F4" s="17" t="n">
        <v>0</v>
      </c>
      <c r="H4" s="16" t="n">
        <v>10.50999204</v>
      </c>
    </row>
    <row customHeight="1" ht="12.8" r="5" s="12">
      <c r="A5" s="14" t="inlineStr">
        <is>
          <t>2021-09-22</t>
        </is>
      </c>
      <c r="B5" s="15" t="inlineStr">
        <is>
          <t>Buy</t>
        </is>
      </c>
      <c r="C5" s="16" t="n">
        <v>25.9471</v>
      </c>
      <c r="E5" s="17" t="n">
        <v>-0.3854</v>
      </c>
      <c r="F5" s="17" t="n">
        <v>-0.3854</v>
      </c>
      <c r="H5" s="16" t="n">
        <v>-10.00001234</v>
      </c>
    </row>
    <row customHeight="1" ht="12.8" r="6" s="12">
      <c r="A6" s="14" t="inlineStr">
        <is>
          <t>2021-09-28</t>
        </is>
      </c>
      <c r="B6" s="15" t="inlineStr">
        <is>
          <t>Sell</t>
        </is>
      </c>
      <c r="C6" s="16" t="n">
        <v>27.3742</v>
      </c>
      <c r="E6" s="17" t="n">
        <v>-0.3854</v>
      </c>
      <c r="F6" s="17" t="n">
        <v>0</v>
      </c>
      <c r="H6" s="16" t="n">
        <v>10.55001668</v>
      </c>
    </row>
    <row customHeight="1" ht="12.8" r="7" s="12">
      <c r="A7" s="14" t="inlineStr">
        <is>
          <t>2021-09-28</t>
        </is>
      </c>
      <c r="B7" s="15" t="inlineStr">
        <is>
          <t>Buy</t>
        </is>
      </c>
      <c r="C7" s="16" t="n">
        <v>27.2628</v>
      </c>
      <c r="E7" s="17" t="n">
        <v>-0.3668</v>
      </c>
      <c r="F7" s="17" t="n">
        <v>-0.3668</v>
      </c>
      <c r="H7" s="16" t="n">
        <v>-9.99999504</v>
      </c>
    </row>
    <row customHeight="1" ht="12.8" r="8" s="12">
      <c r="A8" s="14" t="inlineStr">
        <is>
          <t>2021-10-05</t>
        </is>
      </c>
      <c r="B8" s="15" t="inlineStr">
        <is>
          <t>Sell</t>
        </is>
      </c>
      <c r="C8" s="16" t="n">
        <v>28.7077</v>
      </c>
      <c r="E8" s="17" t="n">
        <v>0.3668</v>
      </c>
      <c r="F8" s="17" t="n">
        <v>0</v>
      </c>
      <c r="H8" s="16" t="n">
        <v>10.52998436</v>
      </c>
    </row>
    <row customHeight="1" ht="12.8" r="9" s="12">
      <c r="A9" s="14" t="inlineStr">
        <is>
          <t>2021-10-07</t>
        </is>
      </c>
      <c r="B9" s="15" t="inlineStr">
        <is>
          <t>Buy</t>
        </is>
      </c>
      <c r="C9" s="16" t="n">
        <v>27.9877</v>
      </c>
      <c r="E9" s="17" t="n">
        <v>-0.3573</v>
      </c>
      <c r="F9" s="17" t="n">
        <v>-0.3573</v>
      </c>
      <c r="H9" s="16" t="n">
        <v>-10.00000521</v>
      </c>
    </row>
    <row customHeight="1" ht="12.8" r="10" s="12">
      <c r="A10" s="14" t="inlineStr">
        <is>
          <t>2021-10-11</t>
        </is>
      </c>
      <c r="B10" s="15" t="inlineStr">
        <is>
          <t>Sell</t>
        </is>
      </c>
      <c r="C10" s="16" t="n">
        <v>29.499</v>
      </c>
      <c r="E10" s="17" t="n">
        <v>0.3573</v>
      </c>
      <c r="F10" s="17" t="n">
        <v>0</v>
      </c>
      <c r="H10" s="16" t="n">
        <v>10.5399927</v>
      </c>
    </row>
    <row customHeight="1" ht="12.8" r="11" s="12">
      <c r="A11" s="14" t="inlineStr">
        <is>
          <t>2021-10-20</t>
        </is>
      </c>
      <c r="B11" s="15" t="inlineStr">
        <is>
          <t>Buy</t>
        </is>
      </c>
      <c r="C11" s="16" t="n">
        <v>30.1114</v>
      </c>
      <c r="E11" s="17" t="n">
        <v>-0.3321</v>
      </c>
      <c r="F11" s="17" t="n">
        <v>-0.3321</v>
      </c>
      <c r="H11" s="16" t="n">
        <v>-9.99999594</v>
      </c>
    </row>
    <row customHeight="1" ht="12.8" r="12" s="12">
      <c r="A12" s="14" t="n">
        <v>44518</v>
      </c>
      <c r="B12" s="15" t="inlineStr">
        <is>
          <t>Buy</t>
        </is>
      </c>
      <c r="C12" s="16" t="n">
        <v>28.58</v>
      </c>
      <c r="E12" s="17" t="n">
        <v>-0.3697</v>
      </c>
      <c r="F12" s="17" t="n">
        <v>-0.7018</v>
      </c>
      <c r="H12" s="16" t="n">
        <v>-10</v>
      </c>
    </row>
    <row customHeight="1" ht="12.8" r="13" s="12">
      <c r="A13" s="11" t="inlineStr">
        <is>
          <t>2021-12-20</t>
        </is>
      </c>
      <c r="B13" s="11" t="inlineStr">
        <is>
          <t>Buy</t>
        </is>
      </c>
      <c r="C13" s="11" t="n">
        <v>26.98</v>
      </c>
      <c r="D13" s="11" t="n"/>
      <c r="E13" s="11" t="n">
        <v>-0.3939</v>
      </c>
      <c r="F13" s="11" t="n">
        <v>-1.0957</v>
      </c>
      <c r="H13" s="11" t="n">
        <v>-10</v>
      </c>
    </row>
    <row customHeight="1" ht="12.8" r="14" s="12">
      <c r="A14" s="11" t="inlineStr">
        <is>
          <t>2022-01-04</t>
        </is>
      </c>
      <c r="B14" s="11" t="inlineStr">
        <is>
          <t>Sell</t>
        </is>
      </c>
      <c r="C14" s="11" t="n">
        <v>28.46</v>
      </c>
      <c r="D14" s="11" t="n"/>
      <c r="E14" s="11" t="n">
        <v>1.0957</v>
      </c>
      <c r="F14" s="11" t="n">
        <v>0</v>
      </c>
      <c r="H14" s="11" t="n">
        <v>31.216493</v>
      </c>
    </row>
    <row customHeight="1" ht="12.8" r="15" s="12">
      <c r="A15" s="11" t="inlineStr">
        <is>
          <t>2022-01-04</t>
        </is>
      </c>
      <c r="B15" s="11" t="inlineStr">
        <is>
          <t>Buy</t>
        </is>
      </c>
      <c r="C15" s="11" t="n">
        <v>28.48</v>
      </c>
      <c r="D15" s="11" t="n">
        <v>28.48</v>
      </c>
      <c r="E15" s="11" t="n">
        <v>-0.3728</v>
      </c>
      <c r="F15" s="11" t="n">
        <v>-0.3728</v>
      </c>
      <c r="H15" s="11" t="n">
        <v>-10.617344</v>
      </c>
    </row>
    <row customHeight="1" ht="12.8" r="16" s="12">
      <c r="A16" s="11" t="inlineStr">
        <is>
          <t>2022-01-10</t>
        </is>
      </c>
      <c r="B16" s="11" t="inlineStr">
        <is>
          <t>Sell</t>
        </is>
      </c>
      <c r="C16" s="11" t="n">
        <v>29.62</v>
      </c>
      <c r="E16" s="11" t="n">
        <v>0.3728</v>
      </c>
      <c r="F16" s="11" t="n">
        <v>0</v>
      </c>
      <c r="H16" s="11" t="n">
        <v>11.04</v>
      </c>
    </row>
    <row customHeight="1" ht="12.8" r="17" s="12">
      <c r="A17" s="11" t="inlineStr">
        <is>
          <t>2022-01-10</t>
        </is>
      </c>
      <c r="B17" s="11" t="inlineStr">
        <is>
          <t>Buy</t>
        </is>
      </c>
      <c r="C17" s="11" t="n">
        <v>29.59</v>
      </c>
      <c r="E17" s="11" t="n">
        <v>-0.3378</v>
      </c>
      <c r="F17" s="11" t="n">
        <v>-0.3378</v>
      </c>
      <c r="H17" s="11" t="n">
        <v>-10</v>
      </c>
    </row>
    <row customHeight="1" ht="12.8" r="18" s="12">
      <c r="A18" s="11" t="inlineStr">
        <is>
          <t>2022-01-12</t>
        </is>
      </c>
      <c r="B18" s="11" t="inlineStr">
        <is>
          <t>Sell</t>
        </is>
      </c>
      <c r="C18" s="11" t="n">
        <v>31.25</v>
      </c>
      <c r="E18" s="11" t="n">
        <v>0.3378</v>
      </c>
      <c r="F18" s="11" t="n">
        <v>0</v>
      </c>
      <c r="H18" s="11" t="n">
        <v>10.55</v>
      </c>
    </row>
    <row customHeight="1" ht="12.8" r="19" s="12">
      <c r="A19" s="11" t="inlineStr">
        <is>
          <t>2022-01-12</t>
        </is>
      </c>
      <c r="B19" s="11" t="inlineStr">
        <is>
          <t>Buy</t>
        </is>
      </c>
      <c r="C19" s="11" t="n">
        <v>31.32</v>
      </c>
      <c r="E19" s="11" t="n">
        <v>-0.3456</v>
      </c>
      <c r="F19" s="11" t="n">
        <v>-0.3456</v>
      </c>
      <c r="H19" s="11" t="n">
        <v>-10.82</v>
      </c>
    </row>
    <row customHeight="1" ht="12.8" r="20" s="12">
      <c r="A20" s="11" t="inlineStr">
        <is>
          <t>2022-02-04</t>
        </is>
      </c>
      <c r="B20" s="11" t="inlineStr">
        <is>
          <t>Sell</t>
        </is>
      </c>
      <c r="C20" s="11" t="n">
        <v>33.02</v>
      </c>
      <c r="E20" s="11" t="n">
        <v>0.3456</v>
      </c>
      <c r="F20" s="11" t="n">
        <v>0</v>
      </c>
      <c r="H20" s="11" t="n">
        <v>11.41</v>
      </c>
    </row>
    <row customHeight="1" ht="12.8" r="21" s="12">
      <c r="A21" s="11" t="inlineStr">
        <is>
          <t>2022-02-04</t>
        </is>
      </c>
      <c r="B21" s="11" t="inlineStr">
        <is>
          <t>Buy</t>
        </is>
      </c>
      <c r="C21" s="11" t="n">
        <v>32.8</v>
      </c>
      <c r="E21" s="11" t="n">
        <v>-0.3049</v>
      </c>
      <c r="F21" s="11" t="n">
        <v>-0.3049</v>
      </c>
      <c r="H21" s="11" t="n">
        <v>-10</v>
      </c>
    </row>
    <row customHeight="1" ht="12.8" r="22" s="12">
      <c r="A22" s="11" t="inlineStr">
        <is>
          <t>2022-02-24</t>
        </is>
      </c>
      <c r="B22" s="11" t="inlineStr">
        <is>
          <t>Buy</t>
        </is>
      </c>
      <c r="C22" s="11" t="n">
        <v>29.12</v>
      </c>
      <c r="D22" s="11" t="n">
        <v>29.12</v>
      </c>
      <c r="E22" s="11" t="n">
        <v>-0.3435</v>
      </c>
      <c r="F22" s="11" t="n">
        <v>-0.6484</v>
      </c>
      <c r="H22" s="11" t="n">
        <v>-10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AJ17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G10" activeCellId="0" pane="bottomLeft" sqref="G10"/>
    </sheetView>
  </sheetViews>
  <sheetFormatPr baseColWidth="8" defaultRowHeight="15" outlineLevelRow="0" zeroHeight="0"/>
  <cols>
    <col customWidth="1" max="1" min="1" style="11" width="30.02"/>
    <col customWidth="1" max="3" min="2" style="11" width="15"/>
    <col customWidth="1" max="4" min="4" style="11" width="25"/>
    <col customWidth="1" max="10" min="5" style="11" width="15"/>
    <col customWidth="1" max="1025" min="11" style="11" width="8.52"/>
  </cols>
  <sheetData>
    <row customHeight="1" ht="15" r="1" s="12">
      <c r="A1" s="11" t="inlineStr">
        <is>
          <t>Transaction_Date</t>
        </is>
      </c>
      <c r="B1" s="11" t="inlineStr">
        <is>
          <t>Buy_or_Sell</t>
        </is>
      </c>
      <c r="C1" s="11" t="inlineStr">
        <is>
          <t>Share_Price</t>
        </is>
      </c>
      <c r="D1" s="11" t="inlineStr">
        <is>
          <t>Buy_More_Modifier</t>
        </is>
      </c>
      <c r="E1" s="11" t="inlineStr">
        <is>
          <t>Share_Quantity</t>
        </is>
      </c>
      <c r="F1" s="11" t="inlineStr">
        <is>
          <t>Shares_Owned:</t>
        </is>
      </c>
      <c r="G1" s="11">
        <f>SUM(E:E)</f>
        <v/>
      </c>
      <c r="H1" s="11" t="inlineStr">
        <is>
          <t>Transaction_Cost</t>
        </is>
      </c>
      <c r="I1" s="11" t="inlineStr">
        <is>
          <t>Transaction_Profit:</t>
        </is>
      </c>
      <c r="J1" s="11">
        <f>SUM(H:H)</f>
        <v/>
      </c>
      <c r="K1" s="11">
        <f>SUM($aapl.j1:$wnc.j1)</f>
        <v/>
      </c>
    </row>
    <row customHeight="1" ht="15" r="2" s="12">
      <c r="A2" s="11" t="inlineStr">
        <is>
          <t>BRC Inc.</t>
        </is>
      </c>
      <c r="B2" s="11" t="inlineStr">
        <is>
          <t>####</t>
        </is>
      </c>
      <c r="C2" s="11" t="inlineStr">
        <is>
          <t>####</t>
        </is>
      </c>
      <c r="D2" s="11" t="inlineStr">
        <is>
          <t>####</t>
        </is>
      </c>
      <c r="E2" s="11" t="inlineStr">
        <is>
          <t>####</t>
        </is>
      </c>
      <c r="F2" s="11" t="inlineStr">
        <is>
          <t>####</t>
        </is>
      </c>
      <c r="G2" s="11" t="inlineStr">
        <is>
          <t>####</t>
        </is>
      </c>
      <c r="H2" s="11" t="inlineStr">
        <is>
          <t>####</t>
        </is>
      </c>
      <c r="I2" s="11" t="inlineStr">
        <is>
          <t>####</t>
        </is>
      </c>
      <c r="J2" s="11" t="inlineStr">
        <is>
          <t>####</t>
        </is>
      </c>
      <c r="K2" s="11" t="inlineStr">
        <is>
          <t>####</t>
        </is>
      </c>
    </row>
    <row customHeight="1" ht="15" r="3" s="12">
      <c r="A3" s="21" t="n">
        <v>44627</v>
      </c>
      <c r="B3" s="11" t="inlineStr">
        <is>
          <t>Sell</t>
        </is>
      </c>
      <c r="C3" s="11" t="n">
        <v>0</v>
      </c>
      <c r="D3" s="11" t="n">
        <v>0</v>
      </c>
      <c r="E3" s="11" t="n">
        <v>0</v>
      </c>
      <c r="F3" s="11" t="n">
        <v>0</v>
      </c>
      <c r="H3" s="11" t="n">
        <v>0</v>
      </c>
      <c r="L3" s="11" t="inlineStr">
        <is>
          <t>2021</t>
        </is>
      </c>
      <c r="M3" s="11" t="inlineStr">
        <is>
          <t>January</t>
        </is>
      </c>
      <c r="N3" s="11">
        <f>SUMPRODUCT(YEAR(A3:A942)=2021,MONTH(A3:A942)=1,H3:H942)</f>
        <v/>
      </c>
      <c r="O3" s="11" t="inlineStr">
        <is>
          <t>February</t>
        </is>
      </c>
      <c r="P3" s="11">
        <f>SUMPRODUCT(YEAR(A3:A942)=2021,MONTH(A3:A942)=2,H3:H942)</f>
        <v/>
      </c>
      <c r="Q3" s="11" t="inlineStr">
        <is>
          <t>March</t>
        </is>
      </c>
      <c r="R3" s="11">
        <f>SUMPRODUCT(YEAR(A3:A942)=2021,MONTH(A3:A942)=3,H3:H942)</f>
        <v/>
      </c>
      <c r="S3" s="11" t="inlineStr">
        <is>
          <t>April</t>
        </is>
      </c>
      <c r="T3" s="11">
        <f>SUMPRODUCT(YEAR(A3:A942)=2021,MONTH(A3:A942)=4,H3:H942)</f>
        <v/>
      </c>
      <c r="U3" s="11" t="inlineStr">
        <is>
          <t>May</t>
        </is>
      </c>
      <c r="V3" s="11">
        <f>SUMPRODUCT(YEAR(A3:A942)=2021,MONTH(A3:A942)=5,H3:H942)</f>
        <v/>
      </c>
      <c r="W3" s="11" t="inlineStr">
        <is>
          <t>June</t>
        </is>
      </c>
      <c r="X3" s="11">
        <f>SUMPRODUCT(YEAR(A3:A942)=2021,MONTH(A3:A942)=6,H3:H942)</f>
        <v/>
      </c>
      <c r="Y3" s="11" t="inlineStr">
        <is>
          <t>July</t>
        </is>
      </c>
      <c r="Z3" s="11">
        <f>SUMPRODUCT(YEAR(A3:A942)=2021,MONTH(A3:A942)=7,H3:H942)</f>
        <v/>
      </c>
      <c r="AA3" s="11" t="inlineStr">
        <is>
          <t>August</t>
        </is>
      </c>
      <c r="AB3" s="11">
        <f>SUMPRODUCT(YEAR(A3:A942)=2021,MONTH(A3:A942)=8,H3:H942)</f>
        <v/>
      </c>
      <c r="AC3" s="11" t="inlineStr">
        <is>
          <t>September</t>
        </is>
      </c>
      <c r="AD3" s="11">
        <f>SUMPRODUCT(YEAR(A3:A942)=2021,MONTH(A3:A942)=9,H3:H942)</f>
        <v/>
      </c>
      <c r="AE3" s="11" t="inlineStr">
        <is>
          <t>October</t>
        </is>
      </c>
      <c r="AF3" s="11">
        <f>SUMPRODUCT(YEAR(A3:A942)=2021,MONTH(A3:A942)=10,H3:H942)</f>
        <v/>
      </c>
      <c r="AG3" s="11" t="inlineStr">
        <is>
          <t>November</t>
        </is>
      </c>
      <c r="AH3" s="11">
        <f>SUMPRODUCT(YEAR(A3:A942)=2021,MONTH(A3:A942)=11,H3:H942)</f>
        <v/>
      </c>
      <c r="AI3" s="11" t="inlineStr">
        <is>
          <t>December</t>
        </is>
      </c>
      <c r="AJ3" s="11">
        <f>SUMPRODUCT(YEAR(A3:A942)=2021,MONTH(A3:A942)=12,H3:H942)</f>
        <v/>
      </c>
    </row>
    <row customHeight="1" ht="12.8" r="4" s="12">
      <c r="A4" s="21" t="n">
        <v>44627</v>
      </c>
      <c r="B4" s="11" t="inlineStr">
        <is>
          <t>Sell</t>
        </is>
      </c>
      <c r="C4" s="11" t="n">
        <v>0</v>
      </c>
      <c r="D4" s="11" t="n">
        <v>0</v>
      </c>
      <c r="E4" s="11" t="n">
        <v>0</v>
      </c>
      <c r="F4" s="11" t="n">
        <v>0</v>
      </c>
      <c r="L4" s="11" t="inlineStr">
        <is>
          <t>2022</t>
        </is>
      </c>
      <c r="M4" s="11" t="inlineStr">
        <is>
          <t>January</t>
        </is>
      </c>
      <c r="N4" s="11">
        <f>SUMPRODUCT(YEAR(A3:A942)=2022,MONTH(A3:A942)=1,H3:H942)</f>
        <v/>
      </c>
      <c r="O4" s="11" t="inlineStr">
        <is>
          <t>February</t>
        </is>
      </c>
      <c r="P4" s="11">
        <f>SUMPRODUCT(YEAR(A3:A942)=2022,MONTH(A3:A942)=2,H3:H942)</f>
        <v/>
      </c>
      <c r="Q4" s="11" t="inlineStr">
        <is>
          <t>March</t>
        </is>
      </c>
      <c r="R4" s="11">
        <f>SUMPRODUCT(YEAR(A3:A942)=2022,MONTH(A3:A942)=3,H3:H942)</f>
        <v/>
      </c>
      <c r="S4" s="11" t="inlineStr">
        <is>
          <t>April</t>
        </is>
      </c>
      <c r="T4" s="11">
        <f>SUMPRODUCT(YEAR(A3:A942)=2022,MONTH(A3:A942)=4,H3:H942)</f>
        <v/>
      </c>
      <c r="U4" s="11" t="inlineStr">
        <is>
          <t>May</t>
        </is>
      </c>
      <c r="V4" s="11">
        <f>SUMPRODUCT(YEAR(A3:A942)=2022,MONTH(A3:A942)=5,H3:H942)</f>
        <v/>
      </c>
      <c r="W4" s="11" t="inlineStr">
        <is>
          <t>June</t>
        </is>
      </c>
      <c r="X4" s="11">
        <f>SUMPRODUCT(YEAR(A3:A942)=2022,MONTH(A3:A942)=6,H3:H942)</f>
        <v/>
      </c>
      <c r="Y4" s="11" t="inlineStr">
        <is>
          <t>July</t>
        </is>
      </c>
      <c r="Z4" s="11">
        <f>SUMPRODUCT(YEAR(A3:A942)=2022,MONTH(A3:A942)=7,H3:H942)</f>
        <v/>
      </c>
      <c r="AA4" s="11" t="inlineStr">
        <is>
          <t>August</t>
        </is>
      </c>
      <c r="AB4" s="11">
        <f>SUMPRODUCT(YEAR(A3:A942)=2022,MONTH(A3:A942)=8,H3:H942)</f>
        <v/>
      </c>
      <c r="AC4" s="11" t="inlineStr">
        <is>
          <t>September</t>
        </is>
      </c>
      <c r="AD4" s="11">
        <f>SUMPRODUCT(YEAR(A3:A942)=2022,MONTH(A3:A942)=9,H3:H942)</f>
        <v/>
      </c>
      <c r="AE4" s="11" t="inlineStr">
        <is>
          <t>October</t>
        </is>
      </c>
      <c r="AF4" s="11">
        <f>SUMPRODUCT(YEAR(A3:A942)=2022,MONTH(A3:A942)=10,H3:H942)</f>
        <v/>
      </c>
      <c r="AG4" s="11" t="inlineStr">
        <is>
          <t>November</t>
        </is>
      </c>
      <c r="AH4" s="11">
        <f>SUMPRODUCT(YEAR(A3:A942)=2022,MONTH(A3:A942)=11,H3:H942)</f>
        <v/>
      </c>
      <c r="AI4" s="11" t="inlineStr">
        <is>
          <t>December</t>
        </is>
      </c>
      <c r="AJ4" s="11">
        <f>SUMPRODUCT(YEAR(A3:A942)=2022,MONTH(A3:A942)=12,H3:H942)</f>
        <v/>
      </c>
    </row>
    <row customHeight="1" ht="12.8" r="5" s="12">
      <c r="A5" s="21" t="n">
        <v>44627</v>
      </c>
      <c r="B5" s="11" t="inlineStr">
        <is>
          <t>Sell</t>
        </is>
      </c>
      <c r="C5" s="11" t="n">
        <v>0</v>
      </c>
      <c r="D5" s="11" t="n">
        <v>0</v>
      </c>
      <c r="E5" s="11" t="n">
        <v>0</v>
      </c>
      <c r="F5" s="11" t="n">
        <v>0</v>
      </c>
    </row>
    <row customHeight="1" ht="15" r="6" s="12">
      <c r="A6" s="11" t="inlineStr">
        <is>
          <t>2022-03-08</t>
        </is>
      </c>
      <c r="B6" s="11" t="inlineStr">
        <is>
          <t>Buy</t>
        </is>
      </c>
      <c r="C6" s="11" t="n">
        <v>16.07</v>
      </c>
      <c r="E6" s="11" t="n">
        <v>-0.6219</v>
      </c>
      <c r="F6" s="11" t="n">
        <v>-0.6219</v>
      </c>
      <c r="H6" s="11" t="n">
        <v>-9.99</v>
      </c>
    </row>
    <row customHeight="1" ht="15" r="7" s="12">
      <c r="A7" s="11" t="inlineStr">
        <is>
          <t>2022-03-22</t>
        </is>
      </c>
      <c r="B7" s="11" t="inlineStr">
        <is>
          <t>Sell</t>
        </is>
      </c>
      <c r="C7" s="11" t="n">
        <v>17.04</v>
      </c>
      <c r="E7" s="11" t="n">
        <v>0.6219</v>
      </c>
      <c r="F7" s="11" t="n">
        <v>0</v>
      </c>
      <c r="H7" s="11" t="n">
        <v>10.6</v>
      </c>
    </row>
    <row customHeight="1" ht="15" r="8" s="12">
      <c r="A8" s="11" t="inlineStr">
        <is>
          <t>2022-03-22</t>
        </is>
      </c>
      <c r="B8" s="11" t="inlineStr">
        <is>
          <t>Buy</t>
        </is>
      </c>
      <c r="C8" s="11" t="n">
        <v>16.7</v>
      </c>
      <c r="E8" s="11" t="n">
        <v>-0.6808</v>
      </c>
      <c r="F8" s="11" t="n">
        <v>-0.6808</v>
      </c>
      <c r="H8" s="11" t="n">
        <v>-11.37</v>
      </c>
    </row>
    <row customHeight="1" ht="15" r="9" s="12">
      <c r="A9" s="11" t="inlineStr">
        <is>
          <t>2022-03-23</t>
        </is>
      </c>
      <c r="B9" s="11" t="inlineStr">
        <is>
          <t>Sell</t>
        </is>
      </c>
      <c r="C9" s="11" t="n">
        <v>17.77</v>
      </c>
      <c r="E9" s="11" t="n">
        <v>0.6808</v>
      </c>
      <c r="F9" s="11" t="n">
        <v>0</v>
      </c>
      <c r="H9" s="11" t="n">
        <v>12.1</v>
      </c>
    </row>
    <row customHeight="1" ht="15" r="10" s="12">
      <c r="A10" s="11" t="inlineStr">
        <is>
          <t>2022-03-28</t>
        </is>
      </c>
      <c r="B10" s="11" t="inlineStr">
        <is>
          <t>Buy</t>
        </is>
      </c>
      <c r="C10" s="11" t="n">
        <v>19.74</v>
      </c>
      <c r="E10" s="11" t="n">
        <v>-1.0126</v>
      </c>
      <c r="F10" s="11" t="n">
        <v>-1.0126</v>
      </c>
      <c r="H10" s="11" t="n">
        <v>-20</v>
      </c>
    </row>
    <row customHeight="1" ht="15" r="11" s="12">
      <c r="A11" s="11" t="inlineStr">
        <is>
          <t>2022-03-31</t>
        </is>
      </c>
      <c r="B11" s="11" t="inlineStr">
        <is>
          <t>Sell</t>
        </is>
      </c>
      <c r="C11" s="11" t="n">
        <v>21.04</v>
      </c>
      <c r="E11" s="11" t="n">
        <v>1.0126</v>
      </c>
      <c r="F11" s="11" t="n">
        <v>0</v>
      </c>
      <c r="H11" s="11" t="n">
        <v>21.31</v>
      </c>
    </row>
    <row customHeight="1" ht="15" r="12" s="12">
      <c r="A12" s="11" t="inlineStr">
        <is>
          <t>2022-03-31</t>
        </is>
      </c>
      <c r="B12" s="11" t="inlineStr">
        <is>
          <t>Buy</t>
        </is>
      </c>
      <c r="C12" s="11" t="n">
        <v>20.93</v>
      </c>
      <c r="E12" s="11" t="n">
        <v>-0.9556</v>
      </c>
      <c r="F12" s="11" t="n">
        <v>-0.9556</v>
      </c>
      <c r="H12" s="11" t="n">
        <v>-20</v>
      </c>
    </row>
    <row r="13">
      <c r="A13" s="11" t="inlineStr">
        <is>
          <t>2022-04-04</t>
        </is>
      </c>
      <c r="B13" s="11" t="inlineStr">
        <is>
          <t>Sell</t>
        </is>
      </c>
      <c r="C13" s="11" t="n">
        <v>24</v>
      </c>
      <c r="E13" s="11" t="n">
        <v>0.6808</v>
      </c>
      <c r="F13" s="11" t="n">
        <v>0</v>
      </c>
      <c r="H13" s="11" t="n">
        <v>16.34</v>
      </c>
    </row>
    <row r="14">
      <c r="A14" s="11" t="inlineStr">
        <is>
          <t>2022-04-04</t>
        </is>
      </c>
      <c r="B14" s="11" t="inlineStr">
        <is>
          <t>Buy</t>
        </is>
      </c>
      <c r="C14" s="11" t="n">
        <v>24.08</v>
      </c>
      <c r="E14" s="11" t="n">
        <v>-0.8285</v>
      </c>
      <c r="F14" s="11" t="n">
        <v>-0.8285</v>
      </c>
      <c r="H14" s="11" t="n">
        <v>-19.95</v>
      </c>
    </row>
    <row r="15">
      <c r="A15" s="11" t="inlineStr">
        <is>
          <t>2022-04-04</t>
        </is>
      </c>
      <c r="B15" s="11" t="inlineStr">
        <is>
          <t>Sell</t>
        </is>
      </c>
      <c r="C15" s="11" t="n">
        <v>26</v>
      </c>
      <c r="E15" s="11" t="n">
        <v>0.8285</v>
      </c>
      <c r="F15" s="11" t="n">
        <v>0</v>
      </c>
      <c r="H15" s="11" t="n">
        <v>21.54</v>
      </c>
    </row>
    <row r="16">
      <c r="A16" s="11" t="inlineStr">
        <is>
          <t>2022-04-04</t>
        </is>
      </c>
      <c r="B16" s="11" t="inlineStr">
        <is>
          <t>Buy</t>
        </is>
      </c>
      <c r="C16" s="11" t="n">
        <v>26.87</v>
      </c>
      <c r="E16" s="11" t="n">
        <v>-0.7457</v>
      </c>
      <c r="F16" s="11" t="n">
        <v>-0.7457</v>
      </c>
      <c r="H16" s="11" t="n">
        <v>-20.04</v>
      </c>
    </row>
    <row r="17">
      <c r="A17" s="11" t="inlineStr">
        <is>
          <t>2022-04-05</t>
        </is>
      </c>
      <c r="B17" s="11" t="inlineStr">
        <is>
          <t>Buy</t>
        </is>
      </c>
      <c r="C17" s="11" t="n">
        <v>23.8</v>
      </c>
      <c r="D17" s="11" t="n">
        <v>23.8</v>
      </c>
      <c r="E17" s="11" t="n">
        <v>-0.8414</v>
      </c>
      <c r="F17" s="11" t="n">
        <v>-1.5871</v>
      </c>
      <c r="H17" s="11" t="n">
        <v>-20.03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AJ9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2" xSplit="0" ySplit="1"/>
      <selection activeCell="A1" activeCellId="0" pane="topLeft" sqref="A1"/>
      <selection activeCell="A4" activeCellId="0" pane="bottomLeft" sqref="A4"/>
    </sheetView>
  </sheetViews>
  <sheetFormatPr baseColWidth="8" defaultRowHeight="15" outlineLevelRow="0" zeroHeight="0"/>
  <cols>
    <col customWidth="1" max="1" min="1" style="11" width="30.02"/>
    <col customWidth="1" max="3" min="2" style="11" width="15"/>
    <col customWidth="1" max="4" min="4" style="11" width="25"/>
    <col customWidth="1" max="10" min="5" style="11" width="15"/>
    <col customWidth="1" max="1025" min="11" style="11" width="8.52"/>
  </cols>
  <sheetData>
    <row customHeight="1" ht="15" r="1" s="12">
      <c r="A1" s="11" t="inlineStr">
        <is>
          <t>Transaction_Date</t>
        </is>
      </c>
      <c r="B1" s="11" t="inlineStr">
        <is>
          <t>Buy_or_Sell</t>
        </is>
      </c>
      <c r="C1" s="11" t="inlineStr">
        <is>
          <t>Share_Price</t>
        </is>
      </c>
      <c r="D1" s="11" t="inlineStr">
        <is>
          <t>Buy_More_Modifier</t>
        </is>
      </c>
      <c r="E1" s="11" t="inlineStr">
        <is>
          <t>Share_Quantity</t>
        </is>
      </c>
      <c r="F1" s="11" t="inlineStr">
        <is>
          <t>Shares_Owned:</t>
        </is>
      </c>
      <c r="G1" s="11">
        <f>SUM(E:E)</f>
        <v/>
      </c>
      <c r="H1" s="11" t="inlineStr">
        <is>
          <t>Transaction_Cost</t>
        </is>
      </c>
      <c r="I1" s="11" t="inlineStr">
        <is>
          <t>Transaction_Profit:</t>
        </is>
      </c>
      <c r="J1" s="11">
        <f>SUM(H:H)</f>
        <v/>
      </c>
      <c r="K1" s="11">
        <f>SUM($aapl.j1:$wnc.j1)</f>
        <v/>
      </c>
    </row>
    <row customHeight="1" ht="15" r="2" s="12">
      <c r="A2" s="11" t="inlineStr">
        <is>
          <t>CareTrust REIT, Inc. Common Stock</t>
        </is>
      </c>
      <c r="B2" s="11" t="inlineStr">
        <is>
          <t>####</t>
        </is>
      </c>
      <c r="C2" s="11" t="inlineStr">
        <is>
          <t>####</t>
        </is>
      </c>
      <c r="D2" s="11" t="inlineStr">
        <is>
          <t>####</t>
        </is>
      </c>
      <c r="E2" s="11" t="inlineStr">
        <is>
          <t>####</t>
        </is>
      </c>
      <c r="F2" s="11" t="inlineStr">
        <is>
          <t>####</t>
        </is>
      </c>
      <c r="G2" s="11" t="inlineStr">
        <is>
          <t>####</t>
        </is>
      </c>
      <c r="H2" s="11" t="inlineStr">
        <is>
          <t>####</t>
        </is>
      </c>
      <c r="I2" s="11" t="inlineStr">
        <is>
          <t>####</t>
        </is>
      </c>
      <c r="J2" s="11" t="inlineStr">
        <is>
          <t>####</t>
        </is>
      </c>
      <c r="K2" s="11" t="inlineStr">
        <is>
          <t>####</t>
        </is>
      </c>
    </row>
    <row customHeight="1" ht="15" r="3" s="12">
      <c r="A3" s="21" t="n">
        <v>44634</v>
      </c>
      <c r="B3" s="11" t="inlineStr">
        <is>
          <t>Sell</t>
        </is>
      </c>
      <c r="C3" s="11" t="n">
        <v>0</v>
      </c>
      <c r="D3" s="11" t="n">
        <v>0</v>
      </c>
      <c r="E3" s="11" t="n">
        <v>0</v>
      </c>
      <c r="F3" s="11" t="n">
        <v>0</v>
      </c>
      <c r="H3" s="11" t="n">
        <v>0</v>
      </c>
      <c r="L3" s="11" t="inlineStr">
        <is>
          <t>2021</t>
        </is>
      </c>
      <c r="M3" s="11" t="inlineStr">
        <is>
          <t>January</t>
        </is>
      </c>
      <c r="N3" s="11">
        <f>SUMPRODUCT(YEAR(A3:A942)=2021,MONTH(A3:A942)=1,H3:H942)</f>
        <v/>
      </c>
      <c r="O3" s="11" t="inlineStr">
        <is>
          <t>February</t>
        </is>
      </c>
      <c r="P3" s="11">
        <f>SUMPRODUCT(YEAR(A3:A942)=2021,MONTH(A3:A942)=2,H3:H942)</f>
        <v/>
      </c>
      <c r="Q3" s="11" t="inlineStr">
        <is>
          <t>March</t>
        </is>
      </c>
      <c r="R3" s="11">
        <f>SUMPRODUCT(YEAR(A3:A942)=2021,MONTH(A3:A942)=3,H3:H942)</f>
        <v/>
      </c>
      <c r="S3" s="11" t="inlineStr">
        <is>
          <t>April</t>
        </is>
      </c>
      <c r="T3" s="11">
        <f>SUMPRODUCT(YEAR(A3:A942)=2021,MONTH(A3:A942)=4,H3:H942)</f>
        <v/>
      </c>
      <c r="U3" s="11" t="inlineStr">
        <is>
          <t>May</t>
        </is>
      </c>
      <c r="V3" s="11">
        <f>SUMPRODUCT(YEAR(A3:A942)=2021,MONTH(A3:A942)=5,H3:H942)</f>
        <v/>
      </c>
      <c r="W3" s="11" t="inlineStr">
        <is>
          <t>June</t>
        </is>
      </c>
      <c r="X3" s="11">
        <f>SUMPRODUCT(YEAR(A3:A942)=2021,MONTH(A3:A942)=6,H3:H942)</f>
        <v/>
      </c>
      <c r="Y3" s="11" t="inlineStr">
        <is>
          <t>July</t>
        </is>
      </c>
      <c r="Z3" s="11">
        <f>SUMPRODUCT(YEAR(A3:A942)=2021,MONTH(A3:A942)=7,H3:H942)</f>
        <v/>
      </c>
      <c r="AA3" s="11" t="inlineStr">
        <is>
          <t>August</t>
        </is>
      </c>
      <c r="AB3" s="11">
        <f>SUMPRODUCT(YEAR(A3:A942)=2021,MONTH(A3:A942)=8,H3:H942)</f>
        <v/>
      </c>
      <c r="AC3" s="11" t="inlineStr">
        <is>
          <t>September</t>
        </is>
      </c>
      <c r="AD3" s="11">
        <f>SUMPRODUCT(YEAR(A3:A942)=2021,MONTH(A3:A942)=9,H3:H942)</f>
        <v/>
      </c>
      <c r="AE3" s="11" t="inlineStr">
        <is>
          <t>October</t>
        </is>
      </c>
      <c r="AF3" s="11">
        <f>SUMPRODUCT(YEAR(A3:A942)=2021,MONTH(A3:A942)=10,H3:H942)</f>
        <v/>
      </c>
      <c r="AG3" s="11" t="inlineStr">
        <is>
          <t>November</t>
        </is>
      </c>
      <c r="AH3" s="11">
        <f>SUMPRODUCT(YEAR(A3:A942)=2021,MONTH(A3:A942)=11,H3:H942)</f>
        <v/>
      </c>
      <c r="AI3" s="11" t="inlineStr">
        <is>
          <t>December</t>
        </is>
      </c>
      <c r="AJ3" s="11">
        <f>SUMPRODUCT(YEAR(A3:A942)=2021,MONTH(A3:A942)=12,H3:H942)</f>
        <v/>
      </c>
    </row>
    <row customHeight="1" ht="12.8" r="4" s="12">
      <c r="A4" s="21" t="n">
        <v>44634</v>
      </c>
      <c r="B4" s="11" t="inlineStr">
        <is>
          <t>Sell</t>
        </is>
      </c>
      <c r="C4" s="11" t="n">
        <v>0</v>
      </c>
      <c r="D4" s="11" t="n">
        <v>0</v>
      </c>
      <c r="E4" s="11" t="n">
        <v>0</v>
      </c>
      <c r="F4" s="11" t="n">
        <v>0</v>
      </c>
      <c r="H4" s="11" t="n">
        <v>0</v>
      </c>
      <c r="L4" s="11" t="inlineStr">
        <is>
          <t>2022</t>
        </is>
      </c>
      <c r="M4" s="11" t="inlineStr">
        <is>
          <t>January</t>
        </is>
      </c>
      <c r="N4" s="11">
        <f>SUMPRODUCT(YEAR(A3:A942)=2022,MONTH(A3:A942)=1,H3:H942)</f>
        <v/>
      </c>
      <c r="O4" s="11" t="inlineStr">
        <is>
          <t>February</t>
        </is>
      </c>
      <c r="P4" s="11">
        <f>SUMPRODUCT(YEAR(A3:A942)=2022,MONTH(A3:A942)=2,H3:H942)</f>
        <v/>
      </c>
      <c r="Q4" s="11" t="inlineStr">
        <is>
          <t>March</t>
        </is>
      </c>
      <c r="R4" s="11">
        <f>SUMPRODUCT(YEAR(A3:A942)=2022,MONTH(A3:A942)=3,H3:H942)</f>
        <v/>
      </c>
      <c r="S4" s="11" t="inlineStr">
        <is>
          <t>April</t>
        </is>
      </c>
      <c r="T4" s="11">
        <f>SUMPRODUCT(YEAR(A3:A942)=2022,MONTH(A3:A942)=4,H3:H942)</f>
        <v/>
      </c>
      <c r="U4" s="11" t="inlineStr">
        <is>
          <t>May</t>
        </is>
      </c>
      <c r="V4" s="11">
        <f>SUMPRODUCT(YEAR(A3:A942)=2022,MONTH(A3:A942)=5,H3:H942)</f>
        <v/>
      </c>
      <c r="W4" s="11" t="inlineStr">
        <is>
          <t>June</t>
        </is>
      </c>
      <c r="X4" s="11">
        <f>SUMPRODUCT(YEAR(A3:A942)=2022,MONTH(A3:A942)=6,H3:H942)</f>
        <v/>
      </c>
      <c r="Y4" s="11" t="inlineStr">
        <is>
          <t>July</t>
        </is>
      </c>
      <c r="Z4" s="11">
        <f>SUMPRODUCT(YEAR(A3:A942)=2022,MONTH(A3:A942)=7,H3:H942)</f>
        <v/>
      </c>
      <c r="AA4" s="11" t="inlineStr">
        <is>
          <t>August</t>
        </is>
      </c>
      <c r="AB4" s="11">
        <f>SUMPRODUCT(YEAR(A3:A942)=2022,MONTH(A3:A942)=8,H3:H942)</f>
        <v/>
      </c>
      <c r="AC4" s="11" t="inlineStr">
        <is>
          <t>September</t>
        </is>
      </c>
      <c r="AD4" s="11">
        <f>SUMPRODUCT(YEAR(A3:A942)=2022,MONTH(A3:A942)=9,H3:H942)</f>
        <v/>
      </c>
      <c r="AE4" s="11" t="inlineStr">
        <is>
          <t>October</t>
        </is>
      </c>
      <c r="AF4" s="11">
        <f>SUMPRODUCT(YEAR(A3:A942)=2022,MONTH(A3:A942)=10,H3:H942)</f>
        <v/>
      </c>
      <c r="AG4" s="11" t="inlineStr">
        <is>
          <t>November</t>
        </is>
      </c>
      <c r="AH4" s="11">
        <f>SUMPRODUCT(YEAR(A3:A942)=2022,MONTH(A3:A942)=11,H3:H942)</f>
        <v/>
      </c>
      <c r="AI4" s="11" t="inlineStr">
        <is>
          <t>December</t>
        </is>
      </c>
      <c r="AJ4" s="11">
        <f>SUMPRODUCT(YEAR(A3:A942)=2022,MONTH(A3:A942)=12,H3:H942)</f>
        <v/>
      </c>
    </row>
    <row customHeight="1" ht="15" r="5" s="12">
      <c r="A5" s="11" t="inlineStr">
        <is>
          <t>2022-03-15</t>
        </is>
      </c>
      <c r="B5" s="11" t="inlineStr">
        <is>
          <t>Buy</t>
        </is>
      </c>
      <c r="C5" s="11" t="n">
        <v>17.74</v>
      </c>
      <c r="E5" s="11" t="n">
        <v>-0.5846</v>
      </c>
      <c r="F5" s="11" t="n">
        <v>-0.5846</v>
      </c>
      <c r="H5" s="11" t="n">
        <v>-10.37</v>
      </c>
    </row>
    <row customHeight="1" ht="15" r="6" s="12">
      <c r="A6" s="11" t="inlineStr">
        <is>
          <t>2022-03-21</t>
        </is>
      </c>
      <c r="B6" s="11" t="inlineStr">
        <is>
          <t>Sell</t>
        </is>
      </c>
      <c r="C6" s="11" t="n">
        <v>18.67</v>
      </c>
      <c r="E6" s="11" t="n">
        <v>0.5846</v>
      </c>
      <c r="F6" s="11" t="n">
        <v>0</v>
      </c>
      <c r="H6" s="11" t="n">
        <v>10.91</v>
      </c>
    </row>
    <row customHeight="1" ht="15" r="7" s="12">
      <c r="A7" s="11" t="inlineStr">
        <is>
          <t>2022-03-21</t>
        </is>
      </c>
      <c r="B7" s="11" t="inlineStr">
        <is>
          <t>Buy</t>
        </is>
      </c>
      <c r="C7" s="11" t="n">
        <v>18.75</v>
      </c>
      <c r="E7" s="11" t="n">
        <v>-0.5707</v>
      </c>
      <c r="F7" s="11" t="n">
        <v>-0.5707</v>
      </c>
      <c r="H7" s="11" t="n">
        <v>-10.7</v>
      </c>
    </row>
    <row customHeight="1" ht="15" r="8" s="12">
      <c r="A8" s="11" t="inlineStr">
        <is>
          <t>2022-03-29</t>
        </is>
      </c>
      <c r="B8" s="11" t="inlineStr">
        <is>
          <t>Sell</t>
        </is>
      </c>
      <c r="C8" s="11" t="n">
        <v>19.7</v>
      </c>
      <c r="E8" s="11" t="n">
        <v>0.5707</v>
      </c>
      <c r="F8" s="11" t="n">
        <v>0</v>
      </c>
      <c r="H8" s="11" t="n">
        <v>11.24</v>
      </c>
    </row>
    <row customHeight="1" ht="15" r="9" s="12">
      <c r="A9" s="11" t="inlineStr">
        <is>
          <t>2022-03-30</t>
        </is>
      </c>
      <c r="B9" s="11" t="inlineStr">
        <is>
          <t>Buy</t>
        </is>
      </c>
      <c r="C9" s="11" t="n">
        <v>19.39</v>
      </c>
      <c r="E9" s="11" t="n">
        <v>-1.0315</v>
      </c>
      <c r="F9" s="11" t="n">
        <v>-1.0315</v>
      </c>
      <c r="H9" s="11" t="n">
        <v>-20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2021-05-24T18:46:05Z</dcterms:created>
  <dcterms:modified xmlns:dcterms="http://purl.org/dc/terms/" xmlns:xsi="http://www.w3.org/2001/XMLSchema-instance" xsi:type="dcterms:W3CDTF">2022-04-04T08:06:32Z</dcterms:modified>
  <cp:revision>288</cp:revision>
</cp:coreProperties>
</file>