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rzog/ESG_gaps_research/data/"/>
    </mc:Choice>
  </mc:AlternateContent>
  <xr:revisionPtr revIDLastSave="0" documentId="13_ncr:1_{C558B5EA-A815-0B42-9884-661E3432BCA4}" xr6:coauthVersionLast="45" xr6:coauthVersionMax="45" xr10:uidLastSave="{00000000-0000-0000-0000-000000000000}"/>
  <bookViews>
    <workbookView xWindow="380" yWindow="460" windowWidth="26040" windowHeight="17200" xr2:uid="{00000000-000D-0000-FFFF-FFFF00000000}"/>
  </bookViews>
  <sheets>
    <sheet name="indicators" sheetId="1" r:id="rId1"/>
  </sheets>
  <definedNames>
    <definedName name="_xlnm._FilterDatabase" localSheetId="0" hidden="1">indicators!$A$1:$AB$138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7" i="1" l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13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100" i="1"/>
  <c r="AA101" i="1"/>
  <c r="AA102" i="1"/>
  <c r="AA103" i="1"/>
  <c r="AA104" i="1"/>
  <c r="AA106" i="1"/>
  <c r="AA117" i="1"/>
  <c r="AA118" i="1"/>
  <c r="AA122" i="1"/>
  <c r="AA124" i="1"/>
  <c r="AA125" i="1"/>
  <c r="AA126" i="1"/>
  <c r="AA127" i="1"/>
  <c r="AA128" i="1"/>
  <c r="AA132" i="1"/>
  <c r="AA134" i="1"/>
  <c r="AA2" i="1"/>
  <c r="F135" i="1" l="1"/>
  <c r="F134" i="1"/>
  <c r="F133" i="1"/>
  <c r="F132" i="1"/>
  <c r="F131" i="1"/>
  <c r="F130" i="1"/>
  <c r="F129" i="1"/>
  <c r="F128" i="1"/>
  <c r="D128" i="1" s="1"/>
  <c r="F127" i="1"/>
  <c r="F126" i="1"/>
  <c r="F125" i="1"/>
  <c r="F124" i="1"/>
  <c r="F123" i="1"/>
  <c r="F122" i="1"/>
  <c r="F121" i="1"/>
  <c r="D121" i="1" s="1"/>
  <c r="F120" i="1"/>
  <c r="D120" i="1" s="1"/>
  <c r="F119" i="1"/>
  <c r="F118" i="1"/>
  <c r="F117" i="1"/>
  <c r="F116" i="1"/>
  <c r="F115" i="1"/>
  <c r="F114" i="1"/>
  <c r="F113" i="1"/>
  <c r="D113" i="1" s="1"/>
  <c r="F112" i="1"/>
  <c r="D112" i="1" s="1"/>
  <c r="F111" i="1"/>
  <c r="F110" i="1"/>
  <c r="F109" i="1"/>
  <c r="F108" i="1"/>
  <c r="F107" i="1"/>
  <c r="F106" i="1"/>
  <c r="F105" i="1"/>
  <c r="D105" i="1" s="1"/>
  <c r="F104" i="1"/>
  <c r="D104" i="1" s="1"/>
  <c r="F103" i="1"/>
  <c r="F102" i="1"/>
  <c r="F101" i="1"/>
  <c r="F100" i="1"/>
  <c r="F99" i="1"/>
  <c r="F98" i="1"/>
  <c r="F97" i="1"/>
  <c r="D97" i="1" s="1"/>
  <c r="F96" i="1"/>
  <c r="D96" i="1" s="1"/>
  <c r="F95" i="1"/>
  <c r="F94" i="1"/>
  <c r="F93" i="1"/>
  <c r="F92" i="1"/>
  <c r="F91" i="1"/>
  <c r="F90" i="1"/>
  <c r="F89" i="1"/>
  <c r="D89" i="1" s="1"/>
  <c r="F88" i="1"/>
  <c r="D88" i="1" s="1"/>
  <c r="F87" i="1"/>
  <c r="F86" i="1"/>
  <c r="F85" i="1"/>
  <c r="F84" i="1"/>
  <c r="F83" i="1"/>
  <c r="F82" i="1"/>
  <c r="F81" i="1"/>
  <c r="D81" i="1" s="1"/>
  <c r="F80" i="1"/>
  <c r="D80" i="1" s="1"/>
  <c r="F79" i="1"/>
  <c r="F78" i="1"/>
  <c r="F77" i="1"/>
  <c r="F76" i="1"/>
  <c r="F75" i="1"/>
  <c r="F74" i="1"/>
  <c r="F73" i="1"/>
  <c r="F72" i="1"/>
  <c r="D72" i="1" s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D57" i="1" s="1"/>
  <c r="F56" i="1"/>
  <c r="D56" i="1" s="1"/>
  <c r="F55" i="1"/>
  <c r="F54" i="1"/>
  <c r="F53" i="1"/>
  <c r="F52" i="1"/>
  <c r="F51" i="1"/>
  <c r="F50" i="1"/>
  <c r="D50" i="1" s="1"/>
  <c r="F49" i="1"/>
  <c r="D49" i="1" s="1"/>
  <c r="F48" i="1"/>
  <c r="F47" i="1"/>
  <c r="F46" i="1"/>
  <c r="F45" i="1"/>
  <c r="F44" i="1"/>
  <c r="F43" i="1"/>
  <c r="F42" i="1"/>
  <c r="D42" i="1" s="1"/>
  <c r="F41" i="1"/>
  <c r="D41" i="1" s="1"/>
  <c r="F40" i="1"/>
  <c r="D40" i="1" s="1"/>
  <c r="F39" i="1"/>
  <c r="F38" i="1"/>
  <c r="F37" i="1"/>
  <c r="F36" i="1"/>
  <c r="F35" i="1"/>
  <c r="F34" i="1"/>
  <c r="D34" i="1" s="1"/>
  <c r="F33" i="1"/>
  <c r="D33" i="1" s="1"/>
  <c r="F32" i="1"/>
  <c r="D32" i="1" s="1"/>
  <c r="F31" i="1"/>
  <c r="F30" i="1"/>
  <c r="F29" i="1"/>
  <c r="F28" i="1"/>
  <c r="F27" i="1"/>
  <c r="F26" i="1"/>
  <c r="D26" i="1" s="1"/>
  <c r="F25" i="1"/>
  <c r="D25" i="1" s="1"/>
  <c r="F24" i="1"/>
  <c r="D24" i="1" s="1"/>
  <c r="F23" i="1"/>
  <c r="F22" i="1"/>
  <c r="F21" i="1"/>
  <c r="F20" i="1"/>
  <c r="F19" i="1"/>
  <c r="F18" i="1"/>
  <c r="D18" i="1" s="1"/>
  <c r="F17" i="1"/>
  <c r="F16" i="1"/>
  <c r="D16" i="1" s="1"/>
  <c r="F15" i="1"/>
  <c r="F14" i="1"/>
  <c r="F13" i="1"/>
  <c r="F12" i="1"/>
  <c r="F11" i="1"/>
  <c r="F10" i="1"/>
  <c r="F9" i="1"/>
  <c r="D9" i="1" s="1"/>
  <c r="F8" i="1"/>
  <c r="D8" i="1" s="1"/>
  <c r="F7" i="1"/>
  <c r="F6" i="1"/>
  <c r="F5" i="1"/>
  <c r="F4" i="1"/>
  <c r="F3" i="1"/>
  <c r="F2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Y138" i="1"/>
  <c r="W138" i="1"/>
  <c r="D135" i="1"/>
  <c r="D134" i="1"/>
  <c r="D133" i="1"/>
  <c r="D132" i="1"/>
  <c r="D131" i="1"/>
  <c r="D127" i="1"/>
  <c r="D126" i="1"/>
  <c r="D125" i="1"/>
  <c r="D124" i="1"/>
  <c r="D123" i="1"/>
  <c r="D122" i="1"/>
  <c r="D119" i="1"/>
  <c r="D118" i="1"/>
  <c r="D117" i="1"/>
  <c r="D116" i="1"/>
  <c r="D115" i="1"/>
  <c r="D114" i="1"/>
  <c r="D111" i="1"/>
  <c r="D110" i="1"/>
  <c r="D109" i="1"/>
  <c r="D108" i="1"/>
  <c r="D107" i="1"/>
  <c r="D106" i="1"/>
  <c r="D103" i="1"/>
  <c r="D102" i="1"/>
  <c r="D101" i="1"/>
  <c r="D100" i="1"/>
  <c r="D99" i="1"/>
  <c r="D98" i="1"/>
  <c r="D95" i="1"/>
  <c r="D94" i="1"/>
  <c r="D93" i="1"/>
  <c r="D92" i="1"/>
  <c r="D91" i="1"/>
  <c r="D90" i="1"/>
  <c r="D87" i="1"/>
  <c r="D86" i="1"/>
  <c r="D85" i="1"/>
  <c r="D84" i="1"/>
  <c r="D83" i="1"/>
  <c r="D82" i="1"/>
  <c r="D79" i="1"/>
  <c r="D78" i="1"/>
  <c r="D77" i="1"/>
  <c r="D76" i="1"/>
  <c r="D75" i="1"/>
  <c r="D71" i="1"/>
  <c r="D70" i="1"/>
  <c r="D69" i="1"/>
  <c r="D68" i="1"/>
  <c r="D67" i="1"/>
  <c r="D66" i="1"/>
  <c r="D65" i="1"/>
  <c r="D63" i="1"/>
  <c r="D62" i="1"/>
  <c r="D61" i="1"/>
  <c r="D60" i="1"/>
  <c r="D59" i="1"/>
  <c r="D55" i="1"/>
  <c r="D54" i="1"/>
  <c r="D53" i="1"/>
  <c r="D52" i="1"/>
  <c r="D51" i="1"/>
  <c r="D47" i="1"/>
  <c r="D46" i="1"/>
  <c r="D45" i="1"/>
  <c r="D44" i="1"/>
  <c r="D43" i="1"/>
  <c r="D39" i="1"/>
  <c r="D38" i="1"/>
  <c r="D37" i="1"/>
  <c r="D36" i="1"/>
  <c r="D35" i="1"/>
  <c r="D31" i="1"/>
  <c r="D30" i="1"/>
  <c r="D29" i="1"/>
  <c r="D28" i="1"/>
  <c r="D27" i="1"/>
  <c r="D23" i="1"/>
  <c r="D22" i="1"/>
  <c r="D21" i="1"/>
  <c r="D20" i="1"/>
  <c r="D19" i="1"/>
  <c r="D15" i="1"/>
  <c r="D14" i="1"/>
  <c r="D11" i="1"/>
  <c r="D10" i="1"/>
  <c r="D7" i="1"/>
  <c r="D6" i="1"/>
  <c r="D5" i="1"/>
  <c r="D4" i="1"/>
  <c r="D3" i="1"/>
  <c r="D2" i="1"/>
  <c r="AA137" i="1" l="1"/>
  <c r="F1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tc={03AD91B7-4A26-5B4F-ACEB-AF7B11A7F4F3}</author>
  </authors>
  <commentList>
    <comment ref="AA1" authorId="0" shapeId="0" xr:uid="{03AD91B7-4A26-5B4F-ACEB-AF7B11A7F4F3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shaded cells are ones determined to be false positives by the algorithm, changed manually to 0’s</t>
      </text>
    </comment>
  </commentList>
</comments>
</file>

<file path=xl/sharedStrings.xml><?xml version="1.0" encoding="utf-8"?>
<sst xmlns="http://schemas.openxmlformats.org/spreadsheetml/2006/main" count="284" uniqueCount="284">
  <si>
    <t>DB</t>
  </si>
  <si>
    <t>CETS</t>
  </si>
  <si>
    <t>NAME</t>
  </si>
  <si>
    <t>MINMRV</t>
  </si>
  <si>
    <t>AVGMRV</t>
  </si>
  <si>
    <t>MEDMRV</t>
  </si>
  <si>
    <t>MAXMRV</t>
  </si>
  <si>
    <t>COUNTRIES</t>
  </si>
  <si>
    <t>TOTAL_COUNTRIES</t>
  </si>
  <si>
    <t>MINCOV</t>
  </si>
  <si>
    <t>MAXCOV</t>
  </si>
  <si>
    <t>AVGCOV</t>
  </si>
  <si>
    <t>COVSCORE</t>
  </si>
  <si>
    <t>SINCE2010</t>
  </si>
  <si>
    <t>SINCE2014</t>
  </si>
  <si>
    <t>SINCE2016</t>
  </si>
  <si>
    <t>SINCE2018</t>
  </si>
  <si>
    <t>GAPS_TOTAL</t>
  </si>
  <si>
    <t>GAPS_SMALL n=31</t>
  </si>
  <si>
    <t>GAPS_SMALLPERC</t>
  </si>
  <si>
    <t>GAPS_RICH n=79</t>
  </si>
  <si>
    <t>GAPS_RICHPERC</t>
  </si>
  <si>
    <t>GAPS_OTHER</t>
  </si>
  <si>
    <t>AG.LND.AGRI.ZS</t>
  </si>
  <si>
    <t>Agricultural land (% of land area)</t>
  </si>
  <si>
    <t>AG.LND.FRST.ZS</t>
  </si>
  <si>
    <t>Forest area (% of land area)</t>
  </si>
  <si>
    <t>AG.LND.TOTL.K2</t>
  </si>
  <si>
    <t>Land area (sq. km)</t>
  </si>
  <si>
    <t>AG.PRD.FOOD.XD</t>
  </si>
  <si>
    <t>Food production index (2004-2006 = 100)</t>
  </si>
  <si>
    <t>BN.CAB.XOKA.GD.ZS</t>
  </si>
  <si>
    <t>Current account balance (% of GDP)</t>
  </si>
  <si>
    <t>CC.EST</t>
  </si>
  <si>
    <t>Control of Corruption: Estimate</t>
  </si>
  <si>
    <t>DT.ODA.ODAT.CD</t>
  </si>
  <si>
    <t>Net official development assistance received (current US$)</t>
  </si>
  <si>
    <t>EG.CFT.ACCS.ZS</t>
  </si>
  <si>
    <t>Access to clean fuels and technologies for cooking (% of population)</t>
  </si>
  <si>
    <t>EG.EGY.PRIM.PP.KD</t>
  </si>
  <si>
    <t>Energy intensity level of primary energy (MJ/$2011 PPP GDP)</t>
  </si>
  <si>
    <t>EG.ELC.ACCS.ZS</t>
  </si>
  <si>
    <t>Access to electricity (% of population)</t>
  </si>
  <si>
    <t>EG.ELC.COAL.ZS</t>
  </si>
  <si>
    <t>Electricity production from coal sources (% of total)</t>
  </si>
  <si>
    <t>EG.ELC.NUCL.ZS</t>
  </si>
  <si>
    <t>Electricity production from nuclear sources (% of total)</t>
  </si>
  <si>
    <t>EG.ELC.RNEW.ZS</t>
  </si>
  <si>
    <t>Renewable electricity output (% of total electricity output)</t>
  </si>
  <si>
    <t>EG.FEC.RNEW.ZS</t>
  </si>
  <si>
    <t>Renewable energy consumption (% of total final energy consumption)</t>
  </si>
  <si>
    <t>EG.GDP.PUSE.KO.PP</t>
  </si>
  <si>
    <t>GDP per unit of energy use (PPP $ per kg of oil equivalent)</t>
  </si>
  <si>
    <t>EG.IMP.CONS.ZS</t>
  </si>
  <si>
    <t>Energy imports, net (% of energy use)</t>
  </si>
  <si>
    <t>EG.USE.COMM.FO.ZS</t>
  </si>
  <si>
    <t>Fossil fuel energy consumption (% of total)</t>
  </si>
  <si>
    <t>EG.USE.PCAP.KG.OE</t>
  </si>
  <si>
    <t>Energy use (kg of oil equivalent per capita)</t>
  </si>
  <si>
    <t>EN.ATM.CO2E.KT</t>
  </si>
  <si>
    <t>CO2 emissions (kt)</t>
  </si>
  <si>
    <t>EN.ATM.CO2E.PC</t>
  </si>
  <si>
    <t>CO2 emissions (metric tons per capita)</t>
  </si>
  <si>
    <t>EN.ATM.GHGT.KT.CE</t>
  </si>
  <si>
    <t>Total greenhouse gas emissions (kt of CO2 equivalent)</t>
  </si>
  <si>
    <t>EN.ATM.METH.PC</t>
  </si>
  <si>
    <t>Methane emissions (metric tons of CO2 equivalent per capita)</t>
  </si>
  <si>
    <t>EN.ATM.NOXE.KT.CE</t>
  </si>
  <si>
    <t>Nitrous oxide emissions (thousand metric tons of CO2 equivalent)</t>
  </si>
  <si>
    <t>EN.ATM.NOXE.PC</t>
  </si>
  <si>
    <t>Nitrous oxide emissions (metric tons of CO2 equivalent per capita)</t>
  </si>
  <si>
    <t>EN.ATM.PM10.MC.M3</t>
  </si>
  <si>
    <t>EN.ATM.PM25.MC.M3</t>
  </si>
  <si>
    <t>PM2.5 air pollution, mean annual exposure (micrograms per cubic meter)</t>
  </si>
  <si>
    <t>EN.CLC.CDDY.XD</t>
  </si>
  <si>
    <t>Cooling Degree Days (projected change in number of degree Celsius)</t>
  </si>
  <si>
    <t>EN.CLC.GHGR.MT.CE</t>
  </si>
  <si>
    <t>GHG net emissions/removals by LUCF (Mt of CO2 equivalent)</t>
  </si>
  <si>
    <t>EN.CLC.HEAT.XD</t>
  </si>
  <si>
    <t>Health Index 35 (projected change in days)</t>
  </si>
  <si>
    <t>EN.CLC.MDAT.ZS</t>
  </si>
  <si>
    <t>Droughts, floods, extreme temperatures (% of population, average 1990-2009)</t>
  </si>
  <si>
    <t>EN.CLC.PRCP.XD</t>
  </si>
  <si>
    <t>Maximum 5-day Rainfall, 25-year Return Level (projected change in mm)</t>
  </si>
  <si>
    <t>EN.CLC.SPEI.XD</t>
  </si>
  <si>
    <t>Mean Drought Index (projected change, unitless)</t>
  </si>
  <si>
    <t>EN.MAM.THRD.NO</t>
  </si>
  <si>
    <t>Mammal species, threatened</t>
  </si>
  <si>
    <t>EN.POP.DNST</t>
  </si>
  <si>
    <t>Population density (people per sq. km of land area)</t>
  </si>
  <si>
    <t>EN.POP.EL5M.ZS</t>
  </si>
  <si>
    <t>Population living in areas where elevation is below 5 meters (% of total population)</t>
  </si>
  <si>
    <t>ENF.CONT.COEN.COST.ZS</t>
  </si>
  <si>
    <t>Enforcing contracts: Cost (% of claim)</t>
  </si>
  <si>
    <t>ER.BDV.TOTL.XQ</t>
  </si>
  <si>
    <t>ER.H2O.FWTL.ZS</t>
  </si>
  <si>
    <t>Annual freshwater withdrawals, total (% of internal resources)</t>
  </si>
  <si>
    <t>ER.H2O.INTR.K3</t>
  </si>
  <si>
    <t>Renewable internal freshwater resources, total (billion cubic meters)</t>
  </si>
  <si>
    <t>ER.H2O.INTR.PC</t>
  </si>
  <si>
    <t>Renewable internal freshwater resources per capita (cubic meters)</t>
  </si>
  <si>
    <t>ER.PTD.TOTL.ZS</t>
  </si>
  <si>
    <t>Terrestrial and marine protected areas (% of total territorial area)</t>
  </si>
  <si>
    <t>FP.CPI.TOTL.ZG</t>
  </si>
  <si>
    <t>Inflation, consumer prices (annual %)</t>
  </si>
  <si>
    <t>GB.BAL.OVRX.CN</t>
  </si>
  <si>
    <t>GB.XPD.RSDV.GD.ZS</t>
  </si>
  <si>
    <t>Research and development expenditure (% of GDP)</t>
  </si>
  <si>
    <t>GC.BAL.CASH.CD</t>
  </si>
  <si>
    <t>GE.EST</t>
  </si>
  <si>
    <t>Government Effectiveness: Estimate</t>
  </si>
  <si>
    <t>GFDD.DM.06</t>
  </si>
  <si>
    <t>Outstanding international public debt securities to GDP (%)</t>
  </si>
  <si>
    <t>IBP.OBI.XQ</t>
  </si>
  <si>
    <t>IC.BUS.EASE.XQ</t>
  </si>
  <si>
    <t>Ease of doing business index (1=most business-friendly regulations)</t>
  </si>
  <si>
    <t>IC.ELC.OUTG.HR</t>
  </si>
  <si>
    <t>IC.FRM.OUTG.ZS</t>
  </si>
  <si>
    <t>Value lost due to electrical outages (% of sales for affected firms)</t>
  </si>
  <si>
    <t>IC.LGL.CRED.XQ</t>
  </si>
  <si>
    <t>Strength of legal rights index (0=weak to 12=strong)</t>
  </si>
  <si>
    <t>IC.REG.DURS</t>
  </si>
  <si>
    <t>Time required to start a business (days)</t>
  </si>
  <si>
    <t>IC.TAX.TOTL.CP.ZS</t>
  </si>
  <si>
    <t>Total tax and contribution rate (% of profit)</t>
  </si>
  <si>
    <t>IP.JRN.ARTC.SC</t>
  </si>
  <si>
    <t>Scientific and technical journal articles</t>
  </si>
  <si>
    <t>IP.PAT.NRES</t>
  </si>
  <si>
    <t>Patent applications, nonresidents</t>
  </si>
  <si>
    <t>IP.PAT.RESD</t>
  </si>
  <si>
    <t>Patent applications, residents</t>
  </si>
  <si>
    <t>IT.CEL.SETS.P2</t>
  </si>
  <si>
    <t>Mobile cellular subscriptions (per 100 people)</t>
  </si>
  <si>
    <t>IT.MLT.MAIN.P3</t>
  </si>
  <si>
    <t>IT.NET.BBND.P2</t>
  </si>
  <si>
    <t>Fixed broadband subscriptions (per 100 people)</t>
  </si>
  <si>
    <t>IT.NET.USER.P3</t>
  </si>
  <si>
    <t>IT.NET.USER.ZS</t>
  </si>
  <si>
    <t>Individuals using the Internet (% of population)</t>
  </si>
  <si>
    <t>MS.MIL.XPND.GD.ZS</t>
  </si>
  <si>
    <t>Military expenditure (% of GDP)</t>
  </si>
  <si>
    <t>NE.EXP.GNFS.ZS</t>
  </si>
  <si>
    <t>Exports of goods and services (% of GDP)</t>
  </si>
  <si>
    <t>NV.AGR.TOTL.ZS</t>
  </si>
  <si>
    <t>Agriculture, forestry, and fishing, value added (% of GDP)</t>
  </si>
  <si>
    <t>NW.NCA.SACO.TO</t>
  </si>
  <si>
    <t>Natural capital, subsoil assets: coal (constant 2014 US$)</t>
  </si>
  <si>
    <t>NW.NCA.SAGA.TO</t>
  </si>
  <si>
    <t>Natural capital, subsoil assets: gas (constant 2014 US$)</t>
  </si>
  <si>
    <t>NW.NCA.SAOI.TO</t>
  </si>
  <si>
    <t>Natural capital, subsoil assets: oil (constant 2014 US$)</t>
  </si>
  <si>
    <t>NY.ADJ.DFOR.GN.ZS</t>
  </si>
  <si>
    <t>Adjusted savings: net forest depletion (% of GNI)</t>
  </si>
  <si>
    <t>NY.ADJ.DMIN.CD</t>
  </si>
  <si>
    <t>Adjusted savings: mineral depletion (current US$)</t>
  </si>
  <si>
    <t>NY.ADJ.DNGY.GN.ZS</t>
  </si>
  <si>
    <t>Adjusted savings: energy depletion (% of GNI)</t>
  </si>
  <si>
    <t>NY.ADJ.DPEM.GN.ZS</t>
  </si>
  <si>
    <t>Adjusted savings: particulate emission damage (% of GNI)</t>
  </si>
  <si>
    <t>NY.ADJ.DRES.GN.ZS</t>
  </si>
  <si>
    <t>Adjusted savings: natural resources depletion (% of GNI)</t>
  </si>
  <si>
    <t>NY.GDP.MKTP.KD.ZG</t>
  </si>
  <si>
    <t>GDP growth (annual %)</t>
  </si>
  <si>
    <t>NY.GEN.DNGY.GD.ZS</t>
  </si>
  <si>
    <t>NY.GNP.PCAP.CD</t>
  </si>
  <si>
    <t>GNI per capita, Atlas method (current US$)</t>
  </si>
  <si>
    <t>NY.GNS.PUBL.CD</t>
  </si>
  <si>
    <t>PV.EST</t>
  </si>
  <si>
    <t>Political Stability and Absence of Violence/Terrorism: Estimate</t>
  </si>
  <si>
    <t>RL.EST</t>
  </si>
  <si>
    <t>Rule of Law: Estimate</t>
  </si>
  <si>
    <t>RQ.EST</t>
  </si>
  <si>
    <t>Regulatory Quality: Estimate</t>
  </si>
  <si>
    <t>SE.ADT.LITR.ZS</t>
  </si>
  <si>
    <t>Literacy rate, adult total (% of people ages 15 and above)</t>
  </si>
  <si>
    <t>SE.ENR.PRIM.FM.ZS</t>
  </si>
  <si>
    <t>School enrollment, primary (gross), gender parity index (GPI)</t>
  </si>
  <si>
    <t>SE.ENR.PRSC.FM.ZS</t>
  </si>
  <si>
    <t>School enrollment, primary and secondary (gross), gender parity index (GPI)</t>
  </si>
  <si>
    <t>SE.PRM.ENRL.TC.ZS</t>
  </si>
  <si>
    <t>Pupil-teacher ratio, primary</t>
  </si>
  <si>
    <t>SE.PRM.ENRR</t>
  </si>
  <si>
    <t>School enrollment, primary (% gross)</t>
  </si>
  <si>
    <t>SE.SEC.ENRL.TC.ZS</t>
  </si>
  <si>
    <t>Pupil-teacher ratio, secondary</t>
  </si>
  <si>
    <t>SE.SEC.NENR</t>
  </si>
  <si>
    <t>School enrollment, secondary (% net)</t>
  </si>
  <si>
    <t>SE.TER.ENRR</t>
  </si>
  <si>
    <t>School enrollment, tertiary (% gross)</t>
  </si>
  <si>
    <t>SE.XPD.TOTL.GB.ZS</t>
  </si>
  <si>
    <t>Government expenditure on education, total (% of government expenditure)</t>
  </si>
  <si>
    <t>SG.GEN.PARL.ZS</t>
  </si>
  <si>
    <t>Proportion of seats held by women in national parliaments (%)</t>
  </si>
  <si>
    <t>SH.DTH.COMM.ZS</t>
  </si>
  <si>
    <t>Cause of death, by communicable diseases and maternal, prenatal and nutrition conditions (% of total)</t>
  </si>
  <si>
    <t>SH.DYN.AIDS.ZS</t>
  </si>
  <si>
    <t>Prevalence of HIV, total (% of population ages 15-49)</t>
  </si>
  <si>
    <t>SH.DYN.MORT</t>
  </si>
  <si>
    <t>Mortality rate, under-5 (per 1,000 live births)</t>
  </si>
  <si>
    <t>SH.H2O.SMDW.ZS</t>
  </si>
  <si>
    <t>People using safely managed drinking water services (% of population)</t>
  </si>
  <si>
    <t>SH.MED.BEDS.ZS</t>
  </si>
  <si>
    <t>Hospital beds (per 1,000 people)</t>
  </si>
  <si>
    <t>SH.MED.NUMW.P3</t>
  </si>
  <si>
    <t>Nurses and midwives (per 1,000 people)</t>
  </si>
  <si>
    <t>SH.MED.PHYS.ZS</t>
  </si>
  <si>
    <t>Physicians (per 1,000 people)</t>
  </si>
  <si>
    <t>SH.MLR.INCD.P3</t>
  </si>
  <si>
    <t>Incidence of malaria (per 1,000 population at risk)</t>
  </si>
  <si>
    <t>SH.STA.DIAB.ZS</t>
  </si>
  <si>
    <t>Diabetes prevalence (% of population ages 20 to 79)</t>
  </si>
  <si>
    <t>SH.STA.MMRT</t>
  </si>
  <si>
    <t>Maternal mortality ratio (modeled estimate, per 100,000 live births)</t>
  </si>
  <si>
    <t>SH.STA.OB18.FE.ZS</t>
  </si>
  <si>
    <t>Prevalence of obesity, female (% of female population ages 18+)</t>
  </si>
  <si>
    <t>SH.STA.OB18.MA.ZS</t>
  </si>
  <si>
    <t>Prevalence of obesity, male (% of male population ages 18+)</t>
  </si>
  <si>
    <t>SH.STA.OWAD.ZS</t>
  </si>
  <si>
    <t>Prevalence of overweight (% of adults)</t>
  </si>
  <si>
    <t>SH.STA.SMSS.ZS</t>
  </si>
  <si>
    <t>People using safely managed sanitation services (% of population)</t>
  </si>
  <si>
    <t>SH.TBS.PREV.LW</t>
  </si>
  <si>
    <t>SI.DST.FRST.20</t>
  </si>
  <si>
    <t>Income share held by lowest 20%</t>
  </si>
  <si>
    <t>SI.POV.DDAY</t>
  </si>
  <si>
    <t>Poverty headcount ratio at $1.90 a day (2011 PPP) (% of population)</t>
  </si>
  <si>
    <t>SI.POV.GINI</t>
  </si>
  <si>
    <t>GINI index (World Bank estimate)</t>
  </si>
  <si>
    <t>SI.POV.NAHC</t>
  </si>
  <si>
    <t>Poverty headcount ratio at national poverty lines (% of population)</t>
  </si>
  <si>
    <t>SI.SPR.PCAP.ZG</t>
  </si>
  <si>
    <t>Annualized average growth rate in per capita real survey mean consumption or income, total population (%)</t>
  </si>
  <si>
    <t>SL.EMP.1524.SP.ZS</t>
  </si>
  <si>
    <t>Employment to population ratio, ages 15-24, total (%) (modeled ILO estimate)</t>
  </si>
  <si>
    <t>SL.EMP.VULN.ZS</t>
  </si>
  <si>
    <t>Vulnerable employment, total (% of total employment) (modeled ILO estimate)</t>
  </si>
  <si>
    <t>SL.TLF.0714.ZS</t>
  </si>
  <si>
    <t>Children in employment, total (% of children ages 7-14)</t>
  </si>
  <si>
    <t>SL.TLF.ACTI.ZS</t>
  </si>
  <si>
    <t>Labor force participation rate, total (% of total population ages 15-64) (modeled ILO estimate)</t>
  </si>
  <si>
    <t>SL.TLF.CACT.FM.ZS</t>
  </si>
  <si>
    <t>Ratio of female to male labor force participation rate (%) (modeled ILO estimate)</t>
  </si>
  <si>
    <t>SL.TLF.SECO.ZS</t>
  </si>
  <si>
    <t>SL.TLF.TERT.ZS</t>
  </si>
  <si>
    <t>SL.UEM.1524.ZS</t>
  </si>
  <si>
    <t>Unemployment, youth total (% of total labor force ages 15-24) (modeled ILO estimate)</t>
  </si>
  <si>
    <t>SL.UEM.TOTL.FE.ZS</t>
  </si>
  <si>
    <t>Unemployment, female (% of female labor force) (modeled ILO estimate)</t>
  </si>
  <si>
    <t>SL.UEM.TOTL.ZS</t>
  </si>
  <si>
    <t>Unemployment, total (% of total labor force) (modeled ILO estimate)</t>
  </si>
  <si>
    <t>SM.POP.NETM</t>
  </si>
  <si>
    <t>Net migration</t>
  </si>
  <si>
    <t>SN.ITK.DEFC.ZS</t>
  </si>
  <si>
    <t>Prevalence of undernourishment (% of population)</t>
  </si>
  <si>
    <t>SN.ITK.DFCT</t>
  </si>
  <si>
    <t>SP.DYN.IMRT.IN</t>
  </si>
  <si>
    <t>Mortality rate, infant (per 1,000 live births)</t>
  </si>
  <si>
    <t>SP.DYN.LE00.IN</t>
  </si>
  <si>
    <t>Life expectancy at birth, total (years)</t>
  </si>
  <si>
    <t>SP.DYN.TFRT.IN</t>
  </si>
  <si>
    <t>Fertility rate, total (births per woman)</t>
  </si>
  <si>
    <t>SP.POP.65UP.TO.ZS</t>
  </si>
  <si>
    <t>Population ages 65 and above (% of total population)</t>
  </si>
  <si>
    <t>SP.POP.SCIE.RD.P6</t>
  </si>
  <si>
    <t>Researchers in R&amp;D (per million people)</t>
  </si>
  <si>
    <t>SP.POP.TECH.RD.P6</t>
  </si>
  <si>
    <t>Technicians in R&amp;D (per million people)</t>
  </si>
  <si>
    <t>SP.UWT.TFRT</t>
  </si>
  <si>
    <t>Unmet need for contraception (% of married women ages 15-49)</t>
  </si>
  <si>
    <t>TX.CONC.IND.XQ</t>
  </si>
  <si>
    <t>TX.MNF.TECH.ZS.UN</t>
  </si>
  <si>
    <t>Medium and high-tech exports (% manufactured exports)</t>
  </si>
  <si>
    <t>VA.EST</t>
  </si>
  <si>
    <t>Voice and Accountability: Estimate</t>
  </si>
  <si>
    <t>WBL</t>
  </si>
  <si>
    <t>Retirement Age</t>
  </si>
  <si>
    <t>Threshold</t>
  </si>
  <si>
    <t>Count</t>
  </si>
  <si>
    <t>IS_SMALL_REL</t>
  </si>
  <si>
    <t>IS_RICH</t>
  </si>
  <si>
    <t>IS_SMALL</t>
  </si>
  <si>
    <t>G_CHECK_SMALL</t>
  </si>
  <si>
    <t>G_CHECK_HIC</t>
  </si>
  <si>
    <t>G_CHECK_TOTL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</si>
</sst>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thy Herzog" id="{1D6C5D97-F2AC-8541-A09E-4291D7FB87C1}" userId="cf829651e0352e8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" dT="2019-11-27T19:43:26.33" personId="{1D6C5D97-F2AC-8541-A09E-4291D7FB87C1}" id="{03AD91B7-4A26-5B4F-ACEB-AF7B11A7F4F3}">
    <text>Yellow shaded cells are ones determined to be false positives by the algorithm, changed manually to 0’s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8"/>
  <sheetViews>
    <sheetView tabSelected="1" workbookViewId="0">
      <pane xSplit="2" ySplit="1" topLeftCell="S2" activePane="bottomRight" state="frozenSplit"/>
      <selection pane="topRight" activeCell="H1" sqref="H1"/>
      <selection pane="bottomLeft" activeCell="A20" sqref="A20"/>
      <selection pane="bottomRight" activeCell="AC11" sqref="AC11"/>
    </sheetView>
  </sheetViews>
  <sheetFormatPr baseColWidth="10" defaultRowHeight="16" x14ac:dyDescent="0.2"/>
  <cols>
    <col min="1" max="1" width="6.83203125" customWidth="1"/>
    <col min="2" max="2" width="21" customWidth="1"/>
    <col min="3" max="3" width="37.33203125" customWidth="1"/>
    <col min="4" max="5" width="16.5" customWidth="1"/>
    <col min="6" max="6" width="19.6640625" style="2" customWidth="1"/>
    <col min="12" max="16" width="0" hidden="1" customWidth="1"/>
    <col min="22" max="25" width="16.5" customWidth="1"/>
    <col min="27" max="28" width="15.6640625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278</v>
      </c>
      <c r="E1" s="1" t="s">
        <v>279</v>
      </c>
      <c r="F1" s="1" t="s">
        <v>280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281</v>
      </c>
      <c r="AB1" s="1" t="s">
        <v>282</v>
      </c>
      <c r="AC1" s="1" t="s">
        <v>283</v>
      </c>
    </row>
    <row r="2" spans="1:29" x14ac:dyDescent="0.2">
      <c r="A2">
        <v>2</v>
      </c>
      <c r="B2" t="s">
        <v>23</v>
      </c>
      <c r="C2" t="s">
        <v>24</v>
      </c>
      <c r="D2">
        <f t="shared" ref="D2:D11" si="0">F2</f>
        <v>0</v>
      </c>
      <c r="E2" t="str">
        <f>IF(Y2&gt;Y$137,1,"")</f>
        <v/>
      </c>
      <c r="F2" s="2">
        <f>IF(AND(W2&gt;W$137,J2&gt;2014),1,0)</f>
        <v>0</v>
      </c>
      <c r="G2">
        <v>2007</v>
      </c>
      <c r="H2">
        <v>2016</v>
      </c>
      <c r="I2">
        <v>2016</v>
      </c>
      <c r="J2">
        <v>2016</v>
      </c>
      <c r="K2">
        <v>209</v>
      </c>
      <c r="L2">
        <v>217</v>
      </c>
      <c r="M2">
        <v>0</v>
      </c>
      <c r="N2">
        <v>100</v>
      </c>
      <c r="O2">
        <v>95</v>
      </c>
      <c r="P2">
        <v>85.4</v>
      </c>
      <c r="Q2">
        <v>208</v>
      </c>
      <c r="R2">
        <v>208</v>
      </c>
      <c r="S2">
        <v>208</v>
      </c>
      <c r="T2">
        <v>0</v>
      </c>
      <c r="U2">
        <v>8</v>
      </c>
      <c r="V2">
        <v>4</v>
      </c>
      <c r="W2">
        <v>0.13</v>
      </c>
      <c r="X2">
        <v>6</v>
      </c>
      <c r="Y2">
        <v>0.08</v>
      </c>
      <c r="Z2">
        <v>2</v>
      </c>
      <c r="AA2">
        <f>IF(AND(OR(W2&gt;=W$137),J2&gt;2014),1,0)</f>
        <v>0</v>
      </c>
      <c r="AB2">
        <f>IF(AND(OR(Y2&gt;=Y$137),J2&gt;2014),1,0)</f>
        <v>0</v>
      </c>
      <c r="AC2">
        <f>MIN(SUM(AA2:AB2),1)</f>
        <v>0</v>
      </c>
    </row>
    <row r="3" spans="1:29" x14ac:dyDescent="0.2">
      <c r="A3">
        <v>2</v>
      </c>
      <c r="B3" t="s">
        <v>25</v>
      </c>
      <c r="C3" t="s">
        <v>26</v>
      </c>
      <c r="D3">
        <f t="shared" si="0"/>
        <v>0</v>
      </c>
      <c r="E3" t="str">
        <f t="shared" ref="E3:E66" si="1">IF(Y3&gt;Y$137,1,"")</f>
        <v/>
      </c>
      <c r="F3" s="2">
        <f t="shared" ref="F3:F66" si="2">IF(AND(W3&gt;W$137,J3&gt;2014),1,0)</f>
        <v>0</v>
      </c>
      <c r="G3">
        <v>2015</v>
      </c>
      <c r="H3">
        <v>2016</v>
      </c>
      <c r="I3">
        <v>2016</v>
      </c>
      <c r="J3">
        <v>2016</v>
      </c>
      <c r="K3">
        <v>209</v>
      </c>
      <c r="L3">
        <v>217</v>
      </c>
      <c r="M3">
        <v>0</v>
      </c>
      <c r="N3">
        <v>100</v>
      </c>
      <c r="O3">
        <v>96</v>
      </c>
      <c r="P3">
        <v>85.6</v>
      </c>
      <c r="Q3">
        <v>209</v>
      </c>
      <c r="R3">
        <v>209</v>
      </c>
      <c r="S3">
        <v>208</v>
      </c>
      <c r="T3">
        <v>0</v>
      </c>
      <c r="U3">
        <v>8</v>
      </c>
      <c r="V3">
        <v>2</v>
      </c>
      <c r="W3">
        <v>0.06</v>
      </c>
      <c r="X3">
        <v>5</v>
      </c>
      <c r="Y3">
        <v>0.06</v>
      </c>
      <c r="Z3">
        <v>3</v>
      </c>
      <c r="AA3">
        <f t="shared" ref="AA3:AA66" si="3">IF(AND(OR(W3&gt;=W$137),J3&gt;2014),1,0)</f>
        <v>0</v>
      </c>
      <c r="AB3">
        <f t="shared" ref="AB3:AB66" si="4">IF(AND(OR(Y3&gt;=Y$137),J3&gt;2014),1,0)</f>
        <v>0</v>
      </c>
      <c r="AC3">
        <f t="shared" ref="AC3:AC66" si="5">MIN(SUM(AA3:AB3),1)</f>
        <v>0</v>
      </c>
    </row>
    <row r="4" spans="1:29" x14ac:dyDescent="0.2">
      <c r="A4">
        <v>2</v>
      </c>
      <c r="B4" t="s">
        <v>27</v>
      </c>
      <c r="C4" t="s">
        <v>28</v>
      </c>
      <c r="D4">
        <f t="shared" si="0"/>
        <v>0</v>
      </c>
      <c r="E4" t="str">
        <f t="shared" si="1"/>
        <v/>
      </c>
      <c r="F4" s="2">
        <f t="shared" si="2"/>
        <v>0</v>
      </c>
      <c r="G4">
        <v>2017</v>
      </c>
      <c r="H4">
        <v>2018</v>
      </c>
      <c r="I4">
        <v>2018</v>
      </c>
      <c r="J4">
        <v>2018</v>
      </c>
      <c r="K4">
        <v>215</v>
      </c>
      <c r="L4">
        <v>217</v>
      </c>
      <c r="M4">
        <v>0</v>
      </c>
      <c r="N4">
        <v>100</v>
      </c>
      <c r="O4">
        <v>98</v>
      </c>
      <c r="P4">
        <v>99</v>
      </c>
      <c r="Q4">
        <v>215</v>
      </c>
      <c r="R4">
        <v>215</v>
      </c>
      <c r="S4">
        <v>215</v>
      </c>
      <c r="T4">
        <v>210</v>
      </c>
      <c r="U4">
        <v>2</v>
      </c>
      <c r="V4">
        <v>0</v>
      </c>
      <c r="W4">
        <v>0</v>
      </c>
      <c r="X4">
        <v>0</v>
      </c>
      <c r="Y4">
        <v>0</v>
      </c>
      <c r="Z4">
        <v>2</v>
      </c>
      <c r="AA4">
        <f t="shared" si="3"/>
        <v>0</v>
      </c>
      <c r="AB4">
        <f t="shared" si="4"/>
        <v>0</v>
      </c>
      <c r="AC4">
        <f t="shared" si="5"/>
        <v>0</v>
      </c>
    </row>
    <row r="5" spans="1:29" x14ac:dyDescent="0.2">
      <c r="A5">
        <v>2</v>
      </c>
      <c r="B5" t="s">
        <v>29</v>
      </c>
      <c r="C5" t="s">
        <v>30</v>
      </c>
      <c r="D5">
        <f t="shared" si="0"/>
        <v>0</v>
      </c>
      <c r="E5" t="str">
        <f t="shared" si="1"/>
        <v/>
      </c>
      <c r="F5" s="2">
        <f t="shared" si="2"/>
        <v>0</v>
      </c>
      <c r="G5">
        <v>2011</v>
      </c>
      <c r="H5">
        <v>2016</v>
      </c>
      <c r="I5">
        <v>2016</v>
      </c>
      <c r="J5">
        <v>2016</v>
      </c>
      <c r="K5">
        <v>202</v>
      </c>
      <c r="L5">
        <v>217</v>
      </c>
      <c r="M5">
        <v>0</v>
      </c>
      <c r="N5">
        <v>100</v>
      </c>
      <c r="O5">
        <v>92</v>
      </c>
      <c r="P5">
        <v>82.6</v>
      </c>
      <c r="Q5">
        <v>202</v>
      </c>
      <c r="R5">
        <v>201</v>
      </c>
      <c r="S5">
        <v>201</v>
      </c>
      <c r="T5">
        <v>0</v>
      </c>
      <c r="U5">
        <v>15</v>
      </c>
      <c r="V5">
        <v>11</v>
      </c>
      <c r="W5">
        <v>0.35</v>
      </c>
      <c r="X5">
        <v>13</v>
      </c>
      <c r="Y5">
        <v>0.16</v>
      </c>
      <c r="Z5">
        <v>2</v>
      </c>
      <c r="AA5">
        <f t="shared" si="3"/>
        <v>0</v>
      </c>
      <c r="AB5">
        <f t="shared" si="4"/>
        <v>0</v>
      </c>
      <c r="AC5">
        <f t="shared" si="5"/>
        <v>0</v>
      </c>
    </row>
    <row r="6" spans="1:29" x14ac:dyDescent="0.2">
      <c r="A6">
        <v>2</v>
      </c>
      <c r="B6" t="s">
        <v>31</v>
      </c>
      <c r="C6" t="s">
        <v>32</v>
      </c>
      <c r="D6">
        <f t="shared" si="0"/>
        <v>0</v>
      </c>
      <c r="E6" t="str">
        <f t="shared" si="1"/>
        <v/>
      </c>
      <c r="F6" s="2">
        <f t="shared" si="2"/>
        <v>0</v>
      </c>
      <c r="G6">
        <v>2000</v>
      </c>
      <c r="H6">
        <v>2017</v>
      </c>
      <c r="I6">
        <v>2018</v>
      </c>
      <c r="J6">
        <v>2018</v>
      </c>
      <c r="K6">
        <v>188</v>
      </c>
      <c r="L6">
        <v>217</v>
      </c>
      <c r="M6">
        <v>0</v>
      </c>
      <c r="N6">
        <v>100</v>
      </c>
      <c r="O6">
        <v>77</v>
      </c>
      <c r="P6">
        <v>82.9</v>
      </c>
      <c r="Q6">
        <v>185</v>
      </c>
      <c r="R6">
        <v>180</v>
      </c>
      <c r="S6">
        <v>176</v>
      </c>
      <c r="T6">
        <v>127</v>
      </c>
      <c r="U6">
        <v>29</v>
      </c>
      <c r="V6">
        <v>16</v>
      </c>
      <c r="W6">
        <v>0.52</v>
      </c>
      <c r="X6">
        <v>20</v>
      </c>
      <c r="Y6">
        <v>0.25</v>
      </c>
      <c r="Z6">
        <v>7</v>
      </c>
      <c r="AA6">
        <f t="shared" si="3"/>
        <v>0</v>
      </c>
      <c r="AB6">
        <f t="shared" si="4"/>
        <v>0</v>
      </c>
      <c r="AC6">
        <f t="shared" si="5"/>
        <v>0</v>
      </c>
    </row>
    <row r="7" spans="1:29" x14ac:dyDescent="0.2">
      <c r="A7">
        <v>3</v>
      </c>
      <c r="B7" t="s">
        <v>33</v>
      </c>
      <c r="C7" t="s">
        <v>34</v>
      </c>
      <c r="D7">
        <f t="shared" si="0"/>
        <v>0</v>
      </c>
      <c r="E7" t="str">
        <f t="shared" si="1"/>
        <v/>
      </c>
      <c r="F7" s="2">
        <f t="shared" si="2"/>
        <v>0</v>
      </c>
      <c r="G7">
        <v>2018</v>
      </c>
      <c r="H7">
        <v>2018</v>
      </c>
      <c r="I7">
        <v>2018</v>
      </c>
      <c r="J7">
        <v>2018</v>
      </c>
      <c r="K7">
        <v>203</v>
      </c>
      <c r="L7">
        <v>217</v>
      </c>
      <c r="M7">
        <v>0</v>
      </c>
      <c r="N7">
        <v>94</v>
      </c>
      <c r="O7">
        <v>86</v>
      </c>
      <c r="P7">
        <v>93.5</v>
      </c>
      <c r="Q7">
        <v>203</v>
      </c>
      <c r="R7">
        <v>203</v>
      </c>
      <c r="S7">
        <v>203</v>
      </c>
      <c r="T7">
        <v>203</v>
      </c>
      <c r="U7">
        <v>14</v>
      </c>
      <c r="V7">
        <v>10</v>
      </c>
      <c r="W7">
        <v>0.32</v>
      </c>
      <c r="X7">
        <v>14</v>
      </c>
      <c r="Y7">
        <v>0.18</v>
      </c>
      <c r="Z7">
        <v>0</v>
      </c>
      <c r="AA7">
        <f t="shared" si="3"/>
        <v>0</v>
      </c>
      <c r="AB7">
        <f t="shared" si="4"/>
        <v>0</v>
      </c>
      <c r="AC7">
        <f t="shared" si="5"/>
        <v>0</v>
      </c>
    </row>
    <row r="8" spans="1:29" x14ac:dyDescent="0.2">
      <c r="A8">
        <v>2</v>
      </c>
      <c r="B8" t="s">
        <v>35</v>
      </c>
      <c r="C8" t="s">
        <v>36</v>
      </c>
      <c r="D8">
        <f t="shared" si="0"/>
        <v>0</v>
      </c>
      <c r="E8" t="str">
        <f t="shared" si="1"/>
        <v/>
      </c>
      <c r="F8" s="2">
        <f t="shared" si="2"/>
        <v>0</v>
      </c>
      <c r="G8">
        <v>2002</v>
      </c>
      <c r="H8">
        <v>2016</v>
      </c>
      <c r="I8">
        <v>2017</v>
      </c>
      <c r="J8">
        <v>2017</v>
      </c>
      <c r="K8">
        <v>150</v>
      </c>
      <c r="L8">
        <v>217</v>
      </c>
      <c r="M8">
        <v>0</v>
      </c>
      <c r="N8">
        <v>100</v>
      </c>
      <c r="O8">
        <v>65</v>
      </c>
      <c r="P8">
        <v>62.9</v>
      </c>
      <c r="Q8">
        <v>145</v>
      </c>
      <c r="R8">
        <v>140</v>
      </c>
      <c r="S8">
        <v>140</v>
      </c>
      <c r="T8">
        <v>0</v>
      </c>
      <c r="U8">
        <v>67</v>
      </c>
      <c r="V8">
        <v>17</v>
      </c>
      <c r="W8">
        <v>0.55000000000000004</v>
      </c>
      <c r="X8">
        <v>63</v>
      </c>
      <c r="Y8">
        <v>0.8</v>
      </c>
      <c r="Z8">
        <v>3</v>
      </c>
      <c r="AA8">
        <f t="shared" si="3"/>
        <v>0</v>
      </c>
      <c r="AB8">
        <f t="shared" si="4"/>
        <v>1</v>
      </c>
      <c r="AC8">
        <f t="shared" si="5"/>
        <v>1</v>
      </c>
    </row>
    <row r="9" spans="1:29" x14ac:dyDescent="0.2">
      <c r="A9">
        <v>2</v>
      </c>
      <c r="B9" t="s">
        <v>37</v>
      </c>
      <c r="C9" t="s">
        <v>38</v>
      </c>
      <c r="D9">
        <f t="shared" si="0"/>
        <v>0</v>
      </c>
      <c r="E9" t="str">
        <f t="shared" si="1"/>
        <v/>
      </c>
      <c r="F9" s="2">
        <f t="shared" si="2"/>
        <v>0</v>
      </c>
      <c r="G9">
        <v>2016</v>
      </c>
      <c r="H9">
        <v>2016</v>
      </c>
      <c r="I9">
        <v>2016</v>
      </c>
      <c r="J9">
        <v>2016</v>
      </c>
      <c r="K9">
        <v>189</v>
      </c>
      <c r="L9">
        <v>217</v>
      </c>
      <c r="M9">
        <v>0</v>
      </c>
      <c r="N9">
        <v>100</v>
      </c>
      <c r="O9">
        <v>87</v>
      </c>
      <c r="P9">
        <v>77.400000000000006</v>
      </c>
      <c r="Q9">
        <v>189</v>
      </c>
      <c r="R9">
        <v>189</v>
      </c>
      <c r="S9">
        <v>189</v>
      </c>
      <c r="T9">
        <v>0</v>
      </c>
      <c r="U9">
        <v>28</v>
      </c>
      <c r="V9">
        <v>15</v>
      </c>
      <c r="W9">
        <v>0.48</v>
      </c>
      <c r="X9">
        <v>22</v>
      </c>
      <c r="Y9">
        <v>0.28000000000000003</v>
      </c>
      <c r="Z9">
        <v>5</v>
      </c>
      <c r="AA9">
        <f t="shared" si="3"/>
        <v>0</v>
      </c>
      <c r="AB9">
        <f t="shared" si="4"/>
        <v>0</v>
      </c>
      <c r="AC9">
        <f t="shared" si="5"/>
        <v>0</v>
      </c>
    </row>
    <row r="10" spans="1:29" x14ac:dyDescent="0.2">
      <c r="A10">
        <v>2</v>
      </c>
      <c r="B10" t="s">
        <v>39</v>
      </c>
      <c r="C10" t="s">
        <v>40</v>
      </c>
      <c r="D10">
        <f t="shared" si="0"/>
        <v>0</v>
      </c>
      <c r="E10" t="str">
        <f t="shared" si="1"/>
        <v/>
      </c>
      <c r="F10" s="2">
        <f t="shared" si="2"/>
        <v>0</v>
      </c>
      <c r="G10">
        <v>2013</v>
      </c>
      <c r="H10">
        <v>2015</v>
      </c>
      <c r="I10">
        <v>2015</v>
      </c>
      <c r="J10">
        <v>2015</v>
      </c>
      <c r="K10">
        <v>195</v>
      </c>
      <c r="L10">
        <v>217</v>
      </c>
      <c r="M10">
        <v>0</v>
      </c>
      <c r="N10">
        <v>100</v>
      </c>
      <c r="O10">
        <v>88</v>
      </c>
      <c r="P10">
        <v>74.8</v>
      </c>
      <c r="Q10">
        <v>195</v>
      </c>
      <c r="R10">
        <v>194</v>
      </c>
      <c r="S10">
        <v>0</v>
      </c>
      <c r="T10">
        <v>0</v>
      </c>
      <c r="U10">
        <v>22</v>
      </c>
      <c r="V10">
        <v>16</v>
      </c>
      <c r="W10">
        <v>0.52</v>
      </c>
      <c r="X10">
        <v>20</v>
      </c>
      <c r="Y10">
        <v>0.25</v>
      </c>
      <c r="Z10">
        <v>1</v>
      </c>
      <c r="AA10">
        <f t="shared" si="3"/>
        <v>0</v>
      </c>
      <c r="AB10">
        <f t="shared" si="4"/>
        <v>0</v>
      </c>
      <c r="AC10">
        <f t="shared" si="5"/>
        <v>0</v>
      </c>
    </row>
    <row r="11" spans="1:29" x14ac:dyDescent="0.2">
      <c r="A11">
        <v>2</v>
      </c>
      <c r="B11" t="s">
        <v>41</v>
      </c>
      <c r="C11" t="s">
        <v>42</v>
      </c>
      <c r="D11">
        <f t="shared" si="0"/>
        <v>0</v>
      </c>
      <c r="E11" t="str">
        <f t="shared" si="1"/>
        <v/>
      </c>
      <c r="F11" s="2">
        <f t="shared" si="2"/>
        <v>0</v>
      </c>
      <c r="G11">
        <v>2017</v>
      </c>
      <c r="H11">
        <v>2017</v>
      </c>
      <c r="I11">
        <v>2017</v>
      </c>
      <c r="J11">
        <v>2017</v>
      </c>
      <c r="K11">
        <v>215</v>
      </c>
      <c r="L11">
        <v>217</v>
      </c>
      <c r="M11">
        <v>0</v>
      </c>
      <c r="N11">
        <v>100</v>
      </c>
      <c r="O11">
        <v>94</v>
      </c>
      <c r="P11">
        <v>93.6</v>
      </c>
      <c r="Q11">
        <v>215</v>
      </c>
      <c r="R11">
        <v>215</v>
      </c>
      <c r="S11">
        <v>215</v>
      </c>
      <c r="T11">
        <v>0</v>
      </c>
      <c r="U11">
        <v>2</v>
      </c>
      <c r="V11">
        <v>1</v>
      </c>
      <c r="W11">
        <v>0.03</v>
      </c>
      <c r="X11">
        <v>1</v>
      </c>
      <c r="Y11">
        <v>0.01</v>
      </c>
      <c r="Z11">
        <v>0</v>
      </c>
      <c r="AA11">
        <f t="shared" si="3"/>
        <v>0</v>
      </c>
      <c r="AB11">
        <f t="shared" si="4"/>
        <v>0</v>
      </c>
      <c r="AC11">
        <f t="shared" si="5"/>
        <v>0</v>
      </c>
    </row>
    <row r="12" spans="1:29" x14ac:dyDescent="0.2">
      <c r="A12">
        <v>2</v>
      </c>
      <c r="B12" t="s">
        <v>43</v>
      </c>
      <c r="C12" t="s">
        <v>44</v>
      </c>
      <c r="D12">
        <v>0</v>
      </c>
      <c r="E12" t="str">
        <f t="shared" si="1"/>
        <v/>
      </c>
      <c r="F12" s="2">
        <f t="shared" si="2"/>
        <v>1</v>
      </c>
      <c r="G12">
        <v>2015</v>
      </c>
      <c r="H12">
        <v>2015</v>
      </c>
      <c r="I12">
        <v>2015</v>
      </c>
      <c r="J12">
        <v>2015</v>
      </c>
      <c r="K12">
        <v>141</v>
      </c>
      <c r="L12">
        <v>217</v>
      </c>
      <c r="M12">
        <v>0</v>
      </c>
      <c r="N12">
        <v>100</v>
      </c>
      <c r="O12">
        <v>64</v>
      </c>
      <c r="P12">
        <v>54.1</v>
      </c>
      <c r="Q12">
        <v>141</v>
      </c>
      <c r="R12">
        <v>141</v>
      </c>
      <c r="S12">
        <v>0</v>
      </c>
      <c r="T12">
        <v>0</v>
      </c>
      <c r="U12">
        <v>76</v>
      </c>
      <c r="V12">
        <v>30</v>
      </c>
      <c r="W12">
        <v>0.97</v>
      </c>
      <c r="X12">
        <v>29</v>
      </c>
      <c r="Y12">
        <v>0.37</v>
      </c>
      <c r="Z12">
        <v>37</v>
      </c>
      <c r="AA12">
        <f t="shared" si="3"/>
        <v>1</v>
      </c>
      <c r="AB12">
        <f t="shared" si="4"/>
        <v>0</v>
      </c>
      <c r="AC12">
        <f t="shared" si="5"/>
        <v>1</v>
      </c>
    </row>
    <row r="13" spans="1:29" x14ac:dyDescent="0.2">
      <c r="A13">
        <v>2</v>
      </c>
      <c r="B13" t="s">
        <v>45</v>
      </c>
      <c r="C13" t="s">
        <v>46</v>
      </c>
      <c r="D13">
        <v>0</v>
      </c>
      <c r="E13" t="str">
        <f t="shared" si="1"/>
        <v/>
      </c>
      <c r="F13" s="2">
        <f t="shared" si="2"/>
        <v>1</v>
      </c>
      <c r="G13">
        <v>2014</v>
      </c>
      <c r="H13">
        <v>2014</v>
      </c>
      <c r="I13">
        <v>2014</v>
      </c>
      <c r="J13">
        <v>2015</v>
      </c>
      <c r="K13">
        <v>141</v>
      </c>
      <c r="L13">
        <v>217</v>
      </c>
      <c r="M13">
        <v>0</v>
      </c>
      <c r="N13">
        <v>100</v>
      </c>
      <c r="O13">
        <v>61</v>
      </c>
      <c r="P13">
        <v>51.4</v>
      </c>
      <c r="Q13">
        <v>141</v>
      </c>
      <c r="R13">
        <v>141</v>
      </c>
      <c r="S13">
        <v>0</v>
      </c>
      <c r="T13">
        <v>0</v>
      </c>
      <c r="U13">
        <v>76</v>
      </c>
      <c r="V13">
        <v>30</v>
      </c>
      <c r="W13">
        <v>0.97</v>
      </c>
      <c r="X13">
        <v>29</v>
      </c>
      <c r="Y13">
        <v>0.37</v>
      </c>
      <c r="Z13">
        <v>37</v>
      </c>
      <c r="AA13">
        <f t="shared" si="3"/>
        <v>1</v>
      </c>
      <c r="AB13">
        <f t="shared" si="4"/>
        <v>0</v>
      </c>
      <c r="AC13">
        <f t="shared" si="5"/>
        <v>1</v>
      </c>
    </row>
    <row r="14" spans="1:29" x14ac:dyDescent="0.2">
      <c r="A14">
        <v>2</v>
      </c>
      <c r="B14" t="s">
        <v>47</v>
      </c>
      <c r="C14" t="s">
        <v>48</v>
      </c>
      <c r="D14">
        <f>F14</f>
        <v>0</v>
      </c>
      <c r="E14" t="str">
        <f t="shared" si="1"/>
        <v/>
      </c>
      <c r="F14" s="2">
        <f t="shared" si="2"/>
        <v>0</v>
      </c>
      <c r="G14">
        <v>2015</v>
      </c>
      <c r="H14">
        <v>2015</v>
      </c>
      <c r="I14">
        <v>2015</v>
      </c>
      <c r="J14">
        <v>2015</v>
      </c>
      <c r="K14">
        <v>217</v>
      </c>
      <c r="L14">
        <v>217</v>
      </c>
      <c r="M14">
        <v>100</v>
      </c>
      <c r="N14">
        <v>100</v>
      </c>
      <c r="O14">
        <v>100</v>
      </c>
      <c r="P14">
        <v>83.3</v>
      </c>
      <c r="Q14">
        <v>217</v>
      </c>
      <c r="R14">
        <v>217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3"/>
        <v>0</v>
      </c>
      <c r="AB14">
        <f t="shared" si="4"/>
        <v>0</v>
      </c>
      <c r="AC14">
        <f t="shared" si="5"/>
        <v>0</v>
      </c>
    </row>
    <row r="15" spans="1:29" x14ac:dyDescent="0.2">
      <c r="A15">
        <v>2</v>
      </c>
      <c r="B15" t="s">
        <v>49</v>
      </c>
      <c r="C15" t="s">
        <v>50</v>
      </c>
      <c r="D15">
        <f>F15</f>
        <v>0</v>
      </c>
      <c r="E15" t="str">
        <f t="shared" si="1"/>
        <v/>
      </c>
      <c r="F15" s="2">
        <f t="shared" si="2"/>
        <v>0</v>
      </c>
      <c r="G15">
        <v>2015</v>
      </c>
      <c r="H15">
        <v>2015</v>
      </c>
      <c r="I15">
        <v>2015</v>
      </c>
      <c r="J15">
        <v>2015</v>
      </c>
      <c r="K15">
        <v>213</v>
      </c>
      <c r="L15">
        <v>217</v>
      </c>
      <c r="M15">
        <v>0</v>
      </c>
      <c r="N15">
        <v>100</v>
      </c>
      <c r="O15">
        <v>96</v>
      </c>
      <c r="P15">
        <v>81.8</v>
      </c>
      <c r="Q15">
        <v>213</v>
      </c>
      <c r="R15">
        <v>213</v>
      </c>
      <c r="S15">
        <v>0</v>
      </c>
      <c r="T15">
        <v>0</v>
      </c>
      <c r="U15">
        <v>4</v>
      </c>
      <c r="V15">
        <v>3</v>
      </c>
      <c r="W15">
        <v>0.1</v>
      </c>
      <c r="X15">
        <v>4</v>
      </c>
      <c r="Y15">
        <v>0.05</v>
      </c>
      <c r="Z15">
        <v>0</v>
      </c>
      <c r="AA15">
        <f t="shared" si="3"/>
        <v>0</v>
      </c>
      <c r="AB15">
        <f t="shared" si="4"/>
        <v>0</v>
      </c>
      <c r="AC15">
        <f t="shared" si="5"/>
        <v>0</v>
      </c>
    </row>
    <row r="16" spans="1:29" x14ac:dyDescent="0.2">
      <c r="A16">
        <v>2</v>
      </c>
      <c r="B16" t="s">
        <v>51</v>
      </c>
      <c r="C16" t="s">
        <v>52</v>
      </c>
      <c r="D16">
        <f>F16</f>
        <v>0</v>
      </c>
      <c r="E16" t="str">
        <f t="shared" si="1"/>
        <v/>
      </c>
      <c r="F16" s="2">
        <f t="shared" si="2"/>
        <v>0</v>
      </c>
      <c r="G16">
        <v>2007</v>
      </c>
      <c r="H16">
        <v>2013</v>
      </c>
      <c r="I16">
        <v>2014</v>
      </c>
      <c r="J16">
        <v>2015</v>
      </c>
      <c r="K16">
        <v>167</v>
      </c>
      <c r="L16">
        <v>217</v>
      </c>
      <c r="M16">
        <v>0</v>
      </c>
      <c r="N16">
        <v>100</v>
      </c>
      <c r="O16">
        <v>62</v>
      </c>
      <c r="P16">
        <v>55.3</v>
      </c>
      <c r="Q16">
        <v>138</v>
      </c>
      <c r="R16">
        <v>131</v>
      </c>
      <c r="S16">
        <v>0</v>
      </c>
      <c r="T16">
        <v>0</v>
      </c>
      <c r="U16">
        <v>50</v>
      </c>
      <c r="V16">
        <v>22</v>
      </c>
      <c r="W16">
        <v>0.71</v>
      </c>
      <c r="X16">
        <v>24</v>
      </c>
      <c r="Y16">
        <v>0.3</v>
      </c>
      <c r="Z16">
        <v>22</v>
      </c>
      <c r="AA16">
        <f t="shared" si="3"/>
        <v>0</v>
      </c>
      <c r="AB16">
        <f t="shared" si="4"/>
        <v>0</v>
      </c>
      <c r="AC16">
        <f t="shared" si="5"/>
        <v>0</v>
      </c>
    </row>
    <row r="17" spans="1:29" x14ac:dyDescent="0.2">
      <c r="A17">
        <v>2</v>
      </c>
      <c r="B17" t="s">
        <v>53</v>
      </c>
      <c r="C17" t="s">
        <v>54</v>
      </c>
      <c r="D17">
        <v>0</v>
      </c>
      <c r="E17" t="str">
        <f t="shared" si="1"/>
        <v/>
      </c>
      <c r="F17" s="2">
        <f t="shared" si="2"/>
        <v>1</v>
      </c>
      <c r="G17">
        <v>2013</v>
      </c>
      <c r="H17">
        <v>2014</v>
      </c>
      <c r="I17">
        <v>2014</v>
      </c>
      <c r="J17">
        <v>2015</v>
      </c>
      <c r="K17">
        <v>142</v>
      </c>
      <c r="L17">
        <v>217</v>
      </c>
      <c r="M17">
        <v>0</v>
      </c>
      <c r="N17">
        <v>100</v>
      </c>
      <c r="O17">
        <v>61</v>
      </c>
      <c r="P17">
        <v>51.6</v>
      </c>
      <c r="Q17">
        <v>142</v>
      </c>
      <c r="R17">
        <v>136</v>
      </c>
      <c r="S17">
        <v>0</v>
      </c>
      <c r="T17">
        <v>0</v>
      </c>
      <c r="U17">
        <v>75</v>
      </c>
      <c r="V17">
        <v>30</v>
      </c>
      <c r="W17">
        <v>0.97</v>
      </c>
      <c r="X17">
        <v>28</v>
      </c>
      <c r="Y17">
        <v>0.35</v>
      </c>
      <c r="Z17">
        <v>37</v>
      </c>
      <c r="AA17">
        <f t="shared" si="3"/>
        <v>1</v>
      </c>
      <c r="AB17">
        <f t="shared" si="4"/>
        <v>0</v>
      </c>
      <c r="AC17">
        <f t="shared" si="5"/>
        <v>1</v>
      </c>
    </row>
    <row r="18" spans="1:29" x14ac:dyDescent="0.2">
      <c r="A18">
        <v>2</v>
      </c>
      <c r="B18" t="s">
        <v>55</v>
      </c>
      <c r="C18" t="s">
        <v>56</v>
      </c>
      <c r="D18">
        <f t="shared" ref="D18:D47" si="6">F18</f>
        <v>0</v>
      </c>
      <c r="E18" t="str">
        <f t="shared" si="1"/>
        <v/>
      </c>
      <c r="F18" s="2">
        <f t="shared" si="2"/>
        <v>0</v>
      </c>
      <c r="G18">
        <v>2007</v>
      </c>
      <c r="H18">
        <v>2013</v>
      </c>
      <c r="I18">
        <v>2014</v>
      </c>
      <c r="J18">
        <v>2015</v>
      </c>
      <c r="K18">
        <v>170</v>
      </c>
      <c r="L18">
        <v>217</v>
      </c>
      <c r="M18">
        <v>0</v>
      </c>
      <c r="N18">
        <v>100</v>
      </c>
      <c r="O18">
        <v>62</v>
      </c>
      <c r="P18">
        <v>56.3</v>
      </c>
      <c r="Q18">
        <v>140</v>
      </c>
      <c r="R18">
        <v>134</v>
      </c>
      <c r="S18">
        <v>0</v>
      </c>
      <c r="T18">
        <v>0</v>
      </c>
      <c r="U18">
        <v>47</v>
      </c>
      <c r="V18">
        <v>21</v>
      </c>
      <c r="W18">
        <v>0.68</v>
      </c>
      <c r="X18">
        <v>24</v>
      </c>
      <c r="Y18">
        <v>0.3</v>
      </c>
      <c r="Z18">
        <v>19</v>
      </c>
      <c r="AA18">
        <f t="shared" si="3"/>
        <v>0</v>
      </c>
      <c r="AB18">
        <f t="shared" si="4"/>
        <v>0</v>
      </c>
      <c r="AC18">
        <f t="shared" si="5"/>
        <v>0</v>
      </c>
    </row>
    <row r="19" spans="1:29" x14ac:dyDescent="0.2">
      <c r="A19">
        <v>2</v>
      </c>
      <c r="B19" t="s">
        <v>57</v>
      </c>
      <c r="C19" t="s">
        <v>58</v>
      </c>
      <c r="D19">
        <f t="shared" si="6"/>
        <v>0</v>
      </c>
      <c r="E19" t="str">
        <f t="shared" si="1"/>
        <v/>
      </c>
      <c r="F19" s="2">
        <f t="shared" si="2"/>
        <v>0</v>
      </c>
      <c r="G19">
        <v>2007</v>
      </c>
      <c r="H19">
        <v>2013</v>
      </c>
      <c r="I19">
        <v>2014</v>
      </c>
      <c r="J19">
        <v>2015</v>
      </c>
      <c r="K19">
        <v>172</v>
      </c>
      <c r="L19">
        <v>217</v>
      </c>
      <c r="M19">
        <v>0</v>
      </c>
      <c r="N19">
        <v>100</v>
      </c>
      <c r="O19">
        <v>64</v>
      </c>
      <c r="P19">
        <v>56.9</v>
      </c>
      <c r="Q19">
        <v>142</v>
      </c>
      <c r="R19">
        <v>135</v>
      </c>
      <c r="S19">
        <v>0</v>
      </c>
      <c r="T19">
        <v>0</v>
      </c>
      <c r="U19">
        <v>45</v>
      </c>
      <c r="V19">
        <v>21</v>
      </c>
      <c r="W19">
        <v>0.68</v>
      </c>
      <c r="X19">
        <v>23</v>
      </c>
      <c r="Y19">
        <v>0.28999999999999998</v>
      </c>
      <c r="Z19">
        <v>18</v>
      </c>
      <c r="AA19">
        <f t="shared" si="3"/>
        <v>0</v>
      </c>
      <c r="AB19">
        <f t="shared" si="4"/>
        <v>0</v>
      </c>
      <c r="AC19">
        <f t="shared" si="5"/>
        <v>0</v>
      </c>
    </row>
    <row r="20" spans="1:29" x14ac:dyDescent="0.2">
      <c r="A20">
        <v>2</v>
      </c>
      <c r="B20" t="s">
        <v>59</v>
      </c>
      <c r="C20" t="s">
        <v>60</v>
      </c>
      <c r="D20">
        <f t="shared" si="6"/>
        <v>0</v>
      </c>
      <c r="E20" t="str">
        <f t="shared" si="1"/>
        <v/>
      </c>
      <c r="F20" s="2">
        <f t="shared" si="2"/>
        <v>0</v>
      </c>
      <c r="G20">
        <v>2013</v>
      </c>
      <c r="H20">
        <v>2014</v>
      </c>
      <c r="I20">
        <v>2014</v>
      </c>
      <c r="J20">
        <v>2014</v>
      </c>
      <c r="K20">
        <v>206</v>
      </c>
      <c r="L20">
        <v>217</v>
      </c>
      <c r="M20">
        <v>0</v>
      </c>
      <c r="N20">
        <v>100</v>
      </c>
      <c r="O20">
        <v>93</v>
      </c>
      <c r="P20">
        <v>73.8</v>
      </c>
      <c r="Q20">
        <v>206</v>
      </c>
      <c r="R20">
        <v>205</v>
      </c>
      <c r="S20">
        <v>0</v>
      </c>
      <c r="T20">
        <v>0</v>
      </c>
      <c r="U20">
        <v>11</v>
      </c>
      <c r="V20">
        <v>7</v>
      </c>
      <c r="W20">
        <v>0.23</v>
      </c>
      <c r="X20">
        <v>9</v>
      </c>
      <c r="Y20">
        <v>0.11</v>
      </c>
      <c r="Z20">
        <v>1</v>
      </c>
      <c r="AA20">
        <f t="shared" si="3"/>
        <v>0</v>
      </c>
      <c r="AB20">
        <f t="shared" si="4"/>
        <v>0</v>
      </c>
      <c r="AC20">
        <f t="shared" si="5"/>
        <v>0</v>
      </c>
    </row>
    <row r="21" spans="1:29" x14ac:dyDescent="0.2">
      <c r="A21">
        <v>2</v>
      </c>
      <c r="B21" t="s">
        <v>61</v>
      </c>
      <c r="C21" t="s">
        <v>62</v>
      </c>
      <c r="D21">
        <f t="shared" si="6"/>
        <v>0</v>
      </c>
      <c r="E21" t="str">
        <f t="shared" si="1"/>
        <v/>
      </c>
      <c r="F21" s="2">
        <f t="shared" si="2"/>
        <v>0</v>
      </c>
      <c r="G21">
        <v>2011</v>
      </c>
      <c r="H21">
        <v>2014</v>
      </c>
      <c r="I21">
        <v>2014</v>
      </c>
      <c r="J21">
        <v>2014</v>
      </c>
      <c r="K21">
        <v>206</v>
      </c>
      <c r="L21">
        <v>217</v>
      </c>
      <c r="M21">
        <v>0</v>
      </c>
      <c r="N21">
        <v>100</v>
      </c>
      <c r="O21">
        <v>93</v>
      </c>
      <c r="P21">
        <v>73.7</v>
      </c>
      <c r="Q21">
        <v>206</v>
      </c>
      <c r="R21">
        <v>204</v>
      </c>
      <c r="S21">
        <v>0</v>
      </c>
      <c r="T21">
        <v>0</v>
      </c>
      <c r="U21">
        <v>11</v>
      </c>
      <c r="V21">
        <v>7</v>
      </c>
      <c r="W21">
        <v>0.23</v>
      </c>
      <c r="X21">
        <v>9</v>
      </c>
      <c r="Y21">
        <v>0.11</v>
      </c>
      <c r="Z21">
        <v>1</v>
      </c>
      <c r="AA21">
        <f t="shared" si="3"/>
        <v>0</v>
      </c>
      <c r="AB21">
        <f t="shared" si="4"/>
        <v>0</v>
      </c>
      <c r="AC21">
        <f t="shared" si="5"/>
        <v>0</v>
      </c>
    </row>
    <row r="22" spans="1:29" x14ac:dyDescent="0.2">
      <c r="A22">
        <v>2</v>
      </c>
      <c r="B22" t="s">
        <v>63</v>
      </c>
      <c r="C22" t="s">
        <v>64</v>
      </c>
      <c r="D22">
        <f t="shared" si="6"/>
        <v>0</v>
      </c>
      <c r="E22" t="str">
        <f t="shared" si="1"/>
        <v/>
      </c>
      <c r="F22" s="2">
        <f t="shared" si="2"/>
        <v>0</v>
      </c>
      <c r="G22">
        <v>2000</v>
      </c>
      <c r="H22">
        <v>2012</v>
      </c>
      <c r="I22">
        <v>2012</v>
      </c>
      <c r="J22">
        <v>2012</v>
      </c>
      <c r="K22">
        <v>188</v>
      </c>
      <c r="L22">
        <v>217</v>
      </c>
      <c r="M22">
        <v>0</v>
      </c>
      <c r="N22">
        <v>100</v>
      </c>
      <c r="O22">
        <v>83</v>
      </c>
      <c r="P22">
        <v>56.7</v>
      </c>
      <c r="Q22">
        <v>181</v>
      </c>
      <c r="R22">
        <v>0</v>
      </c>
      <c r="S22">
        <v>0</v>
      </c>
      <c r="T22">
        <v>0</v>
      </c>
      <c r="U22">
        <v>29</v>
      </c>
      <c r="V22">
        <v>18</v>
      </c>
      <c r="W22">
        <v>0.57999999999999996</v>
      </c>
      <c r="X22">
        <v>19</v>
      </c>
      <c r="Y22">
        <v>0.24</v>
      </c>
      <c r="Z22">
        <v>7</v>
      </c>
      <c r="AA22">
        <f t="shared" si="3"/>
        <v>0</v>
      </c>
      <c r="AB22">
        <f t="shared" si="4"/>
        <v>0</v>
      </c>
      <c r="AC22">
        <f t="shared" si="5"/>
        <v>0</v>
      </c>
    </row>
    <row r="23" spans="1:29" x14ac:dyDescent="0.2">
      <c r="A23">
        <v>75</v>
      </c>
      <c r="B23" t="s">
        <v>65</v>
      </c>
      <c r="C23" t="s">
        <v>66</v>
      </c>
      <c r="D23">
        <f t="shared" si="6"/>
        <v>0</v>
      </c>
      <c r="E23" t="str">
        <f t="shared" si="1"/>
        <v/>
      </c>
      <c r="F23" s="2">
        <f t="shared" si="2"/>
        <v>0</v>
      </c>
      <c r="G23">
        <v>2010</v>
      </c>
      <c r="H23">
        <v>2012</v>
      </c>
      <c r="I23">
        <v>2012</v>
      </c>
      <c r="J23">
        <v>2012</v>
      </c>
      <c r="K23">
        <v>206</v>
      </c>
      <c r="L23">
        <v>217</v>
      </c>
      <c r="M23">
        <v>0</v>
      </c>
      <c r="N23">
        <v>100</v>
      </c>
      <c r="O23">
        <v>93</v>
      </c>
      <c r="P23">
        <v>63.1</v>
      </c>
      <c r="Q23">
        <v>206</v>
      </c>
      <c r="R23">
        <v>0</v>
      </c>
      <c r="S23">
        <v>0</v>
      </c>
      <c r="T23">
        <v>0</v>
      </c>
      <c r="U23">
        <v>11</v>
      </c>
      <c r="V23">
        <v>7</v>
      </c>
      <c r="W23">
        <v>0.23</v>
      </c>
      <c r="X23">
        <v>9</v>
      </c>
      <c r="Y23">
        <v>0.11</v>
      </c>
      <c r="Z23">
        <v>2</v>
      </c>
      <c r="AA23">
        <f t="shared" si="3"/>
        <v>0</v>
      </c>
      <c r="AB23">
        <f t="shared" si="4"/>
        <v>0</v>
      </c>
      <c r="AC23">
        <f t="shared" si="5"/>
        <v>0</v>
      </c>
    </row>
    <row r="24" spans="1:29" x14ac:dyDescent="0.2">
      <c r="A24">
        <v>2</v>
      </c>
      <c r="B24" t="s">
        <v>67</v>
      </c>
      <c r="C24" t="s">
        <v>68</v>
      </c>
      <c r="D24">
        <f t="shared" si="6"/>
        <v>0</v>
      </c>
      <c r="E24" t="str">
        <f t="shared" si="1"/>
        <v/>
      </c>
      <c r="F24" s="2">
        <f t="shared" si="2"/>
        <v>0</v>
      </c>
      <c r="G24">
        <v>2010</v>
      </c>
      <c r="H24">
        <v>2012</v>
      </c>
      <c r="I24">
        <v>2012</v>
      </c>
      <c r="J24">
        <v>2012</v>
      </c>
      <c r="K24">
        <v>207</v>
      </c>
      <c r="L24">
        <v>217</v>
      </c>
      <c r="M24">
        <v>0</v>
      </c>
      <c r="N24">
        <v>100</v>
      </c>
      <c r="O24">
        <v>94</v>
      </c>
      <c r="P24">
        <v>63.4</v>
      </c>
      <c r="Q24">
        <v>207</v>
      </c>
      <c r="R24">
        <v>0</v>
      </c>
      <c r="S24">
        <v>0</v>
      </c>
      <c r="T24">
        <v>0</v>
      </c>
      <c r="U24">
        <v>10</v>
      </c>
      <c r="V24">
        <v>6</v>
      </c>
      <c r="W24">
        <v>0.19</v>
      </c>
      <c r="X24">
        <v>8</v>
      </c>
      <c r="Y24">
        <v>0.1</v>
      </c>
      <c r="Z24">
        <v>2</v>
      </c>
      <c r="AA24">
        <f t="shared" si="3"/>
        <v>0</v>
      </c>
      <c r="AB24">
        <f t="shared" si="4"/>
        <v>0</v>
      </c>
      <c r="AC24">
        <f t="shared" si="5"/>
        <v>0</v>
      </c>
    </row>
    <row r="25" spans="1:29" x14ac:dyDescent="0.2">
      <c r="A25">
        <v>75</v>
      </c>
      <c r="B25" t="s">
        <v>69</v>
      </c>
      <c r="C25" t="s">
        <v>70</v>
      </c>
      <c r="D25">
        <f t="shared" si="6"/>
        <v>0</v>
      </c>
      <c r="E25" t="str">
        <f t="shared" si="1"/>
        <v/>
      </c>
      <c r="F25" s="2">
        <f t="shared" si="2"/>
        <v>0</v>
      </c>
      <c r="G25">
        <v>2010</v>
      </c>
      <c r="H25">
        <v>2012</v>
      </c>
      <c r="I25">
        <v>2012</v>
      </c>
      <c r="J25">
        <v>2012</v>
      </c>
      <c r="K25">
        <v>207</v>
      </c>
      <c r="L25">
        <v>217</v>
      </c>
      <c r="M25">
        <v>0</v>
      </c>
      <c r="N25">
        <v>100</v>
      </c>
      <c r="O25">
        <v>94</v>
      </c>
      <c r="P25">
        <v>63.4</v>
      </c>
      <c r="Q25">
        <v>207</v>
      </c>
      <c r="R25">
        <v>0</v>
      </c>
      <c r="S25">
        <v>0</v>
      </c>
      <c r="T25">
        <v>0</v>
      </c>
      <c r="U25">
        <v>10</v>
      </c>
      <c r="V25">
        <v>6</v>
      </c>
      <c r="W25">
        <v>0.19</v>
      </c>
      <c r="X25">
        <v>8</v>
      </c>
      <c r="Y25">
        <v>0.1</v>
      </c>
      <c r="Z25">
        <v>2</v>
      </c>
      <c r="AA25">
        <f t="shared" si="3"/>
        <v>0</v>
      </c>
      <c r="AB25">
        <f t="shared" si="4"/>
        <v>0</v>
      </c>
      <c r="AC25">
        <f t="shared" si="5"/>
        <v>0</v>
      </c>
    </row>
    <row r="26" spans="1:29" x14ac:dyDescent="0.2">
      <c r="A26">
        <v>57</v>
      </c>
      <c r="B26" t="s">
        <v>71</v>
      </c>
      <c r="D26">
        <f t="shared" si="6"/>
        <v>0</v>
      </c>
      <c r="E26" t="str">
        <f t="shared" si="1"/>
        <v/>
      </c>
      <c r="F26" s="2">
        <f t="shared" si="2"/>
        <v>0</v>
      </c>
      <c r="AA26">
        <f t="shared" si="3"/>
        <v>0</v>
      </c>
      <c r="AB26">
        <f t="shared" si="4"/>
        <v>0</v>
      </c>
      <c r="AC26">
        <f t="shared" si="5"/>
        <v>0</v>
      </c>
    </row>
    <row r="27" spans="1:29" x14ac:dyDescent="0.2">
      <c r="A27">
        <v>2</v>
      </c>
      <c r="B27" t="s">
        <v>72</v>
      </c>
      <c r="C27" t="s">
        <v>73</v>
      </c>
      <c r="D27">
        <f t="shared" si="6"/>
        <v>0</v>
      </c>
      <c r="E27" t="str">
        <f t="shared" si="1"/>
        <v/>
      </c>
      <c r="F27" s="2">
        <f t="shared" si="2"/>
        <v>0</v>
      </c>
      <c r="G27">
        <v>2017</v>
      </c>
      <c r="H27">
        <v>2017</v>
      </c>
      <c r="I27">
        <v>2017</v>
      </c>
      <c r="J27">
        <v>2017</v>
      </c>
      <c r="K27">
        <v>194</v>
      </c>
      <c r="L27">
        <v>217</v>
      </c>
      <c r="M27">
        <v>0</v>
      </c>
      <c r="N27">
        <v>55</v>
      </c>
      <c r="O27">
        <v>49</v>
      </c>
      <c r="P27">
        <v>84.4</v>
      </c>
      <c r="Q27">
        <v>194</v>
      </c>
      <c r="R27">
        <v>194</v>
      </c>
      <c r="S27">
        <v>194</v>
      </c>
      <c r="T27">
        <v>0</v>
      </c>
      <c r="U27">
        <v>23</v>
      </c>
      <c r="V27">
        <v>16</v>
      </c>
      <c r="W27">
        <v>0.52</v>
      </c>
      <c r="X27">
        <v>20</v>
      </c>
      <c r="Y27">
        <v>0.25</v>
      </c>
      <c r="Z27">
        <v>1</v>
      </c>
      <c r="AA27">
        <f t="shared" si="3"/>
        <v>0</v>
      </c>
      <c r="AB27">
        <f t="shared" si="4"/>
        <v>0</v>
      </c>
      <c r="AC27">
        <f t="shared" si="5"/>
        <v>0</v>
      </c>
    </row>
    <row r="28" spans="1:29" x14ac:dyDescent="0.2">
      <c r="A28">
        <v>75</v>
      </c>
      <c r="B28" t="s">
        <v>74</v>
      </c>
      <c r="C28" t="s">
        <v>75</v>
      </c>
      <c r="D28">
        <f t="shared" si="6"/>
        <v>0</v>
      </c>
      <c r="E28" t="str">
        <f t="shared" si="1"/>
        <v/>
      </c>
      <c r="F28" s="2">
        <f t="shared" si="2"/>
        <v>0</v>
      </c>
      <c r="AA28">
        <f t="shared" si="3"/>
        <v>0</v>
      </c>
      <c r="AB28">
        <f t="shared" si="4"/>
        <v>0</v>
      </c>
      <c r="AC28">
        <f t="shared" si="5"/>
        <v>0</v>
      </c>
    </row>
    <row r="29" spans="1:29" x14ac:dyDescent="0.2">
      <c r="A29">
        <v>2</v>
      </c>
      <c r="B29" t="s">
        <v>76</v>
      </c>
      <c r="C29" t="s">
        <v>77</v>
      </c>
      <c r="D29">
        <f t="shared" si="6"/>
        <v>0</v>
      </c>
      <c r="E29" t="str">
        <f t="shared" si="1"/>
        <v/>
      </c>
      <c r="F29" s="2">
        <f t="shared" si="2"/>
        <v>0</v>
      </c>
      <c r="G29">
        <v>2000</v>
      </c>
      <c r="H29">
        <v>2006</v>
      </c>
      <c r="I29">
        <v>2009</v>
      </c>
      <c r="J29">
        <v>2009</v>
      </c>
      <c r="K29">
        <v>79</v>
      </c>
      <c r="L29">
        <v>217</v>
      </c>
      <c r="M29">
        <v>0</v>
      </c>
      <c r="N29">
        <v>100</v>
      </c>
      <c r="O29">
        <v>20</v>
      </c>
      <c r="P29">
        <v>11.7</v>
      </c>
      <c r="Q29">
        <v>0</v>
      </c>
      <c r="R29">
        <v>0</v>
      </c>
      <c r="S29">
        <v>0</v>
      </c>
      <c r="T29">
        <v>0</v>
      </c>
      <c r="U29">
        <v>138</v>
      </c>
      <c r="V29">
        <v>28</v>
      </c>
      <c r="W29">
        <v>0.9</v>
      </c>
      <c r="X29">
        <v>39</v>
      </c>
      <c r="Y29">
        <v>0.49</v>
      </c>
      <c r="Z29">
        <v>89</v>
      </c>
      <c r="AA29">
        <f t="shared" si="3"/>
        <v>0</v>
      </c>
      <c r="AB29">
        <f t="shared" si="4"/>
        <v>0</v>
      </c>
      <c r="AC29">
        <f t="shared" si="5"/>
        <v>0</v>
      </c>
    </row>
    <row r="30" spans="1:29" x14ac:dyDescent="0.2">
      <c r="A30">
        <v>75</v>
      </c>
      <c r="B30" t="s">
        <v>78</v>
      </c>
      <c r="C30" t="s">
        <v>79</v>
      </c>
      <c r="D30">
        <f t="shared" si="6"/>
        <v>0</v>
      </c>
      <c r="E30" t="str">
        <f t="shared" si="1"/>
        <v/>
      </c>
      <c r="F30" s="2">
        <f t="shared" si="2"/>
        <v>0</v>
      </c>
      <c r="AA30">
        <f t="shared" si="3"/>
        <v>0</v>
      </c>
      <c r="AB30">
        <f t="shared" si="4"/>
        <v>0</v>
      </c>
      <c r="AC30">
        <f t="shared" si="5"/>
        <v>0</v>
      </c>
    </row>
    <row r="31" spans="1:29" x14ac:dyDescent="0.2">
      <c r="A31">
        <v>2</v>
      </c>
      <c r="B31" t="s">
        <v>80</v>
      </c>
      <c r="C31" t="s">
        <v>81</v>
      </c>
      <c r="D31">
        <f t="shared" si="6"/>
        <v>0</v>
      </c>
      <c r="E31" t="str">
        <f t="shared" si="1"/>
        <v/>
      </c>
      <c r="F31" s="2">
        <f t="shared" si="2"/>
        <v>0</v>
      </c>
      <c r="G31">
        <v>2009</v>
      </c>
      <c r="H31">
        <v>2009</v>
      </c>
      <c r="I31">
        <v>2009</v>
      </c>
      <c r="J31">
        <v>2009</v>
      </c>
      <c r="K31">
        <v>168</v>
      </c>
      <c r="L31">
        <v>217</v>
      </c>
      <c r="M31">
        <v>0</v>
      </c>
      <c r="N31">
        <v>10</v>
      </c>
      <c r="O31">
        <v>7</v>
      </c>
      <c r="P31">
        <v>38.700000000000003</v>
      </c>
      <c r="Q31">
        <v>0</v>
      </c>
      <c r="R31">
        <v>0</v>
      </c>
      <c r="S31">
        <v>0</v>
      </c>
      <c r="T31">
        <v>0</v>
      </c>
      <c r="U31">
        <v>49</v>
      </c>
      <c r="V31">
        <v>25</v>
      </c>
      <c r="W31">
        <v>0.81</v>
      </c>
      <c r="X31">
        <v>36</v>
      </c>
      <c r="Y31">
        <v>0.46</v>
      </c>
      <c r="Z31">
        <v>8</v>
      </c>
      <c r="AA31">
        <f t="shared" si="3"/>
        <v>0</v>
      </c>
      <c r="AB31">
        <f t="shared" si="4"/>
        <v>0</v>
      </c>
      <c r="AC31">
        <f t="shared" si="5"/>
        <v>0</v>
      </c>
    </row>
    <row r="32" spans="1:29" x14ac:dyDescent="0.2">
      <c r="A32">
        <v>75</v>
      </c>
      <c r="B32" t="s">
        <v>82</v>
      </c>
      <c r="C32" t="s">
        <v>83</v>
      </c>
      <c r="D32">
        <f t="shared" si="6"/>
        <v>0</v>
      </c>
      <c r="E32" t="str">
        <f t="shared" si="1"/>
        <v/>
      </c>
      <c r="F32" s="2">
        <f t="shared" si="2"/>
        <v>0</v>
      </c>
      <c r="AA32">
        <f t="shared" si="3"/>
        <v>0</v>
      </c>
      <c r="AB32">
        <f t="shared" si="4"/>
        <v>0</v>
      </c>
      <c r="AC32">
        <f t="shared" si="5"/>
        <v>0</v>
      </c>
    </row>
    <row r="33" spans="1:29" x14ac:dyDescent="0.2">
      <c r="A33">
        <v>75</v>
      </c>
      <c r="B33" t="s">
        <v>84</v>
      </c>
      <c r="C33" t="s">
        <v>85</v>
      </c>
      <c r="D33">
        <f t="shared" si="6"/>
        <v>0</v>
      </c>
      <c r="E33" t="str">
        <f t="shared" si="1"/>
        <v/>
      </c>
      <c r="F33" s="2">
        <f t="shared" si="2"/>
        <v>0</v>
      </c>
      <c r="AA33">
        <f t="shared" si="3"/>
        <v>0</v>
      </c>
      <c r="AB33">
        <f t="shared" si="4"/>
        <v>0</v>
      </c>
      <c r="AC33">
        <f t="shared" si="5"/>
        <v>0</v>
      </c>
    </row>
    <row r="34" spans="1:29" x14ac:dyDescent="0.2">
      <c r="A34">
        <v>2</v>
      </c>
      <c r="B34" t="s">
        <v>86</v>
      </c>
      <c r="C34" t="s">
        <v>87</v>
      </c>
      <c r="D34">
        <f t="shared" si="6"/>
        <v>0</v>
      </c>
      <c r="E34" t="str">
        <f t="shared" si="1"/>
        <v/>
      </c>
      <c r="F34" s="2">
        <f t="shared" si="2"/>
        <v>0</v>
      </c>
      <c r="G34">
        <v>2018</v>
      </c>
      <c r="H34">
        <v>2018</v>
      </c>
      <c r="I34">
        <v>2018</v>
      </c>
      <c r="J34">
        <v>2018</v>
      </c>
      <c r="K34">
        <v>215</v>
      </c>
      <c r="L34">
        <v>217</v>
      </c>
      <c r="M34">
        <v>0</v>
      </c>
      <c r="N34">
        <v>5</v>
      </c>
      <c r="O34">
        <v>4</v>
      </c>
      <c r="P34">
        <v>99.1</v>
      </c>
      <c r="Q34">
        <v>215</v>
      </c>
      <c r="R34">
        <v>215</v>
      </c>
      <c r="S34">
        <v>215</v>
      </c>
      <c r="T34">
        <v>215</v>
      </c>
      <c r="U34">
        <v>2</v>
      </c>
      <c r="V34">
        <v>0</v>
      </c>
      <c r="W34">
        <v>0</v>
      </c>
      <c r="X34">
        <v>1</v>
      </c>
      <c r="Y34">
        <v>0.01</v>
      </c>
      <c r="Z34">
        <v>1</v>
      </c>
      <c r="AA34">
        <f t="shared" si="3"/>
        <v>0</v>
      </c>
      <c r="AB34">
        <f t="shared" si="4"/>
        <v>0</v>
      </c>
      <c r="AC34">
        <f t="shared" si="5"/>
        <v>0</v>
      </c>
    </row>
    <row r="35" spans="1:29" x14ac:dyDescent="0.2">
      <c r="A35">
        <v>2</v>
      </c>
      <c r="B35" t="s">
        <v>88</v>
      </c>
      <c r="C35" t="s">
        <v>89</v>
      </c>
      <c r="D35">
        <f t="shared" si="6"/>
        <v>0</v>
      </c>
      <c r="E35" t="str">
        <f t="shared" si="1"/>
        <v/>
      </c>
      <c r="F35" s="2">
        <f t="shared" si="2"/>
        <v>0</v>
      </c>
      <c r="G35">
        <v>2011</v>
      </c>
      <c r="H35">
        <v>2018</v>
      </c>
      <c r="I35">
        <v>2018</v>
      </c>
      <c r="J35">
        <v>2018</v>
      </c>
      <c r="K35">
        <v>215</v>
      </c>
      <c r="L35">
        <v>217</v>
      </c>
      <c r="M35">
        <v>0</v>
      </c>
      <c r="N35">
        <v>100</v>
      </c>
      <c r="O35">
        <v>98</v>
      </c>
      <c r="P35">
        <v>98.8</v>
      </c>
      <c r="Q35">
        <v>215</v>
      </c>
      <c r="R35">
        <v>214</v>
      </c>
      <c r="S35">
        <v>214</v>
      </c>
      <c r="T35">
        <v>209</v>
      </c>
      <c r="U35">
        <v>2</v>
      </c>
      <c r="V35">
        <v>0</v>
      </c>
      <c r="W35">
        <v>0</v>
      </c>
      <c r="X35">
        <v>0</v>
      </c>
      <c r="Y35">
        <v>0</v>
      </c>
      <c r="Z35">
        <v>2</v>
      </c>
      <c r="AA35">
        <f t="shared" si="3"/>
        <v>0</v>
      </c>
      <c r="AB35">
        <f t="shared" si="4"/>
        <v>0</v>
      </c>
      <c r="AC35">
        <f t="shared" si="5"/>
        <v>0</v>
      </c>
    </row>
    <row r="36" spans="1:29" x14ac:dyDescent="0.2">
      <c r="A36">
        <v>2</v>
      </c>
      <c r="B36" t="s">
        <v>90</v>
      </c>
      <c r="C36" t="s">
        <v>91</v>
      </c>
      <c r="D36">
        <f t="shared" si="6"/>
        <v>0</v>
      </c>
      <c r="E36" t="str">
        <f t="shared" si="1"/>
        <v/>
      </c>
      <c r="F36" s="2">
        <f t="shared" si="2"/>
        <v>0</v>
      </c>
      <c r="G36">
        <v>2010</v>
      </c>
      <c r="H36">
        <v>2010</v>
      </c>
      <c r="I36">
        <v>2010</v>
      </c>
      <c r="J36">
        <v>2010</v>
      </c>
      <c r="K36">
        <v>179</v>
      </c>
      <c r="L36">
        <v>217</v>
      </c>
      <c r="M36">
        <v>0</v>
      </c>
      <c r="N36">
        <v>18</v>
      </c>
      <c r="O36">
        <v>14</v>
      </c>
      <c r="P36">
        <v>45.8</v>
      </c>
      <c r="Q36">
        <v>179</v>
      </c>
      <c r="R36">
        <v>0</v>
      </c>
      <c r="S36">
        <v>0</v>
      </c>
      <c r="T36">
        <v>0</v>
      </c>
      <c r="U36">
        <v>38</v>
      </c>
      <c r="V36">
        <v>4</v>
      </c>
      <c r="W36">
        <v>0.13</v>
      </c>
      <c r="X36">
        <v>10</v>
      </c>
      <c r="Y36">
        <v>0.13</v>
      </c>
      <c r="Z36">
        <v>28</v>
      </c>
      <c r="AA36">
        <f t="shared" si="3"/>
        <v>0</v>
      </c>
      <c r="AB36">
        <f t="shared" si="4"/>
        <v>0</v>
      </c>
      <c r="AC36">
        <f t="shared" si="5"/>
        <v>0</v>
      </c>
    </row>
    <row r="37" spans="1:29" x14ac:dyDescent="0.2">
      <c r="A37">
        <v>1</v>
      </c>
      <c r="B37" t="s">
        <v>92</v>
      </c>
      <c r="C37" t="s">
        <v>93</v>
      </c>
      <c r="D37">
        <f t="shared" si="6"/>
        <v>0</v>
      </c>
      <c r="E37" t="str">
        <f t="shared" si="1"/>
        <v/>
      </c>
      <c r="F37" s="2">
        <f t="shared" si="2"/>
        <v>0</v>
      </c>
      <c r="G37">
        <v>2018</v>
      </c>
      <c r="H37">
        <v>2018</v>
      </c>
      <c r="I37">
        <v>2018</v>
      </c>
      <c r="J37">
        <v>2018</v>
      </c>
      <c r="K37">
        <v>189</v>
      </c>
      <c r="L37">
        <v>217</v>
      </c>
      <c r="M37">
        <v>0</v>
      </c>
      <c r="N37">
        <v>78</v>
      </c>
      <c r="O37">
        <v>64</v>
      </c>
      <c r="P37">
        <v>87.1</v>
      </c>
      <c r="Q37">
        <v>189</v>
      </c>
      <c r="R37">
        <v>189</v>
      </c>
      <c r="S37">
        <v>189</v>
      </c>
      <c r="T37">
        <v>189</v>
      </c>
      <c r="U37">
        <v>28</v>
      </c>
      <c r="V37">
        <v>19</v>
      </c>
      <c r="W37">
        <v>0.61</v>
      </c>
      <c r="X37">
        <v>22</v>
      </c>
      <c r="Y37">
        <v>0.28000000000000003</v>
      </c>
      <c r="Z37">
        <v>3</v>
      </c>
      <c r="AA37">
        <f t="shared" si="3"/>
        <v>0</v>
      </c>
      <c r="AB37">
        <f t="shared" si="4"/>
        <v>0</v>
      </c>
      <c r="AC37">
        <f t="shared" si="5"/>
        <v>0</v>
      </c>
    </row>
    <row r="38" spans="1:29" x14ac:dyDescent="0.2">
      <c r="A38">
        <v>57</v>
      </c>
      <c r="B38" t="s">
        <v>94</v>
      </c>
      <c r="D38">
        <f t="shared" si="6"/>
        <v>0</v>
      </c>
      <c r="E38" t="str">
        <f t="shared" si="1"/>
        <v/>
      </c>
      <c r="F38" s="2">
        <f t="shared" si="2"/>
        <v>0</v>
      </c>
      <c r="AA38">
        <f t="shared" si="3"/>
        <v>0</v>
      </c>
      <c r="AB38">
        <f t="shared" si="4"/>
        <v>0</v>
      </c>
      <c r="AC38">
        <f t="shared" si="5"/>
        <v>0</v>
      </c>
    </row>
    <row r="39" spans="1:29" x14ac:dyDescent="0.2">
      <c r="A39">
        <v>2</v>
      </c>
      <c r="B39" t="s">
        <v>95</v>
      </c>
      <c r="C39" t="s">
        <v>96</v>
      </c>
      <c r="D39">
        <f t="shared" si="6"/>
        <v>0</v>
      </c>
      <c r="E39" t="str">
        <f t="shared" si="1"/>
        <v/>
      </c>
      <c r="F39" s="2">
        <f t="shared" si="2"/>
        <v>0</v>
      </c>
      <c r="G39">
        <v>2002</v>
      </c>
      <c r="H39">
        <v>2009</v>
      </c>
      <c r="I39">
        <v>2007</v>
      </c>
      <c r="J39">
        <v>2014</v>
      </c>
      <c r="K39">
        <v>174</v>
      </c>
      <c r="L39">
        <v>217</v>
      </c>
      <c r="M39">
        <v>0</v>
      </c>
      <c r="N39">
        <v>26</v>
      </c>
      <c r="O39">
        <v>11</v>
      </c>
      <c r="P39">
        <v>41.4</v>
      </c>
      <c r="Q39">
        <v>83</v>
      </c>
      <c r="R39">
        <v>65</v>
      </c>
      <c r="S39">
        <v>0</v>
      </c>
      <c r="T39">
        <v>0</v>
      </c>
      <c r="U39">
        <v>43</v>
      </c>
      <c r="V39">
        <v>26</v>
      </c>
      <c r="W39">
        <v>0.84</v>
      </c>
      <c r="X39">
        <v>30</v>
      </c>
      <c r="Y39">
        <v>0.38</v>
      </c>
      <c r="Z39">
        <v>6</v>
      </c>
      <c r="AA39">
        <f t="shared" si="3"/>
        <v>0</v>
      </c>
      <c r="AB39">
        <f t="shared" si="4"/>
        <v>0</v>
      </c>
      <c r="AC39">
        <f t="shared" si="5"/>
        <v>0</v>
      </c>
    </row>
    <row r="40" spans="1:29" x14ac:dyDescent="0.2">
      <c r="A40">
        <v>2</v>
      </c>
      <c r="B40" t="s">
        <v>97</v>
      </c>
      <c r="C40" t="s">
        <v>98</v>
      </c>
      <c r="D40">
        <f t="shared" si="6"/>
        <v>0</v>
      </c>
      <c r="E40" t="str">
        <f t="shared" si="1"/>
        <v/>
      </c>
      <c r="F40" s="2">
        <f t="shared" si="2"/>
        <v>0</v>
      </c>
      <c r="G40">
        <v>2007</v>
      </c>
      <c r="H40">
        <v>2014</v>
      </c>
      <c r="I40">
        <v>2014</v>
      </c>
      <c r="J40">
        <v>2014</v>
      </c>
      <c r="K40">
        <v>184</v>
      </c>
      <c r="L40">
        <v>217</v>
      </c>
      <c r="M40">
        <v>0</v>
      </c>
      <c r="N40">
        <v>26</v>
      </c>
      <c r="O40">
        <v>21</v>
      </c>
      <c r="P40">
        <v>65.599999999999994</v>
      </c>
      <c r="Q40">
        <v>182</v>
      </c>
      <c r="R40">
        <v>182</v>
      </c>
      <c r="S40">
        <v>0</v>
      </c>
      <c r="T40">
        <v>0</v>
      </c>
      <c r="U40">
        <v>33</v>
      </c>
      <c r="V40">
        <v>24</v>
      </c>
      <c r="W40">
        <v>0.77</v>
      </c>
      <c r="X40">
        <v>23</v>
      </c>
      <c r="Y40">
        <v>0.28999999999999998</v>
      </c>
      <c r="Z40">
        <v>3</v>
      </c>
      <c r="AA40">
        <f t="shared" si="3"/>
        <v>0</v>
      </c>
      <c r="AB40">
        <f t="shared" si="4"/>
        <v>0</v>
      </c>
      <c r="AC40">
        <f t="shared" si="5"/>
        <v>0</v>
      </c>
    </row>
    <row r="41" spans="1:29" x14ac:dyDescent="0.2">
      <c r="A41">
        <v>2</v>
      </c>
      <c r="B41" t="s">
        <v>99</v>
      </c>
      <c r="C41" t="s">
        <v>100</v>
      </c>
      <c r="D41">
        <f t="shared" si="6"/>
        <v>0</v>
      </c>
      <c r="E41" t="str">
        <f t="shared" si="1"/>
        <v/>
      </c>
      <c r="F41" s="2">
        <f t="shared" si="2"/>
        <v>0</v>
      </c>
      <c r="G41">
        <v>2007</v>
      </c>
      <c r="H41">
        <v>2014</v>
      </c>
      <c r="I41">
        <v>2014</v>
      </c>
      <c r="J41">
        <v>2014</v>
      </c>
      <c r="K41">
        <v>184</v>
      </c>
      <c r="L41">
        <v>217</v>
      </c>
      <c r="M41">
        <v>0</v>
      </c>
      <c r="N41">
        <v>26</v>
      </c>
      <c r="O41">
        <v>21</v>
      </c>
      <c r="P41">
        <v>65.400000000000006</v>
      </c>
      <c r="Q41">
        <v>181</v>
      </c>
      <c r="R41">
        <v>181</v>
      </c>
      <c r="S41">
        <v>0</v>
      </c>
      <c r="T41">
        <v>0</v>
      </c>
      <c r="U41">
        <v>33</v>
      </c>
      <c r="V41">
        <v>24</v>
      </c>
      <c r="W41">
        <v>0.77</v>
      </c>
      <c r="X41">
        <v>23</v>
      </c>
      <c r="Y41">
        <v>0.28999999999999998</v>
      </c>
      <c r="Z41">
        <v>3</v>
      </c>
      <c r="AA41">
        <f t="shared" si="3"/>
        <v>0</v>
      </c>
      <c r="AB41">
        <f t="shared" si="4"/>
        <v>0</v>
      </c>
      <c r="AC41">
        <f t="shared" si="5"/>
        <v>0</v>
      </c>
    </row>
    <row r="42" spans="1:29" x14ac:dyDescent="0.2">
      <c r="A42">
        <v>2</v>
      </c>
      <c r="B42" t="s">
        <v>101</v>
      </c>
      <c r="C42" t="s">
        <v>102</v>
      </c>
      <c r="D42">
        <f t="shared" si="6"/>
        <v>0</v>
      </c>
      <c r="E42" t="str">
        <f t="shared" si="1"/>
        <v/>
      </c>
      <c r="F42" s="2">
        <f t="shared" si="2"/>
        <v>0</v>
      </c>
      <c r="G42">
        <v>2016</v>
      </c>
      <c r="H42">
        <v>2018</v>
      </c>
      <c r="I42">
        <v>2018</v>
      </c>
      <c r="J42">
        <v>2018</v>
      </c>
      <c r="K42">
        <v>211</v>
      </c>
      <c r="L42">
        <v>217</v>
      </c>
      <c r="M42">
        <v>0</v>
      </c>
      <c r="N42">
        <v>15</v>
      </c>
      <c r="O42">
        <v>14</v>
      </c>
      <c r="P42">
        <v>97.2</v>
      </c>
      <c r="Q42">
        <v>211</v>
      </c>
      <c r="R42">
        <v>211</v>
      </c>
      <c r="S42">
        <v>211</v>
      </c>
      <c r="T42">
        <v>210</v>
      </c>
      <c r="U42">
        <v>6</v>
      </c>
      <c r="V42">
        <v>2</v>
      </c>
      <c r="W42">
        <v>0.06</v>
      </c>
      <c r="X42">
        <v>3</v>
      </c>
      <c r="Y42">
        <v>0.04</v>
      </c>
      <c r="Z42">
        <v>2</v>
      </c>
      <c r="AA42">
        <f t="shared" si="3"/>
        <v>0</v>
      </c>
      <c r="AB42">
        <f t="shared" si="4"/>
        <v>0</v>
      </c>
      <c r="AC42">
        <f t="shared" si="5"/>
        <v>0</v>
      </c>
    </row>
    <row r="43" spans="1:29" x14ac:dyDescent="0.2">
      <c r="A43">
        <v>2</v>
      </c>
      <c r="B43" t="s">
        <v>103</v>
      </c>
      <c r="C43" t="s">
        <v>104</v>
      </c>
      <c r="D43">
        <f t="shared" si="6"/>
        <v>0</v>
      </c>
      <c r="E43" t="str">
        <f t="shared" si="1"/>
        <v/>
      </c>
      <c r="F43" s="2">
        <f t="shared" si="2"/>
        <v>0</v>
      </c>
      <c r="G43">
        <v>2012</v>
      </c>
      <c r="H43">
        <v>2018</v>
      </c>
      <c r="I43">
        <v>2018</v>
      </c>
      <c r="J43">
        <v>2018</v>
      </c>
      <c r="K43">
        <v>185</v>
      </c>
      <c r="L43">
        <v>217</v>
      </c>
      <c r="M43">
        <v>0</v>
      </c>
      <c r="N43">
        <v>100</v>
      </c>
      <c r="O43">
        <v>80</v>
      </c>
      <c r="P43">
        <v>83.3</v>
      </c>
      <c r="Q43">
        <v>185</v>
      </c>
      <c r="R43">
        <v>182</v>
      </c>
      <c r="S43">
        <v>175</v>
      </c>
      <c r="T43">
        <v>141</v>
      </c>
      <c r="U43">
        <v>32</v>
      </c>
      <c r="V43">
        <v>17</v>
      </c>
      <c r="W43">
        <v>0.55000000000000004</v>
      </c>
      <c r="X43">
        <v>18</v>
      </c>
      <c r="Y43">
        <v>0.23</v>
      </c>
      <c r="Z43">
        <v>10</v>
      </c>
      <c r="AA43">
        <f t="shared" si="3"/>
        <v>0</v>
      </c>
      <c r="AB43">
        <f t="shared" si="4"/>
        <v>0</v>
      </c>
      <c r="AC43">
        <f t="shared" si="5"/>
        <v>0</v>
      </c>
    </row>
    <row r="44" spans="1:29" x14ac:dyDescent="0.2">
      <c r="A44">
        <v>11</v>
      </c>
      <c r="B44" t="s">
        <v>105</v>
      </c>
      <c r="D44">
        <f t="shared" si="6"/>
        <v>0</v>
      </c>
      <c r="E44" t="str">
        <f t="shared" si="1"/>
        <v/>
      </c>
      <c r="F44" s="2">
        <f t="shared" si="2"/>
        <v>0</v>
      </c>
      <c r="AA44">
        <f t="shared" si="3"/>
        <v>0</v>
      </c>
      <c r="AB44">
        <f t="shared" si="4"/>
        <v>0</v>
      </c>
      <c r="AC44">
        <f t="shared" si="5"/>
        <v>0</v>
      </c>
    </row>
    <row r="45" spans="1:29" x14ac:dyDescent="0.2">
      <c r="A45">
        <v>2</v>
      </c>
      <c r="B45" t="s">
        <v>106</v>
      </c>
      <c r="C45" t="s">
        <v>107</v>
      </c>
      <c r="D45">
        <f t="shared" si="6"/>
        <v>0</v>
      </c>
      <c r="E45" t="str">
        <f t="shared" si="1"/>
        <v/>
      </c>
      <c r="F45" s="2">
        <f t="shared" si="2"/>
        <v>0</v>
      </c>
      <c r="G45">
        <v>2002</v>
      </c>
      <c r="H45">
        <v>2015</v>
      </c>
      <c r="I45">
        <v>2016</v>
      </c>
      <c r="J45">
        <v>2017</v>
      </c>
      <c r="K45">
        <v>146</v>
      </c>
      <c r="L45">
        <v>217</v>
      </c>
      <c r="M45">
        <v>0</v>
      </c>
      <c r="N45">
        <v>100</v>
      </c>
      <c r="O45">
        <v>40</v>
      </c>
      <c r="P45">
        <v>54.9</v>
      </c>
      <c r="Q45">
        <v>130</v>
      </c>
      <c r="R45">
        <v>115</v>
      </c>
      <c r="S45">
        <v>92</v>
      </c>
      <c r="T45">
        <v>0</v>
      </c>
      <c r="U45">
        <v>71</v>
      </c>
      <c r="V45">
        <v>23</v>
      </c>
      <c r="W45">
        <v>0.74</v>
      </c>
      <c r="X45">
        <v>21</v>
      </c>
      <c r="Y45">
        <v>0.27</v>
      </c>
      <c r="Z45">
        <v>42</v>
      </c>
      <c r="AA45">
        <f t="shared" si="3"/>
        <v>0</v>
      </c>
      <c r="AB45">
        <f t="shared" si="4"/>
        <v>0</v>
      </c>
      <c r="AC45">
        <f t="shared" si="5"/>
        <v>0</v>
      </c>
    </row>
    <row r="46" spans="1:29" x14ac:dyDescent="0.2">
      <c r="A46">
        <v>11</v>
      </c>
      <c r="B46" t="s">
        <v>108</v>
      </c>
      <c r="D46">
        <f t="shared" si="6"/>
        <v>0</v>
      </c>
      <c r="E46" t="str">
        <f t="shared" si="1"/>
        <v/>
      </c>
      <c r="F46" s="2">
        <f t="shared" si="2"/>
        <v>0</v>
      </c>
      <c r="AA46">
        <f t="shared" si="3"/>
        <v>0</v>
      </c>
      <c r="AB46">
        <f t="shared" si="4"/>
        <v>0</v>
      </c>
      <c r="AC46">
        <f t="shared" si="5"/>
        <v>0</v>
      </c>
    </row>
    <row r="47" spans="1:29" x14ac:dyDescent="0.2">
      <c r="A47">
        <v>3</v>
      </c>
      <c r="B47" t="s">
        <v>109</v>
      </c>
      <c r="C47" t="s">
        <v>110</v>
      </c>
      <c r="D47">
        <f t="shared" si="6"/>
        <v>0</v>
      </c>
      <c r="E47" t="str">
        <f t="shared" si="1"/>
        <v/>
      </c>
      <c r="F47" s="2">
        <f t="shared" si="2"/>
        <v>0</v>
      </c>
      <c r="G47">
        <v>2018</v>
      </c>
      <c r="H47">
        <v>2018</v>
      </c>
      <c r="I47">
        <v>2018</v>
      </c>
      <c r="J47">
        <v>2018</v>
      </c>
      <c r="K47">
        <v>203</v>
      </c>
      <c r="L47">
        <v>217</v>
      </c>
      <c r="M47">
        <v>0</v>
      </c>
      <c r="N47">
        <v>94</v>
      </c>
      <c r="O47">
        <v>86</v>
      </c>
      <c r="P47">
        <v>93.5</v>
      </c>
      <c r="Q47">
        <v>203</v>
      </c>
      <c r="R47">
        <v>203</v>
      </c>
      <c r="S47">
        <v>203</v>
      </c>
      <c r="T47">
        <v>203</v>
      </c>
      <c r="U47">
        <v>14</v>
      </c>
      <c r="V47">
        <v>10</v>
      </c>
      <c r="W47">
        <v>0.32</v>
      </c>
      <c r="X47">
        <v>14</v>
      </c>
      <c r="Y47">
        <v>0.18</v>
      </c>
      <c r="Z47">
        <v>0</v>
      </c>
      <c r="AA47">
        <f t="shared" si="3"/>
        <v>0</v>
      </c>
      <c r="AB47">
        <f t="shared" si="4"/>
        <v>0</v>
      </c>
      <c r="AC47">
        <f t="shared" si="5"/>
        <v>0</v>
      </c>
    </row>
    <row r="48" spans="1:29" x14ac:dyDescent="0.2">
      <c r="A48">
        <v>32</v>
      </c>
      <c r="B48" t="s">
        <v>111</v>
      </c>
      <c r="C48" t="s">
        <v>112</v>
      </c>
      <c r="D48">
        <v>0</v>
      </c>
      <c r="E48" t="str">
        <f t="shared" si="1"/>
        <v/>
      </c>
      <c r="F48" s="2">
        <f t="shared" si="2"/>
        <v>1</v>
      </c>
      <c r="G48">
        <v>2001</v>
      </c>
      <c r="H48">
        <v>2016</v>
      </c>
      <c r="I48">
        <v>2017</v>
      </c>
      <c r="J48">
        <v>2017</v>
      </c>
      <c r="K48">
        <v>117</v>
      </c>
      <c r="L48">
        <v>217</v>
      </c>
      <c r="M48">
        <v>0</v>
      </c>
      <c r="N48">
        <v>100</v>
      </c>
      <c r="O48">
        <v>41</v>
      </c>
      <c r="P48">
        <v>48.8</v>
      </c>
      <c r="Q48">
        <v>112</v>
      </c>
      <c r="R48">
        <v>110</v>
      </c>
      <c r="S48">
        <v>108</v>
      </c>
      <c r="T48">
        <v>0</v>
      </c>
      <c r="U48">
        <v>100</v>
      </c>
      <c r="V48">
        <v>28</v>
      </c>
      <c r="W48">
        <v>0.9</v>
      </c>
      <c r="X48">
        <v>28</v>
      </c>
      <c r="Y48">
        <v>0.35</v>
      </c>
      <c r="Z48">
        <v>63</v>
      </c>
      <c r="AA48">
        <f t="shared" si="3"/>
        <v>1</v>
      </c>
      <c r="AB48">
        <f t="shared" si="4"/>
        <v>0</v>
      </c>
      <c r="AC48">
        <f t="shared" si="5"/>
        <v>1</v>
      </c>
    </row>
    <row r="49" spans="1:29" x14ac:dyDescent="0.2">
      <c r="A49">
        <v>11</v>
      </c>
      <c r="B49" t="s">
        <v>113</v>
      </c>
      <c r="D49">
        <f t="shared" ref="D49:D57" si="7">F49</f>
        <v>0</v>
      </c>
      <c r="E49" t="str">
        <f t="shared" si="1"/>
        <v/>
      </c>
      <c r="F49" s="2">
        <f t="shared" si="2"/>
        <v>0</v>
      </c>
      <c r="AA49">
        <f t="shared" si="3"/>
        <v>0</v>
      </c>
      <c r="AB49">
        <f t="shared" si="4"/>
        <v>0</v>
      </c>
      <c r="AC49">
        <f t="shared" si="5"/>
        <v>0</v>
      </c>
    </row>
    <row r="50" spans="1:29" x14ac:dyDescent="0.2">
      <c r="A50">
        <v>2</v>
      </c>
      <c r="B50" t="s">
        <v>114</v>
      </c>
      <c r="C50" t="s">
        <v>115</v>
      </c>
      <c r="D50">
        <f t="shared" si="7"/>
        <v>0</v>
      </c>
      <c r="E50" t="str">
        <f t="shared" si="1"/>
        <v/>
      </c>
      <c r="F50" s="2">
        <f t="shared" si="2"/>
        <v>0</v>
      </c>
      <c r="AA50">
        <f t="shared" si="3"/>
        <v>0</v>
      </c>
      <c r="AB50">
        <f t="shared" si="4"/>
        <v>0</v>
      </c>
      <c r="AC50">
        <f t="shared" si="5"/>
        <v>0</v>
      </c>
    </row>
    <row r="51" spans="1:29" x14ac:dyDescent="0.2">
      <c r="A51">
        <v>11</v>
      </c>
      <c r="B51" t="s">
        <v>116</v>
      </c>
      <c r="D51">
        <f t="shared" si="7"/>
        <v>0</v>
      </c>
      <c r="E51" t="str">
        <f t="shared" si="1"/>
        <v/>
      </c>
      <c r="F51" s="2">
        <f t="shared" si="2"/>
        <v>0</v>
      </c>
      <c r="AA51">
        <f t="shared" si="3"/>
        <v>0</v>
      </c>
      <c r="AB51">
        <f t="shared" si="4"/>
        <v>0</v>
      </c>
      <c r="AC51">
        <f t="shared" si="5"/>
        <v>0</v>
      </c>
    </row>
    <row r="52" spans="1:29" x14ac:dyDescent="0.2">
      <c r="A52">
        <v>2</v>
      </c>
      <c r="B52" t="s">
        <v>117</v>
      </c>
      <c r="C52" t="s">
        <v>118</v>
      </c>
      <c r="D52">
        <f t="shared" si="7"/>
        <v>0</v>
      </c>
      <c r="E52" t="str">
        <f t="shared" si="1"/>
        <v/>
      </c>
      <c r="F52" s="2">
        <f t="shared" si="2"/>
        <v>0</v>
      </c>
      <c r="G52">
        <v>2006</v>
      </c>
      <c r="H52">
        <v>2013</v>
      </c>
      <c r="I52">
        <v>2013</v>
      </c>
      <c r="J52">
        <v>2018</v>
      </c>
      <c r="K52">
        <v>139</v>
      </c>
      <c r="L52">
        <v>217</v>
      </c>
      <c r="M52">
        <v>0</v>
      </c>
      <c r="N52">
        <v>15</v>
      </c>
      <c r="O52">
        <v>5</v>
      </c>
      <c r="P52">
        <v>47</v>
      </c>
      <c r="Q52">
        <v>125</v>
      </c>
      <c r="R52">
        <v>54</v>
      </c>
      <c r="S52">
        <v>35</v>
      </c>
      <c r="T52">
        <v>7</v>
      </c>
      <c r="U52">
        <v>78</v>
      </c>
      <c r="V52">
        <v>24</v>
      </c>
      <c r="W52">
        <v>0.77</v>
      </c>
      <c r="X52">
        <v>60</v>
      </c>
      <c r="Y52">
        <v>0.76</v>
      </c>
      <c r="Z52">
        <v>13</v>
      </c>
      <c r="AA52">
        <f t="shared" si="3"/>
        <v>0</v>
      </c>
      <c r="AB52">
        <f t="shared" si="4"/>
        <v>0</v>
      </c>
      <c r="AC52">
        <f t="shared" si="5"/>
        <v>0</v>
      </c>
    </row>
    <row r="53" spans="1:29" x14ac:dyDescent="0.2">
      <c r="A53">
        <v>2</v>
      </c>
      <c r="B53" t="s">
        <v>119</v>
      </c>
      <c r="C53" t="s">
        <v>120</v>
      </c>
      <c r="D53">
        <f t="shared" si="7"/>
        <v>0</v>
      </c>
      <c r="E53" t="str">
        <f t="shared" si="1"/>
        <v/>
      </c>
      <c r="F53" s="2">
        <f t="shared" si="2"/>
        <v>0</v>
      </c>
      <c r="G53">
        <v>2018</v>
      </c>
      <c r="H53">
        <v>2018</v>
      </c>
      <c r="I53">
        <v>2018</v>
      </c>
      <c r="J53">
        <v>2018</v>
      </c>
      <c r="K53">
        <v>190</v>
      </c>
      <c r="L53">
        <v>217</v>
      </c>
      <c r="M53">
        <v>0</v>
      </c>
      <c r="N53">
        <v>31</v>
      </c>
      <c r="O53">
        <v>26</v>
      </c>
      <c r="P53">
        <v>87.6</v>
      </c>
      <c r="Q53">
        <v>190</v>
      </c>
      <c r="R53">
        <v>190</v>
      </c>
      <c r="S53">
        <v>190</v>
      </c>
      <c r="T53">
        <v>190</v>
      </c>
      <c r="U53">
        <v>27</v>
      </c>
      <c r="V53">
        <v>18</v>
      </c>
      <c r="W53">
        <v>0.57999999999999996</v>
      </c>
      <c r="X53">
        <v>21</v>
      </c>
      <c r="Y53">
        <v>0.27</v>
      </c>
      <c r="Z53">
        <v>3</v>
      </c>
      <c r="AA53">
        <f t="shared" si="3"/>
        <v>0</v>
      </c>
      <c r="AB53">
        <f t="shared" si="4"/>
        <v>0</v>
      </c>
      <c r="AC53">
        <f t="shared" si="5"/>
        <v>0</v>
      </c>
    </row>
    <row r="54" spans="1:29" x14ac:dyDescent="0.2">
      <c r="A54">
        <v>2</v>
      </c>
      <c r="B54" t="s">
        <v>121</v>
      </c>
      <c r="C54" t="s">
        <v>122</v>
      </c>
      <c r="D54">
        <f t="shared" si="7"/>
        <v>0</v>
      </c>
      <c r="E54" t="str">
        <f t="shared" si="1"/>
        <v/>
      </c>
      <c r="F54" s="2">
        <f t="shared" si="2"/>
        <v>0</v>
      </c>
      <c r="G54">
        <v>2018</v>
      </c>
      <c r="H54">
        <v>2018</v>
      </c>
      <c r="I54">
        <v>2018</v>
      </c>
      <c r="J54">
        <v>2018</v>
      </c>
      <c r="K54">
        <v>190</v>
      </c>
      <c r="L54">
        <v>217</v>
      </c>
      <c r="M54">
        <v>0</v>
      </c>
      <c r="N54">
        <v>84</v>
      </c>
      <c r="O54">
        <v>66</v>
      </c>
      <c r="P54">
        <v>87.6</v>
      </c>
      <c r="Q54">
        <v>190</v>
      </c>
      <c r="R54">
        <v>190</v>
      </c>
      <c r="S54">
        <v>190</v>
      </c>
      <c r="T54">
        <v>190</v>
      </c>
      <c r="U54">
        <v>27</v>
      </c>
      <c r="V54">
        <v>18</v>
      </c>
      <c r="W54">
        <v>0.57999999999999996</v>
      </c>
      <c r="X54">
        <v>21</v>
      </c>
      <c r="Y54">
        <v>0.27</v>
      </c>
      <c r="Z54">
        <v>3</v>
      </c>
      <c r="AA54">
        <f t="shared" si="3"/>
        <v>0</v>
      </c>
      <c r="AB54">
        <f t="shared" si="4"/>
        <v>0</v>
      </c>
      <c r="AC54">
        <f t="shared" si="5"/>
        <v>0</v>
      </c>
    </row>
    <row r="55" spans="1:29" x14ac:dyDescent="0.2">
      <c r="A55">
        <v>2</v>
      </c>
      <c r="B55" t="s">
        <v>123</v>
      </c>
      <c r="C55" t="s">
        <v>124</v>
      </c>
      <c r="D55">
        <f t="shared" si="7"/>
        <v>0</v>
      </c>
      <c r="E55" t="str">
        <f t="shared" si="1"/>
        <v/>
      </c>
      <c r="F55" s="2">
        <f t="shared" si="2"/>
        <v>0</v>
      </c>
      <c r="G55">
        <v>2018</v>
      </c>
      <c r="H55">
        <v>2018</v>
      </c>
      <c r="I55">
        <v>2018</v>
      </c>
      <c r="J55">
        <v>2018</v>
      </c>
      <c r="K55">
        <v>189</v>
      </c>
      <c r="L55">
        <v>217</v>
      </c>
      <c r="M55">
        <v>0</v>
      </c>
      <c r="N55">
        <v>73</v>
      </c>
      <c r="O55">
        <v>59</v>
      </c>
      <c r="P55">
        <v>87.1</v>
      </c>
      <c r="Q55">
        <v>189</v>
      </c>
      <c r="R55">
        <v>189</v>
      </c>
      <c r="S55">
        <v>189</v>
      </c>
      <c r="T55">
        <v>189</v>
      </c>
      <c r="U55">
        <v>28</v>
      </c>
      <c r="V55">
        <v>18</v>
      </c>
      <c r="W55">
        <v>0.57999999999999996</v>
      </c>
      <c r="X55">
        <v>21</v>
      </c>
      <c r="Y55">
        <v>0.27</v>
      </c>
      <c r="Z55">
        <v>4</v>
      </c>
      <c r="AA55">
        <f t="shared" si="3"/>
        <v>0</v>
      </c>
      <c r="AB55">
        <f t="shared" si="4"/>
        <v>0</v>
      </c>
      <c r="AC55">
        <f t="shared" si="5"/>
        <v>0</v>
      </c>
    </row>
    <row r="56" spans="1:29" x14ac:dyDescent="0.2">
      <c r="A56">
        <v>2</v>
      </c>
      <c r="B56" t="s">
        <v>125</v>
      </c>
      <c r="C56" t="s">
        <v>126</v>
      </c>
      <c r="D56">
        <f t="shared" si="7"/>
        <v>0</v>
      </c>
      <c r="E56" t="str">
        <f t="shared" si="1"/>
        <v/>
      </c>
      <c r="F56" s="2">
        <f t="shared" si="2"/>
        <v>0</v>
      </c>
      <c r="G56">
        <v>2016</v>
      </c>
      <c r="H56">
        <v>2016</v>
      </c>
      <c r="I56">
        <v>2016</v>
      </c>
      <c r="J56">
        <v>2016</v>
      </c>
      <c r="K56">
        <v>196</v>
      </c>
      <c r="L56">
        <v>217</v>
      </c>
      <c r="M56">
        <v>0</v>
      </c>
      <c r="N56">
        <v>82</v>
      </c>
      <c r="O56">
        <v>73</v>
      </c>
      <c r="P56">
        <v>80.3</v>
      </c>
      <c r="Q56">
        <v>196</v>
      </c>
      <c r="R56">
        <v>196</v>
      </c>
      <c r="S56">
        <v>196</v>
      </c>
      <c r="T56">
        <v>0</v>
      </c>
      <c r="U56">
        <v>21</v>
      </c>
      <c r="V56">
        <v>13</v>
      </c>
      <c r="W56">
        <v>0.42</v>
      </c>
      <c r="X56">
        <v>19</v>
      </c>
      <c r="Y56">
        <v>0.24</v>
      </c>
      <c r="Z56">
        <v>1</v>
      </c>
      <c r="AA56">
        <f t="shared" si="3"/>
        <v>0</v>
      </c>
      <c r="AB56">
        <f t="shared" si="4"/>
        <v>0</v>
      </c>
      <c r="AC56">
        <f t="shared" si="5"/>
        <v>0</v>
      </c>
    </row>
    <row r="57" spans="1:29" x14ac:dyDescent="0.2">
      <c r="A57">
        <v>2</v>
      </c>
      <c r="B57" t="s">
        <v>127</v>
      </c>
      <c r="C57" t="s">
        <v>128</v>
      </c>
      <c r="D57">
        <f t="shared" si="7"/>
        <v>0</v>
      </c>
      <c r="E57" t="str">
        <f t="shared" si="1"/>
        <v/>
      </c>
      <c r="F57" s="2">
        <f t="shared" si="2"/>
        <v>0</v>
      </c>
      <c r="G57">
        <v>2001</v>
      </c>
      <c r="H57">
        <v>2016</v>
      </c>
      <c r="I57">
        <v>2017</v>
      </c>
      <c r="J57">
        <v>2017</v>
      </c>
      <c r="K57">
        <v>147</v>
      </c>
      <c r="L57">
        <v>217</v>
      </c>
      <c r="M57">
        <v>0</v>
      </c>
      <c r="N57">
        <v>100</v>
      </c>
      <c r="O57">
        <v>48</v>
      </c>
      <c r="P57">
        <v>61.3</v>
      </c>
      <c r="Q57">
        <v>145</v>
      </c>
      <c r="R57">
        <v>138</v>
      </c>
      <c r="S57">
        <v>125</v>
      </c>
      <c r="T57">
        <v>0</v>
      </c>
      <c r="U57">
        <v>70</v>
      </c>
      <c r="V57">
        <v>24</v>
      </c>
      <c r="W57">
        <v>0.77</v>
      </c>
      <c r="X57">
        <v>23</v>
      </c>
      <c r="Y57">
        <v>0.28999999999999998</v>
      </c>
      <c r="Z57">
        <v>39</v>
      </c>
      <c r="AA57">
        <f t="shared" si="3"/>
        <v>0</v>
      </c>
      <c r="AB57">
        <f t="shared" si="4"/>
        <v>0</v>
      </c>
      <c r="AC57">
        <f t="shared" si="5"/>
        <v>0</v>
      </c>
    </row>
    <row r="58" spans="1:29" x14ac:dyDescent="0.2">
      <c r="A58">
        <v>2</v>
      </c>
      <c r="B58" t="s">
        <v>129</v>
      </c>
      <c r="C58" t="s">
        <v>130</v>
      </c>
      <c r="D58">
        <v>0</v>
      </c>
      <c r="E58" t="str">
        <f t="shared" si="1"/>
        <v/>
      </c>
      <c r="F58" s="2">
        <f t="shared" si="2"/>
        <v>1</v>
      </c>
      <c r="G58">
        <v>2002</v>
      </c>
      <c r="H58">
        <v>2016</v>
      </c>
      <c r="I58">
        <v>2017</v>
      </c>
      <c r="J58">
        <v>2017</v>
      </c>
      <c r="K58">
        <v>140</v>
      </c>
      <c r="L58">
        <v>217</v>
      </c>
      <c r="M58">
        <v>0</v>
      </c>
      <c r="N58">
        <v>100</v>
      </c>
      <c r="O58">
        <v>45</v>
      </c>
      <c r="P58">
        <v>57.9</v>
      </c>
      <c r="Q58">
        <v>137</v>
      </c>
      <c r="R58">
        <v>128</v>
      </c>
      <c r="S58">
        <v>118</v>
      </c>
      <c r="T58">
        <v>0</v>
      </c>
      <c r="U58">
        <v>77</v>
      </c>
      <c r="V58">
        <v>28</v>
      </c>
      <c r="W58">
        <v>0.9</v>
      </c>
      <c r="X58">
        <v>25</v>
      </c>
      <c r="Y58">
        <v>0.32</v>
      </c>
      <c r="Z58">
        <v>42</v>
      </c>
      <c r="AA58">
        <f t="shared" si="3"/>
        <v>1</v>
      </c>
      <c r="AB58">
        <f t="shared" si="4"/>
        <v>0</v>
      </c>
      <c r="AC58">
        <f t="shared" si="5"/>
        <v>1</v>
      </c>
    </row>
    <row r="59" spans="1:29" x14ac:dyDescent="0.2">
      <c r="A59">
        <v>2</v>
      </c>
      <c r="B59" t="s">
        <v>131</v>
      </c>
      <c r="C59" t="s">
        <v>132</v>
      </c>
      <c r="D59">
        <f>F59</f>
        <v>0</v>
      </c>
      <c r="E59" t="str">
        <f t="shared" si="1"/>
        <v/>
      </c>
      <c r="F59" s="2">
        <f t="shared" si="2"/>
        <v>0</v>
      </c>
      <c r="G59">
        <v>2004</v>
      </c>
      <c r="H59">
        <v>2017</v>
      </c>
      <c r="I59">
        <v>2018</v>
      </c>
      <c r="J59">
        <v>2018</v>
      </c>
      <c r="K59">
        <v>214</v>
      </c>
      <c r="L59">
        <v>217</v>
      </c>
      <c r="M59">
        <v>0</v>
      </c>
      <c r="N59">
        <v>100</v>
      </c>
      <c r="O59">
        <v>93</v>
      </c>
      <c r="P59">
        <v>95.4</v>
      </c>
      <c r="Q59">
        <v>209</v>
      </c>
      <c r="R59">
        <v>207</v>
      </c>
      <c r="S59">
        <v>204</v>
      </c>
      <c r="T59">
        <v>170</v>
      </c>
      <c r="U59">
        <v>3</v>
      </c>
      <c r="V59">
        <v>2</v>
      </c>
      <c r="W59">
        <v>0.06</v>
      </c>
      <c r="X59">
        <v>3</v>
      </c>
      <c r="Y59">
        <v>0.04</v>
      </c>
      <c r="Z59">
        <v>0</v>
      </c>
      <c r="AA59">
        <f t="shared" si="3"/>
        <v>0</v>
      </c>
      <c r="AB59">
        <f t="shared" si="4"/>
        <v>0</v>
      </c>
      <c r="AC59">
        <f t="shared" si="5"/>
        <v>0</v>
      </c>
    </row>
    <row r="60" spans="1:29" x14ac:dyDescent="0.2">
      <c r="A60">
        <v>11</v>
      </c>
      <c r="B60" t="s">
        <v>133</v>
      </c>
      <c r="D60">
        <f>F60</f>
        <v>0</v>
      </c>
      <c r="E60" t="str">
        <f t="shared" si="1"/>
        <v/>
      </c>
      <c r="F60" s="2">
        <f t="shared" si="2"/>
        <v>0</v>
      </c>
      <c r="AA60">
        <f t="shared" si="3"/>
        <v>0</v>
      </c>
      <c r="AB60">
        <f t="shared" si="4"/>
        <v>0</v>
      </c>
      <c r="AC60">
        <f t="shared" si="5"/>
        <v>0</v>
      </c>
    </row>
    <row r="61" spans="1:29" x14ac:dyDescent="0.2">
      <c r="A61">
        <v>2</v>
      </c>
      <c r="B61" t="s">
        <v>134</v>
      </c>
      <c r="C61" t="s">
        <v>135</v>
      </c>
      <c r="D61">
        <f>F61</f>
        <v>0</v>
      </c>
      <c r="E61" t="str">
        <f t="shared" si="1"/>
        <v/>
      </c>
      <c r="F61" s="2">
        <f t="shared" si="2"/>
        <v>0</v>
      </c>
      <c r="G61">
        <v>2010</v>
      </c>
      <c r="H61">
        <v>2018</v>
      </c>
      <c r="I61">
        <v>2018</v>
      </c>
      <c r="J61">
        <v>2018</v>
      </c>
      <c r="K61">
        <v>207</v>
      </c>
      <c r="L61">
        <v>217</v>
      </c>
      <c r="M61">
        <v>0</v>
      </c>
      <c r="N61">
        <v>100</v>
      </c>
      <c r="O61">
        <v>76</v>
      </c>
      <c r="P61">
        <v>93.9</v>
      </c>
      <c r="Q61">
        <v>207</v>
      </c>
      <c r="R61">
        <v>206</v>
      </c>
      <c r="S61">
        <v>200</v>
      </c>
      <c r="T61">
        <v>169</v>
      </c>
      <c r="U61">
        <v>10</v>
      </c>
      <c r="V61">
        <v>6</v>
      </c>
      <c r="W61">
        <v>0.19</v>
      </c>
      <c r="X61">
        <v>6</v>
      </c>
      <c r="Y61">
        <v>0.08</v>
      </c>
      <c r="Z61">
        <v>3</v>
      </c>
      <c r="AA61">
        <f t="shared" si="3"/>
        <v>0</v>
      </c>
      <c r="AB61">
        <f t="shared" si="4"/>
        <v>0</v>
      </c>
      <c r="AC61">
        <f t="shared" si="5"/>
        <v>0</v>
      </c>
    </row>
    <row r="62" spans="1:29" x14ac:dyDescent="0.2">
      <c r="A62">
        <v>11</v>
      </c>
      <c r="B62" t="s">
        <v>136</v>
      </c>
      <c r="D62">
        <f>F62</f>
        <v>0</v>
      </c>
      <c r="E62" t="str">
        <f t="shared" si="1"/>
        <v/>
      </c>
      <c r="F62" s="2">
        <f t="shared" si="2"/>
        <v>0</v>
      </c>
      <c r="AA62">
        <f t="shared" si="3"/>
        <v>0</v>
      </c>
      <c r="AB62">
        <f t="shared" si="4"/>
        <v>0</v>
      </c>
      <c r="AC62">
        <f t="shared" si="5"/>
        <v>0</v>
      </c>
    </row>
    <row r="63" spans="1:29" x14ac:dyDescent="0.2">
      <c r="A63">
        <v>2</v>
      </c>
      <c r="B63" t="s">
        <v>137</v>
      </c>
      <c r="C63" t="s">
        <v>138</v>
      </c>
      <c r="D63">
        <f>F63</f>
        <v>0</v>
      </c>
      <c r="E63" t="str">
        <f t="shared" si="1"/>
        <v/>
      </c>
      <c r="F63" s="2">
        <f t="shared" si="2"/>
        <v>0</v>
      </c>
      <c r="G63">
        <v>2004</v>
      </c>
      <c r="H63">
        <v>2017</v>
      </c>
      <c r="I63">
        <v>2017</v>
      </c>
      <c r="J63">
        <v>2018</v>
      </c>
      <c r="K63">
        <v>210</v>
      </c>
      <c r="L63">
        <v>217</v>
      </c>
      <c r="M63">
        <v>0</v>
      </c>
      <c r="N63">
        <v>100</v>
      </c>
      <c r="O63">
        <v>89</v>
      </c>
      <c r="P63">
        <v>92.8</v>
      </c>
      <c r="Q63">
        <v>209</v>
      </c>
      <c r="R63">
        <v>208</v>
      </c>
      <c r="S63">
        <v>208</v>
      </c>
      <c r="T63">
        <v>73</v>
      </c>
      <c r="U63">
        <v>7</v>
      </c>
      <c r="V63">
        <v>6</v>
      </c>
      <c r="W63">
        <v>0.19</v>
      </c>
      <c r="X63">
        <v>6</v>
      </c>
      <c r="Y63">
        <v>0.08</v>
      </c>
      <c r="Z63">
        <v>0</v>
      </c>
      <c r="AA63">
        <f t="shared" si="3"/>
        <v>0</v>
      </c>
      <c r="AB63">
        <f t="shared" si="4"/>
        <v>0</v>
      </c>
      <c r="AC63">
        <f t="shared" si="5"/>
        <v>0</v>
      </c>
    </row>
    <row r="64" spans="1:29" x14ac:dyDescent="0.2">
      <c r="A64">
        <v>2</v>
      </c>
      <c r="B64" t="s">
        <v>139</v>
      </c>
      <c r="C64" t="s">
        <v>140</v>
      </c>
      <c r="D64">
        <v>0</v>
      </c>
      <c r="E64" t="str">
        <f t="shared" si="1"/>
        <v/>
      </c>
      <c r="F64" s="2">
        <f t="shared" si="2"/>
        <v>1</v>
      </c>
      <c r="G64">
        <v>2003</v>
      </c>
      <c r="H64">
        <v>2018</v>
      </c>
      <c r="I64">
        <v>2018</v>
      </c>
      <c r="J64">
        <v>2018</v>
      </c>
      <c r="K64">
        <v>163</v>
      </c>
      <c r="L64">
        <v>217</v>
      </c>
      <c r="M64">
        <v>0</v>
      </c>
      <c r="N64">
        <v>100</v>
      </c>
      <c r="O64">
        <v>69</v>
      </c>
      <c r="P64">
        <v>73.400000000000006</v>
      </c>
      <c r="Q64">
        <v>161</v>
      </c>
      <c r="R64">
        <v>158</v>
      </c>
      <c r="S64">
        <v>153</v>
      </c>
      <c r="T64">
        <v>150</v>
      </c>
      <c r="U64">
        <v>54</v>
      </c>
      <c r="V64">
        <v>30</v>
      </c>
      <c r="W64">
        <v>0.97</v>
      </c>
      <c r="X64">
        <v>31</v>
      </c>
      <c r="Y64">
        <v>0.39</v>
      </c>
      <c r="Z64">
        <v>13</v>
      </c>
      <c r="AA64">
        <f t="shared" si="3"/>
        <v>1</v>
      </c>
      <c r="AB64">
        <f t="shared" si="4"/>
        <v>0</v>
      </c>
      <c r="AC64">
        <f t="shared" si="5"/>
        <v>1</v>
      </c>
    </row>
    <row r="65" spans="1:29" x14ac:dyDescent="0.2">
      <c r="A65">
        <v>2</v>
      </c>
      <c r="B65" t="s">
        <v>141</v>
      </c>
      <c r="C65" t="s">
        <v>142</v>
      </c>
      <c r="D65">
        <f t="shared" ref="D65:D72" si="8">F65</f>
        <v>0</v>
      </c>
      <c r="E65" t="str">
        <f t="shared" si="1"/>
        <v/>
      </c>
      <c r="F65" s="2">
        <f t="shared" si="2"/>
        <v>0</v>
      </c>
      <c r="G65">
        <v>2000</v>
      </c>
      <c r="H65">
        <v>2017</v>
      </c>
      <c r="I65">
        <v>2018</v>
      </c>
      <c r="J65">
        <v>2018</v>
      </c>
      <c r="K65">
        <v>199</v>
      </c>
      <c r="L65">
        <v>217</v>
      </c>
      <c r="M65">
        <v>0</v>
      </c>
      <c r="N65">
        <v>100</v>
      </c>
      <c r="O65">
        <v>84</v>
      </c>
      <c r="P65">
        <v>87.9</v>
      </c>
      <c r="Q65">
        <v>196</v>
      </c>
      <c r="R65">
        <v>193</v>
      </c>
      <c r="S65">
        <v>188</v>
      </c>
      <c r="T65">
        <v>130</v>
      </c>
      <c r="U65">
        <v>18</v>
      </c>
      <c r="V65">
        <v>11</v>
      </c>
      <c r="W65">
        <v>0.35</v>
      </c>
      <c r="X65">
        <v>13</v>
      </c>
      <c r="Y65">
        <v>0.16</v>
      </c>
      <c r="Z65">
        <v>4</v>
      </c>
      <c r="AA65">
        <f t="shared" si="3"/>
        <v>0</v>
      </c>
      <c r="AB65">
        <f t="shared" si="4"/>
        <v>0</v>
      </c>
      <c r="AC65">
        <f t="shared" si="5"/>
        <v>0</v>
      </c>
    </row>
    <row r="66" spans="1:29" x14ac:dyDescent="0.2">
      <c r="A66">
        <v>2</v>
      </c>
      <c r="B66" t="s">
        <v>143</v>
      </c>
      <c r="C66" t="s">
        <v>144</v>
      </c>
      <c r="D66">
        <f t="shared" si="8"/>
        <v>0</v>
      </c>
      <c r="E66" t="str">
        <f t="shared" si="1"/>
        <v/>
      </c>
      <c r="F66" s="2">
        <f t="shared" si="2"/>
        <v>0</v>
      </c>
      <c r="G66">
        <v>2000</v>
      </c>
      <c r="H66">
        <v>2017</v>
      </c>
      <c r="I66">
        <v>2018</v>
      </c>
      <c r="J66">
        <v>2018</v>
      </c>
      <c r="K66">
        <v>202</v>
      </c>
      <c r="L66">
        <v>217</v>
      </c>
      <c r="M66">
        <v>0</v>
      </c>
      <c r="N66">
        <v>100</v>
      </c>
      <c r="O66">
        <v>86</v>
      </c>
      <c r="P66">
        <v>88.9</v>
      </c>
      <c r="Q66">
        <v>196</v>
      </c>
      <c r="R66">
        <v>194</v>
      </c>
      <c r="S66">
        <v>188</v>
      </c>
      <c r="T66">
        <v>137</v>
      </c>
      <c r="U66">
        <v>15</v>
      </c>
      <c r="V66">
        <v>9</v>
      </c>
      <c r="W66">
        <v>0.28999999999999998</v>
      </c>
      <c r="X66">
        <v>12</v>
      </c>
      <c r="Y66">
        <v>0.15</v>
      </c>
      <c r="Z66">
        <v>2</v>
      </c>
      <c r="AA66">
        <f t="shared" si="3"/>
        <v>0</v>
      </c>
      <c r="AB66">
        <f t="shared" si="4"/>
        <v>0</v>
      </c>
      <c r="AC66">
        <f t="shared" si="5"/>
        <v>0</v>
      </c>
    </row>
    <row r="67" spans="1:29" x14ac:dyDescent="0.2">
      <c r="A67">
        <v>59</v>
      </c>
      <c r="B67" t="s">
        <v>145</v>
      </c>
      <c r="C67" t="s">
        <v>146</v>
      </c>
      <c r="D67">
        <f t="shared" si="8"/>
        <v>0</v>
      </c>
      <c r="E67" t="str">
        <f t="shared" ref="E67:E130" si="9">IF(Y67&gt;Y$137,1,"")</f>
        <v/>
      </c>
      <c r="F67" s="2">
        <f t="shared" ref="F67:F130" si="10">IF(AND(W67&gt;W$137,J67&gt;2014),1,0)</f>
        <v>0</v>
      </c>
      <c r="G67">
        <v>2014</v>
      </c>
      <c r="H67">
        <v>2014</v>
      </c>
      <c r="I67">
        <v>2014</v>
      </c>
      <c r="J67">
        <v>2014</v>
      </c>
      <c r="K67">
        <v>141</v>
      </c>
      <c r="L67">
        <v>217</v>
      </c>
      <c r="M67">
        <v>0</v>
      </c>
      <c r="N67">
        <v>26</v>
      </c>
      <c r="O67">
        <v>16</v>
      </c>
      <c r="P67">
        <v>50.5</v>
      </c>
      <c r="Q67">
        <v>141</v>
      </c>
      <c r="R67">
        <v>141</v>
      </c>
      <c r="S67">
        <v>0</v>
      </c>
      <c r="T67">
        <v>0</v>
      </c>
      <c r="U67">
        <v>76</v>
      </c>
      <c r="V67">
        <v>31</v>
      </c>
      <c r="W67">
        <v>1</v>
      </c>
      <c r="X67">
        <v>37</v>
      </c>
      <c r="Y67">
        <v>0.47</v>
      </c>
      <c r="Z67">
        <v>29</v>
      </c>
      <c r="AA67">
        <f t="shared" ref="AA67:AA128" si="11">IF(AND(OR(W67&gt;=W$137),J67&gt;2014),1,0)</f>
        <v>0</v>
      </c>
      <c r="AB67">
        <f t="shared" ref="AB67:AB130" si="12">IF(AND(OR(Y67&gt;=Y$137),J67&gt;2014),1,0)</f>
        <v>0</v>
      </c>
      <c r="AC67">
        <f t="shared" ref="AC67:AC130" si="13">MIN(SUM(AA67:AB67),1)</f>
        <v>0</v>
      </c>
    </row>
    <row r="68" spans="1:29" x14ac:dyDescent="0.2">
      <c r="A68">
        <v>59</v>
      </c>
      <c r="B68" t="s">
        <v>147</v>
      </c>
      <c r="C68" t="s">
        <v>148</v>
      </c>
      <c r="D68">
        <f t="shared" si="8"/>
        <v>0</v>
      </c>
      <c r="E68" t="str">
        <f t="shared" si="9"/>
        <v/>
      </c>
      <c r="F68" s="2">
        <f t="shared" si="10"/>
        <v>0</v>
      </c>
      <c r="G68">
        <v>2014</v>
      </c>
      <c r="H68">
        <v>2014</v>
      </c>
      <c r="I68">
        <v>2014</v>
      </c>
      <c r="J68">
        <v>2014</v>
      </c>
      <c r="K68">
        <v>117</v>
      </c>
      <c r="L68">
        <v>217</v>
      </c>
      <c r="M68">
        <v>0</v>
      </c>
      <c r="N68">
        <v>26</v>
      </c>
      <c r="O68">
        <v>13</v>
      </c>
      <c r="P68">
        <v>41.9</v>
      </c>
      <c r="Q68">
        <v>117</v>
      </c>
      <c r="R68">
        <v>117</v>
      </c>
      <c r="S68">
        <v>0</v>
      </c>
      <c r="T68">
        <v>0</v>
      </c>
      <c r="U68">
        <v>100</v>
      </c>
      <c r="V68">
        <v>31</v>
      </c>
      <c r="W68">
        <v>1</v>
      </c>
      <c r="X68">
        <v>37</v>
      </c>
      <c r="Y68">
        <v>0.47</v>
      </c>
      <c r="Z68">
        <v>53</v>
      </c>
      <c r="AA68">
        <f t="shared" si="11"/>
        <v>0</v>
      </c>
      <c r="AB68">
        <f t="shared" si="12"/>
        <v>0</v>
      </c>
      <c r="AC68">
        <f t="shared" si="13"/>
        <v>0</v>
      </c>
    </row>
    <row r="69" spans="1:29" x14ac:dyDescent="0.2">
      <c r="A69">
        <v>59</v>
      </c>
      <c r="B69" t="s">
        <v>149</v>
      </c>
      <c r="C69" t="s">
        <v>150</v>
      </c>
      <c r="D69">
        <f t="shared" si="8"/>
        <v>0</v>
      </c>
      <c r="E69" t="str">
        <f t="shared" si="9"/>
        <v/>
      </c>
      <c r="F69" s="2">
        <f t="shared" si="10"/>
        <v>0</v>
      </c>
      <c r="G69">
        <v>2014</v>
      </c>
      <c r="H69">
        <v>2014</v>
      </c>
      <c r="I69">
        <v>2014</v>
      </c>
      <c r="J69">
        <v>2014</v>
      </c>
      <c r="K69">
        <v>118</v>
      </c>
      <c r="L69">
        <v>217</v>
      </c>
      <c r="M69">
        <v>0</v>
      </c>
      <c r="N69">
        <v>26</v>
      </c>
      <c r="O69">
        <v>13</v>
      </c>
      <c r="P69">
        <v>42.3</v>
      </c>
      <c r="Q69">
        <v>118</v>
      </c>
      <c r="R69">
        <v>118</v>
      </c>
      <c r="S69">
        <v>0</v>
      </c>
      <c r="T69">
        <v>0</v>
      </c>
      <c r="U69">
        <v>99</v>
      </c>
      <c r="V69">
        <v>31</v>
      </c>
      <c r="W69">
        <v>1</v>
      </c>
      <c r="X69">
        <v>37</v>
      </c>
      <c r="Y69">
        <v>0.47</v>
      </c>
      <c r="Z69">
        <v>52</v>
      </c>
      <c r="AA69">
        <f t="shared" si="11"/>
        <v>0</v>
      </c>
      <c r="AB69">
        <f t="shared" si="12"/>
        <v>0</v>
      </c>
      <c r="AC69">
        <f t="shared" si="13"/>
        <v>0</v>
      </c>
    </row>
    <row r="70" spans="1:29" x14ac:dyDescent="0.2">
      <c r="A70">
        <v>2</v>
      </c>
      <c r="B70" t="s">
        <v>151</v>
      </c>
      <c r="C70" t="s">
        <v>152</v>
      </c>
      <c r="D70">
        <f t="shared" si="8"/>
        <v>0</v>
      </c>
      <c r="E70" t="str">
        <f t="shared" si="9"/>
        <v/>
      </c>
      <c r="F70" s="2">
        <f t="shared" si="10"/>
        <v>0</v>
      </c>
      <c r="G70">
        <v>2000</v>
      </c>
      <c r="H70">
        <v>2017</v>
      </c>
      <c r="I70">
        <v>2017</v>
      </c>
      <c r="J70">
        <v>2017</v>
      </c>
      <c r="K70">
        <v>184</v>
      </c>
      <c r="L70">
        <v>217</v>
      </c>
      <c r="M70">
        <v>0</v>
      </c>
      <c r="N70">
        <v>100</v>
      </c>
      <c r="O70">
        <v>80</v>
      </c>
      <c r="P70">
        <v>78.2</v>
      </c>
      <c r="Q70">
        <v>180</v>
      </c>
      <c r="R70">
        <v>178</v>
      </c>
      <c r="S70">
        <v>176</v>
      </c>
      <c r="T70">
        <v>0</v>
      </c>
      <c r="U70">
        <v>33</v>
      </c>
      <c r="V70">
        <v>23</v>
      </c>
      <c r="W70">
        <v>0.74</v>
      </c>
      <c r="X70">
        <v>25</v>
      </c>
      <c r="Y70">
        <v>0.32</v>
      </c>
      <c r="Z70">
        <v>3</v>
      </c>
      <c r="AA70">
        <f t="shared" si="11"/>
        <v>0</v>
      </c>
      <c r="AB70">
        <f t="shared" si="12"/>
        <v>0</v>
      </c>
      <c r="AC70">
        <f t="shared" si="13"/>
        <v>0</v>
      </c>
    </row>
    <row r="71" spans="1:29" x14ac:dyDescent="0.2">
      <c r="A71">
        <v>2</v>
      </c>
      <c r="B71" t="s">
        <v>153</v>
      </c>
      <c r="C71" t="s">
        <v>154</v>
      </c>
      <c r="D71">
        <f t="shared" si="8"/>
        <v>0</v>
      </c>
      <c r="E71" t="str">
        <f t="shared" si="9"/>
        <v/>
      </c>
      <c r="F71" s="2">
        <f t="shared" si="10"/>
        <v>0</v>
      </c>
      <c r="G71">
        <v>2017</v>
      </c>
      <c r="H71">
        <v>2017</v>
      </c>
      <c r="I71">
        <v>2017</v>
      </c>
      <c r="J71">
        <v>2017</v>
      </c>
      <c r="K71">
        <v>217</v>
      </c>
      <c r="L71">
        <v>217</v>
      </c>
      <c r="M71">
        <v>100</v>
      </c>
      <c r="N71">
        <v>100</v>
      </c>
      <c r="O71">
        <v>100</v>
      </c>
      <c r="P71">
        <v>94.4</v>
      </c>
      <c r="Q71">
        <v>217</v>
      </c>
      <c r="R71">
        <v>217</v>
      </c>
      <c r="S71">
        <v>217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 t="shared" si="11"/>
        <v>0</v>
      </c>
      <c r="AB71">
        <f t="shared" si="12"/>
        <v>0</v>
      </c>
      <c r="AC71">
        <f t="shared" si="13"/>
        <v>0</v>
      </c>
    </row>
    <row r="72" spans="1:29" x14ac:dyDescent="0.2">
      <c r="A72">
        <v>2</v>
      </c>
      <c r="B72" t="s">
        <v>155</v>
      </c>
      <c r="C72" t="s">
        <v>156</v>
      </c>
      <c r="D72">
        <f t="shared" si="8"/>
        <v>0</v>
      </c>
      <c r="E72" t="str">
        <f t="shared" si="9"/>
        <v/>
      </c>
      <c r="F72" s="2">
        <f t="shared" si="10"/>
        <v>0</v>
      </c>
      <c r="G72">
        <v>2000</v>
      </c>
      <c r="H72">
        <v>2017</v>
      </c>
      <c r="I72">
        <v>2017</v>
      </c>
      <c r="J72">
        <v>2017</v>
      </c>
      <c r="K72">
        <v>195</v>
      </c>
      <c r="L72">
        <v>217</v>
      </c>
      <c r="M72">
        <v>0</v>
      </c>
      <c r="N72">
        <v>100</v>
      </c>
      <c r="O72">
        <v>85</v>
      </c>
      <c r="P72">
        <v>82.7</v>
      </c>
      <c r="Q72">
        <v>190</v>
      </c>
      <c r="R72">
        <v>187</v>
      </c>
      <c r="S72">
        <v>185</v>
      </c>
      <c r="T72">
        <v>0</v>
      </c>
      <c r="U72">
        <v>22</v>
      </c>
      <c r="V72">
        <v>18</v>
      </c>
      <c r="W72">
        <v>0.57999999999999996</v>
      </c>
      <c r="X72">
        <v>17</v>
      </c>
      <c r="Y72">
        <v>0.22</v>
      </c>
      <c r="Z72">
        <v>1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2">
      <c r="A73">
        <v>2</v>
      </c>
      <c r="B73" t="s">
        <v>157</v>
      </c>
      <c r="C73" t="s">
        <v>158</v>
      </c>
      <c r="D73">
        <v>0</v>
      </c>
      <c r="E73" t="str">
        <f t="shared" si="9"/>
        <v/>
      </c>
      <c r="F73" s="2">
        <f t="shared" si="10"/>
        <v>1</v>
      </c>
      <c r="G73">
        <v>2009</v>
      </c>
      <c r="H73">
        <v>2017</v>
      </c>
      <c r="I73">
        <v>2017</v>
      </c>
      <c r="J73">
        <v>2017</v>
      </c>
      <c r="K73">
        <v>175</v>
      </c>
      <c r="L73">
        <v>217</v>
      </c>
      <c r="M73">
        <v>0</v>
      </c>
      <c r="N73">
        <v>100</v>
      </c>
      <c r="O73">
        <v>79</v>
      </c>
      <c r="P73">
        <v>75.7</v>
      </c>
      <c r="Q73">
        <v>174</v>
      </c>
      <c r="R73">
        <v>173</v>
      </c>
      <c r="S73">
        <v>171</v>
      </c>
      <c r="T73">
        <v>0</v>
      </c>
      <c r="U73">
        <v>42</v>
      </c>
      <c r="V73">
        <v>29</v>
      </c>
      <c r="W73">
        <v>0.94</v>
      </c>
      <c r="X73">
        <v>28</v>
      </c>
      <c r="Y73">
        <v>0.35</v>
      </c>
      <c r="Z73">
        <v>6</v>
      </c>
      <c r="AA73">
        <f t="shared" si="11"/>
        <v>1</v>
      </c>
      <c r="AB73">
        <f t="shared" si="12"/>
        <v>0</v>
      </c>
      <c r="AC73">
        <f t="shared" si="13"/>
        <v>1</v>
      </c>
    </row>
    <row r="74" spans="1:29" x14ac:dyDescent="0.2">
      <c r="A74">
        <v>2</v>
      </c>
      <c r="B74" t="s">
        <v>159</v>
      </c>
      <c r="C74" t="s">
        <v>160</v>
      </c>
      <c r="D74">
        <v>0</v>
      </c>
      <c r="E74" t="str">
        <f t="shared" si="9"/>
        <v/>
      </c>
      <c r="F74" s="2">
        <f t="shared" si="10"/>
        <v>1</v>
      </c>
      <c r="G74">
        <v>2000</v>
      </c>
      <c r="H74">
        <v>2017</v>
      </c>
      <c r="I74">
        <v>2017</v>
      </c>
      <c r="J74">
        <v>2017</v>
      </c>
      <c r="K74">
        <v>182</v>
      </c>
      <c r="L74">
        <v>217</v>
      </c>
      <c r="M74">
        <v>0</v>
      </c>
      <c r="N74">
        <v>100</v>
      </c>
      <c r="O74">
        <v>79</v>
      </c>
      <c r="P74">
        <v>77.400000000000006</v>
      </c>
      <c r="Q74">
        <v>178</v>
      </c>
      <c r="R74">
        <v>176</v>
      </c>
      <c r="S74">
        <v>174</v>
      </c>
      <c r="T74">
        <v>0</v>
      </c>
      <c r="U74">
        <v>35</v>
      </c>
      <c r="V74">
        <v>25</v>
      </c>
      <c r="W74">
        <v>0.81</v>
      </c>
      <c r="X74">
        <v>26</v>
      </c>
      <c r="Y74">
        <v>0.33</v>
      </c>
      <c r="Z74">
        <v>3</v>
      </c>
      <c r="AA74">
        <f t="shared" si="11"/>
        <v>1</v>
      </c>
      <c r="AB74">
        <f t="shared" si="12"/>
        <v>0</v>
      </c>
      <c r="AC74">
        <f t="shared" si="13"/>
        <v>1</v>
      </c>
    </row>
    <row r="75" spans="1:29" x14ac:dyDescent="0.2">
      <c r="A75">
        <v>2</v>
      </c>
      <c r="B75" t="s">
        <v>161</v>
      </c>
      <c r="C75" t="s">
        <v>162</v>
      </c>
      <c r="D75">
        <f t="shared" ref="D75:D106" si="14">F75</f>
        <v>0</v>
      </c>
      <c r="E75" t="str">
        <f t="shared" si="9"/>
        <v/>
      </c>
      <c r="F75" s="2">
        <f t="shared" si="10"/>
        <v>0</v>
      </c>
      <c r="G75">
        <v>2000</v>
      </c>
      <c r="H75">
        <v>2018</v>
      </c>
      <c r="I75">
        <v>2018</v>
      </c>
      <c r="J75">
        <v>2018</v>
      </c>
      <c r="K75">
        <v>211</v>
      </c>
      <c r="L75">
        <v>217</v>
      </c>
      <c r="M75">
        <v>0</v>
      </c>
      <c r="N75">
        <v>100</v>
      </c>
      <c r="O75">
        <v>92</v>
      </c>
      <c r="P75">
        <v>94.6</v>
      </c>
      <c r="Q75">
        <v>206</v>
      </c>
      <c r="R75">
        <v>204</v>
      </c>
      <c r="S75">
        <v>203</v>
      </c>
      <c r="T75">
        <v>186</v>
      </c>
      <c r="U75">
        <v>6</v>
      </c>
      <c r="V75">
        <v>4</v>
      </c>
      <c r="W75">
        <v>0.13</v>
      </c>
      <c r="X75">
        <v>4</v>
      </c>
      <c r="Y75">
        <v>0.05</v>
      </c>
      <c r="Z75">
        <v>2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2">
      <c r="A76">
        <v>57</v>
      </c>
      <c r="B76" t="s">
        <v>163</v>
      </c>
      <c r="D76">
        <f t="shared" si="14"/>
        <v>0</v>
      </c>
      <c r="E76" t="str">
        <f t="shared" si="9"/>
        <v/>
      </c>
      <c r="F76" s="2">
        <f t="shared" si="10"/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2">
      <c r="A77">
        <v>2</v>
      </c>
      <c r="B77" t="s">
        <v>164</v>
      </c>
      <c r="C77" t="s">
        <v>165</v>
      </c>
      <c r="D77">
        <f t="shared" si="14"/>
        <v>0</v>
      </c>
      <c r="E77" t="str">
        <f t="shared" si="9"/>
        <v/>
      </c>
      <c r="F77" s="2">
        <f t="shared" si="10"/>
        <v>0</v>
      </c>
      <c r="G77">
        <v>2000</v>
      </c>
      <c r="H77">
        <v>2017</v>
      </c>
      <c r="I77">
        <v>2018</v>
      </c>
      <c r="J77">
        <v>2018</v>
      </c>
      <c r="K77">
        <v>202</v>
      </c>
      <c r="L77">
        <v>217</v>
      </c>
      <c r="M77">
        <v>0</v>
      </c>
      <c r="N77">
        <v>100</v>
      </c>
      <c r="O77">
        <v>87</v>
      </c>
      <c r="P77">
        <v>90.4</v>
      </c>
      <c r="Q77">
        <v>196</v>
      </c>
      <c r="R77">
        <v>194</v>
      </c>
      <c r="S77">
        <v>192</v>
      </c>
      <c r="T77">
        <v>185</v>
      </c>
      <c r="U77">
        <v>15</v>
      </c>
      <c r="V77">
        <v>12</v>
      </c>
      <c r="W77">
        <v>0.39</v>
      </c>
      <c r="X77">
        <v>12</v>
      </c>
      <c r="Y77">
        <v>0.15</v>
      </c>
      <c r="Z77">
        <v>2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2">
      <c r="A78">
        <v>11</v>
      </c>
      <c r="B78" t="s">
        <v>166</v>
      </c>
      <c r="D78">
        <f t="shared" si="14"/>
        <v>0</v>
      </c>
      <c r="E78" t="str">
        <f t="shared" si="9"/>
        <v/>
      </c>
      <c r="F78" s="2">
        <f t="shared" si="10"/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2">
      <c r="A79">
        <v>3</v>
      </c>
      <c r="B79" t="s">
        <v>167</v>
      </c>
      <c r="C79" t="s">
        <v>168</v>
      </c>
      <c r="D79">
        <f t="shared" si="14"/>
        <v>0</v>
      </c>
      <c r="E79" t="str">
        <f t="shared" si="9"/>
        <v/>
      </c>
      <c r="F79" s="2">
        <f t="shared" si="10"/>
        <v>0</v>
      </c>
      <c r="G79">
        <v>2018</v>
      </c>
      <c r="H79">
        <v>2018</v>
      </c>
      <c r="I79">
        <v>2018</v>
      </c>
      <c r="J79">
        <v>2018</v>
      </c>
      <c r="K79">
        <v>205</v>
      </c>
      <c r="L79">
        <v>217</v>
      </c>
      <c r="M79">
        <v>0</v>
      </c>
      <c r="N79">
        <v>94</v>
      </c>
      <c r="O79">
        <v>87</v>
      </c>
      <c r="P79">
        <v>94.5</v>
      </c>
      <c r="Q79">
        <v>205</v>
      </c>
      <c r="R79">
        <v>205</v>
      </c>
      <c r="S79">
        <v>205</v>
      </c>
      <c r="T79">
        <v>205</v>
      </c>
      <c r="U79">
        <v>12</v>
      </c>
      <c r="V79">
        <v>8</v>
      </c>
      <c r="W79">
        <v>0.26</v>
      </c>
      <c r="X79">
        <v>12</v>
      </c>
      <c r="Y79">
        <v>0.15</v>
      </c>
      <c r="Z79"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2">
      <c r="A80">
        <v>3</v>
      </c>
      <c r="B80" t="s">
        <v>169</v>
      </c>
      <c r="C80" t="s">
        <v>170</v>
      </c>
      <c r="D80">
        <f t="shared" si="14"/>
        <v>0</v>
      </c>
      <c r="E80" t="str">
        <f t="shared" si="9"/>
        <v/>
      </c>
      <c r="F80" s="2">
        <f t="shared" si="10"/>
        <v>0</v>
      </c>
      <c r="G80">
        <v>2013</v>
      </c>
      <c r="H80">
        <v>2018</v>
      </c>
      <c r="I80">
        <v>2018</v>
      </c>
      <c r="J80">
        <v>2018</v>
      </c>
      <c r="K80">
        <v>205</v>
      </c>
      <c r="L80">
        <v>217</v>
      </c>
      <c r="M80">
        <v>0</v>
      </c>
      <c r="N80">
        <v>94</v>
      </c>
      <c r="O80">
        <v>87</v>
      </c>
      <c r="P80">
        <v>94.2</v>
      </c>
      <c r="Q80">
        <v>205</v>
      </c>
      <c r="R80">
        <v>203</v>
      </c>
      <c r="S80">
        <v>203</v>
      </c>
      <c r="T80">
        <v>203</v>
      </c>
      <c r="U80">
        <v>12</v>
      </c>
      <c r="V80">
        <v>8</v>
      </c>
      <c r="W80">
        <v>0.26</v>
      </c>
      <c r="X80">
        <v>12</v>
      </c>
      <c r="Y80">
        <v>0.15</v>
      </c>
      <c r="Z80"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2">
      <c r="A81">
        <v>3</v>
      </c>
      <c r="B81" t="s">
        <v>171</v>
      </c>
      <c r="C81" t="s">
        <v>172</v>
      </c>
      <c r="D81">
        <f t="shared" si="14"/>
        <v>0</v>
      </c>
      <c r="E81" t="str">
        <f t="shared" si="9"/>
        <v/>
      </c>
      <c r="F81" s="2">
        <f t="shared" si="10"/>
        <v>0</v>
      </c>
      <c r="G81">
        <v>2018</v>
      </c>
      <c r="H81">
        <v>2018</v>
      </c>
      <c r="I81">
        <v>2018</v>
      </c>
      <c r="J81">
        <v>2018</v>
      </c>
      <c r="K81">
        <v>203</v>
      </c>
      <c r="L81">
        <v>217</v>
      </c>
      <c r="M81">
        <v>0</v>
      </c>
      <c r="N81">
        <v>94</v>
      </c>
      <c r="O81">
        <v>86</v>
      </c>
      <c r="P81">
        <v>93.5</v>
      </c>
      <c r="Q81">
        <v>203</v>
      </c>
      <c r="R81">
        <v>203</v>
      </c>
      <c r="S81">
        <v>203</v>
      </c>
      <c r="T81">
        <v>203</v>
      </c>
      <c r="U81">
        <v>14</v>
      </c>
      <c r="V81">
        <v>10</v>
      </c>
      <c r="W81">
        <v>0.32</v>
      </c>
      <c r="X81">
        <v>14</v>
      </c>
      <c r="Y81">
        <v>0.18</v>
      </c>
      <c r="Z81"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2">
      <c r="A82">
        <v>2</v>
      </c>
      <c r="B82" t="s">
        <v>173</v>
      </c>
      <c r="C82" t="s">
        <v>174</v>
      </c>
      <c r="D82">
        <f t="shared" si="14"/>
        <v>0</v>
      </c>
      <c r="E82" t="str">
        <f t="shared" si="9"/>
        <v/>
      </c>
      <c r="F82" s="2">
        <f t="shared" si="10"/>
        <v>0</v>
      </c>
      <c r="G82">
        <v>2004</v>
      </c>
      <c r="H82">
        <v>2016</v>
      </c>
      <c r="I82">
        <v>2017</v>
      </c>
      <c r="J82">
        <v>2018</v>
      </c>
      <c r="K82">
        <v>160</v>
      </c>
      <c r="L82">
        <v>217</v>
      </c>
      <c r="M82">
        <v>0</v>
      </c>
      <c r="N82">
        <v>89</v>
      </c>
      <c r="O82">
        <v>16</v>
      </c>
      <c r="P82">
        <v>64.5</v>
      </c>
      <c r="Q82">
        <v>152</v>
      </c>
      <c r="R82">
        <v>137</v>
      </c>
      <c r="S82">
        <v>104</v>
      </c>
      <c r="T82">
        <v>71</v>
      </c>
      <c r="U82">
        <v>57</v>
      </c>
      <c r="V82">
        <v>22</v>
      </c>
      <c r="W82">
        <v>0.71</v>
      </c>
      <c r="X82">
        <v>44</v>
      </c>
      <c r="Y82">
        <v>0.56000000000000005</v>
      </c>
      <c r="Z82">
        <v>6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2">
      <c r="A83">
        <v>2</v>
      </c>
      <c r="B83" t="s">
        <v>175</v>
      </c>
      <c r="C83" t="s">
        <v>176</v>
      </c>
      <c r="D83">
        <f t="shared" si="14"/>
        <v>0</v>
      </c>
      <c r="E83" t="str">
        <f t="shared" si="9"/>
        <v/>
      </c>
      <c r="F83" s="2">
        <f t="shared" si="10"/>
        <v>0</v>
      </c>
      <c r="G83">
        <v>2006</v>
      </c>
      <c r="H83">
        <v>2017</v>
      </c>
      <c r="I83">
        <v>2017</v>
      </c>
      <c r="J83">
        <v>2018</v>
      </c>
      <c r="K83">
        <v>196</v>
      </c>
      <c r="L83">
        <v>217</v>
      </c>
      <c r="M83">
        <v>0</v>
      </c>
      <c r="N83">
        <v>100</v>
      </c>
      <c r="O83">
        <v>71</v>
      </c>
      <c r="P83">
        <v>83.5</v>
      </c>
      <c r="Q83">
        <v>193</v>
      </c>
      <c r="R83">
        <v>183</v>
      </c>
      <c r="S83">
        <v>166</v>
      </c>
      <c r="T83">
        <v>72</v>
      </c>
      <c r="U83">
        <v>21</v>
      </c>
      <c r="V83">
        <v>11</v>
      </c>
      <c r="W83">
        <v>0.35</v>
      </c>
      <c r="X83">
        <v>15</v>
      </c>
      <c r="Y83">
        <v>0.19</v>
      </c>
      <c r="Z83">
        <v>5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2">
      <c r="A84">
        <v>2</v>
      </c>
      <c r="B84" t="s">
        <v>177</v>
      </c>
      <c r="C84" t="s">
        <v>178</v>
      </c>
      <c r="D84">
        <f t="shared" si="14"/>
        <v>0</v>
      </c>
      <c r="E84" t="str">
        <f t="shared" si="9"/>
        <v/>
      </c>
      <c r="F84" s="2">
        <f t="shared" si="10"/>
        <v>0</v>
      </c>
      <c r="G84">
        <v>2000</v>
      </c>
      <c r="H84">
        <v>2016</v>
      </c>
      <c r="I84">
        <v>2017</v>
      </c>
      <c r="J84">
        <v>2018</v>
      </c>
      <c r="K84">
        <v>193</v>
      </c>
      <c r="L84">
        <v>217</v>
      </c>
      <c r="M84">
        <v>0</v>
      </c>
      <c r="N84">
        <v>100</v>
      </c>
      <c r="O84">
        <v>60</v>
      </c>
      <c r="P84">
        <v>77.7</v>
      </c>
      <c r="Q84">
        <v>180</v>
      </c>
      <c r="R84">
        <v>163</v>
      </c>
      <c r="S84">
        <v>144</v>
      </c>
      <c r="T84">
        <v>53</v>
      </c>
      <c r="U84">
        <v>24</v>
      </c>
      <c r="V84">
        <v>11</v>
      </c>
      <c r="W84">
        <v>0.35</v>
      </c>
      <c r="X84">
        <v>15</v>
      </c>
      <c r="Y84">
        <v>0.19</v>
      </c>
      <c r="Z84">
        <v>8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2">
      <c r="A85">
        <v>2</v>
      </c>
      <c r="B85" t="s">
        <v>179</v>
      </c>
      <c r="C85" t="s">
        <v>180</v>
      </c>
      <c r="D85">
        <f t="shared" si="14"/>
        <v>0</v>
      </c>
      <c r="E85" t="str">
        <f t="shared" si="9"/>
        <v/>
      </c>
      <c r="F85" s="2">
        <f t="shared" si="10"/>
        <v>0</v>
      </c>
      <c r="G85">
        <v>2000</v>
      </c>
      <c r="H85">
        <v>2016</v>
      </c>
      <c r="I85">
        <v>2017</v>
      </c>
      <c r="J85">
        <v>2018</v>
      </c>
      <c r="K85">
        <v>196</v>
      </c>
      <c r="L85">
        <v>217</v>
      </c>
      <c r="M85">
        <v>0</v>
      </c>
      <c r="N85">
        <v>100</v>
      </c>
      <c r="O85">
        <v>62</v>
      </c>
      <c r="P85">
        <v>81.2</v>
      </c>
      <c r="Q85">
        <v>188</v>
      </c>
      <c r="R85">
        <v>173</v>
      </c>
      <c r="S85">
        <v>158</v>
      </c>
      <c r="T85">
        <v>76</v>
      </c>
      <c r="U85">
        <v>21</v>
      </c>
      <c r="V85">
        <v>7</v>
      </c>
      <c r="W85">
        <v>0.23</v>
      </c>
      <c r="X85">
        <v>12</v>
      </c>
      <c r="Y85">
        <v>0.15</v>
      </c>
      <c r="Z85">
        <v>8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2">
      <c r="A86">
        <v>2</v>
      </c>
      <c r="B86" t="s">
        <v>181</v>
      </c>
      <c r="C86" t="s">
        <v>182</v>
      </c>
      <c r="D86">
        <f t="shared" si="14"/>
        <v>0</v>
      </c>
      <c r="E86" t="str">
        <f t="shared" si="9"/>
        <v/>
      </c>
      <c r="F86" s="2">
        <f t="shared" si="10"/>
        <v>0</v>
      </c>
      <c r="G86">
        <v>2006</v>
      </c>
      <c r="H86">
        <v>2017</v>
      </c>
      <c r="I86">
        <v>2017</v>
      </c>
      <c r="J86">
        <v>2018</v>
      </c>
      <c r="K86">
        <v>196</v>
      </c>
      <c r="L86">
        <v>217</v>
      </c>
      <c r="M86">
        <v>0</v>
      </c>
      <c r="N86">
        <v>100</v>
      </c>
      <c r="O86">
        <v>72</v>
      </c>
      <c r="P86">
        <v>83.5</v>
      </c>
      <c r="Q86">
        <v>193</v>
      </c>
      <c r="R86">
        <v>183</v>
      </c>
      <c r="S86">
        <v>166</v>
      </c>
      <c r="T86">
        <v>72</v>
      </c>
      <c r="U86">
        <v>21</v>
      </c>
      <c r="V86">
        <v>11</v>
      </c>
      <c r="W86">
        <v>0.35</v>
      </c>
      <c r="X86">
        <v>15</v>
      </c>
      <c r="Y86">
        <v>0.19</v>
      </c>
      <c r="Z86">
        <v>5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2">
      <c r="A87">
        <v>2</v>
      </c>
      <c r="B87" t="s">
        <v>183</v>
      </c>
      <c r="C87" t="s">
        <v>184</v>
      </c>
      <c r="D87">
        <f t="shared" si="14"/>
        <v>0</v>
      </c>
      <c r="E87" t="str">
        <f t="shared" si="9"/>
        <v/>
      </c>
      <c r="F87" s="2">
        <f t="shared" si="10"/>
        <v>0</v>
      </c>
      <c r="G87">
        <v>2000</v>
      </c>
      <c r="H87">
        <v>2016</v>
      </c>
      <c r="I87">
        <v>2017</v>
      </c>
      <c r="J87">
        <v>2018</v>
      </c>
      <c r="K87">
        <v>185</v>
      </c>
      <c r="L87">
        <v>217</v>
      </c>
      <c r="M87">
        <v>0</v>
      </c>
      <c r="N87">
        <v>100</v>
      </c>
      <c r="O87">
        <v>47</v>
      </c>
      <c r="P87">
        <v>73.400000000000006</v>
      </c>
      <c r="Q87">
        <v>170</v>
      </c>
      <c r="R87">
        <v>150</v>
      </c>
      <c r="S87">
        <v>135</v>
      </c>
      <c r="T87">
        <v>57</v>
      </c>
      <c r="U87">
        <v>32</v>
      </c>
      <c r="V87">
        <v>8</v>
      </c>
      <c r="W87">
        <v>0.26</v>
      </c>
      <c r="X87">
        <v>16</v>
      </c>
      <c r="Y87">
        <v>0.2</v>
      </c>
      <c r="Z87">
        <v>14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2">
      <c r="A88">
        <v>2</v>
      </c>
      <c r="B88" t="s">
        <v>185</v>
      </c>
      <c r="C88" t="s">
        <v>186</v>
      </c>
      <c r="D88">
        <f t="shared" si="14"/>
        <v>0</v>
      </c>
      <c r="E88" t="str">
        <f t="shared" si="9"/>
        <v/>
      </c>
      <c r="F88" s="2">
        <f t="shared" si="10"/>
        <v>0</v>
      </c>
      <c r="G88">
        <v>2000</v>
      </c>
      <c r="H88">
        <v>2016</v>
      </c>
      <c r="I88">
        <v>2017</v>
      </c>
      <c r="J88">
        <v>2018</v>
      </c>
      <c r="K88">
        <v>179</v>
      </c>
      <c r="L88">
        <v>217</v>
      </c>
      <c r="M88">
        <v>0</v>
      </c>
      <c r="N88">
        <v>100</v>
      </c>
      <c r="O88">
        <v>44</v>
      </c>
      <c r="P88">
        <v>71.7</v>
      </c>
      <c r="Q88">
        <v>166</v>
      </c>
      <c r="R88">
        <v>151</v>
      </c>
      <c r="S88">
        <v>132</v>
      </c>
      <c r="T88">
        <v>50</v>
      </c>
      <c r="U88">
        <v>38</v>
      </c>
      <c r="V88">
        <v>13</v>
      </c>
      <c r="W88">
        <v>0.42</v>
      </c>
      <c r="X88">
        <v>18</v>
      </c>
      <c r="Y88">
        <v>0.23</v>
      </c>
      <c r="Z88">
        <v>18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2">
      <c r="A89">
        <v>2</v>
      </c>
      <c r="B89" t="s">
        <v>187</v>
      </c>
      <c r="C89" t="s">
        <v>188</v>
      </c>
      <c r="D89">
        <f t="shared" si="14"/>
        <v>0</v>
      </c>
      <c r="E89" t="str">
        <f t="shared" si="9"/>
        <v/>
      </c>
      <c r="F89" s="2">
        <f t="shared" si="10"/>
        <v>0</v>
      </c>
      <c r="G89">
        <v>2000</v>
      </c>
      <c r="H89">
        <v>2015</v>
      </c>
      <c r="I89">
        <v>2017</v>
      </c>
      <c r="J89">
        <v>2018</v>
      </c>
      <c r="K89">
        <v>184</v>
      </c>
      <c r="L89">
        <v>217</v>
      </c>
      <c r="M89">
        <v>0</v>
      </c>
      <c r="N89">
        <v>100</v>
      </c>
      <c r="O89">
        <v>54</v>
      </c>
      <c r="P89">
        <v>71.8</v>
      </c>
      <c r="Q89">
        <v>168</v>
      </c>
      <c r="R89">
        <v>151</v>
      </c>
      <c r="S89">
        <v>131</v>
      </c>
      <c r="T89">
        <v>51</v>
      </c>
      <c r="U89">
        <v>33</v>
      </c>
      <c r="V89">
        <v>16</v>
      </c>
      <c r="W89">
        <v>0.52</v>
      </c>
      <c r="X89">
        <v>18</v>
      </c>
      <c r="Y89">
        <v>0.23</v>
      </c>
      <c r="Z89">
        <v>10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2">
      <c r="A90">
        <v>2</v>
      </c>
      <c r="B90" t="s">
        <v>189</v>
      </c>
      <c r="C90" t="s">
        <v>190</v>
      </c>
      <c r="D90">
        <f t="shared" si="14"/>
        <v>0</v>
      </c>
      <c r="E90" t="str">
        <f t="shared" si="9"/>
        <v/>
      </c>
      <c r="F90" s="2">
        <f t="shared" si="10"/>
        <v>0</v>
      </c>
      <c r="G90">
        <v>2000</v>
      </c>
      <c r="H90">
        <v>2015</v>
      </c>
      <c r="I90">
        <v>2016</v>
      </c>
      <c r="J90">
        <v>2018</v>
      </c>
      <c r="K90">
        <v>179</v>
      </c>
      <c r="L90">
        <v>217</v>
      </c>
      <c r="M90">
        <v>0</v>
      </c>
      <c r="N90">
        <v>100</v>
      </c>
      <c r="O90">
        <v>48</v>
      </c>
      <c r="P90">
        <v>67.3</v>
      </c>
      <c r="Q90">
        <v>156</v>
      </c>
      <c r="R90">
        <v>139</v>
      </c>
      <c r="S90">
        <v>111</v>
      </c>
      <c r="T90">
        <v>29</v>
      </c>
      <c r="U90">
        <v>38</v>
      </c>
      <c r="V90">
        <v>14</v>
      </c>
      <c r="W90">
        <v>0.45</v>
      </c>
      <c r="X90">
        <v>19</v>
      </c>
      <c r="Y90">
        <v>0.24</v>
      </c>
      <c r="Z90">
        <v>16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2">
      <c r="A91">
        <v>2</v>
      </c>
      <c r="B91" t="s">
        <v>191</v>
      </c>
      <c r="C91" t="s">
        <v>192</v>
      </c>
      <c r="D91">
        <f t="shared" si="14"/>
        <v>0</v>
      </c>
      <c r="E91" t="str">
        <f t="shared" si="9"/>
        <v/>
      </c>
      <c r="F91" s="2">
        <f t="shared" si="10"/>
        <v>0</v>
      </c>
      <c r="G91">
        <v>2011</v>
      </c>
      <c r="H91">
        <v>2018</v>
      </c>
      <c r="I91">
        <v>2018</v>
      </c>
      <c r="J91">
        <v>2018</v>
      </c>
      <c r="K91">
        <v>194</v>
      </c>
      <c r="L91">
        <v>217</v>
      </c>
      <c r="M91">
        <v>0</v>
      </c>
      <c r="N91">
        <v>100</v>
      </c>
      <c r="O91">
        <v>84</v>
      </c>
      <c r="P91">
        <v>89.2</v>
      </c>
      <c r="Q91">
        <v>194</v>
      </c>
      <c r="R91">
        <v>193</v>
      </c>
      <c r="S91">
        <v>193</v>
      </c>
      <c r="T91">
        <v>193</v>
      </c>
      <c r="U91">
        <v>23</v>
      </c>
      <c r="V91">
        <v>13</v>
      </c>
      <c r="W91">
        <v>0.42</v>
      </c>
      <c r="X91">
        <v>20</v>
      </c>
      <c r="Y91">
        <v>0.25</v>
      </c>
      <c r="Z91">
        <v>2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2">
      <c r="A92">
        <v>2</v>
      </c>
      <c r="B92" t="s">
        <v>193</v>
      </c>
      <c r="C92" t="s">
        <v>194</v>
      </c>
      <c r="D92">
        <f t="shared" si="14"/>
        <v>0</v>
      </c>
      <c r="E92" t="str">
        <f t="shared" si="9"/>
        <v/>
      </c>
      <c r="F92" s="2">
        <f t="shared" si="10"/>
        <v>0</v>
      </c>
      <c r="G92">
        <v>2016</v>
      </c>
      <c r="H92">
        <v>2016</v>
      </c>
      <c r="I92">
        <v>2016</v>
      </c>
      <c r="J92">
        <v>2016</v>
      </c>
      <c r="K92">
        <v>183</v>
      </c>
      <c r="L92">
        <v>217</v>
      </c>
      <c r="M92">
        <v>0</v>
      </c>
      <c r="N92">
        <v>23</v>
      </c>
      <c r="O92">
        <v>19</v>
      </c>
      <c r="P92">
        <v>75</v>
      </c>
      <c r="Q92">
        <v>183</v>
      </c>
      <c r="R92">
        <v>183</v>
      </c>
      <c r="S92">
        <v>183</v>
      </c>
      <c r="T92">
        <v>0</v>
      </c>
      <c r="U92">
        <v>34</v>
      </c>
      <c r="V92">
        <v>24</v>
      </c>
      <c r="W92">
        <v>0.77</v>
      </c>
      <c r="X92">
        <v>27</v>
      </c>
      <c r="Y92">
        <v>0.34</v>
      </c>
      <c r="Z92">
        <v>2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2">
      <c r="A93">
        <v>2</v>
      </c>
      <c r="B93" t="s">
        <v>195</v>
      </c>
      <c r="C93" t="s">
        <v>196</v>
      </c>
      <c r="D93">
        <f t="shared" si="14"/>
        <v>1</v>
      </c>
      <c r="E93" t="str">
        <f t="shared" si="9"/>
        <v/>
      </c>
      <c r="F93" s="2">
        <f t="shared" si="10"/>
        <v>1</v>
      </c>
      <c r="G93">
        <v>2016</v>
      </c>
      <c r="H93">
        <v>2018</v>
      </c>
      <c r="I93">
        <v>2018</v>
      </c>
      <c r="J93">
        <v>2018</v>
      </c>
      <c r="K93">
        <v>141</v>
      </c>
      <c r="L93">
        <v>217</v>
      </c>
      <c r="M93">
        <v>0</v>
      </c>
      <c r="N93">
        <v>100</v>
      </c>
      <c r="O93">
        <v>64</v>
      </c>
      <c r="P93">
        <v>64.900000000000006</v>
      </c>
      <c r="Q93">
        <v>141</v>
      </c>
      <c r="R93">
        <v>141</v>
      </c>
      <c r="S93">
        <v>141</v>
      </c>
      <c r="T93">
        <v>138</v>
      </c>
      <c r="U93">
        <v>76</v>
      </c>
      <c r="V93">
        <v>31</v>
      </c>
      <c r="W93">
        <v>1</v>
      </c>
      <c r="X93">
        <v>46</v>
      </c>
      <c r="Y93">
        <v>0.57999999999999996</v>
      </c>
      <c r="Z93">
        <v>20</v>
      </c>
      <c r="AA93" s="3">
        <v>0</v>
      </c>
      <c r="AB93">
        <f t="shared" si="12"/>
        <v>0</v>
      </c>
      <c r="AC93">
        <f t="shared" si="13"/>
        <v>0</v>
      </c>
    </row>
    <row r="94" spans="1:29" x14ac:dyDescent="0.2">
      <c r="A94">
        <v>2</v>
      </c>
      <c r="B94" t="s">
        <v>197</v>
      </c>
      <c r="C94" t="s">
        <v>198</v>
      </c>
      <c r="D94">
        <f t="shared" si="14"/>
        <v>0</v>
      </c>
      <c r="E94" t="str">
        <f t="shared" si="9"/>
        <v/>
      </c>
      <c r="F94" s="2">
        <f t="shared" si="10"/>
        <v>0</v>
      </c>
      <c r="G94">
        <v>2018</v>
      </c>
      <c r="H94">
        <v>2018</v>
      </c>
      <c r="I94">
        <v>2018</v>
      </c>
      <c r="J94">
        <v>2018</v>
      </c>
      <c r="K94">
        <v>193</v>
      </c>
      <c r="L94">
        <v>217</v>
      </c>
      <c r="M94">
        <v>0</v>
      </c>
      <c r="N94">
        <v>100</v>
      </c>
      <c r="O94">
        <v>88</v>
      </c>
      <c r="P94">
        <v>88.9</v>
      </c>
      <c r="Q94">
        <v>193</v>
      </c>
      <c r="R94">
        <v>193</v>
      </c>
      <c r="S94">
        <v>193</v>
      </c>
      <c r="T94">
        <v>193</v>
      </c>
      <c r="U94">
        <v>24</v>
      </c>
      <c r="V94">
        <v>15</v>
      </c>
      <c r="W94">
        <v>0.48</v>
      </c>
      <c r="X94">
        <v>22</v>
      </c>
      <c r="Y94">
        <v>0.28000000000000003</v>
      </c>
      <c r="Z94">
        <v>1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2">
      <c r="A95">
        <v>2</v>
      </c>
      <c r="B95" t="s">
        <v>199</v>
      </c>
      <c r="C95" t="s">
        <v>200</v>
      </c>
      <c r="D95">
        <f t="shared" si="14"/>
        <v>0</v>
      </c>
      <c r="E95" t="str">
        <f t="shared" si="9"/>
        <v/>
      </c>
      <c r="F95" s="2">
        <f t="shared" si="10"/>
        <v>0</v>
      </c>
      <c r="G95">
        <v>2017</v>
      </c>
      <c r="H95">
        <v>2017</v>
      </c>
      <c r="I95">
        <v>2017</v>
      </c>
      <c r="J95">
        <v>2017</v>
      </c>
      <c r="K95">
        <v>109</v>
      </c>
      <c r="L95">
        <v>217</v>
      </c>
      <c r="M95">
        <v>0</v>
      </c>
      <c r="N95">
        <v>100</v>
      </c>
      <c r="O95">
        <v>49</v>
      </c>
      <c r="P95">
        <v>47.4</v>
      </c>
      <c r="Q95">
        <v>109</v>
      </c>
      <c r="R95">
        <v>109</v>
      </c>
      <c r="S95">
        <v>109</v>
      </c>
      <c r="T95">
        <v>0</v>
      </c>
      <c r="U95">
        <v>108</v>
      </c>
      <c r="V95">
        <v>21</v>
      </c>
      <c r="W95">
        <v>0.68</v>
      </c>
      <c r="X95">
        <v>24</v>
      </c>
      <c r="Y95">
        <v>0.3</v>
      </c>
      <c r="Z95">
        <v>76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2">
      <c r="A96">
        <v>2</v>
      </c>
      <c r="B96" t="s">
        <v>201</v>
      </c>
      <c r="C96" t="s">
        <v>202</v>
      </c>
      <c r="D96">
        <f t="shared" si="14"/>
        <v>0</v>
      </c>
      <c r="E96" t="str">
        <f t="shared" si="9"/>
        <v/>
      </c>
      <c r="F96" s="2">
        <f t="shared" si="10"/>
        <v>0</v>
      </c>
      <c r="G96">
        <v>2001</v>
      </c>
      <c r="H96">
        <v>2012</v>
      </c>
      <c r="I96">
        <v>2013</v>
      </c>
      <c r="J96">
        <v>2015</v>
      </c>
      <c r="K96">
        <v>191</v>
      </c>
      <c r="L96">
        <v>217</v>
      </c>
      <c r="M96">
        <v>0</v>
      </c>
      <c r="N96">
        <v>100</v>
      </c>
      <c r="O96">
        <v>47</v>
      </c>
      <c r="P96">
        <v>59.3</v>
      </c>
      <c r="Q96">
        <v>169</v>
      </c>
      <c r="R96">
        <v>67</v>
      </c>
      <c r="S96">
        <v>0</v>
      </c>
      <c r="T96">
        <v>0</v>
      </c>
      <c r="U96">
        <v>26</v>
      </c>
      <c r="V96">
        <v>14</v>
      </c>
      <c r="W96">
        <v>0.45</v>
      </c>
      <c r="X96">
        <v>21</v>
      </c>
      <c r="Y96">
        <v>0.27</v>
      </c>
      <c r="Z96">
        <v>4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2">
      <c r="A97">
        <v>2</v>
      </c>
      <c r="B97" t="s">
        <v>203</v>
      </c>
      <c r="C97" t="s">
        <v>204</v>
      </c>
      <c r="D97">
        <f t="shared" si="14"/>
        <v>0</v>
      </c>
      <c r="E97" t="str">
        <f t="shared" si="9"/>
        <v/>
      </c>
      <c r="F97" s="2">
        <f t="shared" si="10"/>
        <v>0</v>
      </c>
      <c r="G97">
        <v>2001</v>
      </c>
      <c r="H97">
        <v>2015</v>
      </c>
      <c r="I97">
        <v>2016</v>
      </c>
      <c r="J97">
        <v>2018</v>
      </c>
      <c r="K97">
        <v>192</v>
      </c>
      <c r="L97">
        <v>217</v>
      </c>
      <c r="M97">
        <v>0</v>
      </c>
      <c r="N97">
        <v>94</v>
      </c>
      <c r="O97">
        <v>36</v>
      </c>
      <c r="P97">
        <v>75.2</v>
      </c>
      <c r="Q97">
        <v>189</v>
      </c>
      <c r="R97">
        <v>174</v>
      </c>
      <c r="S97">
        <v>114</v>
      </c>
      <c r="T97">
        <v>6</v>
      </c>
      <c r="U97">
        <v>25</v>
      </c>
      <c r="V97">
        <v>14</v>
      </c>
      <c r="W97">
        <v>0.45</v>
      </c>
      <c r="X97">
        <v>21</v>
      </c>
      <c r="Y97">
        <v>0.27</v>
      </c>
      <c r="Z97">
        <v>3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2">
      <c r="A98">
        <v>2</v>
      </c>
      <c r="B98" t="s">
        <v>205</v>
      </c>
      <c r="C98" t="s">
        <v>206</v>
      </c>
      <c r="D98">
        <f t="shared" si="14"/>
        <v>0</v>
      </c>
      <c r="E98" t="str">
        <f t="shared" si="9"/>
        <v/>
      </c>
      <c r="F98" s="2">
        <f t="shared" si="10"/>
        <v>0</v>
      </c>
      <c r="G98">
        <v>2000</v>
      </c>
      <c r="H98">
        <v>2015</v>
      </c>
      <c r="I98">
        <v>2016</v>
      </c>
      <c r="J98">
        <v>2018</v>
      </c>
      <c r="K98">
        <v>194</v>
      </c>
      <c r="L98">
        <v>217</v>
      </c>
      <c r="M98">
        <v>0</v>
      </c>
      <c r="N98">
        <v>94</v>
      </c>
      <c r="O98">
        <v>42</v>
      </c>
      <c r="P98">
        <v>75.2</v>
      </c>
      <c r="Q98">
        <v>189</v>
      </c>
      <c r="R98">
        <v>171</v>
      </c>
      <c r="S98">
        <v>118</v>
      </c>
      <c r="T98">
        <v>7</v>
      </c>
      <c r="U98">
        <v>23</v>
      </c>
      <c r="V98">
        <v>14</v>
      </c>
      <c r="W98">
        <v>0.45</v>
      </c>
      <c r="X98">
        <v>20</v>
      </c>
      <c r="Y98">
        <v>0.25</v>
      </c>
      <c r="Z98">
        <v>2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2">
      <c r="A99">
        <v>2</v>
      </c>
      <c r="B99" t="s">
        <v>207</v>
      </c>
      <c r="C99" t="s">
        <v>208</v>
      </c>
      <c r="D99">
        <f t="shared" si="14"/>
        <v>1</v>
      </c>
      <c r="E99">
        <f t="shared" si="9"/>
        <v>1</v>
      </c>
      <c r="F99" s="2">
        <f t="shared" si="10"/>
        <v>1</v>
      </c>
      <c r="G99">
        <v>2016</v>
      </c>
      <c r="H99">
        <v>2017</v>
      </c>
      <c r="I99">
        <v>2017</v>
      </c>
      <c r="J99">
        <v>2017</v>
      </c>
      <c r="K99">
        <v>99</v>
      </c>
      <c r="L99">
        <v>217</v>
      </c>
      <c r="M99">
        <v>0</v>
      </c>
      <c r="N99">
        <v>50</v>
      </c>
      <c r="O99">
        <v>22</v>
      </c>
      <c r="P99">
        <v>43</v>
      </c>
      <c r="Q99">
        <v>99</v>
      </c>
      <c r="R99">
        <v>99</v>
      </c>
      <c r="S99">
        <v>99</v>
      </c>
      <c r="T99">
        <v>0</v>
      </c>
      <c r="U99">
        <v>118</v>
      </c>
      <c r="V99">
        <v>31</v>
      </c>
      <c r="W99">
        <v>1</v>
      </c>
      <c r="X99">
        <v>76</v>
      </c>
      <c r="Y99">
        <v>0.96</v>
      </c>
      <c r="Z99">
        <v>32</v>
      </c>
      <c r="AA99" s="3">
        <v>0</v>
      </c>
      <c r="AB99">
        <f t="shared" si="12"/>
        <v>1</v>
      </c>
      <c r="AC99">
        <f t="shared" si="13"/>
        <v>1</v>
      </c>
    </row>
    <row r="100" spans="1:29" x14ac:dyDescent="0.2">
      <c r="A100">
        <v>2</v>
      </c>
      <c r="B100" t="s">
        <v>209</v>
      </c>
      <c r="C100" t="s">
        <v>210</v>
      </c>
      <c r="D100">
        <f t="shared" si="14"/>
        <v>0</v>
      </c>
      <c r="E100" t="str">
        <f t="shared" si="9"/>
        <v/>
      </c>
      <c r="F100" s="2">
        <f t="shared" si="10"/>
        <v>0</v>
      </c>
      <c r="G100">
        <v>2017</v>
      </c>
      <c r="H100">
        <v>2017</v>
      </c>
      <c r="I100">
        <v>2017</v>
      </c>
      <c r="J100">
        <v>2017</v>
      </c>
      <c r="K100">
        <v>207</v>
      </c>
      <c r="L100">
        <v>217</v>
      </c>
      <c r="M100">
        <v>0</v>
      </c>
      <c r="N100">
        <v>5</v>
      </c>
      <c r="O100">
        <v>4</v>
      </c>
      <c r="P100">
        <v>90.1</v>
      </c>
      <c r="Q100">
        <v>207</v>
      </c>
      <c r="R100">
        <v>207</v>
      </c>
      <c r="S100">
        <v>207</v>
      </c>
      <c r="T100">
        <v>0</v>
      </c>
      <c r="U100">
        <v>10</v>
      </c>
      <c r="V100">
        <v>8</v>
      </c>
      <c r="W100">
        <v>0.26</v>
      </c>
      <c r="X100">
        <v>8</v>
      </c>
      <c r="Y100">
        <v>0.1</v>
      </c>
      <c r="Z100">
        <v>1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2">
      <c r="A101">
        <v>2</v>
      </c>
      <c r="B101" t="s">
        <v>211</v>
      </c>
      <c r="C101" t="s">
        <v>212</v>
      </c>
      <c r="D101">
        <f t="shared" si="14"/>
        <v>0</v>
      </c>
      <c r="E101" t="str">
        <f t="shared" si="9"/>
        <v/>
      </c>
      <c r="F101" s="2">
        <f t="shared" si="10"/>
        <v>0</v>
      </c>
      <c r="G101">
        <v>2017</v>
      </c>
      <c r="H101">
        <v>2017</v>
      </c>
      <c r="I101">
        <v>2017</v>
      </c>
      <c r="J101">
        <v>2017</v>
      </c>
      <c r="K101">
        <v>185</v>
      </c>
      <c r="L101">
        <v>217</v>
      </c>
      <c r="M101">
        <v>0</v>
      </c>
      <c r="N101">
        <v>100</v>
      </c>
      <c r="O101">
        <v>85</v>
      </c>
      <c r="P101">
        <v>80.5</v>
      </c>
      <c r="Q101">
        <v>185</v>
      </c>
      <c r="R101">
        <v>185</v>
      </c>
      <c r="S101">
        <v>185</v>
      </c>
      <c r="T101">
        <v>0</v>
      </c>
      <c r="U101">
        <v>32</v>
      </c>
      <c r="V101">
        <v>24</v>
      </c>
      <c r="W101">
        <v>0.77</v>
      </c>
      <c r="X101">
        <v>26</v>
      </c>
      <c r="Y101">
        <v>0.33</v>
      </c>
      <c r="Z101">
        <v>1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2">
      <c r="A102">
        <v>14</v>
      </c>
      <c r="B102" t="s">
        <v>213</v>
      </c>
      <c r="C102" t="s">
        <v>214</v>
      </c>
      <c r="D102">
        <f t="shared" si="14"/>
        <v>0</v>
      </c>
      <c r="E102" t="str">
        <f t="shared" si="9"/>
        <v/>
      </c>
      <c r="F102" s="2">
        <f t="shared" si="10"/>
        <v>0</v>
      </c>
      <c r="G102">
        <v>2016</v>
      </c>
      <c r="H102">
        <v>2016</v>
      </c>
      <c r="I102">
        <v>2016</v>
      </c>
      <c r="J102">
        <v>2016</v>
      </c>
      <c r="K102">
        <v>188</v>
      </c>
      <c r="L102">
        <v>217</v>
      </c>
      <c r="M102">
        <v>0</v>
      </c>
      <c r="N102">
        <v>100</v>
      </c>
      <c r="O102">
        <v>86</v>
      </c>
      <c r="P102">
        <v>77</v>
      </c>
      <c r="Q102">
        <v>188</v>
      </c>
      <c r="R102">
        <v>188</v>
      </c>
      <c r="S102">
        <v>188</v>
      </c>
      <c r="T102">
        <v>0</v>
      </c>
      <c r="U102">
        <v>29</v>
      </c>
      <c r="V102">
        <v>17</v>
      </c>
      <c r="W102">
        <v>0.55000000000000004</v>
      </c>
      <c r="X102">
        <v>24</v>
      </c>
      <c r="Y102">
        <v>0.3</v>
      </c>
      <c r="Z102">
        <v>4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2">
      <c r="A103">
        <v>14</v>
      </c>
      <c r="B103" t="s">
        <v>215</v>
      </c>
      <c r="C103" t="s">
        <v>216</v>
      </c>
      <c r="D103">
        <f t="shared" si="14"/>
        <v>0</v>
      </c>
      <c r="E103" t="str">
        <f t="shared" si="9"/>
        <v/>
      </c>
      <c r="F103" s="2">
        <f t="shared" si="10"/>
        <v>0</v>
      </c>
      <c r="G103">
        <v>2016</v>
      </c>
      <c r="H103">
        <v>2016</v>
      </c>
      <c r="I103">
        <v>2016</v>
      </c>
      <c r="J103">
        <v>2016</v>
      </c>
      <c r="K103">
        <v>188</v>
      </c>
      <c r="L103">
        <v>217</v>
      </c>
      <c r="M103">
        <v>0</v>
      </c>
      <c r="N103">
        <v>100</v>
      </c>
      <c r="O103">
        <v>86</v>
      </c>
      <c r="P103">
        <v>77</v>
      </c>
      <c r="Q103">
        <v>188</v>
      </c>
      <c r="R103">
        <v>188</v>
      </c>
      <c r="S103">
        <v>188</v>
      </c>
      <c r="T103">
        <v>0</v>
      </c>
      <c r="U103">
        <v>29</v>
      </c>
      <c r="V103">
        <v>17</v>
      </c>
      <c r="W103">
        <v>0.55000000000000004</v>
      </c>
      <c r="X103">
        <v>24</v>
      </c>
      <c r="Y103">
        <v>0.3</v>
      </c>
      <c r="Z103">
        <v>4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2">
      <c r="A104">
        <v>16</v>
      </c>
      <c r="B104" t="s">
        <v>217</v>
      </c>
      <c r="C104" t="s">
        <v>218</v>
      </c>
      <c r="D104">
        <f t="shared" si="14"/>
        <v>0</v>
      </c>
      <c r="E104" t="str">
        <f t="shared" si="9"/>
        <v/>
      </c>
      <c r="F104" s="2">
        <f t="shared" si="10"/>
        <v>0</v>
      </c>
      <c r="G104">
        <v>2016</v>
      </c>
      <c r="H104">
        <v>2016</v>
      </c>
      <c r="I104">
        <v>2016</v>
      </c>
      <c r="J104">
        <v>2016</v>
      </c>
      <c r="K104">
        <v>188</v>
      </c>
      <c r="L104">
        <v>217</v>
      </c>
      <c r="M104">
        <v>0</v>
      </c>
      <c r="N104">
        <v>100</v>
      </c>
      <c r="O104">
        <v>86</v>
      </c>
      <c r="P104">
        <v>77</v>
      </c>
      <c r="Q104">
        <v>188</v>
      </c>
      <c r="R104">
        <v>188</v>
      </c>
      <c r="S104">
        <v>188</v>
      </c>
      <c r="T104">
        <v>0</v>
      </c>
      <c r="U104">
        <v>29</v>
      </c>
      <c r="V104">
        <v>17</v>
      </c>
      <c r="W104">
        <v>0.55000000000000004</v>
      </c>
      <c r="X104">
        <v>24</v>
      </c>
      <c r="Y104">
        <v>0.3</v>
      </c>
      <c r="Z104">
        <v>4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2">
      <c r="A105">
        <v>2</v>
      </c>
      <c r="B105" t="s">
        <v>219</v>
      </c>
      <c r="C105" t="s">
        <v>220</v>
      </c>
      <c r="D105">
        <f t="shared" si="14"/>
        <v>1</v>
      </c>
      <c r="E105" t="str">
        <f t="shared" si="9"/>
        <v/>
      </c>
      <c r="F105" s="2">
        <f t="shared" si="10"/>
        <v>1</v>
      </c>
      <c r="G105">
        <v>2017</v>
      </c>
      <c r="H105">
        <v>2017</v>
      </c>
      <c r="I105">
        <v>2017</v>
      </c>
      <c r="J105">
        <v>2017</v>
      </c>
      <c r="K105">
        <v>94</v>
      </c>
      <c r="L105">
        <v>217</v>
      </c>
      <c r="M105">
        <v>0</v>
      </c>
      <c r="N105">
        <v>100</v>
      </c>
      <c r="O105">
        <v>42</v>
      </c>
      <c r="P105">
        <v>40.9</v>
      </c>
      <c r="Q105">
        <v>94</v>
      </c>
      <c r="R105">
        <v>94</v>
      </c>
      <c r="S105">
        <v>94</v>
      </c>
      <c r="T105">
        <v>0</v>
      </c>
      <c r="U105">
        <v>123</v>
      </c>
      <c r="V105">
        <v>25</v>
      </c>
      <c r="W105">
        <v>0.81</v>
      </c>
      <c r="X105">
        <v>28</v>
      </c>
      <c r="Y105">
        <v>0.35</v>
      </c>
      <c r="Z105">
        <v>86</v>
      </c>
      <c r="AA105" s="3">
        <v>0</v>
      </c>
      <c r="AB105">
        <f t="shared" si="12"/>
        <v>0</v>
      </c>
      <c r="AC105">
        <f t="shared" si="13"/>
        <v>0</v>
      </c>
    </row>
    <row r="106" spans="1:29" x14ac:dyDescent="0.2">
      <c r="A106">
        <v>11</v>
      </c>
      <c r="B106" t="s">
        <v>221</v>
      </c>
      <c r="D106">
        <f t="shared" si="14"/>
        <v>0</v>
      </c>
      <c r="E106" t="str">
        <f t="shared" si="9"/>
        <v/>
      </c>
      <c r="F106" s="2">
        <f t="shared" si="10"/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2">
      <c r="A107">
        <v>2</v>
      </c>
      <c r="B107" t="s">
        <v>222</v>
      </c>
      <c r="C107" t="s">
        <v>223</v>
      </c>
      <c r="D107">
        <f t="shared" ref="D107:D128" si="15">F107</f>
        <v>1</v>
      </c>
      <c r="E107" t="str">
        <f t="shared" si="9"/>
        <v/>
      </c>
      <c r="F107" s="2">
        <f t="shared" si="10"/>
        <v>1</v>
      </c>
      <c r="G107">
        <v>2003</v>
      </c>
      <c r="H107">
        <v>2014</v>
      </c>
      <c r="I107">
        <v>2015</v>
      </c>
      <c r="J107">
        <v>2017</v>
      </c>
      <c r="K107">
        <v>159</v>
      </c>
      <c r="L107">
        <v>217</v>
      </c>
      <c r="M107">
        <v>0</v>
      </c>
      <c r="N107">
        <v>100</v>
      </c>
      <c r="O107">
        <v>28</v>
      </c>
      <c r="P107">
        <v>56</v>
      </c>
      <c r="Q107">
        <v>142</v>
      </c>
      <c r="R107">
        <v>107</v>
      </c>
      <c r="S107">
        <v>43</v>
      </c>
      <c r="T107">
        <v>0</v>
      </c>
      <c r="U107">
        <v>58</v>
      </c>
      <c r="V107">
        <v>26</v>
      </c>
      <c r="W107">
        <v>0.84</v>
      </c>
      <c r="X107">
        <v>40</v>
      </c>
      <c r="Y107">
        <v>0.51</v>
      </c>
      <c r="Z107">
        <v>12</v>
      </c>
      <c r="AA107" s="3">
        <v>0</v>
      </c>
      <c r="AB107">
        <f t="shared" si="12"/>
        <v>0</v>
      </c>
      <c r="AC107">
        <f t="shared" si="13"/>
        <v>0</v>
      </c>
    </row>
    <row r="108" spans="1:29" x14ac:dyDescent="0.2">
      <c r="A108">
        <v>2</v>
      </c>
      <c r="B108" t="s">
        <v>224</v>
      </c>
      <c r="C108" t="s">
        <v>225</v>
      </c>
      <c r="D108">
        <f t="shared" si="15"/>
        <v>1</v>
      </c>
      <c r="E108" t="str">
        <f t="shared" si="9"/>
        <v/>
      </c>
      <c r="F108" s="2">
        <f t="shared" si="10"/>
        <v>1</v>
      </c>
      <c r="G108">
        <v>2003</v>
      </c>
      <c r="H108">
        <v>2014</v>
      </c>
      <c r="I108">
        <v>2015</v>
      </c>
      <c r="J108">
        <v>2017</v>
      </c>
      <c r="K108">
        <v>159</v>
      </c>
      <c r="L108">
        <v>217</v>
      </c>
      <c r="M108">
        <v>0</v>
      </c>
      <c r="N108">
        <v>100</v>
      </c>
      <c r="O108">
        <v>28</v>
      </c>
      <c r="P108">
        <v>56</v>
      </c>
      <c r="Q108">
        <v>142</v>
      </c>
      <c r="R108">
        <v>107</v>
      </c>
      <c r="S108">
        <v>43</v>
      </c>
      <c r="T108">
        <v>0</v>
      </c>
      <c r="U108">
        <v>58</v>
      </c>
      <c r="V108">
        <v>26</v>
      </c>
      <c r="W108">
        <v>0.84</v>
      </c>
      <c r="X108">
        <v>40</v>
      </c>
      <c r="Y108">
        <v>0.51</v>
      </c>
      <c r="Z108">
        <v>12</v>
      </c>
      <c r="AA108" s="3">
        <v>0</v>
      </c>
      <c r="AB108">
        <f t="shared" si="12"/>
        <v>0</v>
      </c>
      <c r="AC108">
        <f t="shared" si="13"/>
        <v>0</v>
      </c>
    </row>
    <row r="109" spans="1:29" x14ac:dyDescent="0.2">
      <c r="A109">
        <v>2</v>
      </c>
      <c r="B109" t="s">
        <v>226</v>
      </c>
      <c r="C109" t="s">
        <v>227</v>
      </c>
      <c r="D109">
        <f t="shared" si="15"/>
        <v>1</v>
      </c>
      <c r="E109" t="str">
        <f t="shared" si="9"/>
        <v/>
      </c>
      <c r="F109" s="2">
        <f t="shared" si="10"/>
        <v>1</v>
      </c>
      <c r="G109">
        <v>2003</v>
      </c>
      <c r="H109">
        <v>2014</v>
      </c>
      <c r="I109">
        <v>2015</v>
      </c>
      <c r="J109">
        <v>2017</v>
      </c>
      <c r="K109">
        <v>159</v>
      </c>
      <c r="L109">
        <v>217</v>
      </c>
      <c r="M109">
        <v>0</v>
      </c>
      <c r="N109">
        <v>100</v>
      </c>
      <c r="O109">
        <v>28</v>
      </c>
      <c r="P109">
        <v>56</v>
      </c>
      <c r="Q109">
        <v>142</v>
      </c>
      <c r="R109">
        <v>107</v>
      </c>
      <c r="S109">
        <v>43</v>
      </c>
      <c r="T109">
        <v>0</v>
      </c>
      <c r="U109">
        <v>58</v>
      </c>
      <c r="V109">
        <v>26</v>
      </c>
      <c r="W109">
        <v>0.84</v>
      </c>
      <c r="X109">
        <v>40</v>
      </c>
      <c r="Y109">
        <v>0.51</v>
      </c>
      <c r="Z109">
        <v>12</v>
      </c>
      <c r="AA109" s="3">
        <v>0</v>
      </c>
      <c r="AB109">
        <f t="shared" si="12"/>
        <v>0</v>
      </c>
      <c r="AC109">
        <f t="shared" si="13"/>
        <v>0</v>
      </c>
    </row>
    <row r="110" spans="1:29" x14ac:dyDescent="0.2">
      <c r="A110">
        <v>2</v>
      </c>
      <c r="B110" t="s">
        <v>228</v>
      </c>
      <c r="C110" t="s">
        <v>229</v>
      </c>
      <c r="D110">
        <f t="shared" si="15"/>
        <v>1</v>
      </c>
      <c r="E110">
        <f t="shared" si="9"/>
        <v>1</v>
      </c>
      <c r="F110" s="2">
        <f t="shared" si="10"/>
        <v>1</v>
      </c>
      <c r="G110">
        <v>2006</v>
      </c>
      <c r="H110">
        <v>2014</v>
      </c>
      <c r="I110">
        <v>2015</v>
      </c>
      <c r="J110">
        <v>2018</v>
      </c>
      <c r="K110">
        <v>135</v>
      </c>
      <c r="L110">
        <v>217</v>
      </c>
      <c r="M110">
        <v>0</v>
      </c>
      <c r="N110">
        <v>94</v>
      </c>
      <c r="O110">
        <v>17</v>
      </c>
      <c r="P110">
        <v>48.9</v>
      </c>
      <c r="Q110">
        <v>123</v>
      </c>
      <c r="R110">
        <v>87</v>
      </c>
      <c r="S110">
        <v>52</v>
      </c>
      <c r="T110">
        <v>14</v>
      </c>
      <c r="U110">
        <v>82</v>
      </c>
      <c r="V110">
        <v>25</v>
      </c>
      <c r="W110">
        <v>0.81</v>
      </c>
      <c r="X110">
        <v>65</v>
      </c>
      <c r="Y110">
        <v>0.82</v>
      </c>
      <c r="Z110">
        <v>11</v>
      </c>
      <c r="AA110" s="3">
        <v>0</v>
      </c>
      <c r="AB110">
        <f t="shared" si="12"/>
        <v>1</v>
      </c>
      <c r="AC110">
        <f t="shared" si="13"/>
        <v>1</v>
      </c>
    </row>
    <row r="111" spans="1:29" x14ac:dyDescent="0.2">
      <c r="A111">
        <v>2</v>
      </c>
      <c r="B111" t="s">
        <v>230</v>
      </c>
      <c r="C111" t="s">
        <v>231</v>
      </c>
      <c r="D111">
        <f t="shared" si="15"/>
        <v>1</v>
      </c>
      <c r="E111" t="str">
        <f t="shared" si="9"/>
        <v/>
      </c>
      <c r="F111" s="2">
        <f t="shared" si="10"/>
        <v>1</v>
      </c>
      <c r="G111">
        <v>2013</v>
      </c>
      <c r="H111">
        <v>2015</v>
      </c>
      <c r="I111">
        <v>2015</v>
      </c>
      <c r="J111">
        <v>2017</v>
      </c>
      <c r="K111">
        <v>93</v>
      </c>
      <c r="L111">
        <v>217</v>
      </c>
      <c r="M111">
        <v>0</v>
      </c>
      <c r="N111">
        <v>11</v>
      </c>
      <c r="O111">
        <v>2</v>
      </c>
      <c r="P111">
        <v>36.9</v>
      </c>
      <c r="Q111">
        <v>93</v>
      </c>
      <c r="R111">
        <v>91</v>
      </c>
      <c r="S111">
        <v>36</v>
      </c>
      <c r="T111">
        <v>0</v>
      </c>
      <c r="U111">
        <v>124</v>
      </c>
      <c r="V111">
        <v>30</v>
      </c>
      <c r="W111">
        <v>0.97</v>
      </c>
      <c r="X111">
        <v>45</v>
      </c>
      <c r="Y111">
        <v>0.56999999999999995</v>
      </c>
      <c r="Z111">
        <v>70</v>
      </c>
      <c r="AA111" s="3">
        <v>0</v>
      </c>
      <c r="AB111">
        <f t="shared" si="12"/>
        <v>0</v>
      </c>
      <c r="AC111">
        <f t="shared" si="13"/>
        <v>0</v>
      </c>
    </row>
    <row r="112" spans="1:29" x14ac:dyDescent="0.2">
      <c r="A112">
        <v>2</v>
      </c>
      <c r="B112" t="s">
        <v>232</v>
      </c>
      <c r="C112" t="s">
        <v>233</v>
      </c>
      <c r="D112">
        <f t="shared" si="15"/>
        <v>1</v>
      </c>
      <c r="E112" t="str">
        <f t="shared" si="9"/>
        <v/>
      </c>
      <c r="F112" s="2">
        <f t="shared" si="10"/>
        <v>1</v>
      </c>
      <c r="G112">
        <v>2018</v>
      </c>
      <c r="H112">
        <v>2018</v>
      </c>
      <c r="I112">
        <v>2018</v>
      </c>
      <c r="J112">
        <v>2018</v>
      </c>
      <c r="K112">
        <v>187</v>
      </c>
      <c r="L112">
        <v>217</v>
      </c>
      <c r="M112">
        <v>0</v>
      </c>
      <c r="N112">
        <v>100</v>
      </c>
      <c r="O112">
        <v>86</v>
      </c>
      <c r="P112">
        <v>86.2</v>
      </c>
      <c r="Q112">
        <v>187</v>
      </c>
      <c r="R112">
        <v>187</v>
      </c>
      <c r="S112">
        <v>187</v>
      </c>
      <c r="T112">
        <v>187</v>
      </c>
      <c r="U112">
        <v>30</v>
      </c>
      <c r="V112">
        <v>28</v>
      </c>
      <c r="W112">
        <v>0.9</v>
      </c>
      <c r="X112">
        <v>21</v>
      </c>
      <c r="Y112">
        <v>0.27</v>
      </c>
      <c r="Z112">
        <v>1</v>
      </c>
      <c r="AA112" s="3">
        <v>0</v>
      </c>
      <c r="AB112">
        <f t="shared" si="12"/>
        <v>0</v>
      </c>
      <c r="AC112">
        <f t="shared" si="13"/>
        <v>0</v>
      </c>
    </row>
    <row r="113" spans="1:29" x14ac:dyDescent="0.2">
      <c r="A113">
        <v>2</v>
      </c>
      <c r="B113" t="s">
        <v>234</v>
      </c>
      <c r="C113" t="s">
        <v>235</v>
      </c>
      <c r="D113">
        <f t="shared" si="15"/>
        <v>1</v>
      </c>
      <c r="E113" t="str">
        <f t="shared" si="9"/>
        <v/>
      </c>
      <c r="F113" s="2">
        <f t="shared" si="10"/>
        <v>1</v>
      </c>
      <c r="G113">
        <v>2018</v>
      </c>
      <c r="H113">
        <v>2018</v>
      </c>
      <c r="I113">
        <v>2018</v>
      </c>
      <c r="J113">
        <v>2018</v>
      </c>
      <c r="K113">
        <v>187</v>
      </c>
      <c r="L113">
        <v>217</v>
      </c>
      <c r="M113">
        <v>0</v>
      </c>
      <c r="N113">
        <v>100</v>
      </c>
      <c r="O113">
        <v>86</v>
      </c>
      <c r="P113">
        <v>86.2</v>
      </c>
      <c r="Q113">
        <v>187</v>
      </c>
      <c r="R113">
        <v>187</v>
      </c>
      <c r="S113">
        <v>187</v>
      </c>
      <c r="T113">
        <v>187</v>
      </c>
      <c r="U113">
        <v>30</v>
      </c>
      <c r="V113">
        <v>28</v>
      </c>
      <c r="W113">
        <v>0.9</v>
      </c>
      <c r="X113">
        <v>21</v>
      </c>
      <c r="Y113">
        <v>0.27</v>
      </c>
      <c r="Z113">
        <v>1</v>
      </c>
      <c r="AA113" s="3">
        <v>0</v>
      </c>
      <c r="AB113">
        <f t="shared" si="12"/>
        <v>0</v>
      </c>
      <c r="AC113">
        <f t="shared" si="13"/>
        <v>0</v>
      </c>
    </row>
    <row r="114" spans="1:29" x14ac:dyDescent="0.2">
      <c r="A114">
        <v>2</v>
      </c>
      <c r="B114" t="s">
        <v>236</v>
      </c>
      <c r="C114" t="s">
        <v>237</v>
      </c>
      <c r="D114">
        <f t="shared" si="15"/>
        <v>1</v>
      </c>
      <c r="E114">
        <f t="shared" si="9"/>
        <v>1</v>
      </c>
      <c r="F114" s="2">
        <f t="shared" si="10"/>
        <v>1</v>
      </c>
      <c r="G114">
        <v>2000</v>
      </c>
      <c r="H114">
        <v>2011</v>
      </c>
      <c r="I114">
        <v>2012</v>
      </c>
      <c r="J114">
        <v>2016</v>
      </c>
      <c r="K114">
        <v>97</v>
      </c>
      <c r="L114">
        <v>217</v>
      </c>
      <c r="M114">
        <v>0</v>
      </c>
      <c r="N114">
        <v>47</v>
      </c>
      <c r="O114">
        <v>6</v>
      </c>
      <c r="P114">
        <v>26.9</v>
      </c>
      <c r="Q114">
        <v>71</v>
      </c>
      <c r="R114">
        <v>25</v>
      </c>
      <c r="S114">
        <v>2</v>
      </c>
      <c r="T114">
        <v>0</v>
      </c>
      <c r="U114">
        <v>120</v>
      </c>
      <c r="V114">
        <v>31</v>
      </c>
      <c r="W114">
        <v>1</v>
      </c>
      <c r="X114">
        <v>74</v>
      </c>
      <c r="Y114">
        <v>0.94</v>
      </c>
      <c r="Z114">
        <v>36</v>
      </c>
      <c r="AA114" s="3">
        <v>0</v>
      </c>
      <c r="AB114">
        <f t="shared" si="12"/>
        <v>1</v>
      </c>
      <c r="AC114">
        <f t="shared" si="13"/>
        <v>1</v>
      </c>
    </row>
    <row r="115" spans="1:29" x14ac:dyDescent="0.2">
      <c r="A115">
        <v>2</v>
      </c>
      <c r="B115" t="s">
        <v>238</v>
      </c>
      <c r="C115" t="s">
        <v>239</v>
      </c>
      <c r="D115">
        <f t="shared" si="15"/>
        <v>1</v>
      </c>
      <c r="E115" t="str">
        <f t="shared" si="9"/>
        <v/>
      </c>
      <c r="F115" s="2">
        <f t="shared" si="10"/>
        <v>1</v>
      </c>
      <c r="G115">
        <v>2018</v>
      </c>
      <c r="H115">
        <v>2018</v>
      </c>
      <c r="I115">
        <v>2018</v>
      </c>
      <c r="J115">
        <v>2018</v>
      </c>
      <c r="K115">
        <v>187</v>
      </c>
      <c r="L115">
        <v>217</v>
      </c>
      <c r="M115">
        <v>0</v>
      </c>
      <c r="N115">
        <v>100</v>
      </c>
      <c r="O115">
        <v>86</v>
      </c>
      <c r="P115">
        <v>86.2</v>
      </c>
      <c r="Q115">
        <v>187</v>
      </c>
      <c r="R115">
        <v>187</v>
      </c>
      <c r="S115">
        <v>187</v>
      </c>
      <c r="T115">
        <v>187</v>
      </c>
      <c r="U115">
        <v>30</v>
      </c>
      <c r="V115">
        <v>28</v>
      </c>
      <c r="W115">
        <v>0.9</v>
      </c>
      <c r="X115">
        <v>21</v>
      </c>
      <c r="Y115">
        <v>0.27</v>
      </c>
      <c r="Z115">
        <v>1</v>
      </c>
      <c r="AA115" s="3">
        <v>0</v>
      </c>
      <c r="AB115">
        <f t="shared" si="12"/>
        <v>0</v>
      </c>
      <c r="AC115">
        <f t="shared" si="13"/>
        <v>0</v>
      </c>
    </row>
    <row r="116" spans="1:29" x14ac:dyDescent="0.2">
      <c r="A116">
        <v>2</v>
      </c>
      <c r="B116" t="s">
        <v>240</v>
      </c>
      <c r="C116" t="s">
        <v>241</v>
      </c>
      <c r="D116">
        <f t="shared" si="15"/>
        <v>1</v>
      </c>
      <c r="E116" t="str">
        <f t="shared" si="9"/>
        <v/>
      </c>
      <c r="F116" s="2">
        <f t="shared" si="10"/>
        <v>1</v>
      </c>
      <c r="G116">
        <v>2018</v>
      </c>
      <c r="H116">
        <v>2018</v>
      </c>
      <c r="I116">
        <v>2018</v>
      </c>
      <c r="J116">
        <v>2018</v>
      </c>
      <c r="K116">
        <v>187</v>
      </c>
      <c r="L116">
        <v>217</v>
      </c>
      <c r="M116">
        <v>0</v>
      </c>
      <c r="N116">
        <v>100</v>
      </c>
      <c r="O116">
        <v>86</v>
      </c>
      <c r="P116">
        <v>86.2</v>
      </c>
      <c r="Q116">
        <v>187</v>
      </c>
      <c r="R116">
        <v>187</v>
      </c>
      <c r="S116">
        <v>187</v>
      </c>
      <c r="T116">
        <v>187</v>
      </c>
      <c r="U116">
        <v>30</v>
      </c>
      <c r="V116">
        <v>28</v>
      </c>
      <c r="W116">
        <v>0.9</v>
      </c>
      <c r="X116">
        <v>21</v>
      </c>
      <c r="Y116">
        <v>0.27</v>
      </c>
      <c r="Z116">
        <v>1</v>
      </c>
      <c r="AA116" s="3">
        <v>0</v>
      </c>
      <c r="AB116">
        <f t="shared" si="12"/>
        <v>0</v>
      </c>
      <c r="AC116">
        <f t="shared" si="13"/>
        <v>0</v>
      </c>
    </row>
    <row r="117" spans="1:29" x14ac:dyDescent="0.2">
      <c r="A117">
        <v>57</v>
      </c>
      <c r="B117" t="s">
        <v>242</v>
      </c>
      <c r="D117">
        <f t="shared" si="15"/>
        <v>0</v>
      </c>
      <c r="E117" t="str">
        <f t="shared" si="9"/>
        <v/>
      </c>
      <c r="F117" s="2">
        <f t="shared" si="10"/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2">
      <c r="A118">
        <v>57</v>
      </c>
      <c r="B118" t="s">
        <v>243</v>
      </c>
      <c r="D118">
        <f t="shared" si="15"/>
        <v>0</v>
      </c>
      <c r="E118" t="str">
        <f t="shared" si="9"/>
        <v/>
      </c>
      <c r="F118" s="2">
        <f t="shared" si="10"/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2">
      <c r="A119">
        <v>2</v>
      </c>
      <c r="B119" t="s">
        <v>244</v>
      </c>
      <c r="C119" t="s">
        <v>245</v>
      </c>
      <c r="D119">
        <f t="shared" si="15"/>
        <v>1</v>
      </c>
      <c r="E119" t="str">
        <f t="shared" si="9"/>
        <v/>
      </c>
      <c r="F119" s="2">
        <f t="shared" si="10"/>
        <v>1</v>
      </c>
      <c r="G119">
        <v>2018</v>
      </c>
      <c r="H119">
        <v>2018</v>
      </c>
      <c r="I119">
        <v>2018</v>
      </c>
      <c r="J119">
        <v>2018</v>
      </c>
      <c r="K119">
        <v>187</v>
      </c>
      <c r="L119">
        <v>217</v>
      </c>
      <c r="M119">
        <v>0</v>
      </c>
      <c r="N119">
        <v>100</v>
      </c>
      <c r="O119">
        <v>86</v>
      </c>
      <c r="P119">
        <v>86.2</v>
      </c>
      <c r="Q119">
        <v>187</v>
      </c>
      <c r="R119">
        <v>187</v>
      </c>
      <c r="S119">
        <v>187</v>
      </c>
      <c r="T119">
        <v>187</v>
      </c>
      <c r="U119">
        <v>30</v>
      </c>
      <c r="V119">
        <v>28</v>
      </c>
      <c r="W119">
        <v>0.9</v>
      </c>
      <c r="X119">
        <v>21</v>
      </c>
      <c r="Y119">
        <v>0.27</v>
      </c>
      <c r="Z119">
        <v>1</v>
      </c>
      <c r="AA119" s="3">
        <v>0</v>
      </c>
      <c r="AB119">
        <f t="shared" si="12"/>
        <v>0</v>
      </c>
      <c r="AC119">
        <f t="shared" si="13"/>
        <v>0</v>
      </c>
    </row>
    <row r="120" spans="1:29" x14ac:dyDescent="0.2">
      <c r="A120">
        <v>2</v>
      </c>
      <c r="B120" t="s">
        <v>246</v>
      </c>
      <c r="C120" t="s">
        <v>247</v>
      </c>
      <c r="D120">
        <f t="shared" si="15"/>
        <v>1</v>
      </c>
      <c r="E120" t="str">
        <f t="shared" si="9"/>
        <v/>
      </c>
      <c r="F120" s="2">
        <f t="shared" si="10"/>
        <v>1</v>
      </c>
      <c r="G120">
        <v>2018</v>
      </c>
      <c r="H120">
        <v>2018</v>
      </c>
      <c r="I120">
        <v>2018</v>
      </c>
      <c r="J120">
        <v>2018</v>
      </c>
      <c r="K120">
        <v>187</v>
      </c>
      <c r="L120">
        <v>217</v>
      </c>
      <c r="M120">
        <v>0</v>
      </c>
      <c r="N120">
        <v>100</v>
      </c>
      <c r="O120">
        <v>86</v>
      </c>
      <c r="P120">
        <v>86.2</v>
      </c>
      <c r="Q120">
        <v>187</v>
      </c>
      <c r="R120">
        <v>187</v>
      </c>
      <c r="S120">
        <v>187</v>
      </c>
      <c r="T120">
        <v>187</v>
      </c>
      <c r="U120">
        <v>30</v>
      </c>
      <c r="V120">
        <v>28</v>
      </c>
      <c r="W120">
        <v>0.9</v>
      </c>
      <c r="X120">
        <v>21</v>
      </c>
      <c r="Y120">
        <v>0.27</v>
      </c>
      <c r="Z120">
        <v>1</v>
      </c>
      <c r="AA120" s="3">
        <v>0</v>
      </c>
      <c r="AB120">
        <f t="shared" si="12"/>
        <v>0</v>
      </c>
      <c r="AC120">
        <f t="shared" si="13"/>
        <v>0</v>
      </c>
    </row>
    <row r="121" spans="1:29" x14ac:dyDescent="0.2">
      <c r="A121">
        <v>2</v>
      </c>
      <c r="B121" t="s">
        <v>248</v>
      </c>
      <c r="C121" t="s">
        <v>249</v>
      </c>
      <c r="D121">
        <f t="shared" si="15"/>
        <v>1</v>
      </c>
      <c r="E121" t="str">
        <f t="shared" si="9"/>
        <v/>
      </c>
      <c r="F121" s="2">
        <f t="shared" si="10"/>
        <v>1</v>
      </c>
      <c r="G121">
        <v>2018</v>
      </c>
      <c r="H121">
        <v>2018</v>
      </c>
      <c r="I121">
        <v>2018</v>
      </c>
      <c r="J121">
        <v>2018</v>
      </c>
      <c r="K121">
        <v>187</v>
      </c>
      <c r="L121">
        <v>217</v>
      </c>
      <c r="M121">
        <v>0</v>
      </c>
      <c r="N121">
        <v>100</v>
      </c>
      <c r="O121">
        <v>86</v>
      </c>
      <c r="P121">
        <v>86.2</v>
      </c>
      <c r="Q121">
        <v>187</v>
      </c>
      <c r="R121">
        <v>187</v>
      </c>
      <c r="S121">
        <v>187</v>
      </c>
      <c r="T121">
        <v>187</v>
      </c>
      <c r="U121">
        <v>30</v>
      </c>
      <c r="V121">
        <v>28</v>
      </c>
      <c r="W121">
        <v>0.9</v>
      </c>
      <c r="X121">
        <v>21</v>
      </c>
      <c r="Y121">
        <v>0.27</v>
      </c>
      <c r="Z121">
        <v>1</v>
      </c>
      <c r="AA121" s="3">
        <v>0</v>
      </c>
      <c r="AB121">
        <f t="shared" si="12"/>
        <v>0</v>
      </c>
      <c r="AC121">
        <f t="shared" si="13"/>
        <v>0</v>
      </c>
    </row>
    <row r="122" spans="1:29" x14ac:dyDescent="0.2">
      <c r="A122">
        <v>2</v>
      </c>
      <c r="B122" t="s">
        <v>250</v>
      </c>
      <c r="C122" t="s">
        <v>251</v>
      </c>
      <c r="D122">
        <f t="shared" si="15"/>
        <v>0</v>
      </c>
      <c r="E122" t="str">
        <f t="shared" si="9"/>
        <v/>
      </c>
      <c r="F122" s="2">
        <f t="shared" si="10"/>
        <v>0</v>
      </c>
      <c r="G122">
        <v>2017</v>
      </c>
      <c r="H122">
        <v>2017</v>
      </c>
      <c r="I122">
        <v>2017</v>
      </c>
      <c r="J122">
        <v>2017</v>
      </c>
      <c r="K122">
        <v>194</v>
      </c>
      <c r="L122">
        <v>217</v>
      </c>
      <c r="M122">
        <v>0</v>
      </c>
      <c r="N122">
        <v>22</v>
      </c>
      <c r="O122">
        <v>19</v>
      </c>
      <c r="P122">
        <v>84.4</v>
      </c>
      <c r="Q122">
        <v>194</v>
      </c>
      <c r="R122">
        <v>194</v>
      </c>
      <c r="S122">
        <v>194</v>
      </c>
      <c r="T122">
        <v>0</v>
      </c>
      <c r="U122">
        <v>23</v>
      </c>
      <c r="V122">
        <v>22</v>
      </c>
      <c r="W122">
        <v>0.71</v>
      </c>
      <c r="X122">
        <v>17</v>
      </c>
      <c r="Y122">
        <v>0.22</v>
      </c>
      <c r="Z122">
        <v>1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2">
      <c r="A123">
        <v>2</v>
      </c>
      <c r="B123" t="s">
        <v>252</v>
      </c>
      <c r="C123" t="s">
        <v>253</v>
      </c>
      <c r="D123">
        <f t="shared" si="15"/>
        <v>1</v>
      </c>
      <c r="E123" t="str">
        <f t="shared" si="9"/>
        <v/>
      </c>
      <c r="F123" s="2">
        <f t="shared" si="10"/>
        <v>1</v>
      </c>
      <c r="G123">
        <v>2017</v>
      </c>
      <c r="H123">
        <v>2017</v>
      </c>
      <c r="I123">
        <v>2017</v>
      </c>
      <c r="J123">
        <v>2017</v>
      </c>
      <c r="K123">
        <v>165</v>
      </c>
      <c r="L123">
        <v>217</v>
      </c>
      <c r="M123">
        <v>0</v>
      </c>
      <c r="N123">
        <v>100</v>
      </c>
      <c r="O123">
        <v>75</v>
      </c>
      <c r="P123">
        <v>71.8</v>
      </c>
      <c r="Q123">
        <v>165</v>
      </c>
      <c r="R123">
        <v>165</v>
      </c>
      <c r="S123">
        <v>165</v>
      </c>
      <c r="T123">
        <v>0</v>
      </c>
      <c r="U123">
        <v>52</v>
      </c>
      <c r="V123">
        <v>28</v>
      </c>
      <c r="W123">
        <v>0.9</v>
      </c>
      <c r="X123">
        <v>29</v>
      </c>
      <c r="Y123">
        <v>0.37</v>
      </c>
      <c r="Z123">
        <v>16</v>
      </c>
      <c r="AA123" s="3">
        <v>0</v>
      </c>
      <c r="AB123">
        <f t="shared" si="12"/>
        <v>0</v>
      </c>
      <c r="AC123">
        <f t="shared" si="13"/>
        <v>0</v>
      </c>
    </row>
    <row r="124" spans="1:29" x14ac:dyDescent="0.2">
      <c r="A124">
        <v>57</v>
      </c>
      <c r="B124" t="s">
        <v>254</v>
      </c>
      <c r="D124">
        <f t="shared" si="15"/>
        <v>0</v>
      </c>
      <c r="E124" t="str">
        <f t="shared" si="9"/>
        <v/>
      </c>
      <c r="F124" s="2">
        <f t="shared" si="10"/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2">
      <c r="A125">
        <v>2</v>
      </c>
      <c r="B125" t="s">
        <v>255</v>
      </c>
      <c r="C125" t="s">
        <v>256</v>
      </c>
      <c r="D125">
        <f t="shared" si="15"/>
        <v>0</v>
      </c>
      <c r="E125" t="str">
        <f t="shared" si="9"/>
        <v/>
      </c>
      <c r="F125" s="2">
        <f t="shared" si="10"/>
        <v>0</v>
      </c>
      <c r="G125">
        <v>2018</v>
      </c>
      <c r="H125">
        <v>2018</v>
      </c>
      <c r="I125">
        <v>2018</v>
      </c>
      <c r="J125">
        <v>2018</v>
      </c>
      <c r="K125">
        <v>193</v>
      </c>
      <c r="L125">
        <v>217</v>
      </c>
      <c r="M125">
        <v>0</v>
      </c>
      <c r="N125">
        <v>100</v>
      </c>
      <c r="O125">
        <v>88</v>
      </c>
      <c r="P125">
        <v>88.9</v>
      </c>
      <c r="Q125">
        <v>193</v>
      </c>
      <c r="R125">
        <v>193</v>
      </c>
      <c r="S125">
        <v>193</v>
      </c>
      <c r="T125">
        <v>193</v>
      </c>
      <c r="U125">
        <v>24</v>
      </c>
      <c r="V125">
        <v>15</v>
      </c>
      <c r="W125">
        <v>0.48</v>
      </c>
      <c r="X125">
        <v>22</v>
      </c>
      <c r="Y125">
        <v>0.28000000000000003</v>
      </c>
      <c r="Z125">
        <v>1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2">
      <c r="A126">
        <v>2</v>
      </c>
      <c r="B126" t="s">
        <v>257</v>
      </c>
      <c r="C126" t="s">
        <v>258</v>
      </c>
      <c r="D126">
        <f t="shared" si="15"/>
        <v>0</v>
      </c>
      <c r="E126" t="str">
        <f t="shared" si="9"/>
        <v/>
      </c>
      <c r="F126" s="2">
        <f t="shared" si="10"/>
        <v>0</v>
      </c>
      <c r="G126">
        <v>2000</v>
      </c>
      <c r="H126">
        <v>2017</v>
      </c>
      <c r="I126">
        <v>2017</v>
      </c>
      <c r="J126">
        <v>2017</v>
      </c>
      <c r="K126">
        <v>208</v>
      </c>
      <c r="L126">
        <v>217</v>
      </c>
      <c r="M126">
        <v>0</v>
      </c>
      <c r="N126">
        <v>100</v>
      </c>
      <c r="O126">
        <v>92</v>
      </c>
      <c r="P126">
        <v>88.1</v>
      </c>
      <c r="Q126">
        <v>203</v>
      </c>
      <c r="R126">
        <v>200</v>
      </c>
      <c r="S126">
        <v>199</v>
      </c>
      <c r="T126">
        <v>0</v>
      </c>
      <c r="U126">
        <v>9</v>
      </c>
      <c r="V126">
        <v>9</v>
      </c>
      <c r="W126">
        <v>0.28999999999999998</v>
      </c>
      <c r="X126">
        <v>6</v>
      </c>
      <c r="Y126">
        <v>0.08</v>
      </c>
      <c r="Z126"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2">
      <c r="A127">
        <v>2</v>
      </c>
      <c r="B127" t="s">
        <v>259</v>
      </c>
      <c r="C127" t="s">
        <v>260</v>
      </c>
      <c r="D127">
        <f t="shared" si="15"/>
        <v>0</v>
      </c>
      <c r="E127" t="str">
        <f t="shared" si="9"/>
        <v/>
      </c>
      <c r="F127" s="2">
        <f t="shared" si="10"/>
        <v>0</v>
      </c>
      <c r="G127">
        <v>2002</v>
      </c>
      <c r="H127">
        <v>2017</v>
      </c>
      <c r="I127">
        <v>2017</v>
      </c>
      <c r="J127">
        <v>2017</v>
      </c>
      <c r="K127">
        <v>208</v>
      </c>
      <c r="L127">
        <v>217</v>
      </c>
      <c r="M127">
        <v>0</v>
      </c>
      <c r="N127">
        <v>100</v>
      </c>
      <c r="O127">
        <v>92</v>
      </c>
      <c r="P127">
        <v>88.7</v>
      </c>
      <c r="Q127">
        <v>205</v>
      </c>
      <c r="R127">
        <v>201</v>
      </c>
      <c r="S127">
        <v>200</v>
      </c>
      <c r="T127">
        <v>0</v>
      </c>
      <c r="U127">
        <v>9</v>
      </c>
      <c r="V127">
        <v>9</v>
      </c>
      <c r="W127">
        <v>0.28999999999999998</v>
      </c>
      <c r="X127">
        <v>6</v>
      </c>
      <c r="Y127">
        <v>0.08</v>
      </c>
      <c r="Z127"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2">
      <c r="A128">
        <v>2</v>
      </c>
      <c r="B128" t="s">
        <v>261</v>
      </c>
      <c r="C128" t="s">
        <v>262</v>
      </c>
      <c r="D128">
        <f t="shared" si="15"/>
        <v>0</v>
      </c>
      <c r="E128" t="str">
        <f t="shared" si="9"/>
        <v/>
      </c>
      <c r="F128" s="2">
        <f t="shared" si="10"/>
        <v>0</v>
      </c>
      <c r="G128">
        <v>2011</v>
      </c>
      <c r="H128">
        <v>2018</v>
      </c>
      <c r="I128">
        <v>2018</v>
      </c>
      <c r="J128">
        <v>2018</v>
      </c>
      <c r="K128">
        <v>194</v>
      </c>
      <c r="L128">
        <v>217</v>
      </c>
      <c r="M128">
        <v>0</v>
      </c>
      <c r="N128">
        <v>100</v>
      </c>
      <c r="O128">
        <v>89</v>
      </c>
      <c r="P128">
        <v>89.2</v>
      </c>
      <c r="Q128">
        <v>194</v>
      </c>
      <c r="R128">
        <v>193</v>
      </c>
      <c r="S128">
        <v>193</v>
      </c>
      <c r="T128">
        <v>193</v>
      </c>
      <c r="U128">
        <v>23</v>
      </c>
      <c r="V128">
        <v>22</v>
      </c>
      <c r="W128">
        <v>0.71</v>
      </c>
      <c r="X128">
        <v>17</v>
      </c>
      <c r="Y128">
        <v>0.22</v>
      </c>
      <c r="Z128">
        <v>1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2">
      <c r="A129">
        <v>2</v>
      </c>
      <c r="B129" t="s">
        <v>263</v>
      </c>
      <c r="C129" t="s">
        <v>264</v>
      </c>
      <c r="D129">
        <v>0</v>
      </c>
      <c r="E129" t="str">
        <f t="shared" si="9"/>
        <v/>
      </c>
      <c r="F129" s="2">
        <f t="shared" si="10"/>
        <v>1</v>
      </c>
      <c r="G129">
        <v>2000</v>
      </c>
      <c r="H129">
        <v>2015</v>
      </c>
      <c r="I129">
        <v>2016</v>
      </c>
      <c r="J129">
        <v>2017</v>
      </c>
      <c r="K129">
        <v>130</v>
      </c>
      <c r="L129">
        <v>217</v>
      </c>
      <c r="M129">
        <v>0</v>
      </c>
      <c r="N129">
        <v>100</v>
      </c>
      <c r="O129">
        <v>31</v>
      </c>
      <c r="P129">
        <v>48.5</v>
      </c>
      <c r="Q129">
        <v>118</v>
      </c>
      <c r="R129">
        <v>99</v>
      </c>
      <c r="S129">
        <v>78</v>
      </c>
      <c r="T129">
        <v>0</v>
      </c>
      <c r="U129">
        <v>87</v>
      </c>
      <c r="V129">
        <v>30</v>
      </c>
      <c r="W129">
        <v>0.97</v>
      </c>
      <c r="X129">
        <v>28</v>
      </c>
      <c r="Y129">
        <v>0.35</v>
      </c>
      <c r="Z129">
        <v>49</v>
      </c>
      <c r="AA129" s="3">
        <v>0</v>
      </c>
      <c r="AB129">
        <f t="shared" si="12"/>
        <v>0</v>
      </c>
      <c r="AC129">
        <f t="shared" si="13"/>
        <v>0</v>
      </c>
    </row>
    <row r="130" spans="1:29" x14ac:dyDescent="0.2">
      <c r="A130">
        <v>2</v>
      </c>
      <c r="B130" t="s">
        <v>265</v>
      </c>
      <c r="C130" t="s">
        <v>266</v>
      </c>
      <c r="D130">
        <v>0</v>
      </c>
      <c r="E130" t="str">
        <f t="shared" si="9"/>
        <v/>
      </c>
      <c r="F130" s="2">
        <f t="shared" si="10"/>
        <v>1</v>
      </c>
      <c r="G130">
        <v>2000</v>
      </c>
      <c r="H130">
        <v>2014</v>
      </c>
      <c r="I130">
        <v>2015</v>
      </c>
      <c r="J130">
        <v>2017</v>
      </c>
      <c r="K130">
        <v>116</v>
      </c>
      <c r="L130">
        <v>217</v>
      </c>
      <c r="M130">
        <v>0</v>
      </c>
      <c r="N130">
        <v>100</v>
      </c>
      <c r="O130">
        <v>23</v>
      </c>
      <c r="P130">
        <v>42</v>
      </c>
      <c r="Q130">
        <v>107</v>
      </c>
      <c r="R130">
        <v>80</v>
      </c>
      <c r="S130">
        <v>56</v>
      </c>
      <c r="T130">
        <v>0</v>
      </c>
      <c r="U130">
        <v>101</v>
      </c>
      <c r="V130">
        <v>30</v>
      </c>
      <c r="W130">
        <v>0.97</v>
      </c>
      <c r="X130">
        <v>36</v>
      </c>
      <c r="Y130">
        <v>0.46</v>
      </c>
      <c r="Z130">
        <v>55</v>
      </c>
      <c r="AA130" s="3">
        <v>0</v>
      </c>
      <c r="AB130">
        <f t="shared" si="12"/>
        <v>0</v>
      </c>
      <c r="AC130">
        <f t="shared" si="13"/>
        <v>0</v>
      </c>
    </row>
    <row r="131" spans="1:29" x14ac:dyDescent="0.2">
      <c r="A131">
        <v>2</v>
      </c>
      <c r="B131" t="s">
        <v>267</v>
      </c>
      <c r="C131" t="s">
        <v>268</v>
      </c>
      <c r="D131">
        <f t="shared" ref="D131:D135" si="16">F131</f>
        <v>1</v>
      </c>
      <c r="E131">
        <f t="shared" ref="E131:E135" si="17">IF(Y131&gt;Y$137,1,"")</f>
        <v>1</v>
      </c>
      <c r="F131" s="2">
        <f t="shared" ref="F131:F135" si="18">IF(AND(W131&gt;W$137,J131&gt;2014),1,0)</f>
        <v>1</v>
      </c>
      <c r="G131">
        <v>2001</v>
      </c>
      <c r="H131">
        <v>2013</v>
      </c>
      <c r="I131">
        <v>2014</v>
      </c>
      <c r="J131">
        <v>2018</v>
      </c>
      <c r="K131">
        <v>131</v>
      </c>
      <c r="L131">
        <v>217</v>
      </c>
      <c r="M131">
        <v>0</v>
      </c>
      <c r="N131">
        <v>68</v>
      </c>
      <c r="O131">
        <v>8</v>
      </c>
      <c r="P131">
        <v>45.1</v>
      </c>
      <c r="Q131">
        <v>116</v>
      </c>
      <c r="R131">
        <v>79</v>
      </c>
      <c r="S131">
        <v>40</v>
      </c>
      <c r="T131">
        <v>10</v>
      </c>
      <c r="U131">
        <v>86</v>
      </c>
      <c r="V131">
        <v>26</v>
      </c>
      <c r="W131">
        <v>0.84</v>
      </c>
      <c r="X131">
        <v>71</v>
      </c>
      <c r="Y131">
        <v>0.9</v>
      </c>
      <c r="Z131">
        <v>10</v>
      </c>
      <c r="AA131" s="3">
        <v>0</v>
      </c>
      <c r="AB131">
        <f t="shared" ref="AB131:AB134" si="19">IF(AND(OR(Y131&gt;=Y$137),J131&gt;2014),1,0)</f>
        <v>1</v>
      </c>
      <c r="AC131">
        <f t="shared" ref="AC131:AC135" si="20">MIN(SUM(AA131:AB131),1)</f>
        <v>1</v>
      </c>
    </row>
    <row r="132" spans="1:29" x14ac:dyDescent="0.2">
      <c r="A132">
        <v>11</v>
      </c>
      <c r="B132" t="s">
        <v>269</v>
      </c>
      <c r="D132">
        <f t="shared" si="16"/>
        <v>0</v>
      </c>
      <c r="E132" t="str">
        <f t="shared" si="17"/>
        <v/>
      </c>
      <c r="F132" s="2">
        <f t="shared" si="18"/>
        <v>0</v>
      </c>
      <c r="AA132">
        <f t="shared" ref="AA132:AA134" si="21">IF(AND(OR(W132&gt;=W$137),J132&gt;2014),1,0)</f>
        <v>0</v>
      </c>
      <c r="AB132">
        <f t="shared" si="19"/>
        <v>0</v>
      </c>
      <c r="AC132">
        <f t="shared" si="20"/>
        <v>0</v>
      </c>
    </row>
    <row r="133" spans="1:29" x14ac:dyDescent="0.2">
      <c r="A133">
        <v>2</v>
      </c>
      <c r="B133" t="s">
        <v>270</v>
      </c>
      <c r="C133" t="s">
        <v>271</v>
      </c>
      <c r="D133">
        <f t="shared" si="16"/>
        <v>1</v>
      </c>
      <c r="E133" t="str">
        <f t="shared" si="17"/>
        <v/>
      </c>
      <c r="F133" s="2">
        <f t="shared" si="18"/>
        <v>1</v>
      </c>
      <c r="G133">
        <v>2017</v>
      </c>
      <c r="H133">
        <v>2017</v>
      </c>
      <c r="I133">
        <v>2017</v>
      </c>
      <c r="J133">
        <v>2017</v>
      </c>
      <c r="K133">
        <v>149</v>
      </c>
      <c r="L133">
        <v>217</v>
      </c>
      <c r="M133">
        <v>0</v>
      </c>
      <c r="N133">
        <v>100</v>
      </c>
      <c r="O133">
        <v>68</v>
      </c>
      <c r="P133">
        <v>64.8</v>
      </c>
      <c r="Q133">
        <v>149</v>
      </c>
      <c r="R133">
        <v>149</v>
      </c>
      <c r="S133">
        <v>149</v>
      </c>
      <c r="T133">
        <v>0</v>
      </c>
      <c r="U133">
        <v>68</v>
      </c>
      <c r="V133">
        <v>29</v>
      </c>
      <c r="W133">
        <v>0.94</v>
      </c>
      <c r="X133">
        <v>26</v>
      </c>
      <c r="Y133">
        <v>0.33</v>
      </c>
      <c r="Z133">
        <v>33</v>
      </c>
      <c r="AA133" s="3">
        <v>0</v>
      </c>
      <c r="AB133">
        <f t="shared" si="19"/>
        <v>0</v>
      </c>
      <c r="AC133">
        <f t="shared" si="20"/>
        <v>0</v>
      </c>
    </row>
    <row r="134" spans="1:29" x14ac:dyDescent="0.2">
      <c r="A134">
        <v>3</v>
      </c>
      <c r="B134" t="s">
        <v>272</v>
      </c>
      <c r="C134" t="s">
        <v>273</v>
      </c>
      <c r="D134">
        <f t="shared" si="16"/>
        <v>0</v>
      </c>
      <c r="E134" t="str">
        <f t="shared" si="17"/>
        <v/>
      </c>
      <c r="F134" s="2">
        <f t="shared" si="18"/>
        <v>0</v>
      </c>
      <c r="G134">
        <v>2013</v>
      </c>
      <c r="H134">
        <v>2018</v>
      </c>
      <c r="I134">
        <v>2018</v>
      </c>
      <c r="J134">
        <v>2018</v>
      </c>
      <c r="K134">
        <v>205</v>
      </c>
      <c r="L134">
        <v>217</v>
      </c>
      <c r="M134">
        <v>0</v>
      </c>
      <c r="N134">
        <v>94</v>
      </c>
      <c r="O134">
        <v>87</v>
      </c>
      <c r="P134">
        <v>94</v>
      </c>
      <c r="Q134">
        <v>205</v>
      </c>
      <c r="R134">
        <v>201</v>
      </c>
      <c r="S134">
        <v>201</v>
      </c>
      <c r="T134">
        <v>201</v>
      </c>
      <c r="U134">
        <v>12</v>
      </c>
      <c r="V134">
        <v>8</v>
      </c>
      <c r="W134">
        <v>0.26</v>
      </c>
      <c r="X134">
        <v>12</v>
      </c>
      <c r="Y134">
        <v>0.15</v>
      </c>
      <c r="Z134">
        <v>0</v>
      </c>
      <c r="AA134">
        <f t="shared" si="21"/>
        <v>0</v>
      </c>
      <c r="AB134">
        <f t="shared" si="19"/>
        <v>0</v>
      </c>
      <c r="AC134">
        <f t="shared" si="20"/>
        <v>0</v>
      </c>
    </row>
    <row r="135" spans="1:29" x14ac:dyDescent="0.2">
      <c r="B135" t="s">
        <v>274</v>
      </c>
      <c r="C135" t="s">
        <v>275</v>
      </c>
      <c r="D135">
        <f t="shared" si="16"/>
        <v>1</v>
      </c>
      <c r="E135">
        <f t="shared" si="17"/>
        <v>1</v>
      </c>
      <c r="F135" s="2">
        <f t="shared" si="18"/>
        <v>1</v>
      </c>
      <c r="G135">
        <v>2018</v>
      </c>
      <c r="H135">
        <v>2018</v>
      </c>
      <c r="I135">
        <v>2018</v>
      </c>
      <c r="J135">
        <v>2018</v>
      </c>
      <c r="K135">
        <v>41</v>
      </c>
      <c r="L135">
        <v>217</v>
      </c>
      <c r="M135">
        <v>0</v>
      </c>
      <c r="N135">
        <v>5</v>
      </c>
      <c r="O135">
        <v>0</v>
      </c>
      <c r="P135">
        <v>18.899999999999999</v>
      </c>
      <c r="Q135">
        <v>41</v>
      </c>
      <c r="R135">
        <v>41</v>
      </c>
      <c r="S135">
        <v>41</v>
      </c>
      <c r="T135">
        <v>41</v>
      </c>
      <c r="U135">
        <v>176</v>
      </c>
      <c r="V135">
        <v>30</v>
      </c>
      <c r="W135">
        <v>0.97</v>
      </c>
      <c r="X135">
        <v>68</v>
      </c>
      <c r="Y135">
        <v>0.86</v>
      </c>
      <c r="Z135">
        <v>98</v>
      </c>
      <c r="AA135" s="3">
        <v>0</v>
      </c>
      <c r="AB135" s="3">
        <v>0</v>
      </c>
      <c r="AC135">
        <f t="shared" si="20"/>
        <v>0</v>
      </c>
    </row>
    <row r="137" spans="1:29" x14ac:dyDescent="0.2">
      <c r="V137" t="s">
        <v>276</v>
      </c>
      <c r="W137">
        <v>0.8</v>
      </c>
      <c r="Y137">
        <v>0.8</v>
      </c>
      <c r="AA137">
        <f>COUNTIF(AA2:AA135,1)</f>
        <v>8</v>
      </c>
      <c r="AB137">
        <f>COUNTIF(AB2:AB135,1)</f>
        <v>5</v>
      </c>
      <c r="AC137">
        <f>COUNTIF(AC2:AC135,1)</f>
        <v>13</v>
      </c>
    </row>
    <row r="138" spans="1:29" x14ac:dyDescent="0.2">
      <c r="F138" s="2">
        <f>COUNTIF(F2:F135,1)</f>
        <v>30</v>
      </c>
      <c r="V138" t="s">
        <v>277</v>
      </c>
      <c r="W138">
        <f>COUNTIF(W2:W135,"&gt;="&amp;W137)</f>
        <v>36</v>
      </c>
      <c r="Y138">
        <f>COUNTIF(Y2:Y135,"&gt;="&amp;Y137)</f>
        <v>6</v>
      </c>
    </row>
  </sheetData>
  <conditionalFormatting sqref="Y2:Y135">
    <cfRule type="cellIs" dxfId="2" priority="3" operator="greaterThanOrEqual">
      <formula>$Y$137</formula>
    </cfRule>
  </conditionalFormatting>
  <conditionalFormatting sqref="W2:W135">
    <cfRule type="cellIs" dxfId="1" priority="2" operator="greaterThanOrEqual">
      <formula>$W$137</formula>
    </cfRule>
  </conditionalFormatting>
  <conditionalFormatting sqref="J2:J135">
    <cfRule type="cellIs" dxfId="0" priority="1" operator="lessThanOrEqual">
      <formula>2014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Herzog</dc:creator>
  <cp:lastModifiedBy>Timothy Herzog</cp:lastModifiedBy>
  <dcterms:created xsi:type="dcterms:W3CDTF">2019-11-22T22:39:30Z</dcterms:created>
  <dcterms:modified xsi:type="dcterms:W3CDTF">2019-11-27T19:43:35Z</dcterms:modified>
</cp:coreProperties>
</file>