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factors-that-affect-median-household-income-in-Baltimore-city\data\Clustering Models\"/>
    </mc:Choice>
  </mc:AlternateContent>
  <xr:revisionPtr revIDLastSave="0" documentId="13_ncr:1_{31200EFD-44B4-4977-BAF4-DA1A4EF995D3}" xr6:coauthVersionLast="44" xr6:coauthVersionMax="45" xr10:uidLastSave="{00000000-0000-0000-0000-000000000000}"/>
  <bookViews>
    <workbookView xWindow="-108" yWindow="-108" windowWidth="23256" windowHeight="12576" xr2:uid="{FEFAC233-E257-47F6-B14B-35AD3F2DEE05}"/>
  </bookViews>
  <sheets>
    <sheet name="Sheet2" sheetId="2" r:id="rId1"/>
    <sheet name="Sheet1" sheetId="1" r:id="rId2"/>
  </sheets>
  <definedNames>
    <definedName name="lookup">Sheet1!$C$18:$O$215</definedName>
    <definedName name="solver_adj" localSheetId="1" hidden="1">Sheet1!$D$6:$D$9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Sheet1!$T$15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9" i="1" l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18" i="1"/>
  <c r="V18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J6" i="1"/>
  <c r="F6" i="1"/>
  <c r="G6" i="1"/>
  <c r="H6" i="1"/>
  <c r="P37" i="1" s="1"/>
  <c r="I6" i="1"/>
  <c r="P109" i="1" s="1"/>
  <c r="E6" i="1"/>
  <c r="B13" i="1"/>
  <c r="B12" i="1"/>
  <c r="B11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K18" i="1"/>
  <c r="L18" i="1"/>
  <c r="M18" i="1"/>
  <c r="N18" i="1"/>
  <c r="O18" i="1"/>
  <c r="J18" i="1"/>
  <c r="I16" i="1"/>
  <c r="F16" i="1"/>
  <c r="G16" i="1"/>
  <c r="H16" i="1"/>
  <c r="E16" i="1"/>
  <c r="D16" i="1"/>
  <c r="F15" i="1"/>
  <c r="G15" i="1"/>
  <c r="H15" i="1"/>
  <c r="I15" i="1"/>
  <c r="E15" i="1"/>
  <c r="D15" i="1"/>
  <c r="P29" i="1" l="1"/>
  <c r="R120" i="1"/>
  <c r="Q146" i="1"/>
  <c r="Q42" i="1"/>
  <c r="P205" i="1"/>
  <c r="P173" i="1"/>
  <c r="P141" i="1"/>
  <c r="P77" i="1"/>
  <c r="P45" i="1"/>
  <c r="Q210" i="1"/>
  <c r="Q178" i="1"/>
  <c r="Q114" i="1"/>
  <c r="Q82" i="1"/>
  <c r="Q50" i="1"/>
  <c r="Q19" i="1"/>
  <c r="R185" i="1"/>
  <c r="R153" i="1"/>
  <c r="Q138" i="1"/>
  <c r="Q170" i="1"/>
  <c r="Q106" i="1"/>
  <c r="R209" i="1"/>
  <c r="R145" i="1"/>
  <c r="S39" i="1"/>
  <c r="Q25" i="1"/>
  <c r="P189" i="1"/>
  <c r="P157" i="1"/>
  <c r="P125" i="1"/>
  <c r="P93" i="1"/>
  <c r="P61" i="1"/>
  <c r="Q194" i="1"/>
  <c r="Q162" i="1"/>
  <c r="Q130" i="1"/>
  <c r="Q98" i="1"/>
  <c r="Q66" i="1"/>
  <c r="Q34" i="1"/>
  <c r="R201" i="1"/>
  <c r="R169" i="1"/>
  <c r="R136" i="1"/>
  <c r="P197" i="1"/>
  <c r="P165" i="1"/>
  <c r="P133" i="1"/>
  <c r="P101" i="1"/>
  <c r="P69" i="1"/>
  <c r="Q202" i="1"/>
  <c r="Q74" i="1"/>
  <c r="R177" i="1"/>
  <c r="P25" i="1"/>
  <c r="S60" i="1"/>
  <c r="R88" i="1"/>
  <c r="R27" i="1"/>
  <c r="P213" i="1"/>
  <c r="P181" i="1"/>
  <c r="P149" i="1"/>
  <c r="P117" i="1"/>
  <c r="P85" i="1"/>
  <c r="P53" i="1"/>
  <c r="P21" i="1"/>
  <c r="Q186" i="1"/>
  <c r="Q154" i="1"/>
  <c r="Q122" i="1"/>
  <c r="Q90" i="1"/>
  <c r="Q58" i="1"/>
  <c r="Q26" i="1"/>
  <c r="R193" i="1"/>
  <c r="R161" i="1"/>
  <c r="R104" i="1"/>
  <c r="R72" i="1"/>
  <c r="R51" i="1"/>
  <c r="R19" i="1"/>
  <c r="S185" i="1"/>
  <c r="S153" i="1"/>
  <c r="S121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R18" i="1"/>
  <c r="R208" i="1"/>
  <c r="R200" i="1"/>
  <c r="R192" i="1"/>
  <c r="R184" i="1"/>
  <c r="R176" i="1"/>
  <c r="R168" i="1"/>
  <c r="R160" i="1"/>
  <c r="R152" i="1"/>
  <c r="R144" i="1"/>
  <c r="R132" i="1"/>
  <c r="R116" i="1"/>
  <c r="R100" i="1"/>
  <c r="R84" i="1"/>
  <c r="R68" i="1"/>
  <c r="R43" i="1"/>
  <c r="S209" i="1"/>
  <c r="S177" i="1"/>
  <c r="S145" i="1"/>
  <c r="S108" i="1"/>
  <c r="S20" i="1"/>
  <c r="S24" i="1"/>
  <c r="S28" i="1"/>
  <c r="S32" i="1"/>
  <c r="S36" i="1"/>
  <c r="S40" i="1"/>
  <c r="S44" i="1"/>
  <c r="S48" i="1"/>
  <c r="S21" i="1"/>
  <c r="S25" i="1"/>
  <c r="S29" i="1"/>
  <c r="S33" i="1"/>
  <c r="S37" i="1"/>
  <c r="S41" i="1"/>
  <c r="S45" i="1"/>
  <c r="S26" i="1"/>
  <c r="S34" i="1"/>
  <c r="S42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9" i="1"/>
  <c r="S27" i="1"/>
  <c r="S35" i="1"/>
  <c r="S43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2" i="1"/>
  <c r="S30" i="1"/>
  <c r="S38" i="1"/>
  <c r="S46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47" i="1"/>
  <c r="S64" i="1"/>
  <c r="S80" i="1"/>
  <c r="S96" i="1"/>
  <c r="S112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3" i="1"/>
  <c r="S52" i="1"/>
  <c r="S68" i="1"/>
  <c r="S84" i="1"/>
  <c r="S100" i="1"/>
  <c r="S116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31" i="1"/>
  <c r="S56" i="1"/>
  <c r="S72" i="1"/>
  <c r="S88" i="1"/>
  <c r="S104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18" i="1"/>
  <c r="Q18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P209" i="1"/>
  <c r="P201" i="1"/>
  <c r="P193" i="1"/>
  <c r="P185" i="1"/>
  <c r="T185" i="1" s="1"/>
  <c r="U185" i="1" s="1"/>
  <c r="P177" i="1"/>
  <c r="P169" i="1"/>
  <c r="P161" i="1"/>
  <c r="P153" i="1"/>
  <c r="T153" i="1" s="1"/>
  <c r="U153" i="1" s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R213" i="1"/>
  <c r="R205" i="1"/>
  <c r="R197" i="1"/>
  <c r="R189" i="1"/>
  <c r="R181" i="1"/>
  <c r="R173" i="1"/>
  <c r="R165" i="1"/>
  <c r="R157" i="1"/>
  <c r="R149" i="1"/>
  <c r="R141" i="1"/>
  <c r="R128" i="1"/>
  <c r="R112" i="1"/>
  <c r="R96" i="1"/>
  <c r="R80" i="1"/>
  <c r="R64" i="1"/>
  <c r="R35" i="1"/>
  <c r="S201" i="1"/>
  <c r="S169" i="1"/>
  <c r="S137" i="1"/>
  <c r="S92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19" i="1"/>
  <c r="P23" i="1"/>
  <c r="P27" i="1"/>
  <c r="P31" i="1"/>
  <c r="P35" i="1"/>
  <c r="P39" i="1"/>
  <c r="P43" i="1"/>
  <c r="P47" i="1"/>
  <c r="P51" i="1"/>
  <c r="T51" i="1" s="1"/>
  <c r="U51" i="1" s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18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T64" i="1" s="1"/>
  <c r="U64" i="1" s="1"/>
  <c r="P56" i="1"/>
  <c r="P48" i="1"/>
  <c r="P40" i="1"/>
  <c r="P32" i="1"/>
  <c r="P24" i="1"/>
  <c r="Q213" i="1"/>
  <c r="Q205" i="1"/>
  <c r="T205" i="1" s="1"/>
  <c r="U205" i="1" s="1"/>
  <c r="Q197" i="1"/>
  <c r="T197" i="1" s="1"/>
  <c r="U197" i="1" s="1"/>
  <c r="Q189" i="1"/>
  <c r="Q181" i="1"/>
  <c r="Q173" i="1"/>
  <c r="T173" i="1" s="1"/>
  <c r="U173" i="1" s="1"/>
  <c r="Q165" i="1"/>
  <c r="T165" i="1" s="1"/>
  <c r="U165" i="1" s="1"/>
  <c r="Q157" i="1"/>
  <c r="Q149" i="1"/>
  <c r="Q141" i="1"/>
  <c r="T141" i="1" s="1"/>
  <c r="U141" i="1" s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R212" i="1"/>
  <c r="R204" i="1"/>
  <c r="R196" i="1"/>
  <c r="R188" i="1"/>
  <c r="R180" i="1"/>
  <c r="R172" i="1"/>
  <c r="R164" i="1"/>
  <c r="R156" i="1"/>
  <c r="R148" i="1"/>
  <c r="R140" i="1"/>
  <c r="R124" i="1"/>
  <c r="R108" i="1"/>
  <c r="R92" i="1"/>
  <c r="R76" i="1"/>
  <c r="R59" i="1"/>
  <c r="S193" i="1"/>
  <c r="S161" i="1"/>
  <c r="S129" i="1"/>
  <c r="S76" i="1"/>
  <c r="R20" i="1"/>
  <c r="R24" i="1"/>
  <c r="R28" i="1"/>
  <c r="R32" i="1"/>
  <c r="R36" i="1"/>
  <c r="R40" i="1"/>
  <c r="R44" i="1"/>
  <c r="R48" i="1"/>
  <c r="R52" i="1"/>
  <c r="R56" i="1"/>
  <c r="R60" i="1"/>
  <c r="R21" i="1"/>
  <c r="R25" i="1"/>
  <c r="R29" i="1"/>
  <c r="R33" i="1"/>
  <c r="R37" i="1"/>
  <c r="R41" i="1"/>
  <c r="R45" i="1"/>
  <c r="R49" i="1"/>
  <c r="R53" i="1"/>
  <c r="R57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8" i="1"/>
  <c r="R50" i="1"/>
  <c r="R42" i="1"/>
  <c r="R34" i="1"/>
  <c r="R26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5" i="1"/>
  <c r="R47" i="1"/>
  <c r="R39" i="1"/>
  <c r="R31" i="1"/>
  <c r="R23" i="1"/>
  <c r="R137" i="1"/>
  <c r="R133" i="1"/>
  <c r="R129" i="1"/>
  <c r="R125" i="1"/>
  <c r="R121" i="1"/>
  <c r="R117" i="1"/>
  <c r="T117" i="1" s="1"/>
  <c r="U117" i="1" s="1"/>
  <c r="R113" i="1"/>
  <c r="R109" i="1"/>
  <c r="R105" i="1"/>
  <c r="R101" i="1"/>
  <c r="R97" i="1"/>
  <c r="R93" i="1"/>
  <c r="R89" i="1"/>
  <c r="R85" i="1"/>
  <c r="T85" i="1" s="1"/>
  <c r="U85" i="1" s="1"/>
  <c r="R81" i="1"/>
  <c r="R77" i="1"/>
  <c r="R73" i="1"/>
  <c r="R69" i="1"/>
  <c r="R65" i="1"/>
  <c r="R61" i="1"/>
  <c r="R54" i="1"/>
  <c r="R46" i="1"/>
  <c r="R38" i="1"/>
  <c r="R30" i="1"/>
  <c r="R22" i="1"/>
  <c r="T96" i="1" l="1"/>
  <c r="U96" i="1" s="1"/>
  <c r="T128" i="1"/>
  <c r="U128" i="1" s="1"/>
  <c r="T160" i="1"/>
  <c r="U160" i="1" s="1"/>
  <c r="T192" i="1"/>
  <c r="U192" i="1" s="1"/>
  <c r="T93" i="1"/>
  <c r="U93" i="1" s="1"/>
  <c r="T177" i="1"/>
  <c r="U177" i="1" s="1"/>
  <c r="T209" i="1"/>
  <c r="U209" i="1" s="1"/>
  <c r="T37" i="1"/>
  <c r="U37" i="1" s="1"/>
  <c r="T32" i="1"/>
  <c r="U32" i="1" s="1"/>
  <c r="T53" i="1"/>
  <c r="U53" i="1" s="1"/>
  <c r="T215" i="1"/>
  <c r="U215" i="1" s="1"/>
  <c r="T199" i="1"/>
  <c r="U199" i="1" s="1"/>
  <c r="T183" i="1"/>
  <c r="U183" i="1" s="1"/>
  <c r="T167" i="1"/>
  <c r="U167" i="1" s="1"/>
  <c r="T151" i="1"/>
  <c r="U151" i="1" s="1"/>
  <c r="T135" i="1"/>
  <c r="U135" i="1" s="1"/>
  <c r="T119" i="1"/>
  <c r="U119" i="1" s="1"/>
  <c r="T103" i="1"/>
  <c r="U103" i="1" s="1"/>
  <c r="T87" i="1"/>
  <c r="U87" i="1" s="1"/>
  <c r="T71" i="1"/>
  <c r="U71" i="1" s="1"/>
  <c r="T55" i="1"/>
  <c r="U55" i="1" s="1"/>
  <c r="T23" i="1"/>
  <c r="U23" i="1" s="1"/>
  <c r="T206" i="1"/>
  <c r="U206" i="1" s="1"/>
  <c r="T190" i="1"/>
  <c r="U190" i="1" s="1"/>
  <c r="T174" i="1"/>
  <c r="U174" i="1" s="1"/>
  <c r="T158" i="1"/>
  <c r="U158" i="1" s="1"/>
  <c r="T142" i="1"/>
  <c r="U142" i="1" s="1"/>
  <c r="T126" i="1"/>
  <c r="U126" i="1" s="1"/>
  <c r="T110" i="1"/>
  <c r="U110" i="1" s="1"/>
  <c r="T94" i="1"/>
  <c r="U94" i="1" s="1"/>
  <c r="T78" i="1"/>
  <c r="U78" i="1" s="1"/>
  <c r="T62" i="1"/>
  <c r="U62" i="1" s="1"/>
  <c r="T30" i="1"/>
  <c r="U30" i="1" s="1"/>
  <c r="T77" i="1"/>
  <c r="U77" i="1" s="1"/>
  <c r="T109" i="1"/>
  <c r="U109" i="1" s="1"/>
  <c r="T202" i="1"/>
  <c r="U202" i="1" s="1"/>
  <c r="T186" i="1"/>
  <c r="U186" i="1" s="1"/>
  <c r="T170" i="1"/>
  <c r="U170" i="1" s="1"/>
  <c r="T154" i="1"/>
  <c r="U154" i="1" s="1"/>
  <c r="T138" i="1"/>
  <c r="U138" i="1" s="1"/>
  <c r="T122" i="1"/>
  <c r="U122" i="1" s="1"/>
  <c r="T106" i="1"/>
  <c r="U106" i="1" s="1"/>
  <c r="T90" i="1"/>
  <c r="U90" i="1" s="1"/>
  <c r="T74" i="1"/>
  <c r="U74" i="1" s="1"/>
  <c r="T58" i="1"/>
  <c r="U58" i="1" s="1"/>
  <c r="T69" i="1"/>
  <c r="U69" i="1" s="1"/>
  <c r="T45" i="1"/>
  <c r="U45" i="1" s="1"/>
  <c r="T35" i="1"/>
  <c r="U35" i="1" s="1"/>
  <c r="T26" i="1"/>
  <c r="U26" i="1" s="1"/>
  <c r="T133" i="1"/>
  <c r="U133" i="1" s="1"/>
  <c r="T25" i="1"/>
  <c r="U25" i="1" s="1"/>
  <c r="T149" i="1"/>
  <c r="U149" i="1" s="1"/>
  <c r="T213" i="1"/>
  <c r="U213" i="1" s="1"/>
  <c r="T80" i="1"/>
  <c r="U80" i="1" s="1"/>
  <c r="T101" i="1"/>
  <c r="U101" i="1" s="1"/>
  <c r="T29" i="1"/>
  <c r="U29" i="1" s="1"/>
  <c r="T61" i="1"/>
  <c r="U61" i="1" s="1"/>
  <c r="T125" i="1"/>
  <c r="U125" i="1" s="1"/>
  <c r="T157" i="1"/>
  <c r="U157" i="1" s="1"/>
  <c r="T189" i="1"/>
  <c r="U189" i="1" s="1"/>
  <c r="T181" i="1"/>
  <c r="U181" i="1" s="1"/>
  <c r="T81" i="1"/>
  <c r="U81" i="1" s="1"/>
  <c r="T113" i="1"/>
  <c r="U113" i="1" s="1"/>
  <c r="T145" i="1"/>
  <c r="U145" i="1" s="1"/>
  <c r="T21" i="1"/>
  <c r="U21" i="1" s="1"/>
  <c r="T20" i="1"/>
  <c r="U20" i="1" s="1"/>
  <c r="T52" i="1"/>
  <c r="U52" i="1" s="1"/>
  <c r="T84" i="1"/>
  <c r="U84" i="1" s="1"/>
  <c r="T116" i="1"/>
  <c r="U116" i="1" s="1"/>
  <c r="T148" i="1"/>
  <c r="U148" i="1" s="1"/>
  <c r="T180" i="1"/>
  <c r="U180" i="1" s="1"/>
  <c r="T212" i="1"/>
  <c r="U212" i="1" s="1"/>
  <c r="T163" i="1"/>
  <c r="U163" i="1" s="1"/>
  <c r="T115" i="1"/>
  <c r="U115" i="1" s="1"/>
  <c r="T67" i="1"/>
  <c r="U67" i="1" s="1"/>
  <c r="T28" i="1"/>
  <c r="U28" i="1" s="1"/>
  <c r="T60" i="1"/>
  <c r="U60" i="1" s="1"/>
  <c r="T92" i="1"/>
  <c r="U92" i="1" s="1"/>
  <c r="T124" i="1"/>
  <c r="U124" i="1" s="1"/>
  <c r="T156" i="1"/>
  <c r="U156" i="1" s="1"/>
  <c r="T188" i="1"/>
  <c r="U188" i="1" s="1"/>
  <c r="T49" i="1"/>
  <c r="U49" i="1" s="1"/>
  <c r="T40" i="1"/>
  <c r="U40" i="1" s="1"/>
  <c r="T104" i="1"/>
  <c r="U104" i="1" s="1"/>
  <c r="T168" i="1"/>
  <c r="U168" i="1" s="1"/>
  <c r="T211" i="1"/>
  <c r="U211" i="1" s="1"/>
  <c r="T179" i="1"/>
  <c r="U179" i="1" s="1"/>
  <c r="T131" i="1"/>
  <c r="U131" i="1" s="1"/>
  <c r="T83" i="1"/>
  <c r="U83" i="1" s="1"/>
  <c r="T42" i="1"/>
  <c r="U42" i="1" s="1"/>
  <c r="T57" i="1"/>
  <c r="U57" i="1" s="1"/>
  <c r="T89" i="1"/>
  <c r="U89" i="1" s="1"/>
  <c r="T121" i="1"/>
  <c r="U121" i="1" s="1"/>
  <c r="T48" i="1"/>
  <c r="U48" i="1" s="1"/>
  <c r="T112" i="1"/>
  <c r="U112" i="1" s="1"/>
  <c r="T144" i="1"/>
  <c r="U144" i="1" s="1"/>
  <c r="T176" i="1"/>
  <c r="U176" i="1" s="1"/>
  <c r="T208" i="1"/>
  <c r="U208" i="1" s="1"/>
  <c r="T207" i="1"/>
  <c r="U207" i="1" s="1"/>
  <c r="T191" i="1"/>
  <c r="U191" i="1" s="1"/>
  <c r="T175" i="1"/>
  <c r="U175" i="1" s="1"/>
  <c r="T159" i="1"/>
  <c r="U159" i="1" s="1"/>
  <c r="T143" i="1"/>
  <c r="U143" i="1" s="1"/>
  <c r="T127" i="1"/>
  <c r="U127" i="1" s="1"/>
  <c r="T111" i="1"/>
  <c r="U111" i="1" s="1"/>
  <c r="T95" i="1"/>
  <c r="U95" i="1" s="1"/>
  <c r="T79" i="1"/>
  <c r="U79" i="1" s="1"/>
  <c r="T63" i="1"/>
  <c r="U63" i="1" s="1"/>
  <c r="T47" i="1"/>
  <c r="U47" i="1" s="1"/>
  <c r="T31" i="1"/>
  <c r="U31" i="1" s="1"/>
  <c r="T214" i="1"/>
  <c r="U214" i="1" s="1"/>
  <c r="T198" i="1"/>
  <c r="U198" i="1" s="1"/>
  <c r="T182" i="1"/>
  <c r="U182" i="1" s="1"/>
  <c r="T166" i="1"/>
  <c r="U166" i="1" s="1"/>
  <c r="T150" i="1"/>
  <c r="U150" i="1" s="1"/>
  <c r="T134" i="1"/>
  <c r="U134" i="1" s="1"/>
  <c r="T118" i="1"/>
  <c r="U118" i="1" s="1"/>
  <c r="T102" i="1"/>
  <c r="U102" i="1" s="1"/>
  <c r="T86" i="1"/>
  <c r="U86" i="1" s="1"/>
  <c r="T70" i="1"/>
  <c r="U70" i="1" s="1"/>
  <c r="T54" i="1"/>
  <c r="U54" i="1" s="1"/>
  <c r="T38" i="1"/>
  <c r="U38" i="1" s="1"/>
  <c r="T22" i="1"/>
  <c r="U22" i="1" s="1"/>
  <c r="T33" i="1"/>
  <c r="U33" i="1" s="1"/>
  <c r="T65" i="1"/>
  <c r="U65" i="1" s="1"/>
  <c r="T97" i="1"/>
  <c r="U97" i="1" s="1"/>
  <c r="T129" i="1"/>
  <c r="U129" i="1" s="1"/>
  <c r="T161" i="1"/>
  <c r="U161" i="1" s="1"/>
  <c r="T193" i="1"/>
  <c r="U193" i="1" s="1"/>
  <c r="T36" i="1"/>
  <c r="U36" i="1" s="1"/>
  <c r="T68" i="1"/>
  <c r="U68" i="1" s="1"/>
  <c r="T100" i="1"/>
  <c r="U100" i="1" s="1"/>
  <c r="T132" i="1"/>
  <c r="U132" i="1" s="1"/>
  <c r="T164" i="1"/>
  <c r="U164" i="1" s="1"/>
  <c r="T196" i="1"/>
  <c r="U196" i="1" s="1"/>
  <c r="T39" i="1"/>
  <c r="U39" i="1" s="1"/>
  <c r="T46" i="1"/>
  <c r="U46" i="1" s="1"/>
  <c r="T72" i="1"/>
  <c r="U72" i="1" s="1"/>
  <c r="T136" i="1"/>
  <c r="U136" i="1" s="1"/>
  <c r="T200" i="1"/>
  <c r="U200" i="1" s="1"/>
  <c r="T195" i="1"/>
  <c r="U195" i="1" s="1"/>
  <c r="T147" i="1"/>
  <c r="U147" i="1" s="1"/>
  <c r="T99" i="1"/>
  <c r="U99" i="1" s="1"/>
  <c r="T19" i="1"/>
  <c r="U19" i="1" s="1"/>
  <c r="T24" i="1"/>
  <c r="U24" i="1" s="1"/>
  <c r="T56" i="1"/>
  <c r="U56" i="1" s="1"/>
  <c r="T88" i="1"/>
  <c r="U88" i="1" s="1"/>
  <c r="T120" i="1"/>
  <c r="U120" i="1" s="1"/>
  <c r="T152" i="1"/>
  <c r="U152" i="1" s="1"/>
  <c r="T184" i="1"/>
  <c r="U184" i="1" s="1"/>
  <c r="T18" i="1"/>
  <c r="T203" i="1"/>
  <c r="U203" i="1" s="1"/>
  <c r="T187" i="1"/>
  <c r="U187" i="1" s="1"/>
  <c r="T171" i="1"/>
  <c r="U171" i="1" s="1"/>
  <c r="T155" i="1"/>
  <c r="U155" i="1" s="1"/>
  <c r="T139" i="1"/>
  <c r="U139" i="1" s="1"/>
  <c r="T123" i="1"/>
  <c r="U123" i="1" s="1"/>
  <c r="T107" i="1"/>
  <c r="U107" i="1" s="1"/>
  <c r="T91" i="1"/>
  <c r="U91" i="1" s="1"/>
  <c r="T75" i="1"/>
  <c r="U75" i="1" s="1"/>
  <c r="T59" i="1"/>
  <c r="U59" i="1" s="1"/>
  <c r="T43" i="1"/>
  <c r="U43" i="1" s="1"/>
  <c r="T27" i="1"/>
  <c r="U27" i="1" s="1"/>
  <c r="T210" i="1"/>
  <c r="U210" i="1" s="1"/>
  <c r="T194" i="1"/>
  <c r="U194" i="1" s="1"/>
  <c r="T178" i="1"/>
  <c r="U178" i="1" s="1"/>
  <c r="T162" i="1"/>
  <c r="U162" i="1" s="1"/>
  <c r="T146" i="1"/>
  <c r="U146" i="1" s="1"/>
  <c r="T130" i="1"/>
  <c r="U130" i="1" s="1"/>
  <c r="T114" i="1"/>
  <c r="U114" i="1" s="1"/>
  <c r="T98" i="1"/>
  <c r="U98" i="1" s="1"/>
  <c r="T82" i="1"/>
  <c r="U82" i="1" s="1"/>
  <c r="T66" i="1"/>
  <c r="U66" i="1" s="1"/>
  <c r="T50" i="1"/>
  <c r="U50" i="1" s="1"/>
  <c r="T34" i="1"/>
  <c r="U34" i="1" s="1"/>
  <c r="T41" i="1"/>
  <c r="U41" i="1" s="1"/>
  <c r="T73" i="1"/>
  <c r="U73" i="1" s="1"/>
  <c r="T105" i="1"/>
  <c r="U105" i="1" s="1"/>
  <c r="T137" i="1"/>
  <c r="U137" i="1" s="1"/>
  <c r="T169" i="1"/>
  <c r="U169" i="1" s="1"/>
  <c r="T201" i="1"/>
  <c r="U201" i="1" s="1"/>
  <c r="T44" i="1"/>
  <c r="U44" i="1" s="1"/>
  <c r="T76" i="1"/>
  <c r="U76" i="1" s="1"/>
  <c r="T108" i="1"/>
  <c r="U108" i="1" s="1"/>
  <c r="T140" i="1"/>
  <c r="U140" i="1" s="1"/>
  <c r="T172" i="1"/>
  <c r="U172" i="1" s="1"/>
  <c r="T204" i="1"/>
  <c r="U204" i="1" s="1"/>
  <c r="T15" i="1" l="1"/>
  <c r="U18" i="1"/>
</calcChain>
</file>

<file path=xl/sharedStrings.xml><?xml version="1.0" encoding="utf-8"?>
<sst xmlns="http://schemas.openxmlformats.org/spreadsheetml/2006/main" count="248" uniqueCount="37">
  <si>
    <t>CT2010</t>
  </si>
  <si>
    <t>DiversityIndex</t>
  </si>
  <si>
    <t>PercentNoHSDiploma</t>
  </si>
  <si>
    <t>MedianHouseholdIncome</t>
  </si>
  <si>
    <t>PercentNoVehicle</t>
  </si>
  <si>
    <t>PopDensity</t>
  </si>
  <si>
    <t>Unemployed</t>
  </si>
  <si>
    <t>mean</t>
  </si>
  <si>
    <t>sigma</t>
  </si>
  <si>
    <t>z_percent_no_vehicle</t>
  </si>
  <si>
    <t>z_household_income</t>
  </si>
  <si>
    <t>z_percent_no_HS_diploma</t>
  </si>
  <si>
    <t>z_diversity_index</t>
  </si>
  <si>
    <t>z_pop_density</t>
  </si>
  <si>
    <t>z_umployed</t>
  </si>
  <si>
    <t>25th</t>
  </si>
  <si>
    <t>50th</t>
  </si>
  <si>
    <t>75th</t>
  </si>
  <si>
    <t>column</t>
  </si>
  <si>
    <t>distance^2 to 1</t>
  </si>
  <si>
    <t xml:space="preserve">distance^2 to 2 </t>
  </si>
  <si>
    <t>distance^2 to 3</t>
  </si>
  <si>
    <t>distance^2 to 4</t>
  </si>
  <si>
    <t xml:space="preserve">Min </t>
  </si>
  <si>
    <t>Tier</t>
  </si>
  <si>
    <t>Assigned_to</t>
  </si>
  <si>
    <t>CT10</t>
  </si>
  <si>
    <t>Upper class</t>
  </si>
  <si>
    <t>Upper middle class</t>
  </si>
  <si>
    <t>middle class</t>
  </si>
  <si>
    <t>lower class</t>
  </si>
  <si>
    <t>Row Labels</t>
  </si>
  <si>
    <t>Grand Total</t>
  </si>
  <si>
    <t>Count of MedianHouseholdIncome</t>
  </si>
  <si>
    <t>sum_min</t>
  </si>
  <si>
    <t>Middle class</t>
  </si>
  <si>
    <t>Lower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</si>
</sst>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elements in each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Upper class</c:v>
                </c:pt>
                <c:pt idx="1">
                  <c:v>Upper middle class</c:v>
                </c:pt>
                <c:pt idx="2">
                  <c:v>Middle class</c:v>
                </c:pt>
                <c:pt idx="3">
                  <c:v>Lower class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14</c:v>
                </c:pt>
                <c:pt idx="1">
                  <c:v>65</c:v>
                </c:pt>
                <c:pt idx="2">
                  <c:v>55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BF3-B05C-FC65FB17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38272"/>
        <c:axId val="605429416"/>
      </c:barChart>
      <c:catAx>
        <c:axId val="6054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9416"/>
        <c:crosses val="autoZero"/>
        <c:auto val="1"/>
        <c:lblAlgn val="ctr"/>
        <c:lblOffset val="100"/>
        <c:noMultiLvlLbl val="0"/>
      </c:catAx>
      <c:valAx>
        <c:axId val="6054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</a:t>
            </a:r>
            <a:r>
              <a:rPr lang="en-US" baseline="0"/>
              <a:t>hold income VS No vehicle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Sheet1!$E$18:$E$215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8.4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23.5</c:v>
                </c:pt>
                <c:pt idx="12">
                  <c:v>12.4</c:v>
                </c:pt>
                <c:pt idx="13">
                  <c:v>7.8</c:v>
                </c:pt>
                <c:pt idx="14">
                  <c:v>3.4</c:v>
                </c:pt>
                <c:pt idx="15">
                  <c:v>6.9</c:v>
                </c:pt>
                <c:pt idx="16">
                  <c:v>4</c:v>
                </c:pt>
                <c:pt idx="17">
                  <c:v>2.2000000000000002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3.7</c:v>
                </c:pt>
                <c:pt idx="32">
                  <c:v>13.7</c:v>
                </c:pt>
                <c:pt idx="33">
                  <c:v>8.8000000000000007</c:v>
                </c:pt>
                <c:pt idx="34">
                  <c:v>12</c:v>
                </c:pt>
                <c:pt idx="35">
                  <c:v>18.3</c:v>
                </c:pt>
                <c:pt idx="36">
                  <c:v>10.9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14.5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14.5</c:v>
                </c:pt>
                <c:pt idx="61">
                  <c:v>23</c:v>
                </c:pt>
                <c:pt idx="62">
                  <c:v>32.6</c:v>
                </c:pt>
                <c:pt idx="63">
                  <c:v>13.5</c:v>
                </c:pt>
                <c:pt idx="64">
                  <c:v>28.9</c:v>
                </c:pt>
                <c:pt idx="65">
                  <c:v>16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28</c:v>
                </c:pt>
                <c:pt idx="72">
                  <c:v>26.3</c:v>
                </c:pt>
                <c:pt idx="73">
                  <c:v>26.1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30.7</c:v>
                </c:pt>
                <c:pt idx="78">
                  <c:v>33.700000000000003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24.4</c:v>
                </c:pt>
                <c:pt idx="86">
                  <c:v>21.3</c:v>
                </c:pt>
                <c:pt idx="87">
                  <c:v>35</c:v>
                </c:pt>
                <c:pt idx="88">
                  <c:v>45.4</c:v>
                </c:pt>
                <c:pt idx="89">
                  <c:v>34.4</c:v>
                </c:pt>
                <c:pt idx="90">
                  <c:v>37.4</c:v>
                </c:pt>
                <c:pt idx="91">
                  <c:v>32.4</c:v>
                </c:pt>
                <c:pt idx="92">
                  <c:v>26.9</c:v>
                </c:pt>
                <c:pt idx="93">
                  <c:v>28.3</c:v>
                </c:pt>
                <c:pt idx="94">
                  <c:v>25.9</c:v>
                </c:pt>
                <c:pt idx="95">
                  <c:v>17.7</c:v>
                </c:pt>
                <c:pt idx="96">
                  <c:v>37.9</c:v>
                </c:pt>
                <c:pt idx="97">
                  <c:v>15.9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30</c:v>
                </c:pt>
                <c:pt idx="102">
                  <c:v>29.1</c:v>
                </c:pt>
                <c:pt idx="103">
                  <c:v>34.6</c:v>
                </c:pt>
                <c:pt idx="104">
                  <c:v>26.4</c:v>
                </c:pt>
                <c:pt idx="105">
                  <c:v>34.9</c:v>
                </c:pt>
                <c:pt idx="106">
                  <c:v>28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29.4</c:v>
                </c:pt>
                <c:pt idx="110">
                  <c:v>41.7</c:v>
                </c:pt>
                <c:pt idx="111">
                  <c:v>37.700000000000003</c:v>
                </c:pt>
                <c:pt idx="112">
                  <c:v>19.7</c:v>
                </c:pt>
                <c:pt idx="113">
                  <c:v>33.5</c:v>
                </c:pt>
                <c:pt idx="114">
                  <c:v>27.1</c:v>
                </c:pt>
                <c:pt idx="115">
                  <c:v>54.2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41.6</c:v>
                </c:pt>
                <c:pt idx="122">
                  <c:v>23.6</c:v>
                </c:pt>
                <c:pt idx="123">
                  <c:v>43.6</c:v>
                </c:pt>
                <c:pt idx="124">
                  <c:v>34</c:v>
                </c:pt>
                <c:pt idx="125">
                  <c:v>42.5</c:v>
                </c:pt>
                <c:pt idx="126">
                  <c:v>38.9</c:v>
                </c:pt>
                <c:pt idx="127">
                  <c:v>30.1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41.1</c:v>
                </c:pt>
                <c:pt idx="134">
                  <c:v>36.9</c:v>
                </c:pt>
                <c:pt idx="135">
                  <c:v>31.5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20.9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50.4</c:v>
                </c:pt>
                <c:pt idx="145">
                  <c:v>60.5</c:v>
                </c:pt>
                <c:pt idx="146">
                  <c:v>42.5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41.1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32.5</c:v>
                </c:pt>
                <c:pt idx="154">
                  <c:v>54.9</c:v>
                </c:pt>
                <c:pt idx="155">
                  <c:v>22.2</c:v>
                </c:pt>
                <c:pt idx="156">
                  <c:v>42.7</c:v>
                </c:pt>
                <c:pt idx="157">
                  <c:v>42.4</c:v>
                </c:pt>
                <c:pt idx="158">
                  <c:v>50.1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45.5</c:v>
                </c:pt>
                <c:pt idx="168">
                  <c:v>39.799999999999997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42.6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34.1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6-4115-8D35-1C3365D1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0896"/>
        <c:axId val="497033192"/>
      </c:scatterChart>
      <c:valAx>
        <c:axId val="497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3192"/>
        <c:crosses val="autoZero"/>
        <c:crossBetween val="midCat"/>
      </c:valAx>
      <c:valAx>
        <c:axId val="4970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result for Median household income VS No vehicle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Sheet1!$V$17</c:f>
              <c:strCache>
                <c:ptCount val="1"/>
                <c:pt idx="0">
                  <c:v>Upper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Sheet1!$V$18:$V$215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#N/A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#N/A</c:v>
                </c:pt>
                <c:pt idx="12">
                  <c:v>12.4</c:v>
                </c:pt>
                <c:pt idx="13">
                  <c:v>#N/A</c:v>
                </c:pt>
                <c:pt idx="14">
                  <c:v>3.4</c:v>
                </c:pt>
                <c:pt idx="15">
                  <c:v>#N/A</c:v>
                </c:pt>
                <c:pt idx="16">
                  <c:v>4</c:v>
                </c:pt>
                <c:pt idx="17">
                  <c:v>2.2000000000000002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E08E-4C84-BB1E-EC88B2DE4DC6}"/>
            </c:ext>
          </c:extLst>
        </c:ser>
        <c:ser>
          <c:idx val="1"/>
          <c:order val="1"/>
          <c:tx>
            <c:strRef>
              <c:f>Sheet1!$W$17</c:f>
              <c:strCache>
                <c:ptCount val="1"/>
                <c:pt idx="0">
                  <c:v>Upper 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Sheet1!$W$18:$W$215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23.5</c:v>
                </c:pt>
                <c:pt idx="12">
                  <c:v>#N/A</c:v>
                </c:pt>
                <c:pt idx="13">
                  <c:v>7.8</c:v>
                </c:pt>
                <c:pt idx="14">
                  <c:v>#N/A</c:v>
                </c:pt>
                <c:pt idx="15">
                  <c:v>6.9</c:v>
                </c:pt>
                <c:pt idx="16">
                  <c:v>#N/A</c:v>
                </c:pt>
                <c:pt idx="17">
                  <c:v>#N/A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#N/A</c:v>
                </c:pt>
                <c:pt idx="32">
                  <c:v>13.7</c:v>
                </c:pt>
                <c:pt idx="33">
                  <c:v>#N/A</c:v>
                </c:pt>
                <c:pt idx="34">
                  <c:v>12</c:v>
                </c:pt>
                <c:pt idx="35">
                  <c:v>18.3</c:v>
                </c:pt>
                <c:pt idx="36">
                  <c:v>#N/A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#N/A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#N/A</c:v>
                </c:pt>
                <c:pt idx="61">
                  <c:v>23</c:v>
                </c:pt>
                <c:pt idx="62">
                  <c:v>32.6</c:v>
                </c:pt>
                <c:pt idx="63">
                  <c:v>#N/A</c:v>
                </c:pt>
                <c:pt idx="64">
                  <c:v>28.9</c:v>
                </c:pt>
                <c:pt idx="65">
                  <c:v>16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28</c:v>
                </c:pt>
                <c:pt idx="72">
                  <c:v>#N/A</c:v>
                </c:pt>
                <c:pt idx="73">
                  <c:v>26.1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30.7</c:v>
                </c:pt>
                <c:pt idx="78">
                  <c:v>#N/A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24.4</c:v>
                </c:pt>
                <c:pt idx="86">
                  <c:v>#N/A</c:v>
                </c:pt>
                <c:pt idx="87">
                  <c:v>#N/A</c:v>
                </c:pt>
                <c:pt idx="88">
                  <c:v>45.4</c:v>
                </c:pt>
                <c:pt idx="89">
                  <c:v>#N/A</c:v>
                </c:pt>
                <c:pt idx="90">
                  <c:v>37.4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15.9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30</c:v>
                </c:pt>
                <c:pt idx="102">
                  <c:v>29.1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19.7</c:v>
                </c:pt>
                <c:pt idx="113">
                  <c:v>#N/A</c:v>
                </c:pt>
                <c:pt idx="114">
                  <c:v>27.1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30.1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41.1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50.4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41.1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50.1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45.5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42.6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08E-4C84-BB1E-EC88B2DE4DC6}"/>
            </c:ext>
          </c:extLst>
        </c:ser>
        <c:ser>
          <c:idx val="2"/>
          <c:order val="2"/>
          <c:tx>
            <c:strRef>
              <c:f>Sheet1!$X$17</c:f>
              <c:strCache>
                <c:ptCount val="1"/>
                <c:pt idx="0">
                  <c:v>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Sheet1!$X$18:$X$215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3.7</c:v>
                </c:pt>
                <c:pt idx="32">
                  <c:v>#N/A</c:v>
                </c:pt>
                <c:pt idx="33">
                  <c:v>8.8000000000000007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10.9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14.5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#N/A</c:v>
                </c:pt>
                <c:pt idx="59">
                  <c:v>#N/A</c:v>
                </c:pt>
                <c:pt idx="60">
                  <c:v>14.5</c:v>
                </c:pt>
                <c:pt idx="61">
                  <c:v>#N/A</c:v>
                </c:pt>
                <c:pt idx="62">
                  <c:v>#N/A</c:v>
                </c:pt>
                <c:pt idx="63">
                  <c:v>13.5</c:v>
                </c:pt>
                <c:pt idx="64">
                  <c:v>#N/A</c:v>
                </c:pt>
                <c:pt idx="65">
                  <c:v>#N/A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#N/A</c:v>
                </c:pt>
                <c:pt idx="72">
                  <c:v>26.3</c:v>
                </c:pt>
                <c:pt idx="73">
                  <c:v>#N/A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#N/A</c:v>
                </c:pt>
                <c:pt idx="78">
                  <c:v>33.700000000000003</c:v>
                </c:pt>
                <c:pt idx="79">
                  <c:v>#N/A</c:v>
                </c:pt>
                <c:pt idx="80">
                  <c:v>#N/A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#N/A</c:v>
                </c:pt>
                <c:pt idx="86">
                  <c:v>21.3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26.9</c:v>
                </c:pt>
                <c:pt idx="93">
                  <c:v>28.3</c:v>
                </c:pt>
                <c:pt idx="94">
                  <c:v>#N/A</c:v>
                </c:pt>
                <c:pt idx="95">
                  <c:v>17.7</c:v>
                </c:pt>
                <c:pt idx="96">
                  <c:v>#N/A</c:v>
                </c:pt>
                <c:pt idx="97">
                  <c:v>#N/A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26.4</c:v>
                </c:pt>
                <c:pt idx="105">
                  <c:v>#N/A</c:v>
                </c:pt>
                <c:pt idx="106">
                  <c:v>28</c:v>
                </c:pt>
                <c:pt idx="107">
                  <c:v>#N/A</c:v>
                </c:pt>
                <c:pt idx="108">
                  <c:v>#N/A</c:v>
                </c:pt>
                <c:pt idx="109">
                  <c:v>29.4</c:v>
                </c:pt>
                <c:pt idx="110">
                  <c:v>#N/A</c:v>
                </c:pt>
                <c:pt idx="111">
                  <c:v>37.700000000000003</c:v>
                </c:pt>
                <c:pt idx="112">
                  <c:v>#N/A</c:v>
                </c:pt>
                <c:pt idx="113">
                  <c:v>33.5</c:v>
                </c:pt>
                <c:pt idx="114">
                  <c:v>#N/A</c:v>
                </c:pt>
                <c:pt idx="115">
                  <c:v>#N/A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#N/A</c:v>
                </c:pt>
                <c:pt idx="122">
                  <c:v>#N/A</c:v>
                </c:pt>
                <c:pt idx="123">
                  <c:v>43.6</c:v>
                </c:pt>
                <c:pt idx="124">
                  <c:v>34</c:v>
                </c:pt>
                <c:pt idx="125">
                  <c:v>#N/A</c:v>
                </c:pt>
                <c:pt idx="126">
                  <c:v>38.9</c:v>
                </c:pt>
                <c:pt idx="127">
                  <c:v>#N/A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#N/A</c:v>
                </c:pt>
                <c:pt idx="134">
                  <c:v>#N/A</c:v>
                </c:pt>
                <c:pt idx="135">
                  <c:v>31.5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20.9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42.5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32.5</c:v>
                </c:pt>
                <c:pt idx="154">
                  <c:v>#N/A</c:v>
                </c:pt>
                <c:pt idx="155">
                  <c:v>22.2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39.799999999999997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34.1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E08E-4C84-BB1E-EC88B2DE4DC6}"/>
            </c:ext>
          </c:extLst>
        </c:ser>
        <c:ser>
          <c:idx val="3"/>
          <c:order val="3"/>
          <c:tx>
            <c:strRef>
              <c:f>Sheet1!$Y$17</c:f>
              <c:strCache>
                <c:ptCount val="1"/>
                <c:pt idx="0">
                  <c:v>Lower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Sheet1!$Y$18:$Y$215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35</c:v>
                </c:pt>
                <c:pt idx="88">
                  <c:v>#N/A</c:v>
                </c:pt>
                <c:pt idx="89">
                  <c:v>34.4</c:v>
                </c:pt>
                <c:pt idx="90">
                  <c:v>#N/A</c:v>
                </c:pt>
                <c:pt idx="91">
                  <c:v>32.4</c:v>
                </c:pt>
                <c:pt idx="92">
                  <c:v>#N/A</c:v>
                </c:pt>
                <c:pt idx="93">
                  <c:v>#N/A</c:v>
                </c:pt>
                <c:pt idx="94">
                  <c:v>25.9</c:v>
                </c:pt>
                <c:pt idx="95">
                  <c:v>#N/A</c:v>
                </c:pt>
                <c:pt idx="96">
                  <c:v>37.9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34.6</c:v>
                </c:pt>
                <c:pt idx="104">
                  <c:v>#N/A</c:v>
                </c:pt>
                <c:pt idx="105">
                  <c:v>34.9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41.7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54.2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41.6</c:v>
                </c:pt>
                <c:pt idx="122">
                  <c:v>23.6</c:v>
                </c:pt>
                <c:pt idx="123">
                  <c:v>#N/A</c:v>
                </c:pt>
                <c:pt idx="124">
                  <c:v>#N/A</c:v>
                </c:pt>
                <c:pt idx="125">
                  <c:v>42.5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36.9</c:v>
                </c:pt>
                <c:pt idx="135">
                  <c:v>#N/A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#N/A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#N/A</c:v>
                </c:pt>
                <c:pt idx="145">
                  <c:v>60.5</c:v>
                </c:pt>
                <c:pt idx="146">
                  <c:v>#N/A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#N/A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#N/A</c:v>
                </c:pt>
                <c:pt idx="154">
                  <c:v>54.9</c:v>
                </c:pt>
                <c:pt idx="155">
                  <c:v>#N/A</c:v>
                </c:pt>
                <c:pt idx="156">
                  <c:v>42.7</c:v>
                </c:pt>
                <c:pt idx="157">
                  <c:v>42.4</c:v>
                </c:pt>
                <c:pt idx="158">
                  <c:v>#N/A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#N/A</c:v>
                </c:pt>
                <c:pt idx="168">
                  <c:v>#N/A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#N/A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#N/A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08E-4C84-BB1E-EC88B2D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7928"/>
        <c:axId val="605403832"/>
      </c:scatterChart>
      <c:valAx>
        <c:axId val="6053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832"/>
        <c:crosses val="autoZero"/>
        <c:crossBetween val="midCat"/>
      </c:valAx>
      <c:valAx>
        <c:axId val="6054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Median household income VS </a:t>
            </a:r>
            <a:r>
              <a:rPr lang="en-US" sz="1400" b="0" i="0" u="none" strike="noStrike" baseline="0">
                <a:effectLst/>
              </a:rPr>
              <a:t>Unemployment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unemployement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Sheet1!$I$18:$I$215</c:f>
              <c:numCache>
                <c:formatCode>General</c:formatCode>
                <c:ptCount val="198"/>
                <c:pt idx="0">
                  <c:v>3.3</c:v>
                </c:pt>
                <c:pt idx="1">
                  <c:v>0.7</c:v>
                </c:pt>
                <c:pt idx="2">
                  <c:v>2.7</c:v>
                </c:pt>
                <c:pt idx="3">
                  <c:v>1.1000000000000001</c:v>
                </c:pt>
                <c:pt idx="4">
                  <c:v>2.6</c:v>
                </c:pt>
                <c:pt idx="5">
                  <c:v>1.8</c:v>
                </c:pt>
                <c:pt idx="6">
                  <c:v>3.3</c:v>
                </c:pt>
                <c:pt idx="7">
                  <c:v>5.3</c:v>
                </c:pt>
                <c:pt idx="8">
                  <c:v>0.5</c:v>
                </c:pt>
                <c:pt idx="9">
                  <c:v>4.3</c:v>
                </c:pt>
                <c:pt idx="10">
                  <c:v>0.5</c:v>
                </c:pt>
                <c:pt idx="11">
                  <c:v>1.2</c:v>
                </c:pt>
                <c:pt idx="12">
                  <c:v>1.9</c:v>
                </c:pt>
                <c:pt idx="13">
                  <c:v>1.4</c:v>
                </c:pt>
                <c:pt idx="14">
                  <c:v>1</c:v>
                </c:pt>
                <c:pt idx="15">
                  <c:v>2.1</c:v>
                </c:pt>
                <c:pt idx="16">
                  <c:v>2.2000000000000002</c:v>
                </c:pt>
                <c:pt idx="17">
                  <c:v>4.7</c:v>
                </c:pt>
                <c:pt idx="18">
                  <c:v>0.5</c:v>
                </c:pt>
                <c:pt idx="19">
                  <c:v>2.7</c:v>
                </c:pt>
                <c:pt idx="20">
                  <c:v>5.2</c:v>
                </c:pt>
                <c:pt idx="21">
                  <c:v>2.2000000000000002</c:v>
                </c:pt>
                <c:pt idx="22">
                  <c:v>1.7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</c:v>
                </c:pt>
                <c:pt idx="26">
                  <c:v>2.9</c:v>
                </c:pt>
                <c:pt idx="27">
                  <c:v>8.6999999999999993</c:v>
                </c:pt>
                <c:pt idx="28">
                  <c:v>9.1999999999999993</c:v>
                </c:pt>
                <c:pt idx="29">
                  <c:v>6.8</c:v>
                </c:pt>
                <c:pt idx="30">
                  <c:v>7.9</c:v>
                </c:pt>
                <c:pt idx="31">
                  <c:v>3.6</c:v>
                </c:pt>
                <c:pt idx="32">
                  <c:v>4.8</c:v>
                </c:pt>
                <c:pt idx="33">
                  <c:v>6.4</c:v>
                </c:pt>
                <c:pt idx="34">
                  <c:v>8.6999999999999993</c:v>
                </c:pt>
                <c:pt idx="35">
                  <c:v>5.2</c:v>
                </c:pt>
                <c:pt idx="36">
                  <c:v>7</c:v>
                </c:pt>
                <c:pt idx="37">
                  <c:v>6.8</c:v>
                </c:pt>
                <c:pt idx="38">
                  <c:v>8</c:v>
                </c:pt>
                <c:pt idx="39">
                  <c:v>9.4</c:v>
                </c:pt>
                <c:pt idx="40">
                  <c:v>5.8</c:v>
                </c:pt>
                <c:pt idx="41">
                  <c:v>3.2</c:v>
                </c:pt>
                <c:pt idx="42">
                  <c:v>11.6</c:v>
                </c:pt>
                <c:pt idx="43">
                  <c:v>12.5</c:v>
                </c:pt>
                <c:pt idx="44">
                  <c:v>8.1999999999999993</c:v>
                </c:pt>
                <c:pt idx="45">
                  <c:v>6.8</c:v>
                </c:pt>
                <c:pt idx="46">
                  <c:v>2.2000000000000002</c:v>
                </c:pt>
                <c:pt idx="47">
                  <c:v>3.7</c:v>
                </c:pt>
                <c:pt idx="48">
                  <c:v>3.5</c:v>
                </c:pt>
                <c:pt idx="49">
                  <c:v>7.5</c:v>
                </c:pt>
                <c:pt idx="50">
                  <c:v>8.1</c:v>
                </c:pt>
                <c:pt idx="51">
                  <c:v>2.5</c:v>
                </c:pt>
                <c:pt idx="52">
                  <c:v>9.1</c:v>
                </c:pt>
                <c:pt idx="53">
                  <c:v>4</c:v>
                </c:pt>
                <c:pt idx="54">
                  <c:v>7.2</c:v>
                </c:pt>
                <c:pt idx="55">
                  <c:v>12.9</c:v>
                </c:pt>
                <c:pt idx="56">
                  <c:v>6.3</c:v>
                </c:pt>
                <c:pt idx="57">
                  <c:v>13.6</c:v>
                </c:pt>
                <c:pt idx="58">
                  <c:v>6.4</c:v>
                </c:pt>
                <c:pt idx="59">
                  <c:v>4.5</c:v>
                </c:pt>
                <c:pt idx="60">
                  <c:v>8.1</c:v>
                </c:pt>
                <c:pt idx="61">
                  <c:v>6.5</c:v>
                </c:pt>
                <c:pt idx="62">
                  <c:v>2.1</c:v>
                </c:pt>
                <c:pt idx="63">
                  <c:v>10.199999999999999</c:v>
                </c:pt>
                <c:pt idx="64">
                  <c:v>1.5</c:v>
                </c:pt>
                <c:pt idx="65">
                  <c:v>3.5</c:v>
                </c:pt>
                <c:pt idx="66">
                  <c:v>7.5</c:v>
                </c:pt>
                <c:pt idx="67">
                  <c:v>14.6</c:v>
                </c:pt>
                <c:pt idx="68">
                  <c:v>5.7</c:v>
                </c:pt>
                <c:pt idx="69">
                  <c:v>10.3</c:v>
                </c:pt>
                <c:pt idx="70">
                  <c:v>8.6</c:v>
                </c:pt>
                <c:pt idx="71">
                  <c:v>8.9</c:v>
                </c:pt>
                <c:pt idx="72">
                  <c:v>7.4</c:v>
                </c:pt>
                <c:pt idx="73">
                  <c:v>5.4</c:v>
                </c:pt>
                <c:pt idx="74">
                  <c:v>13.2</c:v>
                </c:pt>
                <c:pt idx="75">
                  <c:v>8.8000000000000007</c:v>
                </c:pt>
                <c:pt idx="76">
                  <c:v>9.6999999999999993</c:v>
                </c:pt>
                <c:pt idx="77">
                  <c:v>11.1</c:v>
                </c:pt>
                <c:pt idx="78">
                  <c:v>9.3000000000000007</c:v>
                </c:pt>
                <c:pt idx="79">
                  <c:v>8.6999999999999993</c:v>
                </c:pt>
                <c:pt idx="80">
                  <c:v>6.1</c:v>
                </c:pt>
                <c:pt idx="81">
                  <c:v>8.6999999999999993</c:v>
                </c:pt>
                <c:pt idx="82">
                  <c:v>13.1</c:v>
                </c:pt>
                <c:pt idx="83">
                  <c:v>11.5</c:v>
                </c:pt>
                <c:pt idx="84">
                  <c:v>7.4</c:v>
                </c:pt>
                <c:pt idx="85">
                  <c:v>5.8</c:v>
                </c:pt>
                <c:pt idx="86">
                  <c:v>6.2</c:v>
                </c:pt>
                <c:pt idx="87">
                  <c:v>10.7</c:v>
                </c:pt>
                <c:pt idx="88">
                  <c:v>3.7</c:v>
                </c:pt>
                <c:pt idx="89">
                  <c:v>26</c:v>
                </c:pt>
                <c:pt idx="90">
                  <c:v>3.8</c:v>
                </c:pt>
                <c:pt idx="91">
                  <c:v>13.1</c:v>
                </c:pt>
                <c:pt idx="92">
                  <c:v>10.8</c:v>
                </c:pt>
                <c:pt idx="93">
                  <c:v>8.5</c:v>
                </c:pt>
                <c:pt idx="94">
                  <c:v>13.6</c:v>
                </c:pt>
                <c:pt idx="95">
                  <c:v>9.9</c:v>
                </c:pt>
                <c:pt idx="96">
                  <c:v>14.6</c:v>
                </c:pt>
                <c:pt idx="97">
                  <c:v>2.5</c:v>
                </c:pt>
                <c:pt idx="98">
                  <c:v>9.1</c:v>
                </c:pt>
                <c:pt idx="99">
                  <c:v>13.4</c:v>
                </c:pt>
                <c:pt idx="100">
                  <c:v>5.2</c:v>
                </c:pt>
                <c:pt idx="101">
                  <c:v>11.8</c:v>
                </c:pt>
                <c:pt idx="102">
                  <c:v>3.6</c:v>
                </c:pt>
                <c:pt idx="103">
                  <c:v>18.7</c:v>
                </c:pt>
                <c:pt idx="104">
                  <c:v>12.6</c:v>
                </c:pt>
                <c:pt idx="105">
                  <c:v>16.399999999999999</c:v>
                </c:pt>
                <c:pt idx="106">
                  <c:v>9.9</c:v>
                </c:pt>
                <c:pt idx="107">
                  <c:v>11.7</c:v>
                </c:pt>
                <c:pt idx="108">
                  <c:v>10.6</c:v>
                </c:pt>
                <c:pt idx="109">
                  <c:v>9.6999999999999993</c:v>
                </c:pt>
                <c:pt idx="110">
                  <c:v>15.8</c:v>
                </c:pt>
                <c:pt idx="111">
                  <c:v>5.4</c:v>
                </c:pt>
                <c:pt idx="112">
                  <c:v>10.3</c:v>
                </c:pt>
                <c:pt idx="113">
                  <c:v>8</c:v>
                </c:pt>
                <c:pt idx="114">
                  <c:v>11.1</c:v>
                </c:pt>
                <c:pt idx="115">
                  <c:v>15.2</c:v>
                </c:pt>
                <c:pt idx="116">
                  <c:v>6.3</c:v>
                </c:pt>
                <c:pt idx="117">
                  <c:v>11</c:v>
                </c:pt>
                <c:pt idx="118">
                  <c:v>10.3</c:v>
                </c:pt>
                <c:pt idx="119">
                  <c:v>13.5</c:v>
                </c:pt>
                <c:pt idx="120">
                  <c:v>8.3000000000000007</c:v>
                </c:pt>
                <c:pt idx="121">
                  <c:v>16.399999999999999</c:v>
                </c:pt>
                <c:pt idx="122">
                  <c:v>13.4</c:v>
                </c:pt>
                <c:pt idx="123">
                  <c:v>4.9000000000000004</c:v>
                </c:pt>
                <c:pt idx="124">
                  <c:v>5.6</c:v>
                </c:pt>
                <c:pt idx="125">
                  <c:v>22.1</c:v>
                </c:pt>
                <c:pt idx="126">
                  <c:v>9.6</c:v>
                </c:pt>
                <c:pt idx="127">
                  <c:v>4.5999999999999996</c:v>
                </c:pt>
                <c:pt idx="128">
                  <c:v>16.7</c:v>
                </c:pt>
                <c:pt idx="129">
                  <c:v>3.5</c:v>
                </c:pt>
                <c:pt idx="130">
                  <c:v>9.9</c:v>
                </c:pt>
                <c:pt idx="131">
                  <c:v>14.5</c:v>
                </c:pt>
                <c:pt idx="132">
                  <c:v>12.6</c:v>
                </c:pt>
                <c:pt idx="133">
                  <c:v>7.1</c:v>
                </c:pt>
                <c:pt idx="134">
                  <c:v>14.3</c:v>
                </c:pt>
                <c:pt idx="135">
                  <c:v>2.4</c:v>
                </c:pt>
                <c:pt idx="136">
                  <c:v>24.5</c:v>
                </c:pt>
                <c:pt idx="137">
                  <c:v>12.2</c:v>
                </c:pt>
                <c:pt idx="138">
                  <c:v>32.5</c:v>
                </c:pt>
                <c:pt idx="139">
                  <c:v>13</c:v>
                </c:pt>
                <c:pt idx="140">
                  <c:v>11.7</c:v>
                </c:pt>
                <c:pt idx="141">
                  <c:v>11.9</c:v>
                </c:pt>
                <c:pt idx="142">
                  <c:v>25.1</c:v>
                </c:pt>
                <c:pt idx="143">
                  <c:v>15.3</c:v>
                </c:pt>
                <c:pt idx="144">
                  <c:v>4.4000000000000004</c:v>
                </c:pt>
                <c:pt idx="145">
                  <c:v>9.5</c:v>
                </c:pt>
                <c:pt idx="146">
                  <c:v>10.6</c:v>
                </c:pt>
                <c:pt idx="147">
                  <c:v>17.8</c:v>
                </c:pt>
                <c:pt idx="148">
                  <c:v>17.2</c:v>
                </c:pt>
                <c:pt idx="149">
                  <c:v>13.3</c:v>
                </c:pt>
                <c:pt idx="150">
                  <c:v>7.3</c:v>
                </c:pt>
                <c:pt idx="151">
                  <c:v>11.3</c:v>
                </c:pt>
                <c:pt idx="152">
                  <c:v>12</c:v>
                </c:pt>
                <c:pt idx="153">
                  <c:v>6.1</c:v>
                </c:pt>
                <c:pt idx="154">
                  <c:v>23.8</c:v>
                </c:pt>
                <c:pt idx="155">
                  <c:v>18.7</c:v>
                </c:pt>
                <c:pt idx="156">
                  <c:v>12</c:v>
                </c:pt>
                <c:pt idx="157">
                  <c:v>15.3</c:v>
                </c:pt>
                <c:pt idx="158">
                  <c:v>4.3</c:v>
                </c:pt>
                <c:pt idx="159">
                  <c:v>23.9</c:v>
                </c:pt>
                <c:pt idx="160">
                  <c:v>19.100000000000001</c:v>
                </c:pt>
                <c:pt idx="161">
                  <c:v>8.6999999999999993</c:v>
                </c:pt>
                <c:pt idx="162">
                  <c:v>22.7</c:v>
                </c:pt>
                <c:pt idx="163">
                  <c:v>18.600000000000001</c:v>
                </c:pt>
                <c:pt idx="164">
                  <c:v>8.5</c:v>
                </c:pt>
                <c:pt idx="165">
                  <c:v>17.600000000000001</c:v>
                </c:pt>
                <c:pt idx="166">
                  <c:v>13</c:v>
                </c:pt>
                <c:pt idx="167">
                  <c:v>6.5</c:v>
                </c:pt>
                <c:pt idx="168">
                  <c:v>16.100000000000001</c:v>
                </c:pt>
                <c:pt idx="169">
                  <c:v>23.1</c:v>
                </c:pt>
                <c:pt idx="170">
                  <c:v>6.6</c:v>
                </c:pt>
                <c:pt idx="171">
                  <c:v>17.8</c:v>
                </c:pt>
                <c:pt idx="172">
                  <c:v>15.4</c:v>
                </c:pt>
                <c:pt idx="173">
                  <c:v>17.899999999999999</c:v>
                </c:pt>
                <c:pt idx="174">
                  <c:v>13.3</c:v>
                </c:pt>
                <c:pt idx="175">
                  <c:v>9.6999999999999993</c:v>
                </c:pt>
                <c:pt idx="176">
                  <c:v>13</c:v>
                </c:pt>
                <c:pt idx="177">
                  <c:v>17.600000000000001</c:v>
                </c:pt>
                <c:pt idx="178">
                  <c:v>8.3000000000000007</c:v>
                </c:pt>
                <c:pt idx="179">
                  <c:v>8.8000000000000007</c:v>
                </c:pt>
                <c:pt idx="180">
                  <c:v>16.3</c:v>
                </c:pt>
                <c:pt idx="181">
                  <c:v>28.4</c:v>
                </c:pt>
                <c:pt idx="182">
                  <c:v>25.2</c:v>
                </c:pt>
                <c:pt idx="183">
                  <c:v>18.600000000000001</c:v>
                </c:pt>
                <c:pt idx="184">
                  <c:v>16.5</c:v>
                </c:pt>
                <c:pt idx="185">
                  <c:v>15.5</c:v>
                </c:pt>
                <c:pt idx="186">
                  <c:v>13.8</c:v>
                </c:pt>
                <c:pt idx="187">
                  <c:v>10.9</c:v>
                </c:pt>
                <c:pt idx="188">
                  <c:v>21.4</c:v>
                </c:pt>
                <c:pt idx="189">
                  <c:v>12.2</c:v>
                </c:pt>
                <c:pt idx="190">
                  <c:v>16.5</c:v>
                </c:pt>
                <c:pt idx="191">
                  <c:v>19.2</c:v>
                </c:pt>
                <c:pt idx="192">
                  <c:v>14.2</c:v>
                </c:pt>
                <c:pt idx="193">
                  <c:v>16.7</c:v>
                </c:pt>
                <c:pt idx="194">
                  <c:v>21.1</c:v>
                </c:pt>
                <c:pt idx="195">
                  <c:v>17.3</c:v>
                </c:pt>
                <c:pt idx="196">
                  <c:v>13.6</c:v>
                </c:pt>
                <c:pt idx="197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1-4773-BF0D-51F12E39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5112"/>
        <c:axId val="538015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Sheet1!$D$18:$D$215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213200</c:v>
                      </c:pt>
                      <c:pt idx="1">
                        <c:v>154432</c:v>
                      </c:pt>
                      <c:pt idx="2">
                        <c:v>148788</c:v>
                      </c:pt>
                      <c:pt idx="3">
                        <c:v>138686</c:v>
                      </c:pt>
                      <c:pt idx="4">
                        <c:v>136913</c:v>
                      </c:pt>
                      <c:pt idx="5">
                        <c:v>129508</c:v>
                      </c:pt>
                      <c:pt idx="6">
                        <c:v>122344</c:v>
                      </c:pt>
                      <c:pt idx="7">
                        <c:v>121000</c:v>
                      </c:pt>
                      <c:pt idx="8">
                        <c:v>116406</c:v>
                      </c:pt>
                      <c:pt idx="9">
                        <c:v>114453</c:v>
                      </c:pt>
                      <c:pt idx="10">
                        <c:v>109808</c:v>
                      </c:pt>
                      <c:pt idx="11">
                        <c:v>109286</c:v>
                      </c:pt>
                      <c:pt idx="12">
                        <c:v>108516</c:v>
                      </c:pt>
                      <c:pt idx="13">
                        <c:v>107617</c:v>
                      </c:pt>
                      <c:pt idx="14">
                        <c:v>106806</c:v>
                      </c:pt>
                      <c:pt idx="15">
                        <c:v>104342</c:v>
                      </c:pt>
                      <c:pt idx="16">
                        <c:v>103250</c:v>
                      </c:pt>
                      <c:pt idx="17">
                        <c:v>100167</c:v>
                      </c:pt>
                      <c:pt idx="18">
                        <c:v>99167</c:v>
                      </c:pt>
                      <c:pt idx="19">
                        <c:v>95500</c:v>
                      </c:pt>
                      <c:pt idx="20">
                        <c:v>90500</c:v>
                      </c:pt>
                      <c:pt idx="21">
                        <c:v>89375</c:v>
                      </c:pt>
                      <c:pt idx="22">
                        <c:v>87188</c:v>
                      </c:pt>
                      <c:pt idx="23">
                        <c:v>82917</c:v>
                      </c:pt>
                      <c:pt idx="24">
                        <c:v>79833</c:v>
                      </c:pt>
                      <c:pt idx="25">
                        <c:v>77301</c:v>
                      </c:pt>
                      <c:pt idx="26">
                        <c:v>75652</c:v>
                      </c:pt>
                      <c:pt idx="27">
                        <c:v>74236</c:v>
                      </c:pt>
                      <c:pt idx="28">
                        <c:v>73967</c:v>
                      </c:pt>
                      <c:pt idx="29">
                        <c:v>73523</c:v>
                      </c:pt>
                      <c:pt idx="30">
                        <c:v>72465</c:v>
                      </c:pt>
                      <c:pt idx="31">
                        <c:v>71875</c:v>
                      </c:pt>
                      <c:pt idx="32">
                        <c:v>71287</c:v>
                      </c:pt>
                      <c:pt idx="33">
                        <c:v>70500</c:v>
                      </c:pt>
                      <c:pt idx="34">
                        <c:v>69500</c:v>
                      </c:pt>
                      <c:pt idx="35">
                        <c:v>68088</c:v>
                      </c:pt>
                      <c:pt idx="36">
                        <c:v>67019</c:v>
                      </c:pt>
                      <c:pt idx="37">
                        <c:v>66250</c:v>
                      </c:pt>
                      <c:pt idx="38">
                        <c:v>65313</c:v>
                      </c:pt>
                      <c:pt idx="39">
                        <c:v>65237</c:v>
                      </c:pt>
                      <c:pt idx="40">
                        <c:v>65223</c:v>
                      </c:pt>
                      <c:pt idx="41">
                        <c:v>65098</c:v>
                      </c:pt>
                      <c:pt idx="42">
                        <c:v>65068</c:v>
                      </c:pt>
                      <c:pt idx="43">
                        <c:v>63558</c:v>
                      </c:pt>
                      <c:pt idx="44">
                        <c:v>63542</c:v>
                      </c:pt>
                      <c:pt idx="45">
                        <c:v>62945</c:v>
                      </c:pt>
                      <c:pt idx="46">
                        <c:v>62500</c:v>
                      </c:pt>
                      <c:pt idx="47">
                        <c:v>61227</c:v>
                      </c:pt>
                      <c:pt idx="48">
                        <c:v>61199</c:v>
                      </c:pt>
                      <c:pt idx="49">
                        <c:v>60750</c:v>
                      </c:pt>
                      <c:pt idx="50">
                        <c:v>59500</c:v>
                      </c:pt>
                      <c:pt idx="51">
                        <c:v>59479</c:v>
                      </c:pt>
                      <c:pt idx="52">
                        <c:v>59375</c:v>
                      </c:pt>
                      <c:pt idx="53">
                        <c:v>58815</c:v>
                      </c:pt>
                      <c:pt idx="54">
                        <c:v>58466</c:v>
                      </c:pt>
                      <c:pt idx="55">
                        <c:v>57356</c:v>
                      </c:pt>
                      <c:pt idx="56">
                        <c:v>57333</c:v>
                      </c:pt>
                      <c:pt idx="57">
                        <c:v>57097</c:v>
                      </c:pt>
                      <c:pt idx="58">
                        <c:v>56903</c:v>
                      </c:pt>
                      <c:pt idx="59">
                        <c:v>56038</c:v>
                      </c:pt>
                      <c:pt idx="60">
                        <c:v>55931</c:v>
                      </c:pt>
                      <c:pt idx="61">
                        <c:v>55820</c:v>
                      </c:pt>
                      <c:pt idx="62">
                        <c:v>55368</c:v>
                      </c:pt>
                      <c:pt idx="63">
                        <c:v>55243</c:v>
                      </c:pt>
                      <c:pt idx="64">
                        <c:v>55216</c:v>
                      </c:pt>
                      <c:pt idx="65">
                        <c:v>55128</c:v>
                      </c:pt>
                      <c:pt idx="66">
                        <c:v>54333</c:v>
                      </c:pt>
                      <c:pt idx="67">
                        <c:v>54139</c:v>
                      </c:pt>
                      <c:pt idx="68">
                        <c:v>54092</c:v>
                      </c:pt>
                      <c:pt idx="69">
                        <c:v>53614</c:v>
                      </c:pt>
                      <c:pt idx="70">
                        <c:v>53532</c:v>
                      </c:pt>
                      <c:pt idx="71">
                        <c:v>52857</c:v>
                      </c:pt>
                      <c:pt idx="72">
                        <c:v>52803</c:v>
                      </c:pt>
                      <c:pt idx="73">
                        <c:v>51908</c:v>
                      </c:pt>
                      <c:pt idx="74">
                        <c:v>51827</c:v>
                      </c:pt>
                      <c:pt idx="75">
                        <c:v>51736</c:v>
                      </c:pt>
                      <c:pt idx="76">
                        <c:v>51510</c:v>
                      </c:pt>
                      <c:pt idx="77">
                        <c:v>50526</c:v>
                      </c:pt>
                      <c:pt idx="78">
                        <c:v>50354</c:v>
                      </c:pt>
                      <c:pt idx="79">
                        <c:v>49688</c:v>
                      </c:pt>
                      <c:pt idx="80">
                        <c:v>48661</c:v>
                      </c:pt>
                      <c:pt idx="81">
                        <c:v>48611</c:v>
                      </c:pt>
                      <c:pt idx="82">
                        <c:v>48276</c:v>
                      </c:pt>
                      <c:pt idx="83">
                        <c:v>47440</c:v>
                      </c:pt>
                      <c:pt idx="84">
                        <c:v>47109</c:v>
                      </c:pt>
                      <c:pt idx="85">
                        <c:v>46690</c:v>
                      </c:pt>
                      <c:pt idx="86">
                        <c:v>46139</c:v>
                      </c:pt>
                      <c:pt idx="87">
                        <c:v>45962</c:v>
                      </c:pt>
                      <c:pt idx="88">
                        <c:v>45406</c:v>
                      </c:pt>
                      <c:pt idx="89">
                        <c:v>45306</c:v>
                      </c:pt>
                      <c:pt idx="90">
                        <c:v>45143</c:v>
                      </c:pt>
                      <c:pt idx="91">
                        <c:v>43951</c:v>
                      </c:pt>
                      <c:pt idx="92">
                        <c:v>43464</c:v>
                      </c:pt>
                      <c:pt idx="93">
                        <c:v>43438</c:v>
                      </c:pt>
                      <c:pt idx="94">
                        <c:v>43211</c:v>
                      </c:pt>
                      <c:pt idx="95">
                        <c:v>42922</c:v>
                      </c:pt>
                      <c:pt idx="96">
                        <c:v>42917</c:v>
                      </c:pt>
                      <c:pt idx="97">
                        <c:v>42800</c:v>
                      </c:pt>
                      <c:pt idx="98">
                        <c:v>42296</c:v>
                      </c:pt>
                      <c:pt idx="99">
                        <c:v>42206</c:v>
                      </c:pt>
                      <c:pt idx="100">
                        <c:v>42179</c:v>
                      </c:pt>
                      <c:pt idx="101">
                        <c:v>42052</c:v>
                      </c:pt>
                      <c:pt idx="102">
                        <c:v>41974</c:v>
                      </c:pt>
                      <c:pt idx="103">
                        <c:v>41891</c:v>
                      </c:pt>
                      <c:pt idx="104">
                        <c:v>41471</c:v>
                      </c:pt>
                      <c:pt idx="105">
                        <c:v>41192</c:v>
                      </c:pt>
                      <c:pt idx="106">
                        <c:v>41113</c:v>
                      </c:pt>
                      <c:pt idx="107">
                        <c:v>41037</c:v>
                      </c:pt>
                      <c:pt idx="108">
                        <c:v>41023</c:v>
                      </c:pt>
                      <c:pt idx="109">
                        <c:v>40789</c:v>
                      </c:pt>
                      <c:pt idx="110">
                        <c:v>40366</c:v>
                      </c:pt>
                      <c:pt idx="111">
                        <c:v>40038</c:v>
                      </c:pt>
                      <c:pt idx="112">
                        <c:v>39777</c:v>
                      </c:pt>
                      <c:pt idx="113">
                        <c:v>39750</c:v>
                      </c:pt>
                      <c:pt idx="114">
                        <c:v>39747</c:v>
                      </c:pt>
                      <c:pt idx="115">
                        <c:v>39602</c:v>
                      </c:pt>
                      <c:pt idx="116">
                        <c:v>39412</c:v>
                      </c:pt>
                      <c:pt idx="117">
                        <c:v>39283</c:v>
                      </c:pt>
                      <c:pt idx="118">
                        <c:v>39063</c:v>
                      </c:pt>
                      <c:pt idx="119">
                        <c:v>38750</c:v>
                      </c:pt>
                      <c:pt idx="120">
                        <c:v>38507</c:v>
                      </c:pt>
                      <c:pt idx="121">
                        <c:v>38304</c:v>
                      </c:pt>
                      <c:pt idx="122">
                        <c:v>38194</c:v>
                      </c:pt>
                      <c:pt idx="123">
                        <c:v>38194</c:v>
                      </c:pt>
                      <c:pt idx="124">
                        <c:v>37639</c:v>
                      </c:pt>
                      <c:pt idx="125">
                        <c:v>37574</c:v>
                      </c:pt>
                      <c:pt idx="126">
                        <c:v>37292</c:v>
                      </c:pt>
                      <c:pt idx="127">
                        <c:v>37273</c:v>
                      </c:pt>
                      <c:pt idx="128">
                        <c:v>37232</c:v>
                      </c:pt>
                      <c:pt idx="129">
                        <c:v>37163</c:v>
                      </c:pt>
                      <c:pt idx="130">
                        <c:v>36994</c:v>
                      </c:pt>
                      <c:pt idx="131">
                        <c:v>36853</c:v>
                      </c:pt>
                      <c:pt idx="132">
                        <c:v>36684</c:v>
                      </c:pt>
                      <c:pt idx="133">
                        <c:v>36435</c:v>
                      </c:pt>
                      <c:pt idx="134">
                        <c:v>36346</c:v>
                      </c:pt>
                      <c:pt idx="135">
                        <c:v>36283</c:v>
                      </c:pt>
                      <c:pt idx="136">
                        <c:v>36164</c:v>
                      </c:pt>
                      <c:pt idx="137">
                        <c:v>35952</c:v>
                      </c:pt>
                      <c:pt idx="138">
                        <c:v>35808</c:v>
                      </c:pt>
                      <c:pt idx="139">
                        <c:v>35750</c:v>
                      </c:pt>
                      <c:pt idx="140">
                        <c:v>35705</c:v>
                      </c:pt>
                      <c:pt idx="141">
                        <c:v>35479</c:v>
                      </c:pt>
                      <c:pt idx="142">
                        <c:v>35282</c:v>
                      </c:pt>
                      <c:pt idx="143">
                        <c:v>34688</c:v>
                      </c:pt>
                      <c:pt idx="144">
                        <c:v>34375</c:v>
                      </c:pt>
                      <c:pt idx="145">
                        <c:v>34236</c:v>
                      </c:pt>
                      <c:pt idx="146">
                        <c:v>34081</c:v>
                      </c:pt>
                      <c:pt idx="147">
                        <c:v>33920</c:v>
                      </c:pt>
                      <c:pt idx="148">
                        <c:v>33711</c:v>
                      </c:pt>
                      <c:pt idx="149">
                        <c:v>33670</c:v>
                      </c:pt>
                      <c:pt idx="150">
                        <c:v>32500</c:v>
                      </c:pt>
                      <c:pt idx="151">
                        <c:v>32500</c:v>
                      </c:pt>
                      <c:pt idx="152">
                        <c:v>32167</c:v>
                      </c:pt>
                      <c:pt idx="153">
                        <c:v>32143</c:v>
                      </c:pt>
                      <c:pt idx="154">
                        <c:v>32000</c:v>
                      </c:pt>
                      <c:pt idx="155">
                        <c:v>31991</c:v>
                      </c:pt>
                      <c:pt idx="156">
                        <c:v>30875</c:v>
                      </c:pt>
                      <c:pt idx="157">
                        <c:v>30757</c:v>
                      </c:pt>
                      <c:pt idx="158">
                        <c:v>30702</c:v>
                      </c:pt>
                      <c:pt idx="159">
                        <c:v>30529</c:v>
                      </c:pt>
                      <c:pt idx="160">
                        <c:v>30462</c:v>
                      </c:pt>
                      <c:pt idx="161">
                        <c:v>30125</c:v>
                      </c:pt>
                      <c:pt idx="162">
                        <c:v>30096</c:v>
                      </c:pt>
                      <c:pt idx="163">
                        <c:v>29816</c:v>
                      </c:pt>
                      <c:pt idx="164">
                        <c:v>29495</c:v>
                      </c:pt>
                      <c:pt idx="165">
                        <c:v>29485</c:v>
                      </c:pt>
                      <c:pt idx="166">
                        <c:v>29261</c:v>
                      </c:pt>
                      <c:pt idx="167">
                        <c:v>29036</c:v>
                      </c:pt>
                      <c:pt idx="168">
                        <c:v>28750</c:v>
                      </c:pt>
                      <c:pt idx="169">
                        <c:v>28133</c:v>
                      </c:pt>
                      <c:pt idx="170">
                        <c:v>28000</c:v>
                      </c:pt>
                      <c:pt idx="171">
                        <c:v>27939</c:v>
                      </c:pt>
                      <c:pt idx="172">
                        <c:v>27923</c:v>
                      </c:pt>
                      <c:pt idx="173">
                        <c:v>27440</c:v>
                      </c:pt>
                      <c:pt idx="174">
                        <c:v>26792</c:v>
                      </c:pt>
                      <c:pt idx="175">
                        <c:v>26557</c:v>
                      </c:pt>
                      <c:pt idx="176">
                        <c:v>26552</c:v>
                      </c:pt>
                      <c:pt idx="177">
                        <c:v>25563</c:v>
                      </c:pt>
                      <c:pt idx="178">
                        <c:v>25215</c:v>
                      </c:pt>
                      <c:pt idx="179">
                        <c:v>24639</c:v>
                      </c:pt>
                      <c:pt idx="180">
                        <c:v>23750</c:v>
                      </c:pt>
                      <c:pt idx="181">
                        <c:v>23750</c:v>
                      </c:pt>
                      <c:pt idx="182">
                        <c:v>23542</c:v>
                      </c:pt>
                      <c:pt idx="183">
                        <c:v>23452</c:v>
                      </c:pt>
                      <c:pt idx="184">
                        <c:v>21630</c:v>
                      </c:pt>
                      <c:pt idx="185">
                        <c:v>21363</c:v>
                      </c:pt>
                      <c:pt idx="186">
                        <c:v>20938</c:v>
                      </c:pt>
                      <c:pt idx="187">
                        <c:v>20880</c:v>
                      </c:pt>
                      <c:pt idx="188">
                        <c:v>19741</c:v>
                      </c:pt>
                      <c:pt idx="189">
                        <c:v>18977</c:v>
                      </c:pt>
                      <c:pt idx="190">
                        <c:v>18093</c:v>
                      </c:pt>
                      <c:pt idx="191">
                        <c:v>17346</c:v>
                      </c:pt>
                      <c:pt idx="192">
                        <c:v>17125</c:v>
                      </c:pt>
                      <c:pt idx="193">
                        <c:v>15567</c:v>
                      </c:pt>
                      <c:pt idx="194">
                        <c:v>14583</c:v>
                      </c:pt>
                      <c:pt idx="195">
                        <c:v>13644</c:v>
                      </c:pt>
                      <c:pt idx="196">
                        <c:v>13643</c:v>
                      </c:pt>
                      <c:pt idx="197">
                        <c:v>13074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61-4773-BF0D-51F12E398F4F}"/>
                  </c:ext>
                </c:extLst>
              </c15:ser>
            </c15:filteredScatterSeries>
          </c:ext>
        </c:extLst>
      </c:scatterChart>
      <c:valAx>
        <c:axId val="5380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5272"/>
        <c:crosses val="autoZero"/>
        <c:crossBetween val="midCat"/>
      </c:valAx>
      <c:valAx>
        <c:axId val="5380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result</a:t>
            </a:r>
            <a:r>
              <a:rPr lang="en-US" baseline="0"/>
              <a:t> of </a:t>
            </a:r>
            <a:r>
              <a:rPr lang="en-US"/>
              <a:t>Median</a:t>
            </a:r>
            <a:r>
              <a:rPr lang="en-US" baseline="0"/>
              <a:t> household income VS </a:t>
            </a:r>
            <a:r>
              <a:rPr lang="en-US"/>
              <a:t>Unemploymen</a:t>
            </a:r>
            <a:r>
              <a:rPr lang="en-US" baseline="0"/>
              <a:t>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Sheet1!$Z$17</c:f>
              <c:strCache>
                <c:ptCount val="1"/>
                <c:pt idx="0">
                  <c:v>Upper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Sheet1!$Z$18:$Z$215</c:f>
              <c:numCache>
                <c:formatCode>General</c:formatCode>
                <c:ptCount val="198"/>
                <c:pt idx="0">
                  <c:v>3.3</c:v>
                </c:pt>
                <c:pt idx="1">
                  <c:v>0.7</c:v>
                </c:pt>
                <c:pt idx="2">
                  <c:v>2.7</c:v>
                </c:pt>
                <c:pt idx="3">
                  <c:v>1.1000000000000001</c:v>
                </c:pt>
                <c:pt idx="4">
                  <c:v>2.6</c:v>
                </c:pt>
                <c:pt idx="5">
                  <c:v>1.8</c:v>
                </c:pt>
                <c:pt idx="6">
                  <c:v>3.3</c:v>
                </c:pt>
                <c:pt idx="7">
                  <c:v>#N/A</c:v>
                </c:pt>
                <c:pt idx="8">
                  <c:v>0.5</c:v>
                </c:pt>
                <c:pt idx="9">
                  <c:v>4.3</c:v>
                </c:pt>
                <c:pt idx="10">
                  <c:v>0.5</c:v>
                </c:pt>
                <c:pt idx="11">
                  <c:v>#N/A</c:v>
                </c:pt>
                <c:pt idx="12">
                  <c:v>1.9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2.2000000000000002</c:v>
                </c:pt>
                <c:pt idx="17">
                  <c:v>4.7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1CDA-46B6-B02D-23BBE5F71F83}"/>
            </c:ext>
          </c:extLst>
        </c:ser>
        <c:ser>
          <c:idx val="1"/>
          <c:order val="1"/>
          <c:tx>
            <c:strRef>
              <c:f>Sheet1!$AA$17</c:f>
              <c:strCache>
                <c:ptCount val="1"/>
                <c:pt idx="0">
                  <c:v>Upper 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Sheet1!$AA$18:$AA$215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</c:v>
                </c:pt>
                <c:pt idx="12">
                  <c:v>#N/A</c:v>
                </c:pt>
                <c:pt idx="13">
                  <c:v>1.4</c:v>
                </c:pt>
                <c:pt idx="14">
                  <c:v>#N/A</c:v>
                </c:pt>
                <c:pt idx="15">
                  <c:v>2.1</c:v>
                </c:pt>
                <c:pt idx="16">
                  <c:v>#N/A</c:v>
                </c:pt>
                <c:pt idx="17">
                  <c:v>#N/A</c:v>
                </c:pt>
                <c:pt idx="18">
                  <c:v>0.5</c:v>
                </c:pt>
                <c:pt idx="19">
                  <c:v>2.7</c:v>
                </c:pt>
                <c:pt idx="20">
                  <c:v>5.2</c:v>
                </c:pt>
                <c:pt idx="21">
                  <c:v>2.2000000000000002</c:v>
                </c:pt>
                <c:pt idx="22">
                  <c:v>1.7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</c:v>
                </c:pt>
                <c:pt idx="26">
                  <c:v>2.9</c:v>
                </c:pt>
                <c:pt idx="27">
                  <c:v>8.6999999999999993</c:v>
                </c:pt>
                <c:pt idx="28">
                  <c:v>9.1999999999999993</c:v>
                </c:pt>
                <c:pt idx="29">
                  <c:v>6.8</c:v>
                </c:pt>
                <c:pt idx="30">
                  <c:v>7.9</c:v>
                </c:pt>
                <c:pt idx="31">
                  <c:v>#N/A</c:v>
                </c:pt>
                <c:pt idx="32">
                  <c:v>4.8</c:v>
                </c:pt>
                <c:pt idx="33">
                  <c:v>#N/A</c:v>
                </c:pt>
                <c:pt idx="34">
                  <c:v>8.6999999999999993</c:v>
                </c:pt>
                <c:pt idx="35">
                  <c:v>5.2</c:v>
                </c:pt>
                <c:pt idx="36">
                  <c:v>#N/A</c:v>
                </c:pt>
                <c:pt idx="37">
                  <c:v>6.8</c:v>
                </c:pt>
                <c:pt idx="38">
                  <c:v>8</c:v>
                </c:pt>
                <c:pt idx="39">
                  <c:v>9.4</c:v>
                </c:pt>
                <c:pt idx="40">
                  <c:v>5.8</c:v>
                </c:pt>
                <c:pt idx="41">
                  <c:v>3.2</c:v>
                </c:pt>
                <c:pt idx="42">
                  <c:v>11.6</c:v>
                </c:pt>
                <c:pt idx="43">
                  <c:v>12.5</c:v>
                </c:pt>
                <c:pt idx="44">
                  <c:v>#N/A</c:v>
                </c:pt>
                <c:pt idx="45">
                  <c:v>6.8</c:v>
                </c:pt>
                <c:pt idx="46">
                  <c:v>2.2000000000000002</c:v>
                </c:pt>
                <c:pt idx="47">
                  <c:v>3.7</c:v>
                </c:pt>
                <c:pt idx="48">
                  <c:v>3.5</c:v>
                </c:pt>
                <c:pt idx="49">
                  <c:v>7.5</c:v>
                </c:pt>
                <c:pt idx="50">
                  <c:v>8.1</c:v>
                </c:pt>
                <c:pt idx="51">
                  <c:v>2.5</c:v>
                </c:pt>
                <c:pt idx="52">
                  <c:v>9.1</c:v>
                </c:pt>
                <c:pt idx="53">
                  <c:v>4</c:v>
                </c:pt>
                <c:pt idx="54">
                  <c:v>7.2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6.4</c:v>
                </c:pt>
                <c:pt idx="59">
                  <c:v>4.5</c:v>
                </c:pt>
                <c:pt idx="60">
                  <c:v>#N/A</c:v>
                </c:pt>
                <c:pt idx="61">
                  <c:v>6.5</c:v>
                </c:pt>
                <c:pt idx="62">
                  <c:v>2.1</c:v>
                </c:pt>
                <c:pt idx="63">
                  <c:v>#N/A</c:v>
                </c:pt>
                <c:pt idx="64">
                  <c:v>1.5</c:v>
                </c:pt>
                <c:pt idx="65">
                  <c:v>3.5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8.9</c:v>
                </c:pt>
                <c:pt idx="72">
                  <c:v>#N/A</c:v>
                </c:pt>
                <c:pt idx="73">
                  <c:v>5.4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11.1</c:v>
                </c:pt>
                <c:pt idx="78">
                  <c:v>#N/A</c:v>
                </c:pt>
                <c:pt idx="79">
                  <c:v>8.6999999999999993</c:v>
                </c:pt>
                <c:pt idx="80">
                  <c:v>6.1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5.8</c:v>
                </c:pt>
                <c:pt idx="86">
                  <c:v>#N/A</c:v>
                </c:pt>
                <c:pt idx="87">
                  <c:v>#N/A</c:v>
                </c:pt>
                <c:pt idx="88">
                  <c:v>3.7</c:v>
                </c:pt>
                <c:pt idx="89">
                  <c:v>#N/A</c:v>
                </c:pt>
                <c:pt idx="90">
                  <c:v>3.8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2.5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11.8</c:v>
                </c:pt>
                <c:pt idx="102">
                  <c:v>3.6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11.7</c:v>
                </c:pt>
                <c:pt idx="108">
                  <c:v>10.6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10.3</c:v>
                </c:pt>
                <c:pt idx="113">
                  <c:v>#N/A</c:v>
                </c:pt>
                <c:pt idx="114">
                  <c:v>11.1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4.5999999999999996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7.1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4.4000000000000004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7.3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4.3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6.5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17.600000000000001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1CDA-46B6-B02D-23BBE5F71F83}"/>
            </c:ext>
          </c:extLst>
        </c:ser>
        <c:ser>
          <c:idx val="2"/>
          <c:order val="2"/>
          <c:tx>
            <c:strRef>
              <c:f>Sheet1!$AB$17</c:f>
              <c:strCache>
                <c:ptCount val="1"/>
                <c:pt idx="0">
                  <c:v>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Sheet1!$AB$18:$AB$215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3.6</c:v>
                </c:pt>
                <c:pt idx="32">
                  <c:v>#N/A</c:v>
                </c:pt>
                <c:pt idx="33">
                  <c:v>6.4</c:v>
                </c:pt>
                <c:pt idx="34">
                  <c:v>#N/A</c:v>
                </c:pt>
                <c:pt idx="35">
                  <c:v>#N/A</c:v>
                </c:pt>
                <c:pt idx="36">
                  <c:v>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8.1999999999999993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12.9</c:v>
                </c:pt>
                <c:pt idx="56">
                  <c:v>6.3</c:v>
                </c:pt>
                <c:pt idx="57">
                  <c:v>13.6</c:v>
                </c:pt>
                <c:pt idx="58">
                  <c:v>#N/A</c:v>
                </c:pt>
                <c:pt idx="59">
                  <c:v>#N/A</c:v>
                </c:pt>
                <c:pt idx="60">
                  <c:v>8.1</c:v>
                </c:pt>
                <c:pt idx="61">
                  <c:v>#N/A</c:v>
                </c:pt>
                <c:pt idx="62">
                  <c:v>#N/A</c:v>
                </c:pt>
                <c:pt idx="63">
                  <c:v>10.199999999999999</c:v>
                </c:pt>
                <c:pt idx="64">
                  <c:v>#N/A</c:v>
                </c:pt>
                <c:pt idx="65">
                  <c:v>#N/A</c:v>
                </c:pt>
                <c:pt idx="66">
                  <c:v>7.5</c:v>
                </c:pt>
                <c:pt idx="67">
                  <c:v>14.6</c:v>
                </c:pt>
                <c:pt idx="68">
                  <c:v>5.7</c:v>
                </c:pt>
                <c:pt idx="69">
                  <c:v>10.3</c:v>
                </c:pt>
                <c:pt idx="70">
                  <c:v>8.6</c:v>
                </c:pt>
                <c:pt idx="71">
                  <c:v>#N/A</c:v>
                </c:pt>
                <c:pt idx="72">
                  <c:v>7.4</c:v>
                </c:pt>
                <c:pt idx="73">
                  <c:v>#N/A</c:v>
                </c:pt>
                <c:pt idx="74">
                  <c:v>13.2</c:v>
                </c:pt>
                <c:pt idx="75">
                  <c:v>8.8000000000000007</c:v>
                </c:pt>
                <c:pt idx="76">
                  <c:v>9.6999999999999993</c:v>
                </c:pt>
                <c:pt idx="77">
                  <c:v>#N/A</c:v>
                </c:pt>
                <c:pt idx="78">
                  <c:v>9.3000000000000007</c:v>
                </c:pt>
                <c:pt idx="79">
                  <c:v>#N/A</c:v>
                </c:pt>
                <c:pt idx="80">
                  <c:v>#N/A</c:v>
                </c:pt>
                <c:pt idx="81">
                  <c:v>8.6999999999999993</c:v>
                </c:pt>
                <c:pt idx="82">
                  <c:v>13.1</c:v>
                </c:pt>
                <c:pt idx="83">
                  <c:v>11.5</c:v>
                </c:pt>
                <c:pt idx="84">
                  <c:v>7.4</c:v>
                </c:pt>
                <c:pt idx="85">
                  <c:v>#N/A</c:v>
                </c:pt>
                <c:pt idx="86">
                  <c:v>6.2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10.8</c:v>
                </c:pt>
                <c:pt idx="93">
                  <c:v>8.5</c:v>
                </c:pt>
                <c:pt idx="94">
                  <c:v>#N/A</c:v>
                </c:pt>
                <c:pt idx="95">
                  <c:v>9.9</c:v>
                </c:pt>
                <c:pt idx="96">
                  <c:v>#N/A</c:v>
                </c:pt>
                <c:pt idx="97">
                  <c:v>#N/A</c:v>
                </c:pt>
                <c:pt idx="98">
                  <c:v>9.1</c:v>
                </c:pt>
                <c:pt idx="99">
                  <c:v>13.4</c:v>
                </c:pt>
                <c:pt idx="100">
                  <c:v>5.2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12.6</c:v>
                </c:pt>
                <c:pt idx="105">
                  <c:v>#N/A</c:v>
                </c:pt>
                <c:pt idx="106">
                  <c:v>9.9</c:v>
                </c:pt>
                <c:pt idx="107">
                  <c:v>#N/A</c:v>
                </c:pt>
                <c:pt idx="108">
                  <c:v>#N/A</c:v>
                </c:pt>
                <c:pt idx="109">
                  <c:v>9.6999999999999993</c:v>
                </c:pt>
                <c:pt idx="110">
                  <c:v>#N/A</c:v>
                </c:pt>
                <c:pt idx="111">
                  <c:v>5.4</c:v>
                </c:pt>
                <c:pt idx="112">
                  <c:v>#N/A</c:v>
                </c:pt>
                <c:pt idx="113">
                  <c:v>8</c:v>
                </c:pt>
                <c:pt idx="114">
                  <c:v>#N/A</c:v>
                </c:pt>
                <c:pt idx="115">
                  <c:v>#N/A</c:v>
                </c:pt>
                <c:pt idx="116">
                  <c:v>6.3</c:v>
                </c:pt>
                <c:pt idx="117">
                  <c:v>11</c:v>
                </c:pt>
                <c:pt idx="118">
                  <c:v>10.3</c:v>
                </c:pt>
                <c:pt idx="119">
                  <c:v>13.5</c:v>
                </c:pt>
                <c:pt idx="120">
                  <c:v>8.3000000000000007</c:v>
                </c:pt>
                <c:pt idx="121">
                  <c:v>#N/A</c:v>
                </c:pt>
                <c:pt idx="122">
                  <c:v>#N/A</c:v>
                </c:pt>
                <c:pt idx="123">
                  <c:v>4.9000000000000004</c:v>
                </c:pt>
                <c:pt idx="124">
                  <c:v>5.6</c:v>
                </c:pt>
                <c:pt idx="125">
                  <c:v>#N/A</c:v>
                </c:pt>
                <c:pt idx="126">
                  <c:v>9.6</c:v>
                </c:pt>
                <c:pt idx="127">
                  <c:v>#N/A</c:v>
                </c:pt>
                <c:pt idx="128">
                  <c:v>16.7</c:v>
                </c:pt>
                <c:pt idx="129">
                  <c:v>3.5</c:v>
                </c:pt>
                <c:pt idx="130">
                  <c:v>9.9</c:v>
                </c:pt>
                <c:pt idx="131">
                  <c:v>14.5</c:v>
                </c:pt>
                <c:pt idx="132">
                  <c:v>12.6</c:v>
                </c:pt>
                <c:pt idx="133">
                  <c:v>#N/A</c:v>
                </c:pt>
                <c:pt idx="134">
                  <c:v>#N/A</c:v>
                </c:pt>
                <c:pt idx="135">
                  <c:v>2.4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10.6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6.1</c:v>
                </c:pt>
                <c:pt idx="154">
                  <c:v>#N/A</c:v>
                </c:pt>
                <c:pt idx="155">
                  <c:v>18.7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16.100000000000001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14.2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1CDA-46B6-B02D-23BBE5F71F83}"/>
            </c:ext>
          </c:extLst>
        </c:ser>
        <c:ser>
          <c:idx val="3"/>
          <c:order val="3"/>
          <c:tx>
            <c:strRef>
              <c:f>Sheet1!$AC$17</c:f>
              <c:strCache>
                <c:ptCount val="1"/>
                <c:pt idx="0">
                  <c:v>Lower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Sheet1!$AC$18:$AC$215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10.7</c:v>
                </c:pt>
                <c:pt idx="88">
                  <c:v>#N/A</c:v>
                </c:pt>
                <c:pt idx="89">
                  <c:v>26</c:v>
                </c:pt>
                <c:pt idx="90">
                  <c:v>#N/A</c:v>
                </c:pt>
                <c:pt idx="91">
                  <c:v>13.1</c:v>
                </c:pt>
                <c:pt idx="92">
                  <c:v>#N/A</c:v>
                </c:pt>
                <c:pt idx="93">
                  <c:v>#N/A</c:v>
                </c:pt>
                <c:pt idx="94">
                  <c:v>13.6</c:v>
                </c:pt>
                <c:pt idx="95">
                  <c:v>#N/A</c:v>
                </c:pt>
                <c:pt idx="96">
                  <c:v>14.6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18.7</c:v>
                </c:pt>
                <c:pt idx="104">
                  <c:v>#N/A</c:v>
                </c:pt>
                <c:pt idx="105">
                  <c:v>16.399999999999999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15.8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15.2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16.399999999999999</c:v>
                </c:pt>
                <c:pt idx="122">
                  <c:v>13.4</c:v>
                </c:pt>
                <c:pt idx="123">
                  <c:v>#N/A</c:v>
                </c:pt>
                <c:pt idx="124">
                  <c:v>#N/A</c:v>
                </c:pt>
                <c:pt idx="125">
                  <c:v>22.1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14.3</c:v>
                </c:pt>
                <c:pt idx="135">
                  <c:v>#N/A</c:v>
                </c:pt>
                <c:pt idx="136">
                  <c:v>24.5</c:v>
                </c:pt>
                <c:pt idx="137">
                  <c:v>12.2</c:v>
                </c:pt>
                <c:pt idx="138">
                  <c:v>32.5</c:v>
                </c:pt>
                <c:pt idx="139">
                  <c:v>#N/A</c:v>
                </c:pt>
                <c:pt idx="140">
                  <c:v>11.7</c:v>
                </c:pt>
                <c:pt idx="141">
                  <c:v>11.9</c:v>
                </c:pt>
                <c:pt idx="142">
                  <c:v>25.1</c:v>
                </c:pt>
                <c:pt idx="143">
                  <c:v>15.3</c:v>
                </c:pt>
                <c:pt idx="144">
                  <c:v>#N/A</c:v>
                </c:pt>
                <c:pt idx="145">
                  <c:v>9.5</c:v>
                </c:pt>
                <c:pt idx="146">
                  <c:v>#N/A</c:v>
                </c:pt>
                <c:pt idx="147">
                  <c:v>17.8</c:v>
                </c:pt>
                <c:pt idx="148">
                  <c:v>17.2</c:v>
                </c:pt>
                <c:pt idx="149">
                  <c:v>13.3</c:v>
                </c:pt>
                <c:pt idx="150">
                  <c:v>#N/A</c:v>
                </c:pt>
                <c:pt idx="151">
                  <c:v>11.3</c:v>
                </c:pt>
                <c:pt idx="152">
                  <c:v>12</c:v>
                </c:pt>
                <c:pt idx="153">
                  <c:v>#N/A</c:v>
                </c:pt>
                <c:pt idx="154">
                  <c:v>23.8</c:v>
                </c:pt>
                <c:pt idx="155">
                  <c:v>#N/A</c:v>
                </c:pt>
                <c:pt idx="156">
                  <c:v>12</c:v>
                </c:pt>
                <c:pt idx="157">
                  <c:v>15.3</c:v>
                </c:pt>
                <c:pt idx="158">
                  <c:v>#N/A</c:v>
                </c:pt>
                <c:pt idx="159">
                  <c:v>23.9</c:v>
                </c:pt>
                <c:pt idx="160">
                  <c:v>19.100000000000001</c:v>
                </c:pt>
                <c:pt idx="161">
                  <c:v>8.6999999999999993</c:v>
                </c:pt>
                <c:pt idx="162">
                  <c:v>22.7</c:v>
                </c:pt>
                <c:pt idx="163">
                  <c:v>18.600000000000001</c:v>
                </c:pt>
                <c:pt idx="164">
                  <c:v>8.5</c:v>
                </c:pt>
                <c:pt idx="165">
                  <c:v>17.600000000000001</c:v>
                </c:pt>
                <c:pt idx="166">
                  <c:v>13</c:v>
                </c:pt>
                <c:pt idx="167">
                  <c:v>#N/A</c:v>
                </c:pt>
                <c:pt idx="168">
                  <c:v>#N/A</c:v>
                </c:pt>
                <c:pt idx="169">
                  <c:v>23.1</c:v>
                </c:pt>
                <c:pt idx="170">
                  <c:v>6.6</c:v>
                </c:pt>
                <c:pt idx="171">
                  <c:v>17.8</c:v>
                </c:pt>
                <c:pt idx="172">
                  <c:v>15.4</c:v>
                </c:pt>
                <c:pt idx="173">
                  <c:v>17.899999999999999</c:v>
                </c:pt>
                <c:pt idx="174">
                  <c:v>13.3</c:v>
                </c:pt>
                <c:pt idx="175">
                  <c:v>9.6999999999999993</c:v>
                </c:pt>
                <c:pt idx="176">
                  <c:v>13</c:v>
                </c:pt>
                <c:pt idx="177">
                  <c:v>#N/A</c:v>
                </c:pt>
                <c:pt idx="178">
                  <c:v>8.3000000000000007</c:v>
                </c:pt>
                <c:pt idx="179">
                  <c:v>8.8000000000000007</c:v>
                </c:pt>
                <c:pt idx="180">
                  <c:v>16.3</c:v>
                </c:pt>
                <c:pt idx="181">
                  <c:v>28.4</c:v>
                </c:pt>
                <c:pt idx="182">
                  <c:v>25.2</c:v>
                </c:pt>
                <c:pt idx="183">
                  <c:v>18.600000000000001</c:v>
                </c:pt>
                <c:pt idx="184">
                  <c:v>16.5</c:v>
                </c:pt>
                <c:pt idx="185">
                  <c:v>15.5</c:v>
                </c:pt>
                <c:pt idx="186">
                  <c:v>13.8</c:v>
                </c:pt>
                <c:pt idx="187">
                  <c:v>10.9</c:v>
                </c:pt>
                <c:pt idx="188">
                  <c:v>21.4</c:v>
                </c:pt>
                <c:pt idx="189">
                  <c:v>12.2</c:v>
                </c:pt>
                <c:pt idx="190">
                  <c:v>16.5</c:v>
                </c:pt>
                <c:pt idx="191">
                  <c:v>19.2</c:v>
                </c:pt>
                <c:pt idx="192">
                  <c:v>#N/A</c:v>
                </c:pt>
                <c:pt idx="193">
                  <c:v>16.7</c:v>
                </c:pt>
                <c:pt idx="194">
                  <c:v>21.1</c:v>
                </c:pt>
                <c:pt idx="195">
                  <c:v>17.3</c:v>
                </c:pt>
                <c:pt idx="196">
                  <c:v>13.6</c:v>
                </c:pt>
                <c:pt idx="197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1CDA-46B6-B02D-23BBE5F7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80960"/>
        <c:axId val="643981616"/>
      </c:scatterChart>
      <c:valAx>
        <c:axId val="643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1616"/>
        <c:crosses val="autoZero"/>
        <c:crossBetween val="midCat"/>
      </c:valAx>
      <c:valAx>
        <c:axId val="643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72390</xdr:rowOff>
    </xdr:from>
    <xdr:to>
      <xdr:col>17</xdr:col>
      <xdr:colOff>396240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9FB29-27A7-41A6-8BFB-C9D712C9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594360</xdr:colOff>
      <xdr:row>26</xdr:row>
      <xdr:rowOff>7620</xdr:rowOff>
    </xdr:from>
    <xdr:to>
      <xdr:col>42</xdr:col>
      <xdr:colOff>335280</xdr:colOff>
      <xdr:row>43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B97D-2757-4A43-9B3C-66DE6F57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601980</xdr:colOff>
      <xdr:row>3</xdr:row>
      <xdr:rowOff>121920</xdr:rowOff>
    </xdr:from>
    <xdr:to>
      <xdr:col>42</xdr:col>
      <xdr:colOff>373380</xdr:colOff>
      <xdr:row>24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9D001-8EAB-4EA3-9BE3-1DA3182E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594360</xdr:colOff>
      <xdr:row>215</xdr:row>
      <xdr:rowOff>163830</xdr:rowOff>
    </xdr:from>
    <xdr:to>
      <xdr:col>6</xdr:col>
      <xdr:colOff>7620</xdr:colOff>
      <xdr:row>234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88E51-44F3-415B-B147-9903B084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235</xdr:row>
      <xdr:rowOff>11430</xdr:rowOff>
    </xdr:from>
    <xdr:to>
      <xdr:col>5</xdr:col>
      <xdr:colOff>1524000</xdr:colOff>
      <xdr:row>253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EAEB52-58BA-481A-B274-B2854F5D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917.40847037037" createdVersion="6" refreshedVersion="6" minRefreshableVersion="3" recordCount="198" xr:uid="{617A612D-1F6B-420C-A7F9-33A94361BEF8}">
  <cacheSource type="worksheet">
    <worksheetSource ref="C17:U215" sheet="Sheet1"/>
  </cacheSource>
  <cacheFields count="19">
    <cacheField name="CT2010" numFmtId="0">
      <sharedItems containsSemiMixedTypes="0" containsString="0" containsNumber="1" containsInteger="1" minValue="24510010100" maxValue="24510280500"/>
    </cacheField>
    <cacheField name="MedianHouseholdIncome" numFmtId="0">
      <sharedItems containsSemiMixedTypes="0" containsString="0" containsNumber="1" containsInteger="1" minValue="13074" maxValue="213200" count="195">
        <n v="213200"/>
        <n v="154432"/>
        <n v="148788"/>
        <n v="138686"/>
        <n v="136913"/>
        <n v="129508"/>
        <n v="122344"/>
        <n v="121000"/>
        <n v="116406"/>
        <n v="114453"/>
        <n v="109808"/>
        <n v="109286"/>
        <n v="108516"/>
        <n v="107617"/>
        <n v="106806"/>
        <n v="104342"/>
        <n v="103250"/>
        <n v="100167"/>
        <n v="99167"/>
        <n v="95500"/>
        <n v="90500"/>
        <n v="89375"/>
        <n v="87188"/>
        <n v="82917"/>
        <n v="79833"/>
        <n v="77301"/>
        <n v="75652"/>
        <n v="74236"/>
        <n v="73967"/>
        <n v="73523"/>
        <n v="72465"/>
        <n v="71875"/>
        <n v="71287"/>
        <n v="70500"/>
        <n v="69500"/>
        <n v="68088"/>
        <n v="67019"/>
        <n v="66250"/>
        <n v="65313"/>
        <n v="65237"/>
        <n v="65223"/>
        <n v="65098"/>
        <n v="65068"/>
        <n v="63558"/>
        <n v="63542"/>
        <n v="62945"/>
        <n v="62500"/>
        <n v="61227"/>
        <n v="61199"/>
        <n v="60750"/>
        <n v="59500"/>
        <n v="59479"/>
        <n v="59375"/>
        <n v="58815"/>
        <n v="58466"/>
        <n v="57356"/>
        <n v="57333"/>
        <n v="57097"/>
        <n v="56903"/>
        <n v="56038"/>
        <n v="55931"/>
        <n v="55820"/>
        <n v="55368"/>
        <n v="55243"/>
        <n v="55216"/>
        <n v="55128"/>
        <n v="54333"/>
        <n v="54139"/>
        <n v="54092"/>
        <n v="53614"/>
        <n v="53532"/>
        <n v="52857"/>
        <n v="52803"/>
        <n v="51908"/>
        <n v="51827"/>
        <n v="51736"/>
        <n v="51510"/>
        <n v="50526"/>
        <n v="50354"/>
        <n v="49688"/>
        <n v="48661"/>
        <n v="48611"/>
        <n v="48276"/>
        <n v="47440"/>
        <n v="47109"/>
        <n v="46690"/>
        <n v="46139"/>
        <n v="45962"/>
        <n v="45406"/>
        <n v="45306"/>
        <n v="45143"/>
        <n v="43951"/>
        <n v="43464"/>
        <n v="43438"/>
        <n v="43211"/>
        <n v="42922"/>
        <n v="42917"/>
        <n v="42800"/>
        <n v="42296"/>
        <n v="42206"/>
        <n v="42179"/>
        <n v="42052"/>
        <n v="41974"/>
        <n v="41891"/>
        <n v="41471"/>
        <n v="41192"/>
        <n v="41113"/>
        <n v="41037"/>
        <n v="41023"/>
        <n v="40789"/>
        <n v="40366"/>
        <n v="40038"/>
        <n v="39777"/>
        <n v="39750"/>
        <n v="39747"/>
        <n v="39602"/>
        <n v="39412"/>
        <n v="39283"/>
        <n v="39063"/>
        <n v="38750"/>
        <n v="38507"/>
        <n v="38304"/>
        <n v="38194"/>
        <n v="37639"/>
        <n v="37574"/>
        <n v="37292"/>
        <n v="37273"/>
        <n v="37232"/>
        <n v="37163"/>
        <n v="36994"/>
        <n v="36853"/>
        <n v="36684"/>
        <n v="36435"/>
        <n v="36346"/>
        <n v="36283"/>
        <n v="36164"/>
        <n v="35952"/>
        <n v="35808"/>
        <n v="35750"/>
        <n v="35705"/>
        <n v="35479"/>
        <n v="35282"/>
        <n v="34688"/>
        <n v="34375"/>
        <n v="34236"/>
        <n v="34081"/>
        <n v="33920"/>
        <n v="33711"/>
        <n v="33670"/>
        <n v="32500"/>
        <n v="32167"/>
        <n v="32143"/>
        <n v="32000"/>
        <n v="31991"/>
        <n v="30875"/>
        <n v="30757"/>
        <n v="30702"/>
        <n v="30529"/>
        <n v="30462"/>
        <n v="30125"/>
        <n v="30096"/>
        <n v="29816"/>
        <n v="29495"/>
        <n v="29485"/>
        <n v="29261"/>
        <n v="29036"/>
        <n v="28750"/>
        <n v="28133"/>
        <n v="28000"/>
        <n v="27939"/>
        <n v="27923"/>
        <n v="27440"/>
        <n v="26792"/>
        <n v="26557"/>
        <n v="26552"/>
        <n v="25563"/>
        <n v="25215"/>
        <n v="24639"/>
        <n v="23750"/>
        <n v="23542"/>
        <n v="23452"/>
        <n v="21630"/>
        <n v="21363"/>
        <n v="20938"/>
        <n v="20880"/>
        <n v="19741"/>
        <n v="18977"/>
        <n v="18093"/>
        <n v="17346"/>
        <n v="17125"/>
        <n v="15567"/>
        <n v="14583"/>
        <n v="13644"/>
        <n v="13643"/>
        <n v="13074"/>
      </sharedItems>
    </cacheField>
    <cacheField name="PercentNoVehicle" numFmtId="0">
      <sharedItems containsSemiMixedTypes="0" containsString="0" containsNumber="1" minValue="1.4" maxValue="80.400000000000006"/>
    </cacheField>
    <cacheField name="PercentNoHSDiploma" numFmtId="0">
      <sharedItems containsSemiMixedTypes="0" containsString="0" containsNumber="1" minValue="0" maxValue="43.5"/>
    </cacheField>
    <cacheField name="DiversityIndex" numFmtId="0">
      <sharedItems containsSemiMixedTypes="0" containsString="0" containsNumber="1" minValue="4.8" maxValue="90.2"/>
    </cacheField>
    <cacheField name="PopDensity" numFmtId="0">
      <sharedItems containsSemiMixedTypes="0" containsString="0" containsNumber="1" minValue="1156.02919032" maxValue="34957.144407100001"/>
    </cacheField>
    <cacheField name="Unemployed" numFmtId="0">
      <sharedItems containsSemiMixedTypes="0" containsString="0" containsNumber="1" minValue="0.5" maxValue="32.5"/>
    </cacheField>
    <cacheField name="z_household_income" numFmtId="0">
      <sharedItems containsSemiMixedTypes="0" containsString="0" containsNumber="1" minValue="-1.3055651730616595" maxValue="5.4680280010412092"/>
    </cacheField>
    <cacheField name="z_percent_no_vehicle" numFmtId="0">
      <sharedItems containsSemiMixedTypes="0" containsString="0" containsNumber="1" minValue="-1.6555134539575489" maxValue="2.8017806312454718"/>
    </cacheField>
    <cacheField name="z_percent_no_HS_diploma" numFmtId="0">
      <sharedItems containsSemiMixedTypes="0" containsString="0" containsNumber="1" minValue="-1.7137558648496352" maxValue="2.9258931148290941"/>
    </cacheField>
    <cacheField name="z_diversity_index" numFmtId="0">
      <sharedItems containsSemiMixedTypes="0" containsString="0" containsNumber="1" minValue="-1.3052455378699646" maxValue="2.3942227483820369"/>
    </cacheField>
    <cacheField name="z_pop_density" numFmtId="0">
      <sharedItems containsSemiMixedTypes="0" containsString="0" containsNumber="1" minValue="-1.5550017268166114" maxValue="3.3027040103828713"/>
    </cacheField>
    <cacheField name="z_umployed" numFmtId="0">
      <sharedItems containsSemiMixedTypes="0" containsString="0" containsNumber="1" minValue="-1.5381721084989781" maxValue="3.6140051379852296"/>
    </cacheField>
    <cacheField name="distance^2 to 1" numFmtId="0">
      <sharedItems containsSemiMixedTypes="0" containsString="0" containsNumber="1" minValue="0" maxValue="73.402087663823764"/>
    </cacheField>
    <cacheField name="distance^2 to 2 " numFmtId="0">
      <sharedItems containsSemiMixedTypes="0" containsString="0" containsNumber="1" minValue="0" maxValue="30.284081507642334"/>
    </cacheField>
    <cacheField name="distance^2 to 3" numFmtId="0">
      <sharedItems containsSemiMixedTypes="0" containsString="0" containsNumber="1" minValue="0" maxValue="36.528085215266003"/>
    </cacheField>
    <cacheField name="distance^2 to 4" numFmtId="0">
      <sharedItems containsSemiMixedTypes="0" containsString="0" containsNumber="1" minValue="0" maxValue="54.933112442050216"/>
    </cacheField>
    <cacheField name="Min " numFmtId="0">
      <sharedItems containsSemiMixedTypes="0" containsString="0" containsNumber="1" minValue="0" maxValue="17.343652340434883"/>
    </cacheField>
    <cacheField name="Ti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24510271102"/>
    <x v="0"/>
    <n v="1.4"/>
    <n v="7.2"/>
    <n v="39.200000000000003"/>
    <n v="9317.7933817899993"/>
    <n v="3.3"/>
    <n v="5.4680280010412092"/>
    <n v="-1.6555134539575489"/>
    <n v="-0.94581396476488"/>
    <n v="0.18493840881702425"/>
    <n v="-0.38203898625914012"/>
    <n v="-1.0873565994316101"/>
    <n v="5.5252663722162945"/>
    <n v="30.284081507642334"/>
    <n v="36.528085215266003"/>
    <n v="54.933112442050216"/>
    <n v="5.5252663722162945"/>
    <x v="0"/>
  </r>
  <r>
    <n v="24510271300"/>
    <x v="1"/>
    <n v="1.9"/>
    <n v="1.1000000000000001"/>
    <n v="42"/>
    <n v="2518.97580303"/>
    <n v="0.7"/>
    <n v="3.4789285154387519"/>
    <n v="-1.6273027318993019"/>
    <n v="-1.5964314078922419"/>
    <n v="0.30623245098922092"/>
    <n v="-1.3591267227643431"/>
    <n v="-1.5059710007084519"/>
    <n v="0"/>
    <n v="15.792355820457797"/>
    <n v="19.529897447375589"/>
    <n v="42.777421601484548"/>
    <n v="0"/>
    <x v="0"/>
  </r>
  <r>
    <n v="24510271200"/>
    <x v="2"/>
    <n v="6.1"/>
    <n v="3.6"/>
    <n v="37.5"/>
    <n v="4388.9108626099996"/>
    <n v="2.7"/>
    <n v="3.287898065249188"/>
    <n v="-1.3903326666100275"/>
    <n v="-1.3297849148072576"/>
    <n v="0.11129559749819037"/>
    <n v="-1.0903901970948344"/>
    <n v="-1.183959922803189"/>
    <n v="0.37765862838896236"/>
    <n v="12.596051779502531"/>
    <n v="15.963541928237715"/>
    <n v="35.692884541746821"/>
    <n v="0.37765862838896236"/>
    <x v="0"/>
  </r>
  <r>
    <n v="24510010300"/>
    <x v="3"/>
    <n v="5.5"/>
    <n v="4.5"/>
    <n v="37.700000000000003"/>
    <n v="8356.3562048200001"/>
    <n v="1.1000000000000001"/>
    <n v="2.9459792828581586"/>
    <n v="-1.4241855330799238"/>
    <n v="-1.2337921772966631"/>
    <n v="0.11995945765334741"/>
    <n v="-0.52021131757338934"/>
    <n v="-1.4415687851273993"/>
    <n v="1.1994230230161842"/>
    <n v="10.751984040464409"/>
    <n v="14.084317051737546"/>
    <n v="32.362866425912372"/>
    <n v="1.1994230230161842"/>
    <x v="0"/>
  </r>
  <r>
    <n v="24510240200"/>
    <x v="4"/>
    <n v="4.0999999999999996"/>
    <n v="1.2"/>
    <n v="30.3"/>
    <n v="15369.859729"/>
    <n v="2.6"/>
    <n v="2.8859691857309269"/>
    <n v="-1.5031755548430152"/>
    <n v="-1.5857655481688426"/>
    <n v="-0.20060336808745841"/>
    <n v="0.48772987279197227"/>
    <n v="-1.2000604766984522"/>
    <n v="4.1284651640842194"/>
    <n v="12.080521512779971"/>
    <n v="15.355470097507249"/>
    <n v="30.250379428072073"/>
    <n v="4.1284651640842194"/>
    <x v="0"/>
  </r>
  <r>
    <n v="24510240100"/>
    <x v="5"/>
    <n v="4.8"/>
    <n v="6.4"/>
    <n v="20.3"/>
    <n v="3713.6409917699998"/>
    <n v="1.8"/>
    <n v="2.6353347981239605"/>
    <n v="-1.4636805439614695"/>
    <n v="-1.0311408425520749"/>
    <n v="-0.63379637584530402"/>
    <n v="-1.1874361763384123"/>
    <n v="-1.3288649078605572"/>
    <n v="2.0024744106769323"/>
    <n v="10.66465719288421"/>
    <n v="12.302914796769478"/>
    <n v="30.204614719537314"/>
    <n v="2.0024744106769323"/>
    <x v="0"/>
  </r>
  <r>
    <n v="24510271400"/>
    <x v="6"/>
    <n v="11.3"/>
    <n v="1.4"/>
    <n v="46.9"/>
    <n v="5613.6654375799999"/>
    <n v="3.3"/>
    <n v="2.3928574513560594"/>
    <n v="-1.0969411572042589"/>
    <n v="-1.5644338287220438"/>
    <n v="0.51849702479056514"/>
    <n v="-0.91437537369813304"/>
    <n v="-1.0873565994316101"/>
    <n v="1.8799556299671196"/>
    <n v="7.1199674739441736"/>
    <n v="10.103926054779302"/>
    <n v="29.179282207551534"/>
    <n v="1.8799556299671196"/>
    <x v="0"/>
  </r>
  <r>
    <n v="24510261100"/>
    <x v="7"/>
    <n v="8.4"/>
    <n v="4.8"/>
    <n v="39.299999999999997"/>
    <n v="22993.517972900001"/>
    <n v="5.3"/>
    <n v="2.3473675638552138"/>
    <n v="-1.2605633451420912"/>
    <n v="-1.2017945981264648"/>
    <n v="0.18927033889460246"/>
    <n v="1.5833590599454337"/>
    <n v="-0.76534552152634705"/>
    <n v="10.79109499409833"/>
    <n v="10.734982486562256"/>
    <n v="14.213399258781799"/>
    <n v="23.413356104106921"/>
    <n v="10.734982486562256"/>
    <x v="1"/>
  </r>
  <r>
    <n v="24510240300"/>
    <x v="8"/>
    <n v="9.6999999999999993"/>
    <n v="1.2"/>
    <n v="24.4"/>
    <n v="27650.781350900001"/>
    <n v="0.5"/>
    <n v="2.191876088275686"/>
    <n v="-1.1872154677906492"/>
    <n v="-1.5857655481688426"/>
    <n v="-0.45618724266458738"/>
    <n v="2.2526746989669686"/>
    <n v="-1.5381721084989781"/>
    <n v="15.477724721495047"/>
    <n v="15.738857461776615"/>
    <n v="19.132141301353883"/>
    <n v="27.593233938302131"/>
    <n v="15.477724721495047"/>
    <x v="0"/>
  </r>
  <r>
    <n v="24510010400"/>
    <x v="9"/>
    <n v="2"/>
    <n v="3.7"/>
    <n v="37.200000000000003"/>
    <n v="19890.498302"/>
    <n v="4.3"/>
    <n v="2.1257735955010197"/>
    <n v="-1.6216605874876524"/>
    <n v="-1.3191190550838583"/>
    <n v="9.8299807265455133E-2"/>
    <n v="1.1374105650126165"/>
    <n v="-0.92635106047897853"/>
    <n v="8.5198559008636838"/>
    <n v="9.6781026853403525"/>
    <n v="12.408232684398209"/>
    <n v="24.372300907027697"/>
    <n v="8.5198559008636838"/>
    <x v="0"/>
  </r>
  <r>
    <n v="24510010100"/>
    <x v="10"/>
    <n v="6.7"/>
    <n v="4.2"/>
    <n v="27.5"/>
    <n v="19906.4620249"/>
    <n v="0.5"/>
    <n v="1.9685559411547187"/>
    <n v="-1.356479800140131"/>
    <n v="-1.2657897564668612"/>
    <n v="-0.32189741025965518"/>
    <n v="1.1397047812779986"/>
    <n v="-1.5381721084989781"/>
    <n v="9.1036371947032926"/>
    <n v="9.8215695881103446"/>
    <n v="12.366345869638138"/>
    <n v="24.100949681893432"/>
    <n v="9.1036371947032926"/>
    <x v="0"/>
  </r>
  <r>
    <n v="24510230200"/>
    <x v="11"/>
    <n v="23.5"/>
    <n v="11.8"/>
    <n v="27.7"/>
    <n v="25854.064992299998"/>
    <n v="1.2"/>
    <n v="1.9508879937771582"/>
    <n v="-0.40859953898303308"/>
    <n v="-0.45518441748850846"/>
    <n v="-0.31323355010449833"/>
    <n v="1.9944607522579394"/>
    <n v="-1.4254682312321363"/>
    <n v="16.759357776400449"/>
    <n v="10.928508177227584"/>
    <n v="14.35345233494246"/>
    <n v="18.513137073775546"/>
    <n v="10.928508177227584"/>
    <x v="1"/>
  </r>
  <r>
    <n v="24510020300"/>
    <x v="12"/>
    <n v="12.4"/>
    <n v="5"/>
    <n v="44.1"/>
    <n v="13068.625918399999"/>
    <n v="1.9"/>
    <n v="1.924826079063132"/>
    <n v="-1.0348775686761156"/>
    <n v="-1.1804628786796663"/>
    <n v="0.39720298261836851"/>
    <n v="0.15700952191906489"/>
    <n v="-1.312764353965294"/>
    <n v="5.2835053324772616"/>
    <n v="5.3297373169104505"/>
    <n v="8.2308393052747846"/>
    <n v="22.861142401060924"/>
    <n v="5.2835053324772616"/>
    <x v="0"/>
  </r>
  <r>
    <n v="24510010200"/>
    <x v="13"/>
    <n v="7.8"/>
    <n v="4.5"/>
    <n v="66.3"/>
    <n v="21944.2823804"/>
    <n v="1.4"/>
    <n v="1.8943979474684443"/>
    <n v="-1.2944162116119877"/>
    <n v="-1.2337921772966631"/>
    <n v="1.3588914598407855"/>
    <n v="1.4325688352835297"/>
    <n v="-1.3932671234416099"/>
    <n v="11.667415009479816"/>
    <n v="9.9426065602051725"/>
    <n v="14.412209456770006"/>
    <n v="28.084047941384384"/>
    <n v="9.9426065602051725"/>
    <x v="1"/>
  </r>
  <r>
    <n v="24510230300"/>
    <x v="14"/>
    <n v="3.4"/>
    <n v="5"/>
    <n v="28.8"/>
    <n v="2245.23677761"/>
    <n v="1"/>
    <n v="1.8669483204125024"/>
    <n v="-1.542670565724561"/>
    <n v="-1.1804628786796663"/>
    <n v="-0.26558231925113523"/>
    <n v="-1.3984669523913822"/>
    <n v="-1.4576693390226625"/>
    <n v="3.1095254056573154"/>
    <n v="7.897929237741824"/>
    <n v="8.9232985589943095"/>
    <n v="28.741301106109265"/>
    <n v="3.1095254056573154"/>
    <x v="0"/>
  </r>
  <r>
    <n v="24510260900"/>
    <x v="15"/>
    <n v="6.9"/>
    <n v="8.3000000000000007"/>
    <n v="45.3"/>
    <n v="12474.129821299999"/>
    <n v="2.1"/>
    <n v="1.7835501933276183"/>
    <n v="-1.3451955113168321"/>
    <n v="-0.82848950780748665"/>
    <n v="0.4491861435493098"/>
    <n v="7.1571894104000153E-2"/>
    <n v="-1.2805632461747678"/>
    <n v="5.6617698472243863"/>
    <n v="5.2799139687175209"/>
    <n v="7.7413251662562281"/>
    <n v="22.511218535498688"/>
    <n v="5.2799139687175209"/>
    <x v="1"/>
  </r>
  <r>
    <n v="24510240400"/>
    <x v="16"/>
    <n v="4"/>
    <n v="10.8"/>
    <n v="23.3"/>
    <n v="5524.0428000499996"/>
    <n v="2.2000000000000002"/>
    <n v="1.7465896597331811"/>
    <n v="-1.5088176992546647"/>
    <n v="-0.5618430147225022"/>
    <n v="-0.5038384735179503"/>
    <n v="-0.92725543394822518"/>
    <n v="-1.2644626922795046"/>
    <n v="4.9864637331054409"/>
    <n v="6.6509422217936329"/>
    <n v="7.3234592661679541"/>
    <n v="22.917140663596243"/>
    <n v="4.9864637331054409"/>
    <x v="0"/>
  </r>
  <r>
    <n v="24510271501"/>
    <x v="17"/>
    <n v="2.2000000000000002"/>
    <n v="0.7"/>
    <n v="40.200000000000003"/>
    <n v="2975.8051320700001"/>
    <n v="4.7"/>
    <n v="1.6422404609496191"/>
    <n v="-1.6103762986643537"/>
    <n v="-1.6390948467858395"/>
    <n v="0.22825770959280881"/>
    <n v="-1.2934737868074566"/>
    <n v="-0.86194884489792589"/>
    <n v="3.8006845881337945"/>
    <n v="6.4807058760977858"/>
    <n v="7.5543636888091754"/>
    <n v="27.749401067426824"/>
    <n v="3.8006845881337945"/>
    <x v="0"/>
  </r>
  <r>
    <n v="24510010500"/>
    <x v="18"/>
    <n v="8.8000000000000007"/>
    <n v="6.1"/>
    <n v="50.1"/>
    <n v="28762.095428799999"/>
    <n v="0.5"/>
    <n v="1.6083938184638709"/>
    <n v="-1.2379947674954936"/>
    <n v="-1.063138421722273"/>
    <n v="0.65711878727307593"/>
    <n v="2.4123864936051946"/>
    <n v="-1.5381721084989781"/>
    <n v="18.28333222641697"/>
    <n v="13.210796202329414"/>
    <n v="17.106629069624702"/>
    <n v="25.860280249876826"/>
    <n v="13.210796202329414"/>
    <x v="1"/>
  </r>
  <r>
    <n v="24510130600"/>
    <x v="19"/>
    <n v="15.6"/>
    <n v="9.1999999999999993"/>
    <n v="29.5"/>
    <n v="10632.7462492"/>
    <n v="2.7"/>
    <n v="1.4842781804686318"/>
    <n v="-0.8543289475033351"/>
    <n v="-0.73249677029689242"/>
    <n v="-0.2352588087080861"/>
    <n v="-0.19306137273373122"/>
    <n v="-1.183959922803189"/>
    <n v="7.0791138073611419"/>
    <n v="3.5655316500481948"/>
    <n v="5.0114570218308732"/>
    <n v="17.191311767213399"/>
    <n v="3.5655316500481948"/>
    <x v="1"/>
  </r>
  <r>
    <n v="24510020100"/>
    <x v="20"/>
    <n v="17.5"/>
    <n v="8.4"/>
    <n v="59"/>
    <n v="27956.670129099999"/>
    <n v="5.2"/>
    <n v="1.3150449680398901"/>
    <n v="-0.74712820368199662"/>
    <n v="-0.81782364808408736"/>
    <n v="1.0426605641775584"/>
    <n v="2.2966353098307608"/>
    <n v="-0.78144607542161015"/>
    <n v="20.495188022679432"/>
    <n v="9.795475345083279"/>
    <n v="13.610069174104266"/>
    <n v="19.449881426578077"/>
    <n v="9.795475345083279"/>
    <x v="1"/>
  </r>
  <r>
    <n v="24510020200"/>
    <x v="21"/>
    <n v="17.899999999999999"/>
    <n v="8"/>
    <n v="83.5"/>
    <n v="27363.314540399999"/>
    <n v="2.2000000000000002"/>
    <n v="1.2769674952434233"/>
    <n v="-0.72455962603539914"/>
    <n v="-0.86048708697768483"/>
    <n v="2.1039834331842799"/>
    <n v="2.211361589453734"/>
    <n v="-1.2644626922795046"/>
    <n v="22.243813137840252"/>
    <n v="11.958527247241996"/>
    <n v="17.157755839156639"/>
    <n v="26.776621429477597"/>
    <n v="11.958527247241996"/>
    <x v="1"/>
  </r>
  <r>
    <n v="24510130806"/>
    <x v="22"/>
    <n v="14.3"/>
    <n v="11.4"/>
    <n v="55.4"/>
    <n v="2642.4152894499998"/>
    <n v="1.7"/>
    <n v="1.2029448881270917"/>
    <n v="-0.92767682485477709"/>
    <n v="-0.49784785638210599"/>
    <n v="0.88671108138473387"/>
    <n v="-1.3413866956222293"/>
    <n v="-1.3449654617558204"/>
    <n v="7.2396566337295214"/>
    <n v="3.5449096458149896"/>
    <n v="5.333699150008262"/>
    <n v="23.316833634630722"/>
    <n v="3.5449096458149896"/>
    <x v="1"/>
  </r>
  <r>
    <n v="24510120201"/>
    <x v="23"/>
    <n v="16.5"/>
    <n v="2"/>
    <n v="55.7"/>
    <n v="15129.865297300001"/>
    <n v="4.4000000000000004"/>
    <n v="1.0583858780704605"/>
    <n v="-0.80354964779849058"/>
    <n v="-1.5004386703816475"/>
    <n v="0.89970687161746943"/>
    <n v="0.45323922595123545"/>
    <n v="-0.91025050658371531"/>
    <n v="10.538575535662195"/>
    <n v="3.2235136984945449"/>
    <n v="5.7585274697474969"/>
    <n v="19.161017187047491"/>
    <n v="3.2235136984945449"/>
    <x v="1"/>
  </r>
  <r>
    <n v="24510270402"/>
    <x v="24"/>
    <n v="11.1"/>
    <n v="7.4"/>
    <n v="56.3"/>
    <n v="6964.0045722200002"/>
    <n v="3.9"/>
    <n v="0.95400283264441277"/>
    <n v="-1.1082254460275578"/>
    <n v="-0.9244822453180811"/>
    <n v="0.92569845208293999"/>
    <n v="-0.72031224532391491"/>
    <n v="-0.99075327606003105"/>
    <n v="8.153477976316978"/>
    <n v="2.3838744916689394"/>
    <n v="3.9771566054717158"/>
    <n v="20.601935615212543"/>
    <n v="2.3838744916689394"/>
    <x v="1"/>
  </r>
  <r>
    <n v="24510030200"/>
    <x v="25"/>
    <n v="23.3"/>
    <n v="11.9"/>
    <n v="66.8"/>
    <n v="11954.4688888"/>
    <n v="3"/>
    <n v="0.86830313387049796"/>
    <n v="-0.41988382780633182"/>
    <n v="-0.44451855776510912"/>
    <n v="1.3805511102286778"/>
    <n v="-3.1108457113566443E-3"/>
    <n v="-1.1356582611173995"/>
    <n v="12.73019967265075"/>
    <n v="2.034345859332964"/>
    <n v="4.8664347886940149"/>
    <n v="17.45576964917219"/>
    <n v="2.034345859332964"/>
    <x v="1"/>
  </r>
  <r>
    <n v="24510220100"/>
    <x v="26"/>
    <n v="25.8"/>
    <n v="6.2"/>
    <n v="46.4"/>
    <n v="9022.2361696400003"/>
    <n v="2.9"/>
    <n v="0.81249002041149898"/>
    <n v="-0.27883021751509701"/>
    <n v="-1.0524725619988737"/>
    <n v="0.49683737440267289"/>
    <n v="-0.4245148026907527"/>
    <n v="-1.1517588150126625"/>
    <n v="10.259459546306987"/>
    <n v="1.0651411455018969"/>
    <n v="2.8072317164721152"/>
    <n v="16.053010198045985"/>
    <n v="1.0651411455018969"/>
    <x v="1"/>
  </r>
  <r>
    <n v="24510270200"/>
    <x v="27"/>
    <n v="10.3"/>
    <n v="5"/>
    <n v="59.8"/>
    <n v="5281.0197831300002"/>
    <n v="8.6999999999999993"/>
    <n v="0.76456317465167933"/>
    <n v="-1.1533626013207527"/>
    <n v="-1.1804628786796663"/>
    <n v="1.077316004798186"/>
    <n v="-0.9621813319842093"/>
    <n v="-0.21792668908740009"/>
    <n v="10.176621906849814"/>
    <n v="2.4754147139184015"/>
    <n v="3.4920121781666067"/>
    <n v="19.842843724006297"/>
    <n v="2.4754147139184015"/>
    <x v="1"/>
  </r>
  <r>
    <n v="24510270302"/>
    <x v="28"/>
    <n v="8.9"/>
    <n v="8.1"/>
    <n v="57.4"/>
    <n v="8822.6467940399998"/>
    <n v="9.1999999999999993"/>
    <n v="0.75545842782301309"/>
    <n v="-1.2323526230838442"/>
    <n v="-0.84982122725428555"/>
    <n v="0.97334968293630308"/>
    <n v="-0.45319866263792008"/>
    <n v="-0.13742391961108436"/>
    <n v="11.269373832888549"/>
    <n v="2.1660778234352507"/>
    <n v="3.1648746555705785"/>
    <n v="16.852138743715418"/>
    <n v="2.1660778234352507"/>
    <x v="1"/>
  </r>
  <r>
    <n v="24510270101"/>
    <x v="29"/>
    <n v="15"/>
    <n v="19.8"/>
    <n v="58.9"/>
    <n v="4610.4971625600001"/>
    <n v="6.8"/>
    <n v="0.74043051855934083"/>
    <n v="-0.88818181397323148"/>
    <n v="0.39808436038344175"/>
    <n v="1.0383286340999798"/>
    <n v="-1.0585450631799167"/>
    <n v="-0.52383721309739983"/>
    <n v="13.614665092299866"/>
    <n v="2.8562777616431632"/>
    <n v="3.8514716446156023"/>
    <n v="16.456481675916997"/>
    <n v="2.8562777616431632"/>
    <x v="1"/>
  </r>
  <r>
    <n v="24510060200"/>
    <x v="30"/>
    <n v="21.3"/>
    <n v="18.3"/>
    <n v="75.5"/>
    <n v="32810.772786699999"/>
    <n v="7.9"/>
    <n v="0.70462077080941909"/>
    <n v="-0.53272671603931965"/>
    <n v="0.23809646453245106"/>
    <n v="1.7574290269780035"/>
    <n v="2.994239580505031"/>
    <n v="-0.34673112024950514"/>
    <n v="34.661979404158572"/>
    <n v="14.903860472534671"/>
    <n v="18.881393639049719"/>
    <n v="19.268532892599278"/>
    <n v="14.903860472534671"/>
    <x v="1"/>
  </r>
  <r>
    <n v="24510271503"/>
    <x v="31"/>
    <n v="3.7"/>
    <n v="2.8"/>
    <n v="33.5"/>
    <n v="2994.3680694"/>
    <n v="3.6"/>
    <n v="0.68465125174282759"/>
    <n v="-1.5257441324896128"/>
    <n v="-1.4151117925944525"/>
    <n v="-6.1981605604947858E-2"/>
    <n v="-1.2908060260963412"/>
    <n v="-1.0390549377458207"/>
    <n v="8.2094362973330366"/>
    <n v="4.6571958629700383"/>
    <n v="4.3216548846564713"/>
    <n v="23.005552365903522"/>
    <n v="4.3216548846564713"/>
    <x v="2"/>
  </r>
  <r>
    <n v="24510230100"/>
    <x v="32"/>
    <n v="13.7"/>
    <n v="6.5"/>
    <n v="57.9"/>
    <n v="15039.273063299999"/>
    <n v="4.8"/>
    <n v="0.66474942596120756"/>
    <n v="-0.96152969132467359"/>
    <n v="-1.0204749828286757"/>
    <n v="0.99500933332419528"/>
    <n v="0.44021982076222971"/>
    <n v="-0.84584829100266279"/>
    <n v="12.842407061990073"/>
    <n v="2.5295930696313329"/>
    <n v="4.4626789153088975"/>
    <n v="16.902932548930288"/>
    <n v="2.5295930696313329"/>
    <x v="1"/>
  </r>
  <r>
    <n v="24510090200"/>
    <x v="33"/>
    <n v="8.8000000000000007"/>
    <n v="9.9"/>
    <n v="35.299999999999997"/>
    <n v="4652.7309507800001"/>
    <n v="6.4"/>
    <n v="0.63811211832492365"/>
    <n v="-1.2379947674954936"/>
    <n v="-0.65783575223309665"/>
    <n v="1.5993135791464226E-2"/>
    <n v="-1.052475461214887"/>
    <n v="-0.58823942867845236"/>
    <n v="10.12326539267824"/>
    <n v="2.4806044951979462"/>
    <n v="2.1447267996426218"/>
    <n v="16.334230398219947"/>
    <n v="2.1447267996426218"/>
    <x v="2"/>
  </r>
  <r>
    <n v="24510270502"/>
    <x v="34"/>
    <n v="12"/>
    <n v="13.2"/>
    <n v="59.1"/>
    <n v="7337.5508967899996"/>
    <n v="8.6999999999999993"/>
    <n v="0.60426547583917534"/>
    <n v="-1.0574461463227132"/>
    <n v="-0.30586238136091731"/>
    <n v="1.046992494255137"/>
    <n v="-0.66662827329116237"/>
    <n v="-0.21792668908740009"/>
    <n v="12.941330224528324"/>
    <n v="1.8104054363578066"/>
    <n v="2.6752796579099209"/>
    <n v="15.447766212690189"/>
    <n v="1.8104054363578066"/>
    <x v="1"/>
  </r>
  <r>
    <n v="24510060300"/>
    <x v="35"/>
    <n v="18.3"/>
    <n v="10.9"/>
    <n v="73.8"/>
    <n v="24916.943521599998"/>
    <n v="5.2"/>
    <n v="0.55647401664929863"/>
    <n v="-0.70199104838880144"/>
    <n v="-0.55117715499910291"/>
    <n v="1.6837862156591696"/>
    <n v="1.8597829371776751"/>
    <n v="-0.78144607542161015"/>
    <n v="23.273468603113237"/>
    <n v="7.5577426837308446"/>
    <n v="10.923484747198364"/>
    <n v="18.232526384152226"/>
    <n v="7.5577426837308446"/>
    <x v="1"/>
  </r>
  <r>
    <n v="24510130804"/>
    <x v="36"/>
    <n v="10.9"/>
    <n v="14.9"/>
    <n v="34.1"/>
    <n v="6846.9162609900004"/>
    <n v="7"/>
    <n v="0.52029195583203369"/>
    <n v="-1.1195097348508565"/>
    <n v="-0.12454276606312779"/>
    <n v="-3.5990025139477057E-2"/>
    <n v="-0.73713951737021144"/>
    <n v="-0.49163610530687352"/>
    <n v="12.710699780509463"/>
    <n v="2.2150028421428538"/>
    <n v="1.7823018149833247"/>
    <n v="12.872087032170946"/>
    <n v="1.7823018149833247"/>
    <x v="2"/>
  </r>
  <r>
    <n v="24510272003"/>
    <x v="37"/>
    <n v="15.1"/>
    <n v="9.6"/>
    <n v="52.1"/>
    <n v="7788.3997429299998"/>
    <n v="6.8"/>
    <n v="0.49426388776049329"/>
    <n v="-0.88253966956158203"/>
    <n v="-0.68983333140329484"/>
    <n v="0.74375738882464504"/>
    <n v="-0.60183481862382016"/>
    <n v="-0.52383721309739983"/>
    <n v="12.014320907101817"/>
    <n v="1.0020026047244435"/>
    <n v="1.751243790423703"/>
    <n v="14.933985249257297"/>
    <n v="1.0020026047244435"/>
    <x v="1"/>
  </r>
  <r>
    <n v="24510120100"/>
    <x v="38"/>
    <n v="32.200000000000003"/>
    <n v="1.4"/>
    <n v="53.5"/>
    <n v="11946.626761400001"/>
    <n v="8"/>
    <n v="0.46254958375134708"/>
    <n v="8.2267024830464233E-2"/>
    <n v="-1.5644338287220438"/>
    <n v="0.80440440991074336"/>
    <n v="-4.2378720540825893E-3"/>
    <n v="-0.33063056635424204"/>
    <n v="15.487518692788093"/>
    <n v="1.0822787348304312"/>
    <n v="2.8454705498347312"/>
    <n v="13.418635143732583"/>
    <n v="1.0822787348304312"/>
    <x v="1"/>
  </r>
  <r>
    <n v="24510270102"/>
    <x v="39"/>
    <n v="13.1"/>
    <n v="9.4"/>
    <n v="44.4"/>
    <n v="9510.1595596299994"/>
    <n v="9.4"/>
    <n v="0.4599772389224302"/>
    <n v="-0.99538255779456997"/>
    <n v="-0.71116505085009352"/>
    <n v="0.41019877285110379"/>
    <n v="-0.35439320357583359"/>
    <n v="-0.10522281182055788"/>
    <n v="13.279480368665892"/>
    <n v="1.2953415862879902"/>
    <n v="1.4586864759584157"/>
    <n v="12.411166071939597"/>
    <n v="1.2953415862879902"/>
    <x v="1"/>
  </r>
  <r>
    <n v="24510270301"/>
    <x v="40"/>
    <n v="5.8"/>
    <n v="9.1"/>
    <n v="53.3"/>
    <n v="7152.4322359300004"/>
    <n v="5.8"/>
    <n v="0.45950338592762974"/>
    <n v="-1.4072590998449754"/>
    <n v="-0.74316263002029181"/>
    <n v="0.79574054975558628"/>
    <n v="-0.69323248368940049"/>
    <n v="-0.68484275205003131"/>
    <n v="11.250699837157914"/>
    <n v="2.3823912090114012"/>
    <n v="2.8369073758577334"/>
    <n v="18.354644945068877"/>
    <n v="2.3823912090114012"/>
    <x v="1"/>
  </r>
  <r>
    <n v="24510270401"/>
    <x v="41"/>
    <n v="11"/>
    <n v="11.6"/>
    <n v="49.4"/>
    <n v="9619.1102500800007"/>
    <n v="3.2"/>
    <n v="0.45527255561691121"/>
    <n v="-1.113867590439207"/>
    <n v="-0.47651613693530731"/>
    <n v="0.62679527673002655"/>
    <n v="-0.3387354245150978"/>
    <n v="-1.1034571533268731"/>
    <n v="11.966297546098462"/>
    <n v="1.9751104926131211"/>
    <n v="2.7853286910817046"/>
    <n v="16.46003164128286"/>
    <n v="1.9751104926131211"/>
    <x v="1"/>
  </r>
  <r>
    <n v="24510120700"/>
    <x v="42"/>
    <n v="24.8"/>
    <n v="12.9"/>
    <n v="66.2"/>
    <n v="6140.4161396700001"/>
    <n v="11.6"/>
    <n v="0.45425715634233876"/>
    <n v="-0.33525166163159092"/>
    <n v="-0.33785996053111533"/>
    <n v="1.3545595297632074"/>
    <n v="-0.83867373216335384"/>
    <n v="0.24898937387523126"/>
    <n v="16.851781782705977"/>
    <n v="1.4934527733306522"/>
    <n v="2.6866953288941033"/>
    <n v="13.488705709754107"/>
    <n v="1.4934527733306522"/>
    <x v="1"/>
  </r>
  <r>
    <n v="24510210100"/>
    <x v="43"/>
    <n v="17.5"/>
    <n v="11.8"/>
    <n v="59.7"/>
    <n v="4275.5630494999996"/>
    <n v="12.5"/>
    <n v="0.40314872618885877"/>
    <n v="-0.74712820368199662"/>
    <n v="-0.45518441748850846"/>
    <n v="1.0729840747206076"/>
    <n v="-1.1066799058370513"/>
    <n v="0.39389435893259966"/>
    <n v="15.798699037821716"/>
    <n v="2.0261398460429918"/>
    <n v="2.3652109813740299"/>
    <n v="14.410992059366022"/>
    <n v="2.0261398460429918"/>
    <x v="1"/>
  </r>
  <r>
    <n v="24510080101"/>
    <x v="44"/>
    <n v="14.5"/>
    <n v="11.6"/>
    <n v="44"/>
    <n v="4341.9889688200001"/>
    <n v="8.1999999999999993"/>
    <n v="0.40260717990908679"/>
    <n v="-0.91639253603147841"/>
    <n v="-0.47651613693530731"/>
    <n v="0.39287105254079002"/>
    <n v="-1.0971335471648578"/>
    <n v="-0.29842945856371583"/>
    <n v="12.757659727491195"/>
    <n v="1.4480623254436147"/>
    <n v="1.2646327687596979"/>
    <n v="14.167281031142"/>
    <n v="1.2646327687596979"/>
    <x v="2"/>
  </r>
  <r>
    <n v="24510280403"/>
    <x v="45"/>
    <n v="19.3"/>
    <n v="9.5"/>
    <n v="45.1"/>
    <n v="7162.6238951799996"/>
    <n v="6.8"/>
    <n v="0.38240073434509503"/>
    <n v="-0.64556960427230747"/>
    <n v="-0.70049919112669423"/>
    <n v="0.44052228339415306"/>
    <n v="-0.69176779587384207"/>
    <n v="-0.52383721309739983"/>
    <n v="12.782967243158531"/>
    <n v="0.59075170337685545"/>
    <n v="0.97291013662595516"/>
    <n v="13.130275758571944"/>
    <n v="0.59075170337685545"/>
    <x v="1"/>
  </r>
  <r>
    <n v="24510040100"/>
    <x v="46"/>
    <n v="34.299999999999997"/>
    <n v="1.9"/>
    <n v="70.900000000000006"/>
    <n v="8647.2251602699998"/>
    <n v="2.2000000000000002"/>
    <n v="0.36733897843893704"/>
    <n v="0.20075205747510116"/>
    <n v="-1.511104530105047"/>
    <n v="1.5581602434093949"/>
    <n v="-0.47840927096632224"/>
    <n v="-1.2644626922795046"/>
    <n v="15.432367126170186"/>
    <n v="2.4071243475296713"/>
    <n v="5.2218511077683605"/>
    <n v="20.788457709074841"/>
    <n v="2.4071243475296713"/>
    <x v="1"/>
  </r>
  <r>
    <n v="24510270501"/>
    <x v="47"/>
    <n v="2.1"/>
    <n v="8.9"/>
    <n v="56"/>
    <n v="4930.50442853"/>
    <n v="3.7"/>
    <n v="0.32425220255457943"/>
    <n v="-1.616018443076003"/>
    <n v="-0.76449434946709049"/>
    <n v="0.91270266185020477"/>
    <n v="-1.0125554228417692"/>
    <n v="-1.0229543838505575"/>
    <n v="11.365452078180454"/>
    <n v="3.6256537355235077"/>
    <n v="3.9194592231251817"/>
    <n v="22.099406933407884"/>
    <n v="3.6256537355235077"/>
    <x v="1"/>
  </r>
  <r>
    <n v="24510270703"/>
    <x v="48"/>
    <n v="9.3000000000000007"/>
    <n v="22.2"/>
    <n v="61"/>
    <n v="7551.7915309399996"/>
    <n v="3.5"/>
    <n v="0.32330449656497851"/>
    <n v="-1.2097840454372468"/>
    <n v="0.65406499374502669"/>
    <n v="1.1292991657291276"/>
    <n v="-0.63583881705644429"/>
    <n v="-1.0551554916410837"/>
    <n v="16.600837690492089"/>
    <n v="4.2016300997396439"/>
    <n v="5.0092950729458963"/>
    <n v="17.828490148546205"/>
    <n v="4.2016300997396439"/>
    <x v="1"/>
  </r>
  <r>
    <n v="24510120500"/>
    <x v="49"/>
    <n v="32"/>
    <n v="9.6"/>
    <n v="48"/>
    <n v="8608.65290069"/>
    <n v="7.5"/>
    <n v="0.30810735408887746"/>
    <n v="7.0982736007165287E-2"/>
    <n v="-0.68983333140329484"/>
    <n v="0.56614825564392823"/>
    <n v="-0.48395265867577553"/>
    <n v="-0.41113333583055778"/>
    <n v="15.792355820457797"/>
    <n v="0"/>
    <n v="0.9619017407455035"/>
    <n v="10.450580017905228"/>
    <n v="0"/>
    <x v="1"/>
  </r>
  <r>
    <n v="24510272005"/>
    <x v="50"/>
    <n v="13.6"/>
    <n v="7.6"/>
    <n v="42.9"/>
    <n v="9573.3988497400005"/>
    <n v="8.1"/>
    <n v="0.2657990509816921"/>
    <n v="-0.96717183573632304"/>
    <n v="-0.90315052587128242"/>
    <n v="0.34521982168742693"/>
    <n v="-0.34530480929021334"/>
    <n v="-0.31453001245897894"/>
    <n v="13.689498652601996"/>
    <n v="1.202423933955556"/>
    <n v="1.2096263243502392"/>
    <n v="12.846471130589732"/>
    <n v="1.202423933955556"/>
    <x v="1"/>
  </r>
  <r>
    <n v="24510260700"/>
    <x v="51"/>
    <n v="10.1"/>
    <n v="31.8"/>
    <n v="81.599999999999994"/>
    <n v="7704.8956770799996"/>
    <n v="2.5"/>
    <n v="0.26508827148949138"/>
    <n v="-1.1646468901440519"/>
    <n v="1.6779875271913671"/>
    <n v="2.0216767617102893"/>
    <n v="-0.61383555224333275"/>
    <n v="-1.2161610305937152"/>
    <n v="24.84683683479194"/>
    <n v="9.9187092202351899"/>
    <n v="11.638149447188562"/>
    <n v="23.903751585149905"/>
    <n v="9.9187092202351899"/>
    <x v="1"/>
  </r>
  <r>
    <n v="24510270600"/>
    <x v="52"/>
    <n v="6.3"/>
    <n v="6.7"/>
    <n v="56.2"/>
    <n v="7671.5478034899998"/>
    <n v="9.1"/>
    <n v="0.26156822067097352"/>
    <n v="-1.3790483777867286"/>
    <n v="-0.99914326338187687"/>
    <n v="0.92136652200536173"/>
    <n v="-0.6186281206489197"/>
    <n v="-0.15352447350634746"/>
    <n v="13.52563033225751"/>
    <n v="2.4111085786927213"/>
    <n v="2.5820309352515074"/>
    <n v="17.208300268948641"/>
    <n v="2.4111085786927213"/>
    <x v="1"/>
  </r>
  <r>
    <n v="24510130700"/>
    <x v="53"/>
    <n v="20.5"/>
    <n v="9.1999999999999993"/>
    <n v="38.1"/>
    <n v="12740.478994900001"/>
    <n v="4"/>
    <n v="0.24261410087895449"/>
    <n v="-0.57786387133251482"/>
    <n v="-0.73249677029689242"/>
    <n v="0.13728717796366119"/>
    <n v="0.10985009588512835"/>
    <n v="-0.97465272216476795"/>
    <n v="14.790170482114073"/>
    <n v="1.2811890891381419"/>
    <n v="1.8304782349370186"/>
    <n v="11.835190596134561"/>
    <n v="1.2811890891381419"/>
    <x v="1"/>
  </r>
  <r>
    <n v="24510260101"/>
    <x v="54"/>
    <n v="8.4"/>
    <n v="10.3"/>
    <n v="53.3"/>
    <n v="7539.9715054600001"/>
    <n v="7.2"/>
    <n v="0.23080162265142831"/>
    <n v="-1.2605633451420912"/>
    <n v="-0.61517231333949918"/>
    <n v="0.79574054975558628"/>
    <n v="-0.63753752448724332"/>
    <n v="-0.4594349975163472"/>
    <n v="13.503242255895113"/>
    <n v="1.8631993929987329"/>
    <n v="2.0240958828324378"/>
    <n v="15.9264930385"/>
    <n v="1.8631993929987329"/>
    <x v="1"/>
  </r>
  <r>
    <n v="24510270902"/>
    <x v="55"/>
    <n v="10.1"/>
    <n v="8.9"/>
    <n v="18.100000000000001"/>
    <n v="10868.770004600001"/>
    <n v="12.9"/>
    <n v="0.19323184949224767"/>
    <n v="-1.1646468901440519"/>
    <n v="-0.76449434946709049"/>
    <n v="-0.72909883755202998"/>
    <n v="-0.15914136910755572"/>
    <n v="0.4582965745136523"/>
    <n v="18.072195110795541"/>
    <n v="4.0846269974619407"/>
    <n v="2.3228796419568902"/>
    <n v="9.2390610785681186"/>
    <n v="2.3228796419568902"/>
    <x v="2"/>
  </r>
  <r>
    <n v="24510250206"/>
    <x v="56"/>
    <n v="12.3"/>
    <n v="11.7"/>
    <n v="49"/>
    <n v="2612.1773860100002"/>
    <n v="6.3"/>
    <n v="0.19245337671507545"/>
    <n v="-1.040519713087765"/>
    <n v="-0.46585027721190797"/>
    <n v="0.60946755641971284"/>
    <n v="-1.3457323166492081"/>
    <n v="-0.60433998257371557"/>
    <n v="13.328516273808113"/>
    <n v="2.0808514944535546"/>
    <n v="1.8277138457296564"/>
    <n v="16.944051015901067"/>
    <n v="1.8277138457296564"/>
    <x v="2"/>
  </r>
  <r>
    <n v="24510280200"/>
    <x v="57"/>
    <n v="12.3"/>
    <n v="13.1"/>
    <n v="15.4"/>
    <n v="5177.1467787600004"/>
    <n v="13.6"/>
    <n v="0.18446556908843886"/>
    <n v="-1.040519713087765"/>
    <n v="-0.31652824108431665"/>
    <n v="-0.84606094964664846"/>
    <n v="-0.97710937462517522"/>
    <n v="0.5710004517804943"/>
    <n v="18.623480282328025"/>
    <n v="4.5922068385608537"/>
    <n v="2.2345946719864442"/>
    <n v="9.6913933840794808"/>
    <n v="2.2345946719864442"/>
    <x v="2"/>
  </r>
  <r>
    <n v="24510270804"/>
    <x v="58"/>
    <n v="17.899999999999999"/>
    <n v="9"/>
    <n v="68.400000000000006"/>
    <n v="10068.222621200001"/>
    <n v="6.4"/>
    <n v="0.17789932044620368"/>
    <n v="-0.72455962603539914"/>
    <n v="-0.7538284897436911"/>
    <n v="1.4498619914699336"/>
    <n v="-0.27419152624887022"/>
    <n v="-0.58823942867845236"/>
    <n v="15.748922683849257"/>
    <n v="1.5102534298087862"/>
    <n v="2.9801201765621816"/>
    <n v="16.341902026705529"/>
    <n v="1.5102534298087862"/>
    <x v="1"/>
  </r>
  <r>
    <n v="24510260501"/>
    <x v="59"/>
    <n v="17.2"/>
    <n v="27.1"/>
    <n v="76.099999999999994"/>
    <n v="3919.0623191200002"/>
    <n v="4.5"/>
    <n v="0.14862197469603139"/>
    <n v="-0.76405463691694486"/>
    <n v="1.1766921201915963"/>
    <n v="1.7834206074434742"/>
    <n v="-1.1579141811612872"/>
    <n v="-0.89414995268845221"/>
    <n v="22.123249362083936"/>
    <n v="6.3759214262790236"/>
    <n v="7.5860847698051472"/>
    <n v="20.361632797912797"/>
    <n v="6.3759214262790236"/>
    <x v="1"/>
  </r>
  <r>
    <n v="24510260102"/>
    <x v="60"/>
    <n v="14.5"/>
    <n v="14.1"/>
    <n v="33.700000000000003"/>
    <n v="8763.2269231499995"/>
    <n v="8.1"/>
    <n v="0.14500038395005632"/>
    <n v="-0.91639253603147841"/>
    <n v="-0.20986964385032289"/>
    <n v="-5.3317745449790822E-2"/>
    <n v="-0.46173815152385822"/>
    <n v="-0.31453001245897894"/>
    <n v="15.897137838056823"/>
    <n v="1.625442765836179"/>
    <n v="0.90173488869931206"/>
    <n v="10.087225758770767"/>
    <n v="0.90173488869931206"/>
    <x v="2"/>
  </r>
  <r>
    <n v="24510271101"/>
    <x v="61"/>
    <n v="23"/>
    <n v="0"/>
    <n v="60.4"/>
    <n v="5236.7545431299995"/>
    <n v="6.5"/>
    <n v="0.14124340663413826"/>
    <n v="-0.43681026104128001"/>
    <n v="-1.7137558648496352"/>
    <n v="1.1033075852636567"/>
    <n v="-0.96854288274747424"/>
    <n v="-0.57213887478318926"/>
    <n v="14.231106182077081"/>
    <n v="1.8834052735475943"/>
    <n v="2.8949212448779709"/>
    <n v="19.330629479108076"/>
    <n v="1.8834052735475943"/>
    <x v="1"/>
  </r>
  <r>
    <n v="24510060400"/>
    <x v="62"/>
    <n v="32.6"/>
    <n v="10.3"/>
    <n v="49.4"/>
    <n v="7117.0737576700003"/>
    <n v="2.1"/>
    <n v="0.12594472423058001"/>
    <n v="0.10483560247706172"/>
    <n v="-0.61517231333949918"/>
    <n v="0.62679527673002655"/>
    <n v="-0.69831400486409168"/>
    <n v="-1.2805632461747678"/>
    <n v="15.795915553352883"/>
    <n v="0.84544072481086807"/>
    <n v="2.0005583148427308"/>
    <n v="14.16842614671252"/>
    <n v="0.84544072481086807"/>
    <x v="1"/>
  </r>
  <r>
    <n v="24510280102"/>
    <x v="63"/>
    <n v="13.5"/>
    <n v="10.5"/>
    <n v="12.3"/>
    <n v="4476.9155570000003"/>
    <n v="10.199999999999999"/>
    <n v="0.12171389391986147"/>
    <n v="-0.97281398014797227"/>
    <n v="-0.5938405938927005"/>
    <n v="-0.98035078205158044"/>
    <n v="-1.0777426585122445"/>
    <n v="2.3581619341547136E-2"/>
    <n v="16.778438506084072"/>
    <n v="4.0666916420540185"/>
    <n v="1.7969690964690204"/>
    <n v="11.207755189586173"/>
    <n v="1.7969690964690204"/>
    <x v="2"/>
  </r>
  <r>
    <n v="24510110100"/>
    <x v="64"/>
    <n v="28.9"/>
    <n v="1.7"/>
    <n v="64.2"/>
    <n v="26502.754707700002"/>
    <n v="1.5"/>
    <n v="0.12080003457274627"/>
    <n v="-0.10392374075396596"/>
    <n v="-1.5324362495518458"/>
    <n v="1.2679209282116382"/>
    <n v="2.0876867813978466"/>
    <n v="-1.3771665695463466"/>
    <n v="26.42376446614162"/>
    <n v="8.8146904875781473"/>
    <n v="12.13714878472641"/>
    <n v="20.072993801873071"/>
    <n v="8.8146904875781473"/>
    <x v="1"/>
  </r>
  <r>
    <n v="24510130803"/>
    <x v="65"/>
    <n v="16"/>
    <n v="10.5"/>
    <n v="50.8"/>
    <n v="10267.9071853"/>
    <n v="3.5"/>
    <n v="0.11782153003400041"/>
    <n v="-0.83176036985673751"/>
    <n v="-0.5938405938927005"/>
    <n v="0.68744229781612487"/>
    <n v="-0.24549398634707423"/>
    <n v="-1.0551554916410837"/>
    <n v="14.52384959961082"/>
    <n v="1.3467077359259021"/>
    <n v="2.0347253005736885"/>
    <n v="14.768131906590728"/>
    <n v="1.3467077359259021"/>
    <x v="1"/>
  </r>
  <r>
    <n v="24510150900"/>
    <x v="66"/>
    <n v="14.3"/>
    <n v="15.4"/>
    <n v="9.9"/>
    <n v="5985.8587666699996"/>
    <n v="7.5"/>
    <n v="9.0913449257830486E-2"/>
    <n v="-0.92767682485477709"/>
    <n v="-7.1213467446130913E-2"/>
    <n v="-1.0843171039134636"/>
    <n v="-0.86088584654873557"/>
    <n v="-0.41113333583055778"/>
    <n v="17.674953812142896"/>
    <n v="4.2932991780980885"/>
    <n v="2.1526245447112227"/>
    <n v="10.323208320630377"/>
    <n v="2.1526245447112227"/>
    <x v="2"/>
  </r>
  <r>
    <n v="24510270805"/>
    <x v="67"/>
    <n v="9.6999999999999993"/>
    <n v="9.4"/>
    <n v="27.7"/>
    <n v="10285.3819632"/>
    <n v="14.6"/>
    <n v="8.4347200615595322E-2"/>
    <n v="-1.1872154677906492"/>
    <n v="-0.71116505085009352"/>
    <n v="-0.31323355010449833"/>
    <n v="-0.24298260977512695"/>
    <n v="0.73200599073312578"/>
    <n v="19.138612447581252"/>
    <n v="3.7717328132620072"/>
    <n v="2.139542120296221"/>
    <n v="9.3370668904946061"/>
    <n v="2.139542120296221"/>
    <x v="2"/>
  </r>
  <r>
    <n v="24510250101"/>
    <x v="68"/>
    <n v="19.8"/>
    <n v="19.899999999999999"/>
    <n v="25.9"/>
    <n v="9754.9164671399994"/>
    <n v="5.7"/>
    <n v="8.2756408418765151E-2"/>
    <n v="-0.61735888221406054"/>
    <n v="0.40875022010684087"/>
    <n v="-0.39120829150091058"/>
    <n v="-0.31921812055844573"/>
    <n v="-0.70094330594529441"/>
    <n v="18.790628000845366"/>
    <n v="2.7591418969261756"/>
    <n v="1.9550148955593276"/>
    <n v="8.5738267577337606"/>
    <n v="1.9550148955593276"/>
    <x v="2"/>
  </r>
  <r>
    <n v="24510270801"/>
    <x v="69"/>
    <n v="11.5"/>
    <n v="8.6"/>
    <n v="31.4"/>
    <n v="12984.390525299999"/>
    <n v="10.3"/>
    <n v="6.6577713310577449E-2"/>
    <n v="-1.0856568683809602"/>
    <n v="-0.79649192863728868"/>
    <n v="-0.15295213723409548"/>
    <n v="0.14490368606977946"/>
    <n v="3.968217323681051E-2"/>
    <n v="17.439423099608629"/>
    <n v="2.5233280987572764"/>
    <n v="1.6840702900824176"/>
    <n v="9.7442531031281128"/>
    <n v="1.6840702900824176"/>
    <x v="2"/>
  </r>
  <r>
    <n v="24510270702"/>
    <x v="70"/>
    <n v="12.2"/>
    <n v="14.1"/>
    <n v="49.1"/>
    <n v="7108.9036504400001"/>
    <n v="8.6"/>
    <n v="6.3802288626746084E-2"/>
    <n v="-1.0461618574994145"/>
    <n v="-0.20986964385032289"/>
    <n v="0.61379948649729132"/>
    <n v="-0.69948816661911584"/>
    <n v="-0.2340272429826632"/>
    <n v="16.070926815362693"/>
    <n v="1.618154912290966"/>
    <n v="1.3012975409932495"/>
    <n v="12.72051877910619"/>
    <n v="1.3012975409932495"/>
    <x v="2"/>
  </r>
  <r>
    <n v="24510120300"/>
    <x v="71"/>
    <n v="28"/>
    <n v="11"/>
    <n v="57.1"/>
    <n v="22783.8357922"/>
    <n v="8.9"/>
    <n v="4.0955804948865963E-2"/>
    <n v="-0.15470304045881042"/>
    <n v="-0.54051129527570352"/>
    <n v="0.96035389270356775"/>
    <n v="1.5532247189438906"/>
    <n v="-0.18572558129687364"/>
    <n v="25.755887241539661"/>
    <n v="4.5008994983591011"/>
    <n v="6.309478249243722"/>
    <n v="9.7181493573658191"/>
    <n v="4.5008994983591011"/>
    <x v="1"/>
  </r>
  <r>
    <n v="24510270901"/>
    <x v="72"/>
    <n v="26.3"/>
    <n v="11.2"/>
    <n v="11.8"/>
    <n v="15455.4837723"/>
    <n v="7.4"/>
    <n v="3.9128086254635555E-2"/>
    <n v="-0.25061949545685003"/>
    <n v="-0.51917957582890484"/>
    <n v="-1.0020104324394727"/>
    <n v="0.50003527761998057"/>
    <n v="-0.42723388972582088"/>
    <n v="21.219611776126722"/>
    <n v="3.6325137037216901"/>
    <n v="2.7383853403010812"/>
    <n v="6.1642067856367699"/>
    <n v="2.7383853403010812"/>
    <x v="2"/>
  </r>
  <r>
    <n v="24510261000"/>
    <x v="73"/>
    <n v="26.1"/>
    <n v="32.5"/>
    <n v="86.1"/>
    <n v="27178.544573499999"/>
    <n v="5.4"/>
    <n v="8.8353412298908061E-3"/>
    <n v="-0.26190378428014877"/>
    <n v="1.7526485452551626"/>
    <n v="2.2166136152013198"/>
    <n v="2.1848074913857891"/>
    <n v="-0.74924496763108384"/>
    <n v="41.903857652361538"/>
    <n v="16.126731008089038"/>
    <n v="19.513871155399883"/>
    <n v="19.44486072759571"/>
    <n v="16.126731008089038"/>
    <x v="1"/>
  </r>
  <r>
    <n v="24510151100"/>
    <x v="74"/>
    <n v="23.1"/>
    <n v="12.8"/>
    <n v="9.5"/>
    <n v="10020.125632699999"/>
    <n v="13.2"/>
    <n v="6.093763188545191E-3"/>
    <n v="-0.43116811662963056"/>
    <n v="-0.34852582025451467"/>
    <n v="-1.1016448242237773"/>
    <n v="-0.28110375430643697"/>
    <n v="0.50659823619944155"/>
    <n v="22.243274465872538"/>
    <n v="4.124771178618051"/>
    <n v="2.0547109413992981"/>
    <n v="5.3108950905043892"/>
    <n v="2.0547109413992981"/>
    <x v="2"/>
  </r>
  <r>
    <n v="24510271900"/>
    <x v="75"/>
    <n v="20.2"/>
    <n v="12.7"/>
    <n v="41.8"/>
    <n v="6985.3553774100001"/>
    <n v="8.8000000000000007"/>
    <n v="3.013718722342094E-3"/>
    <n v="-0.59479030456746307"/>
    <n v="-0.35919167997791424"/>
    <n v="0.29756859083406384"/>
    <n v="-0.71724382795957298"/>
    <n v="-0.20182613519213671"/>
    <n v="16.791710274324593"/>
    <n v="0.81602907980872996"/>
    <n v="0.36670660441616193"/>
    <n v="10.234329763140018"/>
    <n v="0.36670660441616193"/>
    <x v="2"/>
  </r>
  <r>
    <n v="24510270803"/>
    <x v="76"/>
    <n v="26.9"/>
    <n v="11"/>
    <n v="25"/>
    <n v="7410.5601664699998"/>
    <n v="9.6999999999999993"/>
    <n v="-4.6356224794370272E-3"/>
    <n v="-0.21676662898695381"/>
    <n v="-0.54051129527570352"/>
    <n v="-0.43019566219911659"/>
    <n v="-0.65613579261652422"/>
    <n v="-5.692115013476861E-2"/>
    <n v="18.376066568048817"/>
    <n v="1.3507194436524919"/>
    <n v="0.30493818572234588"/>
    <n v="7.5259400328229917"/>
    <n v="0.30493818572234588"/>
    <x v="2"/>
  </r>
  <r>
    <n v="24510250402"/>
    <x v="77"/>
    <n v="30.7"/>
    <n v="30.5"/>
    <n v="69.900000000000006"/>
    <n v="18133.666826100001"/>
    <n v="11.1"/>
    <n v="-3.7940718685413377E-2"/>
    <n v="-2.3651413442768569E-3"/>
    <n v="1.5393313507871751"/>
    <n v="1.5148409426336102"/>
    <n v="0.88492864880840172"/>
    <n v="0.16848660439891552"/>
    <n v="34.142126729909926"/>
    <n v="8.2041174835470141"/>
    <n v="9.81754182367394"/>
    <n v="9.782129951604988"/>
    <n v="8.2041174835470141"/>
    <x v="1"/>
  </r>
  <r>
    <n v="24510270802"/>
    <x v="78"/>
    <n v="33.700000000000003"/>
    <n v="8.3000000000000007"/>
    <n v="17.899999999999999"/>
    <n v="11756.3939522"/>
    <n v="9.3000000000000007"/>
    <n v="-4.3762341192962087E-2"/>
    <n v="0.16689919100520512"/>
    <n v="-0.82848950780748665"/>
    <n v="-0.73776269770718705"/>
    <n v="-3.1577059022554754E-2"/>
    <n v="-0.12132336571582097"/>
    <n v="20.987809226749949"/>
    <n v="2.1410550602606859"/>
    <n v="1.3472733146973017"/>
    <n v="5.8223413321036084"/>
    <n v="1.3472733146973017"/>
    <x v="2"/>
  </r>
  <r>
    <n v="24510140100"/>
    <x v="79"/>
    <n v="40.200000000000003"/>
    <n v="9.4"/>
    <n v="63.4"/>
    <n v="22503.732524999999"/>
    <n v="8.6999999999999993"/>
    <n v="-6.6304205088470472E-2"/>
    <n v="0.53363857776241563"/>
    <n v="-0.71116505085009352"/>
    <n v="1.2332654875910103"/>
    <n v="1.5129698563643776"/>
    <n v="-0.21792668908740009"/>
    <n v="28.789426068903406"/>
    <n v="4.8247632263911928"/>
    <n v="7.2969775858338979"/>
    <n v="10.021623705253194"/>
    <n v="4.8247632263911928"/>
    <x v="1"/>
  </r>
  <r>
    <n v="24510060100"/>
    <x v="80"/>
    <n v="26.9"/>
    <n v="17"/>
    <n v="81.3"/>
    <n v="34957.144407100001"/>
    <n v="6.1"/>
    <n v="-0.101064706921334"/>
    <n v="-0.21676662898695381"/>
    <n v="9.9440288128259099E-2"/>
    <n v="2.008680971477554"/>
    <n v="3.3027040103828713"/>
    <n v="-0.63654109036424189"/>
    <n v="43.068849497556705"/>
    <n v="17.343652340434883"/>
    <n v="21.138905033430451"/>
    <n v="20.883705052512585"/>
    <n v="17.343652340434883"/>
    <x v="1"/>
  </r>
  <r>
    <n v="24510270903"/>
    <x v="81"/>
    <n v="21.3"/>
    <n v="10.3"/>
    <n v="28"/>
    <n v="10948.8356604"/>
    <n v="8.6999999999999993"/>
    <n v="-0.10275703904562142"/>
    <n v="-0.53272671603931965"/>
    <n v="-0.61517231333949918"/>
    <n v="-0.30023775987176293"/>
    <n v="-0.14763478439761649"/>
    <n v="-0.21792668908740009"/>
    <n v="18.484014458429098"/>
    <n v="1.4399121684402401"/>
    <n v="0.55489106045064307"/>
    <n v="7.8537285961069809"/>
    <n v="0.55489106045064307"/>
    <x v="2"/>
  </r>
  <r>
    <n v="24510280402"/>
    <x v="82"/>
    <n v="17.100000000000001"/>
    <n v="8.6999999999999993"/>
    <n v="10.6"/>
    <n v="7308.6924219900002"/>
    <n v="13.1"/>
    <n v="-0.11409566427834711"/>
    <n v="-0.76969678132859409"/>
    <n v="-0.78582606891388929"/>
    <n v="-1.0539935933704141"/>
    <n v="-0.6707756506100383"/>
    <n v="0.49049768230417851"/>
    <n v="20.612321030606658"/>
    <n v="4.3669129793466208"/>
    <n v="1.8492688323614637"/>
    <n v="8.4235270042618744"/>
    <n v="1.8492688323614637"/>
    <x v="2"/>
  </r>
  <r>
    <n v="24510280101"/>
    <x v="83"/>
    <n v="27.6"/>
    <n v="8.9"/>
    <n v="27.4"/>
    <n v="5933.5282973800004"/>
    <n v="11.5"/>
    <n v="-0.14239145739643272"/>
    <n v="-0.1772716181054079"/>
    <n v="-0.76449434946709049"/>
    <n v="-0.32622934033723372"/>
    <n v="-0.86840648660069975"/>
    <n v="0.23288881997996819"/>
    <n v="19.573115589479411"/>
    <n v="1.6290607278939331"/>
    <n v="0.33333911225903323"/>
    <n v="8.0693590042235908"/>
    <n v="0.33333911225903323"/>
    <x v="2"/>
  </r>
  <r>
    <n v="24510150701"/>
    <x v="84"/>
    <n v="28.9"/>
    <n v="9.1999999999999993"/>
    <n v="9.4"/>
    <n v="4503.3323597400004"/>
    <n v="7.4"/>
    <n v="-0.15359469605921541"/>
    <n v="-0.10392374075396596"/>
    <n v="-0.73249677029689242"/>
    <n v="-1.1059767543013557"/>
    <n v="-1.0739461845377745"/>
    <n v="-0.42723388972582088"/>
    <n v="19.501628024273288"/>
    <n v="3.3899348650214951"/>
    <n v="1.4768822082466642"/>
    <n v="9.6594317498439679"/>
    <n v="1.4768822082466642"/>
    <x v="2"/>
  </r>
  <r>
    <n v="24510130200"/>
    <x v="85"/>
    <n v="24.4"/>
    <n v="12.4"/>
    <n v="28.6"/>
    <n v="20520.5945426"/>
    <n v="5.8"/>
    <n v="-0.16777643926074395"/>
    <n v="-0.35782023927818862"/>
    <n v="-0.39118925914811226"/>
    <n v="-0.27424617940629215"/>
    <n v="1.2279644447683635"/>
    <n v="-0.68484275205003131"/>
    <n v="24.066899213027177"/>
    <n v="4.2113654783347103"/>
    <n v="4.2917689310127409"/>
    <n v="7.4728157954419068"/>
    <n v="4.2113654783347103"/>
    <x v="1"/>
  </r>
  <r>
    <n v="24510280401"/>
    <x v="86"/>
    <n v="21.3"/>
    <n v="12.9"/>
    <n v="29.7"/>
    <n v="5619.12868041"/>
    <n v="6.2"/>
    <n v="-0.18642593927039128"/>
    <n v="-0.53272671603931965"/>
    <n v="-0.33785996053111533"/>
    <n v="-0.22659494855292922"/>
    <n v="-0.91359022723569239"/>
    <n v="-0.62044053646897868"/>
    <n v="17.483494030911732"/>
    <n v="1.5897532668916265"/>
    <n v="0.46466890453678261"/>
    <n v="10.609855999266541"/>
    <n v="0.46466890453678261"/>
    <x v="2"/>
  </r>
  <r>
    <n v="24510090100"/>
    <x v="87"/>
    <n v="35"/>
    <n v="17.5"/>
    <n v="26"/>
    <n v="16730.950881600002"/>
    <n v="10.7"/>
    <n v="-0.19241679499036873"/>
    <n v="0.24024706835664705"/>
    <n v="0.15276958674525598"/>
    <n v="-0.38687636142333204"/>
    <n v="0.68333822057672755"/>
    <n v="0.10408438881786287"/>
    <n v="27.270563992450658"/>
    <n v="3.5254277370038487"/>
    <n v="3.0906292240894699"/>
    <n v="2.6784732935668241"/>
    <n v="2.6784732935668241"/>
    <x v="3"/>
  </r>
  <r>
    <n v="24510110200"/>
    <x v="88"/>
    <n v="45.4"/>
    <n v="9.1"/>
    <n v="64.7"/>
    <n v="18123.9949973"/>
    <n v="3.7"/>
    <n v="-0.21123552821244479"/>
    <n v="0.82703008716818383"/>
    <n v="-0.74316263002029181"/>
    <n v="1.2895805785995305"/>
    <n v="0.8835386680947579"/>
    <n v="-1.0229543838505575"/>
    <n v="26.598954510691744"/>
    <n v="3.6118804901754817"/>
    <n v="6.2686875561058057"/>
    <n v="12.396879954058452"/>
    <n v="3.6118804901754817"/>
    <x v="1"/>
  </r>
  <r>
    <n v="24510090600"/>
    <x v="89"/>
    <n v="34.4"/>
    <n v="33.1"/>
    <n v="12.8"/>
    <n v="22053.6756126"/>
    <n v="26"/>
    <n v="-0.21462019246101963"/>
    <n v="0.20639420188675062"/>
    <n v="1.8166437035955589"/>
    <n v="-0.95869113166368813"/>
    <n v="1.4482902139499039"/>
    <n v="2.5674691347931247"/>
    <n v="54.728364283278481"/>
    <n v="21.504777833893289"/>
    <n v="19.237293601087732"/>
    <n v="4.6220368251709605"/>
    <n v="4.6220368251709605"/>
    <x v="3"/>
  </r>
  <r>
    <n v="24510260404"/>
    <x v="90"/>
    <n v="37.4"/>
    <n v="33.9"/>
    <n v="90.2"/>
    <n v="1156.02919032"/>
    <n v="3.8"/>
    <n v="-0.22013719518619659"/>
    <n v="0.37565853423623241"/>
    <n v="1.9019705813827537"/>
    <n v="2.3942227483820369"/>
    <n v="-1.5550017268166114"/>
    <n v="-1.0068538299552943"/>
    <n v="34.580945893083417"/>
    <n v="11.933202532683683"/>
    <n v="13.897721883030565"/>
    <n v="24.373480278674158"/>
    <n v="11.933202532683683"/>
    <x v="1"/>
  </r>
  <r>
    <n v="24510260301"/>
    <x v="91"/>
    <n v="32.4"/>
    <n v="16.399999999999999"/>
    <n v="18.8"/>
    <n v="21040.733631899999"/>
    <n v="13.1"/>
    <n v="-0.26048239302920861"/>
    <n v="9.3551313653762777E-2"/>
    <n v="3.5445129787862677E-2"/>
    <n v="-0.69877532700898082"/>
    <n v="1.3027159025835775"/>
    <n v="0.49049768230417851"/>
    <n v="31.688887620902513"/>
    <n v="6.4549871980993307"/>
    <n v="5.6116802437779603"/>
    <n v="2.2496164778007151"/>
    <n v="2.2496164778007151"/>
    <x v="3"/>
  </r>
  <r>
    <n v="24510160802"/>
    <x v="92"/>
    <n v="26.9"/>
    <n v="10.3"/>
    <n v="6.9"/>
    <n v="6434.6392798300003"/>
    <n v="10.8"/>
    <n v="-0.27696570791976804"/>
    <n v="-0.21676662898695381"/>
    <n v="-0.61517231333949918"/>
    <n v="-1.2142750062408172"/>
    <n v="-0.79638964103778787"/>
    <n v="0.12018494271312626"/>
    <n v="22.33222202828712"/>
    <n v="3.980507425083434"/>
    <n v="1.5540101101057897"/>
    <n v="7.1415450394796842"/>
    <n v="1.5540101101057897"/>
    <x v="2"/>
  </r>
  <r>
    <n v="24510280302"/>
    <x v="93"/>
    <n v="28.3"/>
    <n v="9.4"/>
    <n v="14"/>
    <n v="6101.9305845199997"/>
    <n v="8.5"/>
    <n v="-0.2778457206243975"/>
    <n v="-0.1377766072238622"/>
    <n v="-0.71116505085009352"/>
    <n v="-0.90670797073274678"/>
    <n v="-0.84420465920089305"/>
    <n v="-0.2501277968779263"/>
    <n v="20.429248610547997"/>
    <n v="2.7123862624390633"/>
    <n v="0.86843404320453998"/>
    <n v="8.2505318762393198"/>
    <n v="0.86843404320453998"/>
    <x v="2"/>
  </r>
  <r>
    <n v="24510160801"/>
    <x v="94"/>
    <n v="25.9"/>
    <n v="14.3"/>
    <n v="7.9"/>
    <n v="21810.8090142"/>
    <n v="13.6"/>
    <n v="-0.28552890846866236"/>
    <n v="-0.27318807310344773"/>
    <n v="-0.18853792440352402"/>
    <n v="-1.1709557054650326"/>
    <n v="1.4133867955018604"/>
    <n v="0.5710004517804943"/>
    <n v="32.169656739419054"/>
    <n v="8.3041685959929659"/>
    <n v="6.6929721551813257"/>
    <n v="3.3236805319098894"/>
    <n v="3.3236805319098894"/>
    <x v="3"/>
  </r>
  <r>
    <n v="24510250102"/>
    <x v="95"/>
    <n v="17.7"/>
    <n v="8.9"/>
    <n v="26.8"/>
    <n v="10211.959573300001"/>
    <n v="9.9"/>
    <n v="-0.29531058814704364"/>
    <n v="-0.73584391485869782"/>
    <n v="-0.76449434946709049"/>
    <n v="-0.35222092080270434"/>
    <n v="-0.2535344617589651"/>
    <n v="-2.4720042344242139E-2"/>
    <n v="19.581698394770665"/>
    <n v="2.0664664482785833"/>
    <n v="0.61389458705172695"/>
    <n v="8.4452456756660634"/>
    <n v="0.61389458705172695"/>
    <x v="2"/>
  </r>
  <r>
    <n v="24510150200"/>
    <x v="96"/>
    <n v="37.9"/>
    <n v="26.8"/>
    <n v="7.9"/>
    <n v="16656.381140500001"/>
    <n v="14.6"/>
    <n v="-0.29547982135947237"/>
    <n v="0.40386925629447934"/>
    <n v="1.1446945410213982"/>
    <n v="-1.1709557054650326"/>
    <n v="0.67262147774620917"/>
    <n v="0.73200599073312578"/>
    <n v="37.204216020391208"/>
    <n v="9.502584853134957"/>
    <n v="7.682896601057104"/>
    <n v="0.98596522247653806"/>
    <n v="0.98596522247653806"/>
    <x v="3"/>
  </r>
  <r>
    <n v="24510272004"/>
    <x v="97"/>
    <n v="15.9"/>
    <n v="5.4"/>
    <n v="44.1"/>
    <n v="13839.4651273"/>
    <n v="2.5"/>
    <n v="-0.2994398785303049"/>
    <n v="-0.83740251426838686"/>
    <n v="-1.1377994397860687"/>
    <n v="0.39720298261836851"/>
    <n v="0.26779018769049912"/>
    <n v="-1.2161610305937152"/>
    <n v="17.849477446453342"/>
    <n v="2.6366804387172444"/>
    <n v="2.8924596343958422"/>
    <n v="14.993640229361507"/>
    <n v="2.6366804387172444"/>
    <x v="1"/>
  </r>
  <r>
    <n v="24510090500"/>
    <x v="98"/>
    <n v="26"/>
    <n v="10.3"/>
    <n v="34.9"/>
    <n v="6859.4579491499999"/>
    <n v="9.1"/>
    <n v="-0.31649858634312206"/>
    <n v="-0.26754592869179827"/>
    <n v="-0.61517231333949918"/>
    <n v="-1.3345845188495354E-3"/>
    <n v="-0.73533709664715929"/>
    <n v="-0.15352447350634746"/>
    <n v="19.529897447375589"/>
    <n v="0.9619017407455035"/>
    <n v="0"/>
    <n v="8.766050162021676"/>
    <n v="0"/>
    <x v="2"/>
  </r>
  <r>
    <n v="24510090300"/>
    <x v="99"/>
    <n v="39.799999999999997"/>
    <n v="17.399999999999999"/>
    <n v="42"/>
    <n v="13702.158179599999"/>
    <n v="13.4"/>
    <n v="-0.31954478416683946"/>
    <n v="0.51107000011581771"/>
    <n v="0.14210372702185645"/>
    <n v="0.30623245098922092"/>
    <n v="0.24805720718610072"/>
    <n v="0.53879934398996809"/>
    <n v="28.787667711422227"/>
    <n v="2.7855100412881377"/>
    <n v="2.7206931516350981"/>
    <n v="3.2212282825876914"/>
    <n v="2.7206931516350981"/>
    <x v="2"/>
  </r>
  <r>
    <n v="24510200702"/>
    <x v="100"/>
    <n v="31.2"/>
    <n v="22"/>
    <n v="12.6"/>
    <n v="12816.825453900001"/>
    <n v="5.2"/>
    <n v="-0.32045864351395464"/>
    <n v="2.5845580713970105E-2"/>
    <n v="0.63273327429822801"/>
    <n v="-0.9673549918188451"/>
    <n v="0.12082217859661994"/>
    <n v="-0.78144607542161015"/>
    <n v="26.474627399915981"/>
    <n v="5.000831341527407"/>
    <n v="3.7038522855594853"/>
    <n v="5.4176869773452037"/>
    <n v="3.7038522855594853"/>
    <x v="2"/>
  </r>
  <r>
    <n v="24510260605"/>
    <x v="101"/>
    <n v="30"/>
    <n v="35.299999999999997"/>
    <n v="75.3"/>
    <n v="1238.7332112300001"/>
    <n v="11.8"/>
    <n v="-0.3247571671096447"/>
    <n v="-4.1860152225822567E-2"/>
    <n v="2.0512926175103448"/>
    <n v="1.7487651668228466"/>
    <n v="-1.5431159711459068"/>
    <n v="0.28119048166575772"/>
    <n v="35.596242354416944"/>
    <n v="10.926744436786036"/>
    <n v="11.065370443290405"/>
    <n v="17.464550977158414"/>
    <n v="10.926744436786036"/>
    <x v="1"/>
  </r>
  <r>
    <n v="24510260800"/>
    <x v="102"/>
    <n v="29.1"/>
    <n v="28.3"/>
    <n v="87.3"/>
    <n v="21996.011301300001"/>
    <n v="3.6"/>
    <n v="-0.32739720522353305"/>
    <n v="-9.2639451930667013E-2"/>
    <n v="1.3046824368723888"/>
    <n v="2.2685967761322612"/>
    <n v="1.4400030241918984"/>
    <n v="-1.0390549377458207"/>
    <n v="37.163780109686314"/>
    <n v="11.402953387896327"/>
    <n v="14.385410543913311"/>
    <n v="18.014203018535625"/>
    <n v="11.402953387896327"/>
    <x v="1"/>
  </r>
  <r>
    <n v="24510271700"/>
    <x v="103"/>
    <n v="34.6"/>
    <n v="20.100000000000001"/>
    <n v="15.8"/>
    <n v="8435.8943720900006"/>
    <n v="18.7"/>
    <n v="-0.33020647654985014"/>
    <n v="0.21767849071004958"/>
    <n v="0.43008193955363994"/>
    <n v="-0.82873322933633453"/>
    <n v="-0.50878054054145272"/>
    <n v="1.3921287004389147"/>
    <n v="32.430439049277773"/>
    <n v="6.8812391572644831"/>
    <n v="4.4531472213163266"/>
    <n v="2.7615841212092449"/>
    <n v="2.7615841212092449"/>
    <x v="3"/>
  </r>
  <r>
    <n v="24510150702"/>
    <x v="104"/>
    <n v="26.4"/>
    <n v="12.1"/>
    <n v="4.8"/>
    <n v="15605.9804181"/>
    <n v="12.6"/>
    <n v="-0.34442206639386447"/>
    <n v="-0.24497735104520077"/>
    <n v="-0.42318683831831044"/>
    <n v="-1.3052455378699646"/>
    <n v="0.52166380718308236"/>
    <n v="0.40999491282786277"/>
    <n v="27.710495658138566"/>
    <n v="5.7843565810338253"/>
    <n v="3.635936629327789"/>
    <n v="3.690747170852716"/>
    <n v="3.635936629327789"/>
    <x v="2"/>
  </r>
  <r>
    <n v="24510271001"/>
    <x v="105"/>
    <n v="34.9"/>
    <n v="19.7"/>
    <n v="14"/>
    <n v="11815.517507299999"/>
    <n v="16.399999999999999"/>
    <n v="-0.35386527964738823"/>
    <n v="0.23460492394499757"/>
    <n v="0.38741850066004219"/>
    <n v="-0.90670797073274678"/>
    <n v="-2.30801549715808E-2"/>
    <n v="1.0218159608478623"/>
    <n v="31.73862067517733"/>
    <n v="6.0605041129833985"/>
    <n v="3.9671761449460292"/>
    <n v="1.6059808518613716"/>
    <n v="1.6059808518613716"/>
    <x v="3"/>
  </r>
  <r>
    <n v="24510260402"/>
    <x v="106"/>
    <n v="28"/>
    <n v="11.4"/>
    <n v="23.7"/>
    <n v="5068.5246152700001"/>
    <n v="9.9"/>
    <n v="-0.35653916440376238"/>
    <n v="-0.15470304045881042"/>
    <n v="-0.49784785638210599"/>
    <n v="-0.48651075320763654"/>
    <n v="-0.99271993964317351"/>
    <n v="-2.4720042344242139E-2"/>
    <n v="21.043048114168169"/>
    <n v="2.0457978553448086"/>
    <n v="0.34633421753577481"/>
    <n v="7.940454353123183"/>
    <n v="0.34633421753577481"/>
    <x v="2"/>
  </r>
  <r>
    <n v="24510210200"/>
    <x v="107"/>
    <n v="38.200000000000003"/>
    <n v="22.9"/>
    <n v="64.3"/>
    <n v="3725.2195041099999"/>
    <n v="11.7"/>
    <n v="-0.3591115092326792"/>
    <n v="0.42079568952942775"/>
    <n v="0.72872601180882224"/>
    <n v="1.2722528582892165"/>
    <n v="-1.1857721778146497"/>
    <n v="0.26508992777049439"/>
    <n v="28.431519439189117"/>
    <n v="4.0282729737949108"/>
    <n v="4.281847506690192"/>
    <n v="10.732232126980902"/>
    <n v="4.0282729737949108"/>
    <x v="1"/>
  </r>
  <r>
    <n v="24510250205"/>
    <x v="108"/>
    <n v="24.5"/>
    <n v="22.2"/>
    <n v="75.900000000000006"/>
    <n v="5243.7933348200004"/>
    <n v="10.6"/>
    <n v="-0.35958536222747972"/>
    <n v="-0.35217809486653917"/>
    <n v="0.65406499374502669"/>
    <n v="1.7747567472883177"/>
    <n v="-0.96753130728447012"/>
    <n v="8.7983834922599785E-2"/>
    <n v="26.275468279063702"/>
    <n v="4.374642106149877"/>
    <n v="4.8867232489169687"/>
    <n v="14.426710355113014"/>
    <n v="4.374642106149877"/>
    <x v="1"/>
  </r>
  <r>
    <n v="24510200800"/>
    <x v="109"/>
    <n v="29.4"/>
    <n v="15.8"/>
    <n v="27.2"/>
    <n v="5538.1628443199997"/>
    <n v="9.6999999999999993"/>
    <n v="-0.36750547656914478"/>
    <n v="-7.5713018695719003E-2"/>
    <n v="-2.8550028552533361E-2"/>
    <n v="-0.33489320049239063"/>
    <n v="-0.92522618078246455"/>
    <n v="-5.692115013476861E-2"/>
    <n v="22.359794363440674"/>
    <n v="2.0473322475108948"/>
    <n v="0.54017868986713646"/>
    <n v="6.9057139514814381"/>
    <n v="0.54017868986713646"/>
    <x v="2"/>
  </r>
  <r>
    <n v="24510151000"/>
    <x v="110"/>
    <n v="41.7"/>
    <n v="18.8"/>
    <n v="8.8000000000000007"/>
    <n v="9096.9362830600003"/>
    <n v="15.8"/>
    <n v="-0.38182260634061632"/>
    <n v="0.61827074393715653"/>
    <n v="0.29142576314944796"/>
    <n v="-1.1319683347668263"/>
    <n v="-0.41377932348533158"/>
    <n v="0.92521263747628368"/>
    <n v="32.384761246004487"/>
    <n v="6.4127417365380959"/>
    <n v="4.1562643106812764"/>
    <n v="2.0026352504660103"/>
    <n v="2.0026352504660103"/>
    <x v="3"/>
  </r>
  <r>
    <n v="24510160600"/>
    <x v="111"/>
    <n v="37.700000000000003"/>
    <n v="14.6"/>
    <n v="8.9"/>
    <n v="16263.4408602"/>
    <n v="5.4"/>
    <n v="-0.39292430507594178"/>
    <n v="0.39258496747118082"/>
    <n v="-0.15654034523332599"/>
    <n v="-1.127636404689248"/>
    <n v="0.61615031572246326"/>
    <n v="-0.74924496763108384"/>
    <n v="27.67481041731569"/>
    <n v="5.0727272969507355"/>
    <n v="4.1019138957546186"/>
    <n v="4.8407829143075887"/>
    <n v="4.1019138957546186"/>
    <x v="2"/>
  </r>
  <r>
    <n v="24510272007"/>
    <x v="112"/>
    <n v="19.7"/>
    <n v="7.5"/>
    <n v="75.8"/>
    <n v="14068.943299"/>
    <n v="10.3"/>
    <n v="-0.40175827876472209"/>
    <n v="-0.62300102662571"/>
    <n v="-0.91381638559468181"/>
    <n v="1.7704248172107389"/>
    <n v="0.30076949692570881"/>
    <n v="3.968217323681051E-2"/>
    <n v="23.822473658156735"/>
    <n v="3.3049966095163166"/>
    <n v="4.4727828829002885"/>
    <n v="14.867966581091284"/>
    <n v="3.3049966095163166"/>
    <x v="1"/>
  </r>
  <r>
    <n v="24510130805"/>
    <x v="113"/>
    <n v="33.5"/>
    <n v="12.5"/>
    <n v="41"/>
    <n v="1553.43174363"/>
    <n v="8"/>
    <n v="-0.40267213811183733"/>
    <n v="0.15561490218190618"/>
    <n v="-0.38052339942471292"/>
    <n v="0.26291315021343631"/>
    <n v="-1.4978892720703441"/>
    <n v="-0.33063056635424204"/>
    <n v="21.126607952155112"/>
    <n v="1.734542405145975"/>
    <n v="0.92423033628917128"/>
    <n v="11.313731039357652"/>
    <n v="0.92423033628917128"/>
    <x v="2"/>
  </r>
  <r>
    <n v="24510250401"/>
    <x v="114"/>
    <n v="27.1"/>
    <n v="16.7"/>
    <n v="70.5"/>
    <n v="8392.7904985599998"/>
    <n v="11.1"/>
    <n v="-0.40277367803929454"/>
    <n v="-0.20548234016365485"/>
    <n v="6.7442708958060885E-2"/>
    <n v="1.5408325230990809"/>
    <n v="-0.51497518626243943"/>
    <n v="0.16848660439891552"/>
    <n v="24.898299647866057"/>
    <n v="2.4421828750411976"/>
    <n v="3.0077884427952379"/>
    <n v="11.513218197623894"/>
    <n v="2.4421828750411976"/>
    <x v="1"/>
  </r>
  <r>
    <n v="24510070100"/>
    <x v="115"/>
    <n v="54.2"/>
    <n v="30.8"/>
    <n v="28.9"/>
    <n v="26352.375011100001"/>
    <n v="15.2"/>
    <n v="-0.40768144119972805"/>
    <n v="1.3235387953933306"/>
    <n v="1.5713289299573732"/>
    <n v="-0.26125038917355686"/>
    <n v="2.0660750591145089"/>
    <n v="0.82860931410470462"/>
    <n v="51.35221749906755"/>
    <n v="15.918296770580447"/>
    <n v="16.200705667901396"/>
    <n v="3.1751021933164294"/>
    <n v="3.1751021933164294"/>
    <x v="3"/>
  </r>
  <r>
    <n v="24510250103"/>
    <x v="116"/>
    <n v="30.6"/>
    <n v="28.9"/>
    <n v="51.3"/>
    <n v="4054.0946355800002"/>
    <n v="6.3"/>
    <n v="-0.41411230327202025"/>
    <n v="-8.0072857559261284E-3"/>
    <n v="1.3686775952127848"/>
    <n v="0.70910194820401717"/>
    <n v="-1.1385080978362776"/>
    <n v="-0.60433998257371557"/>
    <n v="27.593670860657333"/>
    <n v="5.2515152815113133"/>
    <n v="4.8830507510153689"/>
    <n v="11.748963451276982"/>
    <n v="4.8830507510153689"/>
    <x v="2"/>
  </r>
  <r>
    <n v="24510260202"/>
    <x v="117"/>
    <n v="26.2"/>
    <n v="9.1"/>
    <n v="30.5"/>
    <n v="15086.524534300001"/>
    <n v="11"/>
    <n v="-0.41847852015268178"/>
    <n v="-0.25626163986849954"/>
    <n v="-0.74316263002029181"/>
    <n v="-0.19193950793230152"/>
    <n v="0.44701053581100048"/>
    <n v="0.15238605050365245"/>
    <n v="24.058058091180381"/>
    <n v="2.3968035538281223"/>
    <n v="1.5547661727470354"/>
    <n v="5.655898883244328"/>
    <n v="1.5547661727470354"/>
    <x v="2"/>
  </r>
  <r>
    <n v="24510260203"/>
    <x v="118"/>
    <n v="22.1"/>
    <n v="7"/>
    <n v="21.9"/>
    <n v="8229.6149819700004"/>
    <n v="10.3"/>
    <n v="-0.42592478149954643"/>
    <n v="-0.48758956074612447"/>
    <n v="-0.96714568421167868"/>
    <n v="-0.56448549460404884"/>
    <n v="-0.53842585166285883"/>
    <n v="3.968217323681051E-2"/>
    <n v="20.763569299870067"/>
    <n v="2.4122429569665527"/>
    <n v="0.57752034027398724"/>
    <n v="8.4676344189369495"/>
    <n v="0.57752034027398724"/>
    <x v="2"/>
  </r>
  <r>
    <n v="24510250303"/>
    <x v="119"/>
    <n v="33.299999999999997"/>
    <n v="33.799999999999997"/>
    <n v="52.6"/>
    <n v="5804.48573855"/>
    <n v="13.5"/>
    <n v="-0.43651878059758564"/>
    <n v="0.14433061335860722"/>
    <n v="1.8913047216593541"/>
    <n v="0.76541703921253723"/>
    <n v="-0.88695175572425233"/>
    <n v="0.5548998978852312"/>
    <n v="35.314704093679005"/>
    <n v="8.357458169508293"/>
    <n v="7.5792344072202562"/>
    <n v="8.9929354432867967"/>
    <n v="7.5792344072202562"/>
    <x v="2"/>
  </r>
  <r>
    <n v="24510120400"/>
    <x v="120"/>
    <n v="37.6"/>
    <n v="13.5"/>
    <n v="39.700000000000003"/>
    <n v="12319.384499899999"/>
    <n v="8.3000000000000007"/>
    <n v="-0.44474351472162249"/>
    <n v="0.38694282305953132"/>
    <n v="-0.27386480219071913"/>
    <n v="0.20659805920491653"/>
    <n v="4.9332768834062783E-2"/>
    <n v="-0.28232890466845245"/>
    <n v="24.692554913152129"/>
    <n v="1.2699052970148133"/>
    <n v="1.2368264685976622"/>
    <n v="5.6170235874266234"/>
    <n v="1.2368264685976622"/>
    <x v="2"/>
  </r>
  <r>
    <n v="24510080800"/>
    <x v="121"/>
    <n v="41.6"/>
    <n v="20.6"/>
    <n v="5.4"/>
    <n v="10132.088903"/>
    <n v="16.399999999999999"/>
    <n v="-0.45161438314622937"/>
    <n v="0.61262859952550708"/>
    <n v="0.48341123817063686"/>
    <n v="-1.2792539574044941"/>
    <n v="-0.2650130242520059"/>
    <n v="1.0218159608478623"/>
    <n v="34.89276413898483"/>
    <n v="7.7538477578255875"/>
    <n v="5.2355570916156609"/>
    <n v="1.5379908727423504"/>
    <n v="1.5379908727423504"/>
    <x v="3"/>
  </r>
  <r>
    <n v="24510150300"/>
    <x v="122"/>
    <n v="23.6"/>
    <n v="21.7"/>
    <n v="6.2"/>
    <n v="16079.4237882"/>
    <n v="13.4"/>
    <n v="-0.4553375138196617"/>
    <n v="-0.40295739457138358"/>
    <n v="0.60073569512802971"/>
    <n v="-1.2445985167838662"/>
    <n v="0.589704419465369"/>
    <n v="0.53879934398996809"/>
    <n v="32.189119246694339"/>
    <n v="7.8069512174419708"/>
    <n v="5.2967972908954977"/>
    <n v="2.6665564433513436"/>
    <n v="2.6665564433513436"/>
    <x v="3"/>
  </r>
  <r>
    <n v="24510140300"/>
    <x v="122"/>
    <n v="43.6"/>
    <n v="18.399999999999999"/>
    <n v="18.2"/>
    <n v="15465.694398400001"/>
    <n v="4.9000000000000004"/>
    <n v="-0.4553375138196617"/>
    <n v="0.7254714877584949"/>
    <n v="0.24876232425585024"/>
    <n v="-0.7247669074744516"/>
    <n v="0.50150269124430225"/>
    <n v="-0.82974773710739957"/>
    <n v="29.400915022483648"/>
    <n v="4.7049876193385458"/>
    <n v="4.262147784237051"/>
    <n v="4.4509523606320034"/>
    <n v="4.262147784237051"/>
    <x v="2"/>
  </r>
  <r>
    <n v="24510250203"/>
    <x v="123"/>
    <n v="34"/>
    <n v="13.7"/>
    <n v="16.399999999999999"/>
    <n v="5660.9066427300004"/>
    <n v="5.6"/>
    <n v="-0.47412240039925202"/>
    <n v="0.18382562424015314"/>
    <n v="-0.25253308274392045"/>
    <n v="-0.80274164887086386"/>
    <n v="-0.90758613399945443"/>
    <n v="-0.71704385984055763"/>
    <n v="22.768978665017165"/>
    <n v="2.9627545545062803"/>
    <n v="1.3495658695573471"/>
    <n v="8.217979877368947"/>
    <n v="1.3495658695573471"/>
    <x v="2"/>
  </r>
  <r>
    <n v="24510080301"/>
    <x v="124"/>
    <n v="42.5"/>
    <n v="27.5"/>
    <n v="7.8"/>
    <n v="20094.494262799999"/>
    <n v="22.1"/>
    <n v="-0.47632243216082565"/>
    <n v="0.66340789923035148"/>
    <n v="1.2193555590851937"/>
    <n v="-1.175287635542611"/>
    <n v="1.1667277145441719"/>
    <n v="1.9395475328778622"/>
    <n v="49.266461868012939"/>
    <n v="15.894345087298412"/>
    <n v="13.634677942007471"/>
    <n v="1.2401610305350896"/>
    <n v="1.2401610305350896"/>
    <x v="3"/>
  </r>
  <r>
    <n v="24510280404"/>
    <x v="125"/>
    <n v="38.9"/>
    <n v="19.8"/>
    <n v="38.6"/>
    <n v="6901.0654490099996"/>
    <n v="9.6"/>
    <n v="-0.48586718534180667"/>
    <n v="0.46029070041097331"/>
    <n v="0.39808436038344175"/>
    <n v="0.15894682835155347"/>
    <n v="-0.72935750131475119"/>
    <n v="-7.3021704030031706E-2"/>
    <n v="26.527390451225507"/>
    <n v="2.305877179253407"/>
    <n v="1.6173275505999698"/>
    <n v="5.8520393254230925"/>
    <n v="1.6173275505999698"/>
    <x v="2"/>
  </r>
  <r>
    <n v="24510180300"/>
    <x v="126"/>
    <n v="30.1"/>
    <n v="9"/>
    <n v="53.5"/>
    <n v="17076.661597599999"/>
    <n v="4.5999999999999996"/>
    <n v="-0.48651027154903592"/>
    <n v="-3.6218007814173094E-2"/>
    <n v="-0.7538284897436911"/>
    <n v="0.80440440991074336"/>
    <n v="0.73302181585913517"/>
    <n v="-0.87804939879318911"/>
    <n v="23.985781396708571"/>
    <n v="2.4028080273093542"/>
    <n v="3.431871705782132"/>
    <n v="10.812572518230905"/>
    <n v="2.4028080273093542"/>
    <x v="1"/>
  </r>
  <r>
    <n v="24510271002"/>
    <x v="127"/>
    <n v="19.7"/>
    <n v="13.7"/>
    <n v="13.4"/>
    <n v="11198.7424452"/>
    <n v="16.7"/>
    <n v="-0.48789798389095157"/>
    <n v="-0.62300102662571"/>
    <n v="-0.25253308274392045"/>
    <n v="-0.93269955119821757"/>
    <n v="-0.11171959004671007"/>
    <n v="1.0701176225336517"/>
    <n v="28.277606754932656"/>
    <n v="5.8856760754794255"/>
    <n v="3.0408727665913036"/>
    <n v="4.6308207745021726"/>
    <n v="3.0408727665913036"/>
    <x v="2"/>
  </r>
  <r>
    <n v="24510280301"/>
    <x v="128"/>
    <n v="34.1"/>
    <n v="8.9"/>
    <n v="23.3"/>
    <n v="3282.2967273099998"/>
    <n v="3.5"/>
    <n v="-0.49023340222246825"/>
    <n v="0.18946776865180262"/>
    <n v="-0.76449434946709049"/>
    <n v="-0.5038384735179503"/>
    <n v="-1.2494265424768418"/>
    <n v="-1.0551554916410837"/>
    <n v="20.618504304968585"/>
    <n v="2.8025473383057555"/>
    <n v="1.5910789859169601"/>
    <n v="12.325506373155406"/>
    <n v="1.5910789859169601"/>
    <x v="2"/>
  </r>
  <r>
    <n v="24510270701"/>
    <x v="129"/>
    <n v="30"/>
    <n v="5.6"/>
    <n v="16.399999999999999"/>
    <n v="17237.237237199999"/>
    <n v="9.9"/>
    <n v="-0.49595348480255969"/>
    <n v="-4.1860152225822567E-2"/>
    <n v="-1.1164677203392699"/>
    <n v="-0.80274164887086386"/>
    <n v="0.75609884159443286"/>
    <n v="-2.4720042344242139E-2"/>
    <n v="26.44178737458579"/>
    <n v="4.4021667792741894"/>
    <n v="3.2176602375180883"/>
    <n v="5.8685637401603437"/>
    <n v="3.2176602375180883"/>
    <x v="2"/>
  </r>
  <r>
    <n v="24510150800"/>
    <x v="130"/>
    <n v="33"/>
    <n v="9.9"/>
    <n v="10.8"/>
    <n v="10031.1171287"/>
    <n v="14.5"/>
    <n v="-0.5007258613930502"/>
    <n v="0.1274041801236592"/>
    <n v="-0.65783575223309665"/>
    <n v="-1.0453297332152574"/>
    <n v="-0.2795241184619634"/>
    <n v="0.71590543683786267"/>
    <n v="27.726604135671458"/>
    <n v="4.5672871266253132"/>
    <n v="2.245345156928725"/>
    <n v="4.0721223508321716"/>
    <n v="2.245345156928725"/>
    <x v="2"/>
  </r>
  <r>
    <n v="24510250500"/>
    <x v="131"/>
    <n v="35.1"/>
    <n v="29.4"/>
    <n v="66.599999999999994"/>
    <n v="1642.1899870899999"/>
    <n v="12.6"/>
    <n v="-0.50644594397314169"/>
    <n v="0.24588921276829653"/>
    <n v="1.4220068938297818"/>
    <n v="1.3718872500735209"/>
    <n v="-1.4851334376632785"/>
    <n v="0.40999491282786277"/>
    <n v="33.325450649446822"/>
    <n v="7.4797883680124757"/>
    <n v="7.215281624056515"/>
    <n v="13.042310116020527"/>
    <n v="7.215281624056515"/>
    <x v="2"/>
  </r>
  <r>
    <n v="24510120202"/>
    <x v="132"/>
    <n v="41.1"/>
    <n v="5"/>
    <n v="65.3"/>
    <n v="16406.579502299999"/>
    <n v="7.1"/>
    <n v="-0.514873757952093"/>
    <n v="0.58441787746726004"/>
    <n v="-1.1804628786796663"/>
    <n v="1.3155721590650009"/>
    <n v="0.63672139447192777"/>
    <n v="-0.47553555141161041"/>
    <n v="27.079168038675601"/>
    <n v="3.0033250737120838"/>
    <n v="4.8052274676208402"/>
    <n v="11.925414508295191"/>
    <n v="3.0033250737120838"/>
    <x v="1"/>
  </r>
  <r>
    <n v="24510160700"/>
    <x v="133"/>
    <n v="36.9"/>
    <n v="16.2"/>
    <n v="8"/>
    <n v="15049.5845618"/>
    <n v="14.3"/>
    <n v="-0.51788610913332456"/>
    <n v="0.34744781217798543"/>
    <n v="1.4113410341063996E-2"/>
    <n v="-1.166623775387454"/>
    <n v="0.44170173119924727"/>
    <n v="0.68370432904733647"/>
    <n v="32.674988099987473"/>
    <n v="6.3122436282952457"/>
    <n v="4.25904612611148"/>
    <n v="1.3366124526412069"/>
    <n v="1.3366124526412069"/>
    <x v="3"/>
  </r>
  <r>
    <n v="24510260201"/>
    <x v="134"/>
    <n v="31.5"/>
    <n v="17"/>
    <n v="35.4"/>
    <n v="8100.1915799799999"/>
    <n v="2.4"/>
    <n v="-0.52001844760992677"/>
    <n v="4.2772013948918323E-2"/>
    <n v="9.9440288128259099E-2"/>
    <n v="2.0325065869042744E-2"/>
    <n v="-0.55702585341849886"/>
    <n v="-1.2322615844889784"/>
    <n v="22.456732961358519"/>
    <n v="2.2870552817975587"/>
    <n v="1.8443265241591729"/>
    <n v="10.133155499697949"/>
    <n v="1.8443265241591729"/>
    <x v="2"/>
  </r>
  <r>
    <n v="24510200701"/>
    <x v="135"/>
    <n v="46.7"/>
    <n v="16.5"/>
    <n v="5.0999999999999996"/>
    <n v="9929.9165878399999"/>
    <n v="24.5"/>
    <n v="-0.52404619806573083"/>
    <n v="0.90037796451962615"/>
    <n v="4.6110989511262204E-2"/>
    <n v="-1.2922497476372292"/>
    <n v="-0.29406808971233395"/>
    <n v="2.3259608263641773"/>
    <n v="43.484118545769668"/>
    <n v="12.903373763779481"/>
    <n v="9.8534454852193267"/>
    <n v="3.1258650331056379"/>
    <n v="3.1258650331056379"/>
    <x v="3"/>
  </r>
  <r>
    <n v="24510130300"/>
    <x v="136"/>
    <n v="44.5"/>
    <n v="18.2"/>
    <n v="11"/>
    <n v="16401.619199100001"/>
    <n v="12.2"/>
    <n v="-0.53122168627270949"/>
    <n v="0.77625078746333931"/>
    <n v="0.22743060480905156"/>
    <n v="-1.0366658730601004"/>
    <n v="0.63600852765796789"/>
    <n v="0.34559269724681013"/>
    <n v="34.397075505899764"/>
    <n v="6.4392098702792104"/>
    <n v="5.0472149204460166"/>
    <n v="0.96959749179476262"/>
    <n v="0.96959749179476262"/>
    <x v="3"/>
  </r>
  <r>
    <n v="24510090800"/>
    <x v="137"/>
    <n v="44.2"/>
    <n v="29.9"/>
    <n v="8.4"/>
    <n v="9420.6008583700004"/>
    <n v="32.5"/>
    <n v="-0.53609560279065716"/>
    <n v="0.75932435422839129"/>
    <n v="1.4753361924467787"/>
    <n v="-1.1492960550771403"/>
    <n v="-0.36726407526561911"/>
    <n v="3.6140051379852296"/>
    <n v="60.56867411296237"/>
    <n v="25.03255702486436"/>
    <n v="21.12048390076319"/>
    <n v="8.2741252421027962"/>
    <n v="8.2741252421027962"/>
    <x v="3"/>
  </r>
  <r>
    <n v="24510260401"/>
    <x v="138"/>
    <n v="20.9"/>
    <n v="14.8"/>
    <n v="69.3"/>
    <n v="6245.40778839"/>
    <n v="13"/>
    <n v="-0.53805870805483058"/>
    <n v="-0.55529529368591735"/>
    <n v="-0.13520862578652715"/>
    <n v="1.4888493621681391"/>
    <n v="-0.82358492426236529"/>
    <n v="0.4743971284089154"/>
    <n v="25.027804023613186"/>
    <n v="3.1667213501851852"/>
    <n v="2.9849751381511154"/>
    <n v="12.926376738132204"/>
    <n v="2.9849751381511154"/>
    <x v="2"/>
  </r>
  <r>
    <n v="24510160500"/>
    <x v="139"/>
    <n v="37.9"/>
    <n v="20.7"/>
    <n v="7.9"/>
    <n v="10626.846242400001"/>
    <n v="11.7"/>
    <n v="-0.53958180696668934"/>
    <n v="0.40386925629447934"/>
    <n v="0.49407709789403598"/>
    <n v="-1.1709557054650326"/>
    <n v="-0.19390928845183872"/>
    <n v="0.26508992777049439"/>
    <n v="31.320784000846174"/>
    <n v="5.7899674843056363"/>
    <n v="3.5673943852828489"/>
    <n v="2.327684866757874"/>
    <n v="2.327684866757874"/>
    <x v="3"/>
  </r>
  <r>
    <n v="24510150400"/>
    <x v="140"/>
    <n v="45.6"/>
    <n v="25.5"/>
    <n v="11.1"/>
    <n v="11826.7276423"/>
    <n v="11.9"/>
    <n v="-0.54723114816846841"/>
    <n v="0.83831437599148273"/>
    <n v="1.0060383646172062"/>
    <n v="-1.032333942982522"/>
    <n v="-2.146909756252665E-2"/>
    <n v="0.29729103556102082"/>
    <n v="35.894920161188708"/>
    <n v="7.4672840821355084"/>
    <n v="5.6802904113667987"/>
    <n v="1.6299552927805063"/>
    <n v="1.6299552927805063"/>
    <x v="3"/>
  </r>
  <r>
    <n v="24510080700"/>
    <x v="141"/>
    <n v="46.3"/>
    <n v="9.6999999999999993"/>
    <n v="13.7"/>
    <n v="9856.9570871300002"/>
    <n v="25.1"/>
    <n v="-0.55389893673816082"/>
    <n v="0.87780938687302823"/>
    <n v="-0.67916747167989555"/>
    <n v="-0.91970376096548212"/>
    <n v="-0.30455341787115847"/>
    <n v="2.4225641497357566"/>
    <n v="41.429089994778366"/>
    <n v="11.663919593104829"/>
    <n v="9.0375022224957533"/>
    <n v="4.7714946752868528"/>
    <n v="4.7714946752868528"/>
    <x v="3"/>
  </r>
  <r>
    <n v="24510080600"/>
    <x v="142"/>
    <n v="51.5"/>
    <n v="22.2"/>
    <n v="7.7"/>
    <n v="19009.855251000001"/>
    <n v="15.3"/>
    <n v="-0.57400384237469537"/>
    <n v="1.1712008962787968"/>
    <n v="0.65406499374502669"/>
    <n v="-1.1796195656201895"/>
    <n v="1.0108495100346477"/>
    <n v="0.84470986799996794"/>
    <n v="42.672861413525666"/>
    <n v="10.653943833404321"/>
    <n v="9.18125968754849"/>
    <n v="0.1540858056627305"/>
    <n v="0.1540858056627305"/>
    <x v="3"/>
  </r>
  <r>
    <n v="24510040200"/>
    <x v="143"/>
    <n v="50.4"/>
    <n v="7.2"/>
    <n v="70.7"/>
    <n v="4971.5234931200002"/>
    <n v="4.4000000000000004"/>
    <n v="-0.58459784147273453"/>
    <n v="1.1091373077506534"/>
    <n v="-0.94581396476488"/>
    <n v="1.5494963832542379"/>
    <n v="-1.0066603941092711"/>
    <n v="-0.91025050658371531"/>
    <n v="26.448474226442251"/>
    <n v="3.429528432568151"/>
    <n v="5.1277851572467537"/>
    <n v="16.978304625180737"/>
    <n v="3.429528432568151"/>
    <x v="1"/>
  </r>
  <r>
    <n v="24510200500"/>
    <x v="144"/>
    <n v="60.5"/>
    <n v="43.5"/>
    <n v="61.1"/>
    <n v="12128.4644484"/>
    <n v="9.5"/>
    <n v="-0.58930252477825362"/>
    <n v="1.6789938933272421"/>
    <n v="2.9258931148290941"/>
    <n v="1.133631095806706"/>
    <n v="2.1894815276318678E-2"/>
    <n v="-8.9122257925294796E-2"/>
    <n v="52.532789625280557"/>
    <n v="17.146131681815106"/>
    <n v="18.268278543426344"/>
    <n v="12.443995521017349"/>
    <n v="12.443995521017349"/>
    <x v="3"/>
  </r>
  <r>
    <n v="24510250207"/>
    <x v="145"/>
    <n v="42.5"/>
    <n v="15"/>
    <n v="21.6"/>
    <n v="5812.7717237899997"/>
    <n v="10.6"/>
    <n v="-0.5945487543635446"/>
    <n v="0.66340789923035148"/>
    <n v="-0.11387690633972845"/>
    <n v="-0.57748128483678407"/>
    <n v="-0.88576094063485211"/>
    <n v="8.7983834922599785E-2"/>
    <n v="27.58425726185024"/>
    <n v="3.2159377991701596"/>
    <n v="1.6081826269056441"/>
    <n v="5.0732405151329933"/>
    <n v="1.6081826269056441"/>
    <x v="2"/>
  </r>
  <r>
    <n v="24510260302"/>
    <x v="146"/>
    <n v="40.6"/>
    <n v="14.2"/>
    <n v="19"/>
    <n v="17600.508317899999"/>
    <n v="17.8"/>
    <n v="-0.59999806380375009"/>
    <n v="0.55620715540901311"/>
    <n v="-0.19920378412692355"/>
    <n v="-0.69011146685382396"/>
    <n v="0.80830611350121928"/>
    <n v="1.2472237153815466"/>
    <n v="36.628149946487881"/>
    <n v="7.2990848737938503"/>
    <n v="5.7513143571303145"/>
    <n v="1.1492046230938588"/>
    <n v="1.1492046230938588"/>
    <x v="3"/>
  </r>
  <r>
    <n v="24510080102"/>
    <x v="147"/>
    <n v="49.7"/>
    <n v="22.3"/>
    <n v="10.7"/>
    <n v="17763.297684000001"/>
    <n v="17.2"/>
    <n v="-0.60707201208327144"/>
    <n v="1.0696422968691079"/>
    <n v="0.6647308534684262"/>
    <n v="-1.0496616632928357"/>
    <n v="0.83170128353000206"/>
    <n v="1.1506203920099676"/>
    <n v="42.777421601484548"/>
    <n v="10.450580017905228"/>
    <n v="8.766050162021676"/>
    <n v="0"/>
    <n v="0"/>
    <x v="3"/>
  </r>
  <r>
    <n v="24510150500"/>
    <x v="148"/>
    <n v="41.1"/>
    <n v="24.4"/>
    <n v="8.3000000000000007"/>
    <n v="4166.21665407"/>
    <n v="13.3"/>
    <n v="-0.60845972442518714"/>
    <n v="0.58441787746726004"/>
    <n v="0.88871390765981284"/>
    <n v="-1.1536279851547186"/>
    <n v="-1.1223945533868664"/>
    <n v="0.52269879009470499"/>
    <n v="34.077133649839013"/>
    <n v="7.8328030506036228"/>
    <n v="5.0076288570688394"/>
    <n v="4.5091981455834604"/>
    <n v="4.5091981455834604"/>
    <x v="3"/>
  </r>
  <r>
    <n v="24510272006"/>
    <x v="149"/>
    <n v="41.1"/>
    <n v="6.3"/>
    <n v="54.1"/>
    <n v="12467.934076"/>
    <n v="7.3"/>
    <n v="-0.64806029613351268"/>
    <n v="0.58441787746726004"/>
    <n v="-1.0418067022754742"/>
    <n v="0.83039599037621414"/>
    <n v="7.0681476515793082E-2"/>
    <n v="-0.4433344436210841"/>
    <n v="25.679648624029831"/>
    <n v="1.6802402741948601"/>
    <n v="2.4432239045037485"/>
    <n v="9.8038531515967406"/>
    <n v="1.6802402741948601"/>
    <x v="1"/>
  </r>
  <r>
    <n v="24510190200"/>
    <x v="149"/>
    <n v="49.1"/>
    <n v="28.6"/>
    <n v="67.900000000000006"/>
    <n v="17630.853994500001"/>
    <n v="11.3"/>
    <n v="-0.64806029613351268"/>
    <n v="1.0357894303992115"/>
    <n v="1.3366800160425871"/>
    <n v="1.4282023410820412"/>
    <n v="0.81266722307922068"/>
    <n v="0.20068771218944201"/>
    <n v="41.615428480743368"/>
    <n v="8.7505502390350021"/>
    <n v="10.183703209413663"/>
    <n v="7.4968861489066771"/>
    <n v="7.4968861489066771"/>
    <x v="3"/>
  </r>
  <r>
    <n v="24510080302"/>
    <x v="150"/>
    <n v="38.799999999999997"/>
    <n v="19.7"/>
    <n v="6.9"/>
    <n v="17307.012374800001"/>
    <n v="12"/>
    <n v="-0.65933122808126687"/>
    <n v="0.4546485559993238"/>
    <n v="0.38741850066004219"/>
    <n v="-1.2142750062408172"/>
    <n v="0.76612653103780204"/>
    <n v="0.31339158945628393"/>
    <n v="35.534099884463721"/>
    <n v="7.5011497207626254"/>
    <n v="5.5879155360361663"/>
    <n v="1.1902001366522559"/>
    <n v="1.1902001366522559"/>
    <x v="3"/>
  </r>
  <r>
    <n v="24510260403"/>
    <x v="151"/>
    <n v="32.5"/>
    <n v="37.1"/>
    <n v="17.399999999999999"/>
    <n v="2414.7182828700002"/>
    <n v="6.1"/>
    <n v="-0.66014354750092485"/>
    <n v="9.9193458065412243E-2"/>
    <n v="2.2432780925315341"/>
    <n v="-0.75942234809507936"/>
    <n v="-1.3741100258470769"/>
    <n v="-0.63654109036424189"/>
    <n v="36.747828702998802"/>
    <n v="12.141774498115769"/>
    <n v="9.6393613244759742"/>
    <n v="11.580187479305057"/>
    <n v="9.6393613244759742"/>
    <x v="2"/>
  </r>
  <r>
    <n v="24510070200"/>
    <x v="152"/>
    <n v="54.9"/>
    <n v="24"/>
    <n v="22.9"/>
    <n v="31482.560559400001"/>
    <n v="23.8"/>
    <n v="-0.66498361737638678"/>
    <n v="1.3630338062748761"/>
    <n v="0.84605046876621548"/>
    <n v="-0.52116619382826423"/>
    <n v="2.8033564065211536"/>
    <n v="2.2132569490973357"/>
    <n v="63.923348955485821"/>
    <n v="23.851319024331122"/>
    <n v="23.309635021667763"/>
    <n v="5.4182369724310853"/>
    <n v="5.4182369724310853"/>
    <x v="3"/>
  </r>
  <r>
    <n v="24510200600"/>
    <x v="153"/>
    <n v="22.2"/>
    <n v="19.899999999999999"/>
    <n v="47"/>
    <n v="3900.7347126599998"/>
    <n v="18.7"/>
    <n v="-0.66528823715875851"/>
    <n v="-0.48194741633447519"/>
    <n v="0.40875022010684087"/>
    <n v="0.52282895486814374"/>
    <n v="-1.1605481214463604"/>
    <n v="1.3921287004389147"/>
    <n v="30.992454036851946"/>
    <n v="6.171528503589677"/>
    <n v="4.0606351386792072"/>
    <n v="8.976456550510596"/>
    <n v="4.0606351386792072"/>
    <x v="2"/>
  </r>
  <r>
    <n v="24510200100"/>
    <x v="154"/>
    <n v="42.7"/>
    <n v="21.2"/>
    <n v="14.1"/>
    <n v="18034.388433"/>
    <n v="12"/>
    <n v="-0.70306109017285368"/>
    <n v="0.67469218805365039"/>
    <n v="0.54740639651103284"/>
    <n v="-0.90237604065516819"/>
    <n v="0.87066091779867427"/>
    <n v="0.31339158945628393"/>
    <n v="37.127025847094821"/>
    <n v="7.4341667872420354"/>
    <n v="5.9979484325455896"/>
    <n v="0.90312749532976599"/>
    <n v="0.90312749532976599"/>
    <x v="3"/>
  </r>
  <r>
    <n v="24510200400"/>
    <x v="155"/>
    <n v="42.4"/>
    <n v="25.8"/>
    <n v="9.9"/>
    <n v="11291.399572599999"/>
    <n v="15.3"/>
    <n v="-0.707054993986172"/>
    <n v="0.65776575481870203"/>
    <n v="1.0380359437874045"/>
    <n v="-1.0843171039134636"/>
    <n v="-9.840343001835819E-2"/>
    <n v="0.84470986799996794"/>
    <n v="38.733165989259184"/>
    <n v="8.8102273996874203"/>
    <n v="6.316840994186717"/>
    <n v="1.2788725994492158"/>
    <n v="1.2788725994492158"/>
    <x v="3"/>
  </r>
  <r>
    <n v="24510170100"/>
    <x v="156"/>
    <n v="50.1"/>
    <n v="17.399999999999999"/>
    <n v="43.8"/>
    <n v="14808.6522463"/>
    <n v="4.3"/>
    <n v="-0.70891655932288811"/>
    <n v="1.0922108745157053"/>
    <n v="0.14210372702185645"/>
    <n v="0.384207192385633"/>
    <n v="0.40707629698576037"/>
    <n v="-0.92635106047897853"/>
    <n v="31.417817483394309"/>
    <n v="3.8618482746328358"/>
    <n v="4.6274091879143278"/>
    <n v="6.8341174547336534"/>
    <n v="3.8618482746328358"/>
    <x v="1"/>
  </r>
  <r>
    <n v="24510150600"/>
    <x v="157"/>
    <n v="44.6"/>
    <n v="20.7"/>
    <n v="10"/>
    <n v="9214.8972371500004"/>
    <n v="23.9"/>
    <n v="-0.71477202847292265"/>
    <n v="0.78189293187498876"/>
    <n v="0.49407709789403598"/>
    <n v="-1.079985173835885"/>
    <n v="-0.39682664012640939"/>
    <n v="2.2293575029925985"/>
    <n v="44.561873594100959"/>
    <n v="12.642857523126079"/>
    <n v="9.4465808500269777"/>
    <n v="2.7973958239828347"/>
    <n v="2.7973958239828347"/>
    <x v="3"/>
  </r>
  <r>
    <n v="24510271801"/>
    <x v="158"/>
    <n v="34.299999999999997"/>
    <n v="20.2"/>
    <n v="9.1"/>
    <n v="14738.6500789"/>
    <n v="19.100000000000001"/>
    <n v="-0.71703975351946769"/>
    <n v="0.20075205747510116"/>
    <n v="0.44074779927703911"/>
    <n v="-1.118972544534091"/>
    <n v="0.39701598009933509"/>
    <n v="1.4565309160199678"/>
    <n v="38.989697227887305"/>
    <n v="9.4498879734206902"/>
    <n v="6.6183199721061037"/>
    <n v="1.1045681208127776"/>
    <n v="1.1045681208127776"/>
    <x v="3"/>
  </r>
  <r>
    <n v="24510090400"/>
    <x v="159"/>
    <n v="44.6"/>
    <n v="25.3"/>
    <n v="25.5"/>
    <n v="11657.478868099999"/>
    <n v="8.6999999999999993"/>
    <n v="-0.72844607203716494"/>
    <n v="0.78189293187498876"/>
    <n v="0.98470664517040751"/>
    <n v="-0.40853601181122434"/>
    <n v="-4.5792577310827309E-2"/>
    <n v="-0.21792668908740009"/>
    <n v="34.063296996382611"/>
    <n v="5.5632429314179808"/>
    <n v="4.4760676268275725"/>
    <n v="3.2538745567407106"/>
    <n v="3.2538745567407106"/>
    <x v="3"/>
  </r>
  <r>
    <n v="24510080400"/>
    <x v="160"/>
    <n v="58.4"/>
    <n v="24.2"/>
    <n v="12.6"/>
    <n v="16140.3508772"/>
    <n v="22.7"/>
    <n v="-0.7294276246692516"/>
    <n v="1.5605088606826047"/>
    <n v="0.86738218821301416"/>
    <n v="-0.9673549918188451"/>
    <n v="0.59846051724167071"/>
    <n v="2.0361508562494408"/>
    <n v="51.943581614389018"/>
    <n v="15.232537492954371"/>
    <n v="13.217152105597961"/>
    <n v="1.1423282891991957"/>
    <n v="1.1423282891991957"/>
    <x v="3"/>
  </r>
  <r>
    <n v="24510151300"/>
    <x v="161"/>
    <n v="44.6"/>
    <n v="23.9"/>
    <n v="7.3"/>
    <n v="12696.550761099999"/>
    <n v="18.600000000000001"/>
    <n v="-0.73890468456526115"/>
    <n v="0.78189293187498876"/>
    <n v="0.83538460904281597"/>
    <n v="-1.1969472859305033"/>
    <n v="0.10353697775317477"/>
    <n v="1.3760281465436519"/>
    <n v="42.212923296686327"/>
    <n v="10.575513407247239"/>
    <n v="7.8565948809339297"/>
    <n v="0.7320272215270377"/>
    <n v="0.7320272215270377"/>
    <x v="3"/>
  </r>
  <r>
    <n v="24510271802"/>
    <x v="162"/>
    <n v="48.1"/>
    <n v="24.6"/>
    <n v="10.4"/>
    <n v="14619.254628000001"/>
    <n v="8.5"/>
    <n v="-0.74976945680318641"/>
    <n v="0.9793679862827176"/>
    <n v="0.91004562710661197"/>
    <n v="-1.0626574535255713"/>
    <n v="0.37985713894534495"/>
    <n v="-0.2501277968779263"/>
    <n v="37.434112495023868"/>
    <n v="7.92897798008691"/>
    <n v="6.4482043418668153"/>
    <n v="2.2551188602785244"/>
    <n v="2.2551188602785244"/>
    <x v="3"/>
  </r>
  <r>
    <n v="24510080200"/>
    <x v="163"/>
    <n v="57.8"/>
    <n v="27.1"/>
    <n v="11.2"/>
    <n v="4767.7776440899997"/>
    <n v="17.600000000000001"/>
    <n v="-0.75010792322804387"/>
    <n v="1.5266559942127085"/>
    <n v="1.1766921201915963"/>
    <n v="-1.0280020129049436"/>
    <n v="-1.0359415989871585"/>
    <n v="1.2150226075910204"/>
    <n v="44.810855392882189"/>
    <n v="12.213111490519029"/>
    <n v="9.635285933857844"/>
    <n v="3.9841318525051594"/>
    <n v="3.9841318525051594"/>
    <x v="3"/>
  </r>
  <r>
    <n v="24510070300"/>
    <x v="164"/>
    <n v="47.6"/>
    <n v="20.2"/>
    <n v="24.6"/>
    <n v="11802.0160834"/>
    <n v="13"/>
    <n v="-0.75768957114485147"/>
    <n v="0.95115726422447056"/>
    <n v="0.44074779927703911"/>
    <n v="-0.44752338250943036"/>
    <n v="-2.5020503505017049E-2"/>
    <n v="0.4743971284089154"/>
    <n v="35.017333072924259"/>
    <n v="5.2111570951530162"/>
    <n v="3.8927738858199197"/>
    <n v="1.6407133924239008"/>
    <n v="1.6407133924239008"/>
    <x v="3"/>
  </r>
  <r>
    <n v="24510120600"/>
    <x v="165"/>
    <n v="45.5"/>
    <n v="22.3"/>
    <n v="66"/>
    <n v="16806.333864600001"/>
    <n v="6.5"/>
    <n v="-0.7653050657041448"/>
    <n v="0.83267223157983328"/>
    <n v="0.6647308534684262"/>
    <n v="1.3458956696080504"/>
    <n v="0.69417183794875192"/>
    <n v="-0.57213887478318926"/>
    <n v="35.346827311432349"/>
    <n v="5.5891353842728062"/>
    <n v="7.0838225411936229"/>
    <n v="8.8067012860401768"/>
    <n v="5.5891353842728062"/>
    <x v="1"/>
  </r>
  <r>
    <n v="24510130400"/>
    <x v="166"/>
    <n v="39.799999999999997"/>
    <n v="14"/>
    <n v="13.5"/>
    <n v="1982.08143191"/>
    <n v="16.100000000000001"/>
    <n v="-0.77498520545506888"/>
    <n v="0.51107000011581771"/>
    <n v="-0.22053550357372223"/>
    <n v="-0.92836762112063898"/>
    <n v="-1.43628615523079"/>
    <n v="0.97351429916207322"/>
    <n v="32.23954769370124"/>
    <n v="6.6447726114284"/>
    <n v="3.5931271848981123"/>
    <n v="6.3137402092862906"/>
    <n v="3.5931271848981123"/>
    <x v="2"/>
  </r>
  <r>
    <n v="24510271600"/>
    <x v="167"/>
    <n v="50.9"/>
    <n v="24.1"/>
    <n v="10.8"/>
    <n v="13777.4528618"/>
    <n v="23.1"/>
    <n v="-0.79586858386877557"/>
    <n v="1.1373480298089005"/>
    <n v="0.8567163284896151"/>
    <n v="-1.0453297332152574"/>
    <n v="0.25887813446491376"/>
    <n v="2.1005530718304937"/>
    <n v="49.386793832569168"/>
    <n v="14.204941168174166"/>
    <n v="11.529234179773688"/>
    <n v="1.3076038563240326"/>
    <n v="1.3076038563240326"/>
    <x v="3"/>
  </r>
  <r>
    <n v="24510140200"/>
    <x v="168"/>
    <n v="50.5"/>
    <n v="30.4"/>
    <n v="14.2"/>
    <n v="18697.162330399999"/>
    <n v="6.6"/>
    <n v="-0.80037018731938014"/>
    <n v="1.1147794521623029"/>
    <n v="1.5286654910637756"/>
    <n v="-0.89804411057758982"/>
    <n v="0.96591104618105783"/>
    <n v="-0.55603832088792615"/>
    <n v="43.356097479392815"/>
    <n v="11.506932572407548"/>
    <n v="10.601346331308285"/>
    <n v="3.7394687103670869"/>
    <n v="3.7394687103670869"/>
    <x v="3"/>
  </r>
  <r>
    <n v="24510080500"/>
    <x v="169"/>
    <n v="59.2"/>
    <n v="25.6"/>
    <n v="6.7"/>
    <n v="12639.074321300001"/>
    <n v="17.8"/>
    <n v="-0.80243483251101078"/>
    <n v="1.6056460159758001"/>
    <n v="1.0167042243406057"/>
    <n v="-1.2229388663959742"/>
    <n v="9.5276787828090612E-2"/>
    <n v="1.2472237153815466"/>
    <n v="47.644243190242818"/>
    <n v="12.787253351517617"/>
    <n v="10.552335066394431"/>
    <n v="1.0310301013763066"/>
    <n v="1.0310301013763066"/>
    <x v="3"/>
  </r>
  <r>
    <n v="24510200200"/>
    <x v="170"/>
    <n v="54.8"/>
    <n v="25.9"/>
    <n v="6.9"/>
    <n v="8284.5024833999996"/>
    <n v="15.4"/>
    <n v="-0.80297637879078276"/>
    <n v="1.3573916618632267"/>
    <n v="1.0487018035108036"/>
    <n v="-1.2142750062408172"/>
    <n v="-0.53053772936609245"/>
    <n v="0.86081042189523105"/>
    <n v="42.839996803306505"/>
    <n v="10.701777484411867"/>
    <n v="8.1876024199830155"/>
    <n v="2.235394408136576"/>
    <n v="2.235394408136576"/>
    <x v="3"/>
  </r>
  <r>
    <n v="24510090700"/>
    <x v="171"/>
    <n v="50.2"/>
    <n v="23.2"/>
    <n v="9.6999999999999993"/>
    <n v="18655.213270100001"/>
    <n v="17.899999999999999"/>
    <n v="-0.81932430711139914"/>
    <n v="1.0978530189273548"/>
    <n v="0.76072359097902043"/>
    <n v="-1.0929809640686203"/>
    <n v="0.95988236370763858"/>
    <n v="1.2633242692768094"/>
    <n v="46.462228497907908"/>
    <n v="12.070857724559444"/>
    <n v="10.083158727822052"/>
    <n v="8.6070602324720788E-2"/>
    <n v="8.6070602324720788E-2"/>
    <x v="3"/>
  </r>
  <r>
    <n v="24510160200"/>
    <x v="172"/>
    <n v="51.9"/>
    <n v="21.8"/>
    <n v="7.6"/>
    <n v="17414.4855283"/>
    <n v="13.3"/>
    <n v="-0.84125693144216407"/>
    <n v="1.1937694739253943"/>
    <n v="0.61140155485142933"/>
    <n v="-1.1839514956977679"/>
    <n v="0.78157196681717223"/>
    <n v="0.52269879009470499"/>
    <n v="42.415717271952722"/>
    <n v="9.8113447056911145"/>
    <n v="8.0721712484680506"/>
    <n v="0.487926392263344"/>
    <n v="0.487926392263344"/>
    <x v="3"/>
  </r>
  <r>
    <n v="24510160100"/>
    <x v="173"/>
    <n v="67.400000000000006"/>
    <n v="24"/>
    <n v="11.3"/>
    <n v="16164.6246531"/>
    <n v="9.6999999999999993"/>
    <n v="-0.84921089242631498"/>
    <n v="2.0683018577310506"/>
    <n v="0.84605046876621548"/>
    <n v="-1.023670082827365"/>
    <n v="0.60194900747924684"/>
    <n v="-5.692115013476861E-2"/>
    <n v="46.07020597326634"/>
    <n v="11.519779295737274"/>
    <n v="10.717975498811498"/>
    <n v="2.6004472053773724"/>
    <n v="2.6004472053773724"/>
    <x v="3"/>
  </r>
  <r>
    <n v="24510160400"/>
    <x v="174"/>
    <n v="46.1"/>
    <n v="17.8"/>
    <n v="6.3"/>
    <n v="16311.369509"/>
    <n v="13"/>
    <n v="-0.84938012563874365"/>
    <n v="0.86652509804972966"/>
    <n v="0.1847671659154542"/>
    <n v="-1.2402665867062879"/>
    <n v="0.62303835094730087"/>
    <n v="0.4743971284089154"/>
    <n v="38.368596877048226"/>
    <n v="8.0103188265863157"/>
    <n v="5.9844048999107953"/>
    <n v="0.86748331821920832"/>
    <n v="0.86748331821920832"/>
    <x v="3"/>
  </r>
  <r>
    <n v="24510260604"/>
    <x v="175"/>
    <n v="42.6"/>
    <n v="20.5"/>
    <n v="72.7"/>
    <n v="7533.6830196399997"/>
    <n v="17.600000000000001"/>
    <n v="-0.88285445505714877"/>
    <n v="0.66905004364200094"/>
    <n v="0.4727453784472373"/>
    <n v="1.6361349848058069"/>
    <n v="-0.63844127022019326"/>
    <n v="1.2150226075910204"/>
    <n v="38.271713811937587"/>
    <n v="6.9407852759084641"/>
    <n v="6.9451523943446603"/>
    <n v="9.6523589404741212"/>
    <n v="6.9407852759084641"/>
    <x v="1"/>
  </r>
  <r>
    <n v="24510100100"/>
    <x v="176"/>
    <n v="58.6"/>
    <n v="20.2"/>
    <n v="9.1999999999999993"/>
    <n v="12132.625691900001"/>
    <n v="8.3000000000000007"/>
    <n v="-0.89463308664218921"/>
    <n v="1.5717931495059037"/>
    <n v="0.44074779927703911"/>
    <n v="-1.1146406144565126"/>
    <n v="2.2492845734609659E-2"/>
    <n v="-0.28232890466845245"/>
    <n v="38.937407547112976"/>
    <n v="8.0753590143646345"/>
    <n v="6.6627221486022563"/>
    <n v="3.0973995057150123"/>
    <n v="3.0973995057150123"/>
    <x v="3"/>
  </r>
  <r>
    <n v="24510130100"/>
    <x v="177"/>
    <n v="51.9"/>
    <n v="12.9"/>
    <n v="21"/>
    <n v="22352.437981200001"/>
    <n v="8.8000000000000007"/>
    <n v="-0.9141287527139802"/>
    <n v="1.1937694739253943"/>
    <n v="-0.33785996053111533"/>
    <n v="-0.60347286530225486"/>
    <n v="1.491226657398582"/>
    <n v="-0.20182613519213671"/>
    <n v="39.4942746244066"/>
    <n v="8.1915528148712546"/>
    <n v="7.8919963732394951"/>
    <n v="3.5780495095367821"/>
    <n v="3.5780495095367821"/>
    <x v="3"/>
  </r>
  <r>
    <n v="24510190300"/>
    <x v="178"/>
    <n v="63"/>
    <n v="33.799999999999997"/>
    <n v="60.8"/>
    <n v="17817.279867699999"/>
    <n v="16.3"/>
    <n v="-0.94421841788381045"/>
    <n v="1.8200475036184771"/>
    <n v="1.8913047216593541"/>
    <n v="1.1206353055739704"/>
    <n v="0.8394592986660192"/>
    <n v="1.0057154069525995"/>
    <n v="55.41835686307887"/>
    <n v="15.356156506715818"/>
    <n v="16.117142873923861"/>
    <n v="6.9125057019554133"/>
    <n v="6.9125057019554133"/>
    <x v="3"/>
  </r>
  <r>
    <n v="24510090900"/>
    <x v="178"/>
    <n v="52.9"/>
    <n v="18.8"/>
    <n v="10"/>
    <n v="9239.9291555199998"/>
    <n v="28.4"/>
    <n v="-0.94421841788381045"/>
    <n v="1.2501909180418882"/>
    <n v="0.29142576314944796"/>
    <n v="-1.079985173835885"/>
    <n v="-0.39322919392680322"/>
    <n v="2.95388242827944"/>
    <n v="54.153053145111471"/>
    <n v="17.963038293782915"/>
    <n v="14.455979959339697"/>
    <n v="5.03875035535461"/>
    <n v="5.03875035535461"/>
    <x v="3"/>
  </r>
  <r>
    <n v="24510200300"/>
    <x v="179"/>
    <n v="52.9"/>
    <n v="36.6"/>
    <n v="50.3"/>
    <n v="19926.199261999998"/>
    <n v="25.2"/>
    <n v="-0.95125851952084617"/>
    <n v="1.2501909180418882"/>
    <n v="2.1899487939145375"/>
    <n v="0.66578264742823257"/>
    <n v="1.1425413057323615"/>
    <n v="2.4386647036310194"/>
    <n v="64.190972011322003"/>
    <n v="22.046437923491883"/>
    <n v="21.266067160415311"/>
    <n v="7.1757807736555392"/>
    <n v="7.1757807736555392"/>
    <x v="3"/>
  </r>
  <r>
    <n v="24510250301"/>
    <x v="180"/>
    <n v="38.799999999999997"/>
    <n v="27.4"/>
    <n v="24.5"/>
    <n v="3334.1565818700001"/>
    <n v="18.600000000000001"/>
    <n v="-0.95430471734456346"/>
    <n v="0.4546485559993238"/>
    <n v="1.2086896993617942"/>
    <n v="-0.45185531258700889"/>
    <n v="-1.2419735365209501"/>
    <n v="1.3760281465436519"/>
    <n v="40.751123498892113"/>
    <n v="10.150146478138657"/>
    <n v="7.0540148019649873"/>
    <n v="5.5029874269992156"/>
    <n v="5.5029874269992156"/>
    <x v="3"/>
  </r>
  <r>
    <n v="24510190100"/>
    <x v="181"/>
    <n v="54.8"/>
    <n v="31.7"/>
    <n v="25"/>
    <n v="12810.978907500001"/>
    <n v="16.5"/>
    <n v="-1.0159732999535969"/>
    <n v="1.3573916618632267"/>
    <n v="1.6673216674679676"/>
    <n v="-0.43019566219911659"/>
    <n v="0.11998194590583629"/>
    <n v="1.0379165147431255"/>
    <n v="48.966079601997919"/>
    <n v="12.421400870317063"/>
    <n v="10.674489937585276"/>
    <n v="2.1581730066029969"/>
    <n v="2.1581730066029969"/>
    <x v="3"/>
  </r>
  <r>
    <n v="24510151200"/>
    <x v="182"/>
    <n v="67.400000000000006"/>
    <n v="22.2"/>
    <n v="11.4"/>
    <n v="14045.3182273"/>
    <n v="15.5"/>
    <n v="-1.0250103534972916"/>
    <n v="2.0683018577310506"/>
    <n v="0.65406499374502669"/>
    <n v="-1.0193381527497867"/>
    <n v="0.29737423479891756"/>
    <n v="0.87691097579049415"/>
    <n v="49.186952033620628"/>
    <n v="12.355846218987503"/>
    <n v="10.733758321423259"/>
    <n v="1.5334488911130395"/>
    <n v="1.5334488911130395"/>
    <x v="3"/>
  </r>
  <r>
    <n v="24510180200"/>
    <x v="183"/>
    <n v="51.5"/>
    <n v="33.9"/>
    <n v="14.1"/>
    <n v="10781.2844847"/>
    <n v="13.8"/>
    <n v="-1.0393951765537348"/>
    <n v="1.1712008962787968"/>
    <n v="1.9019705813827537"/>
    <n v="-0.90237604065516819"/>
    <n v="-0.17171429485910433"/>
    <n v="0.60320155957102073"/>
    <n v="47.80497967016445"/>
    <n v="13.026622277301808"/>
    <n v="10.630760916460506"/>
    <n v="3.0561828676798619"/>
    <n v="3.0561828676798619"/>
    <x v="3"/>
  </r>
  <r>
    <n v="24510170300"/>
    <x v="184"/>
    <n v="43.6"/>
    <n v="23"/>
    <n v="12.7"/>
    <n v="17030.826558299999"/>
    <n v="10.9"/>
    <n v="-1.0413582818179081"/>
    <n v="0.7254714877584949"/>
    <n v="0.73939187153222174"/>
    <n v="-0.96302306174126673"/>
    <n v="0.72643466238965904"/>
    <n v="0.13628549660838934"/>
    <n v="40.082191901662085"/>
    <n v="8.3951674723867384"/>
    <n v="6.4919605199524746"/>
    <n v="1.3600949663766491"/>
    <n v="1.3600949663766491"/>
    <x v="3"/>
  </r>
  <r>
    <n v="24510030100"/>
    <x v="185"/>
    <n v="59.1"/>
    <n v="19.100000000000001"/>
    <n v="49.1"/>
    <n v="18576.8834475"/>
    <n v="21.4"/>
    <n v="-1.0799096076091754"/>
    <n v="1.6000038715641507"/>
    <n v="0.32342334231964615"/>
    <n v="0.61379948649729132"/>
    <n v="0.94862524316006136"/>
    <n v="1.8268436556110197"/>
    <n v="51.412325357762157"/>
    <n v="12.354276904637651"/>
    <n v="12.087477462686456"/>
    <n v="3.8594017202542195"/>
    <n v="3.8594017202542195"/>
    <x v="3"/>
  </r>
  <r>
    <n v="24510070400"/>
    <x v="186"/>
    <n v="57.9"/>
    <n v="22.5"/>
    <n v="6.7"/>
    <n v="9830.4816223100006"/>
    <n v="12.2"/>
    <n v="-1.1057684424682872"/>
    <n v="1.5322981386243579"/>
    <n v="0.68606257291522488"/>
    <n v="-1.2229388663959742"/>
    <n v="-0.30835832242907935"/>
    <n v="0.34559269724681013"/>
    <n v="43.083069905920709"/>
    <n v="9.8318774038448318"/>
    <n v="7.4793436469212837"/>
    <n v="2.4410340834340785"/>
    <n v="2.4410340834340785"/>
    <x v="3"/>
  </r>
  <r>
    <n v="24510160300"/>
    <x v="187"/>
    <n v="68.099999999999994"/>
    <n v="38.1"/>
    <n v="7.9"/>
    <n v="15785.2077001"/>
    <n v="16.5"/>
    <n v="-1.1356888744256888"/>
    <n v="2.1077968686125956"/>
    <n v="2.3499366897655278"/>
    <n v="-1.1709557054650326"/>
    <n v="0.54742134182211277"/>
    <n v="1.0379165147431255"/>
    <n v="63.107857906211919"/>
    <n v="21.654369111901879"/>
    <n v="19.538211939597559"/>
    <n v="4.3053489065493507"/>
    <n v="4.3053489065493507"/>
    <x v="3"/>
  </r>
  <r>
    <n v="24510150100"/>
    <x v="188"/>
    <n v="71.3"/>
    <n v="27.2"/>
    <n v="6.7"/>
    <n v="22517.531556800001"/>
    <n v="19.2"/>
    <n v="-1.1609723163625427"/>
    <n v="2.2883454897853768"/>
    <n v="1.1873579799149956"/>
    <n v="-1.2229388663959742"/>
    <n v="1.5149529754275435"/>
    <n v="1.4726314699152305"/>
    <n v="64.081235788078772"/>
    <n v="21.34376618693091"/>
    <n v="19.695337864142132"/>
    <n v="2.6657311306925844"/>
    <n v="2.6657311306925844"/>
    <x v="3"/>
  </r>
  <r>
    <n v="24510260303"/>
    <x v="189"/>
    <n v="34.1"/>
    <n v="17.100000000000001"/>
    <n v="58.5"/>
    <n v="1655.28393013"/>
    <n v="14.2"/>
    <n v="-1.1684524243518932"/>
    <n v="0.18946776865180262"/>
    <n v="0.11010614785165862"/>
    <n v="1.0210009137896661"/>
    <n v="-1.4832516499820132"/>
    <n v="0.66760377515207303"/>
    <n v="33.061803339594491"/>
    <n v="5.2033338219996059"/>
    <n v="3.7395133588619975"/>
    <n v="11.277419376148607"/>
    <n v="3.7395133588619975"/>
    <x v="2"/>
  </r>
  <r>
    <n v="24510250204"/>
    <x v="190"/>
    <n v="67.3"/>
    <n v="24.2"/>
    <n v="5.2"/>
    <n v="12398.5572588"/>
    <n v="16.7"/>
    <n v="-1.2211854933446891"/>
    <n v="2.0626597133194009"/>
    <n v="0.86738218821301416"/>
    <n v="-1.2879178175596508"/>
    <n v="6.0711031434922624E-2"/>
    <n v="1.0701176225336517"/>
    <n v="52.9707589008013"/>
    <n v="14.658757910485392"/>
    <n v="12.232573600800377"/>
    <n v="2.0619591804793984"/>
    <n v="2.0619591804793984"/>
    <x v="3"/>
  </r>
  <r>
    <n v="24510180100"/>
    <x v="191"/>
    <n v="63.5"/>
    <n v="33.5"/>
    <n v="8.5"/>
    <n v="16680.567139300001"/>
    <n v="21.1"/>
    <n v="-1.2544905895506653"/>
    <n v="1.8482582256767242"/>
    <n v="1.8593071424891563"/>
    <n v="-1.1449641249995619"/>
    <n v="0.6760973531537855"/>
    <n v="1.7785419939252307"/>
    <n v="63.463043475173606"/>
    <n v="21.166837314161643"/>
    <n v="18.512421361561035"/>
    <n v="2.8799867698411079"/>
    <n v="2.8799867698411079"/>
    <x v="3"/>
  </r>
  <r>
    <n v="24510280500"/>
    <x v="192"/>
    <n v="80.400000000000006"/>
    <n v="38"/>
    <n v="28.2"/>
    <n v="9968.5410931999995"/>
    <n v="17.3"/>
    <n v="-1.2862725868447831"/>
    <n v="2.8017806312454718"/>
    <n v="2.3392708300421283"/>
    <n v="-0.29157389971660602"/>
    <n v="-0.2885171935338961"/>
    <n v="1.166720945905231"/>
    <n v="66.460532527088532"/>
    <n v="22.438283012799076"/>
    <n v="21.116896284441925"/>
    <n v="8.0955464847910488"/>
    <n v="8.0955464847910488"/>
    <x v="3"/>
  </r>
  <r>
    <n v="24510170200"/>
    <x v="193"/>
    <n v="74.900000000000006"/>
    <n v="27.3"/>
    <n v="19"/>
    <n v="16489.278037"/>
    <n v="13.6"/>
    <n v="-1.2863064334872687"/>
    <n v="2.4914626886047553"/>
    <n v="1.1980238396383951"/>
    <n v="-0.69011146685382396"/>
    <n v="0.6486063616954576"/>
    <n v="0.5710004517804943"/>
    <n v="56.818176593568793"/>
    <n v="15.790348426954884"/>
    <n v="14.754985556763152"/>
    <n v="3.2660934039459635"/>
    <n v="3.2660934039459635"/>
    <x v="3"/>
  </r>
  <r>
    <n v="24510100200"/>
    <x v="194"/>
    <n v="76.900000000000006"/>
    <n v="38.200000000000003"/>
    <n v="7.4"/>
    <n v="23506.923795800001"/>
    <n v="15.4"/>
    <n v="-1.3055651730616595"/>
    <n v="2.604305576837743"/>
    <n v="2.3606025494889273"/>
    <n v="-1.1926153558529249"/>
    <n v="1.6571428506700325"/>
    <n v="0.86081042189523105"/>
    <n v="73.402087663823764"/>
    <n v="27.622203048272851"/>
    <n v="26.253005271511409"/>
    <n v="6.5048442459381794"/>
    <n v="6.50484424593817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CBCA9-CA83-4FD1-B814-76ADCFFD194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9">
    <pivotField showAll="0"/>
    <pivotField dataField="1" showAll="0">
      <items count="196"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n="Upper class" x="0"/>
        <item n="Upper middle class" x="1"/>
        <item n="Middle class" x="2"/>
        <item n="Lower class"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ianHouseholdIncome" fld="1" subtotal="count" baseField="1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F1D3-80DE-4C81-A22C-67E49A6141CE}">
  <dimension ref="A3:B8"/>
  <sheetViews>
    <sheetView tabSelected="1" workbookViewId="0">
      <selection activeCell="W10" sqref="W10"/>
    </sheetView>
  </sheetViews>
  <sheetFormatPr defaultRowHeight="14.4" x14ac:dyDescent="0.3"/>
  <cols>
    <col min="1" max="1" width="12.5546875" bestFit="1" customWidth="1"/>
    <col min="2" max="2" width="31.109375" bestFit="1" customWidth="1"/>
    <col min="3" max="178" width="6" bestFit="1" customWidth="1"/>
    <col min="179" max="196" width="7" bestFit="1" customWidth="1"/>
    <col min="197" max="197" width="10.77734375" bestFit="1" customWidth="1"/>
  </cols>
  <sheetData>
    <row r="3" spans="1:2" x14ac:dyDescent="0.3">
      <c r="A3" s="1" t="s">
        <v>31</v>
      </c>
      <c r="B3" t="s">
        <v>33</v>
      </c>
    </row>
    <row r="4" spans="1:2" x14ac:dyDescent="0.3">
      <c r="A4" s="2" t="s">
        <v>27</v>
      </c>
      <c r="B4" s="3">
        <v>14</v>
      </c>
    </row>
    <row r="5" spans="1:2" x14ac:dyDescent="0.3">
      <c r="A5" s="2" t="s">
        <v>28</v>
      </c>
      <c r="B5" s="3">
        <v>65</v>
      </c>
    </row>
    <row r="6" spans="1:2" x14ac:dyDescent="0.3">
      <c r="A6" s="2" t="s">
        <v>35</v>
      </c>
      <c r="B6" s="3">
        <v>55</v>
      </c>
    </row>
    <row r="7" spans="1:2" x14ac:dyDescent="0.3">
      <c r="A7" s="2" t="s">
        <v>36</v>
      </c>
      <c r="B7" s="3">
        <v>64</v>
      </c>
    </row>
    <row r="8" spans="1:2" x14ac:dyDescent="0.3">
      <c r="A8" s="2" t="s">
        <v>32</v>
      </c>
      <c r="B8" s="3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1F8-91BC-41F4-8391-004E67164647}">
  <dimension ref="A4:AF215"/>
  <sheetViews>
    <sheetView workbookViewId="0">
      <selection activeCell="I242" sqref="I242"/>
    </sheetView>
  </sheetViews>
  <sheetFormatPr defaultRowHeight="14.4" x14ac:dyDescent="0.3"/>
  <cols>
    <col min="3" max="3" width="12" bestFit="1" customWidth="1"/>
    <col min="4" max="4" width="27.109375" customWidth="1"/>
    <col min="5" max="5" width="19.33203125" customWidth="1"/>
    <col min="6" max="6" width="22.33203125" customWidth="1"/>
    <col min="7" max="7" width="16.6640625" customWidth="1"/>
    <col min="8" max="8" width="21" customWidth="1"/>
    <col min="9" max="9" width="15.33203125" customWidth="1"/>
    <col min="10" max="10" width="23.88671875" customWidth="1"/>
    <col min="11" max="11" width="20" customWidth="1"/>
    <col min="12" max="12" width="18.88671875" customWidth="1"/>
    <col min="13" max="13" width="19.21875" customWidth="1"/>
    <col min="14" max="14" width="22.33203125" customWidth="1"/>
    <col min="15" max="15" width="14.44140625" customWidth="1"/>
    <col min="16" max="16" width="25.44140625" customWidth="1"/>
    <col min="17" max="17" width="17.5546875" customWidth="1"/>
    <col min="18" max="18" width="19.44140625" customWidth="1"/>
    <col min="19" max="19" width="16.109375" customWidth="1"/>
    <col min="20" max="20" width="12.109375" customWidth="1"/>
    <col min="25" max="29" width="23.21875" customWidth="1"/>
    <col min="30" max="30" width="16.21875" customWidth="1"/>
    <col min="31" max="31" width="20.5546875" customWidth="1"/>
    <col min="32" max="32" width="14.88671875" customWidth="1"/>
  </cols>
  <sheetData>
    <row r="4" spans="1:20" x14ac:dyDescent="0.3">
      <c r="D4" t="s">
        <v>18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</row>
    <row r="5" spans="1:20" x14ac:dyDescent="0.3">
      <c r="D5" t="s">
        <v>0</v>
      </c>
      <c r="E5" t="s">
        <v>10</v>
      </c>
      <c r="F5" t="s">
        <v>9</v>
      </c>
      <c r="G5" t="s">
        <v>11</v>
      </c>
      <c r="H5" t="s">
        <v>12</v>
      </c>
      <c r="I5" t="s">
        <v>13</v>
      </c>
      <c r="J5" t="s">
        <v>14</v>
      </c>
    </row>
    <row r="6" spans="1:20" x14ac:dyDescent="0.3">
      <c r="D6">
        <v>24510271300</v>
      </c>
      <c r="E6">
        <f t="shared" ref="E6:J9" si="0">VLOOKUP($D6,lookup,E$4,0)</f>
        <v>3.4789285154387519</v>
      </c>
      <c r="F6">
        <f t="shared" si="0"/>
        <v>-1.6273027318993019</v>
      </c>
      <c r="G6">
        <f t="shared" si="0"/>
        <v>-1.5964314078922419</v>
      </c>
      <c r="H6">
        <f t="shared" si="0"/>
        <v>0.30623245098922092</v>
      </c>
      <c r="I6">
        <f t="shared" si="0"/>
        <v>-1.3591267227643431</v>
      </c>
      <c r="J6">
        <f t="shared" si="0"/>
        <v>-1.5059710007084519</v>
      </c>
    </row>
    <row r="7" spans="1:20" x14ac:dyDescent="0.3">
      <c r="D7">
        <v>24510120500</v>
      </c>
      <c r="E7">
        <f t="shared" si="0"/>
        <v>0.30810735408887746</v>
      </c>
      <c r="F7">
        <f t="shared" si="0"/>
        <v>7.0982736007165287E-2</v>
      </c>
      <c r="G7">
        <f t="shared" si="0"/>
        <v>-0.68983333140329484</v>
      </c>
      <c r="H7">
        <f t="shared" si="0"/>
        <v>0.56614825564392823</v>
      </c>
      <c r="I7">
        <f t="shared" si="0"/>
        <v>-0.48395265867577553</v>
      </c>
      <c r="J7">
        <f t="shared" si="0"/>
        <v>-0.41113333583055778</v>
      </c>
    </row>
    <row r="8" spans="1:20" x14ac:dyDescent="0.3">
      <c r="D8">
        <v>24510090500</v>
      </c>
      <c r="E8">
        <f t="shared" si="0"/>
        <v>-0.31649858634312206</v>
      </c>
      <c r="F8">
        <f t="shared" si="0"/>
        <v>-0.26754592869179827</v>
      </c>
      <c r="G8">
        <f t="shared" si="0"/>
        <v>-0.61517231333949918</v>
      </c>
      <c r="H8">
        <f t="shared" si="0"/>
        <v>-1.3345845188495354E-3</v>
      </c>
      <c r="I8">
        <f t="shared" si="0"/>
        <v>-0.73533709664715929</v>
      </c>
      <c r="J8">
        <f t="shared" si="0"/>
        <v>-0.15352447350634746</v>
      </c>
    </row>
    <row r="9" spans="1:20" x14ac:dyDescent="0.3">
      <c r="D9">
        <v>24510080102</v>
      </c>
      <c r="E9">
        <f t="shared" si="0"/>
        <v>-0.60707201208327144</v>
      </c>
      <c r="F9">
        <f t="shared" si="0"/>
        <v>1.0696422968691079</v>
      </c>
      <c r="G9">
        <f t="shared" si="0"/>
        <v>0.6647308534684262</v>
      </c>
      <c r="H9">
        <f t="shared" si="0"/>
        <v>-1.0496616632928357</v>
      </c>
      <c r="I9">
        <f t="shared" si="0"/>
        <v>0.83170128353000206</v>
      </c>
      <c r="J9">
        <f t="shared" si="0"/>
        <v>1.1506203920099676</v>
      </c>
    </row>
    <row r="11" spans="1:20" x14ac:dyDescent="0.3">
      <c r="A11" t="s">
        <v>15</v>
      </c>
      <c r="B11">
        <f>_xlfn.QUARTILE.EXC(D18:D215,1)</f>
        <v>33700.75</v>
      </c>
    </row>
    <row r="12" spans="1:20" x14ac:dyDescent="0.3">
      <c r="A12" t="s">
        <v>16</v>
      </c>
      <c r="B12">
        <f>_xlfn.QUARTILE.EXC(D18:D215,2)</f>
        <v>42251</v>
      </c>
    </row>
    <row r="13" spans="1:20" x14ac:dyDescent="0.3">
      <c r="A13" t="s">
        <v>17</v>
      </c>
      <c r="B13">
        <f>_xlfn.QUARTILE.EXC(D18:D215,3)</f>
        <v>60862.25</v>
      </c>
    </row>
    <row r="15" spans="1:20" x14ac:dyDescent="0.3">
      <c r="C15" t="s">
        <v>7</v>
      </c>
      <c r="D15">
        <f>AVERAGE(D18:D215)</f>
        <v>51646.959595959597</v>
      </c>
      <c r="E15">
        <f>AVERAGE(E18:E215)</f>
        <v>30.741919191919184</v>
      </c>
      <c r="F15">
        <f t="shared" ref="F15:I15" si="1">AVERAGE(F18:F215)</f>
        <v>16.067676767676765</v>
      </c>
      <c r="G15">
        <f t="shared" si="1"/>
        <v>34.93080808080807</v>
      </c>
      <c r="H15">
        <f t="shared" si="1"/>
        <v>11976.114920898233</v>
      </c>
      <c r="I15">
        <f t="shared" si="1"/>
        <v>10.053535353535352</v>
      </c>
      <c r="S15" t="s">
        <v>34</v>
      </c>
      <c r="T15">
        <f>SUM(T18:T215)</f>
        <v>700.43674752517859</v>
      </c>
    </row>
    <row r="16" spans="1:20" x14ac:dyDescent="0.3">
      <c r="C16" t="s">
        <v>8</v>
      </c>
      <c r="D16">
        <f>STDEV(D18:D215)</f>
        <v>29545.028001553364</v>
      </c>
      <c r="E16">
        <f>STDEV(E18:E215)</f>
        <v>17.723757618385129</v>
      </c>
      <c r="F16">
        <f t="shared" ref="F16:H16" si="2">STDEV(F18:F215)</f>
        <v>9.3757092811387945</v>
      </c>
      <c r="G16">
        <f t="shared" si="2"/>
        <v>23.084398457303791</v>
      </c>
      <c r="H16">
        <f t="shared" si="2"/>
        <v>6958.2467620335301</v>
      </c>
      <c r="I16">
        <f>STDEV(I18:I215)</f>
        <v>6.2109664456587685</v>
      </c>
    </row>
    <row r="17" spans="2:32" x14ac:dyDescent="0.3">
      <c r="C17" t="s">
        <v>0</v>
      </c>
      <c r="D17" t="s">
        <v>3</v>
      </c>
      <c r="E17" t="s">
        <v>4</v>
      </c>
      <c r="F17" t="s">
        <v>2</v>
      </c>
      <c r="G17" t="s">
        <v>1</v>
      </c>
      <c r="H17" t="s">
        <v>5</v>
      </c>
      <c r="I17" t="s">
        <v>6</v>
      </c>
      <c r="J17" t="s">
        <v>10</v>
      </c>
      <c r="K17" t="s">
        <v>9</v>
      </c>
      <c r="L17" t="s">
        <v>11</v>
      </c>
      <c r="M17" t="s">
        <v>12</v>
      </c>
      <c r="N17" t="s">
        <v>13</v>
      </c>
      <c r="O17" t="s">
        <v>14</v>
      </c>
      <c r="P17" t="s">
        <v>19</v>
      </c>
      <c r="Q17" t="s">
        <v>20</v>
      </c>
      <c r="R17" t="s">
        <v>21</v>
      </c>
      <c r="S17" t="s">
        <v>22</v>
      </c>
      <c r="T17" t="s">
        <v>23</v>
      </c>
      <c r="U17" t="s">
        <v>24</v>
      </c>
      <c r="V17" t="s">
        <v>27</v>
      </c>
      <c r="W17" t="s">
        <v>28</v>
      </c>
      <c r="X17" t="s">
        <v>35</v>
      </c>
      <c r="Y17" t="s">
        <v>36</v>
      </c>
      <c r="Z17" t="s">
        <v>27</v>
      </c>
      <c r="AA17" t="s">
        <v>28</v>
      </c>
      <c r="AB17" t="s">
        <v>35</v>
      </c>
      <c r="AC17" t="s">
        <v>36</v>
      </c>
      <c r="AD17" t="s">
        <v>25</v>
      </c>
      <c r="AE17" t="s">
        <v>26</v>
      </c>
    </row>
    <row r="18" spans="2:32" x14ac:dyDescent="0.3">
      <c r="C18">
        <v>24510271102</v>
      </c>
      <c r="D18">
        <v>213200</v>
      </c>
      <c r="E18">
        <v>1.4</v>
      </c>
      <c r="F18">
        <v>7.2</v>
      </c>
      <c r="G18">
        <v>39.200000000000003</v>
      </c>
      <c r="H18">
        <v>9317.7933817899993</v>
      </c>
      <c r="I18">
        <v>3.3</v>
      </c>
      <c r="J18">
        <f>STANDARDIZE(D18,D$15,D$16)</f>
        <v>5.4680280010412092</v>
      </c>
      <c r="K18">
        <f>STANDARDIZE(E18,E$15,E$16)</f>
        <v>-1.6555134539575489</v>
      </c>
      <c r="L18">
        <f t="shared" ref="L18:O18" si="3">STANDARDIZE(F18,F$15,F$16)</f>
        <v>-0.94581396476488</v>
      </c>
      <c r="M18">
        <f t="shared" si="3"/>
        <v>0.18493840881702425</v>
      </c>
      <c r="N18">
        <f t="shared" si="3"/>
        <v>-0.38203898625914012</v>
      </c>
      <c r="O18">
        <f t="shared" si="3"/>
        <v>-1.0873565994316101</v>
      </c>
      <c r="P18">
        <f>SUMXMY2($E$6:$J$6,J18:O18)</f>
        <v>5.5252663722162945</v>
      </c>
      <c r="Q18">
        <f>SUMXMY2($E$7:$J$7,J18:O18)</f>
        <v>30.284081507642334</v>
      </c>
      <c r="R18">
        <f>SUMXMY2($E$8:$J$8,J18:O18)</f>
        <v>36.528085215266003</v>
      </c>
      <c r="S18">
        <f>SUMXMY2($E$9:$J$9,J18:O18)</f>
        <v>54.933112442050216</v>
      </c>
      <c r="T18">
        <f>MIN(P18:S18)</f>
        <v>5.5252663722162945</v>
      </c>
      <c r="U18">
        <f>MATCH(T18,P18:S18,0)</f>
        <v>1</v>
      </c>
      <c r="V18">
        <f xml:space="preserve"> IF(U18=1,E18,#N/A)</f>
        <v>1.4</v>
      </c>
      <c r="W18" t="e">
        <f>IF(U18=2,E18,#N/A)</f>
        <v>#N/A</v>
      </c>
      <c r="X18" t="e">
        <f>IF(U18=3,E18,#N/A)</f>
        <v>#N/A</v>
      </c>
      <c r="Y18" t="e">
        <f>IF(U18=4,E18,#N/A)</f>
        <v>#N/A</v>
      </c>
      <c r="Z18">
        <f>IF(U18=1,I18,#N/A)</f>
        <v>3.3</v>
      </c>
      <c r="AA18" t="e">
        <f>IF(U18=2,I18,#N/A)</f>
        <v>#N/A</v>
      </c>
      <c r="AB18" t="e">
        <f>IF(U18=3,I18,#N/A)</f>
        <v>#N/A</v>
      </c>
      <c r="AC18" t="e">
        <f>IF(U18=4,I18,#N/A)</f>
        <v>#N/A</v>
      </c>
      <c r="AD18">
        <v>1</v>
      </c>
      <c r="AE18">
        <v>24510271102</v>
      </c>
      <c r="AF18" t="s">
        <v>27</v>
      </c>
    </row>
    <row r="19" spans="2:32" x14ac:dyDescent="0.3">
      <c r="B19">
        <v>1</v>
      </c>
      <c r="C19">
        <v>24510271300</v>
      </c>
      <c r="D19">
        <v>154432</v>
      </c>
      <c r="E19">
        <v>1.9</v>
      </c>
      <c r="F19">
        <v>1.1000000000000001</v>
      </c>
      <c r="G19">
        <v>42</v>
      </c>
      <c r="H19">
        <v>2518.97580303</v>
      </c>
      <c r="I19">
        <v>0.7</v>
      </c>
      <c r="J19">
        <f t="shared" ref="J19:J82" si="4">STANDARDIZE(D19,D$15,D$16)</f>
        <v>3.4789285154387519</v>
      </c>
      <c r="K19">
        <f t="shared" ref="K19:K82" si="5">STANDARDIZE(E19,E$15,E$16)</f>
        <v>-1.6273027318993019</v>
      </c>
      <c r="L19">
        <f t="shared" ref="L19:L82" si="6">STANDARDIZE(F19,F$15,F$16)</f>
        <v>-1.5964314078922419</v>
      </c>
      <c r="M19">
        <f t="shared" ref="M19:M82" si="7">STANDARDIZE(G19,G$15,G$16)</f>
        <v>0.30623245098922092</v>
      </c>
      <c r="N19">
        <f t="shared" ref="N19:N82" si="8">STANDARDIZE(H19,H$15,H$16)</f>
        <v>-1.3591267227643431</v>
      </c>
      <c r="O19">
        <f t="shared" ref="O19:O82" si="9">STANDARDIZE(I19,I$15,I$16)</f>
        <v>-1.5059710007084519</v>
      </c>
      <c r="P19">
        <f t="shared" ref="P19:P82" si="10">SUMXMY2($E$6:$J$6,J19:O19)</f>
        <v>0</v>
      </c>
      <c r="Q19">
        <f>SUMXMY2($E$7:$J$7,J19:O19)</f>
        <v>15.792355820457797</v>
      </c>
      <c r="R19">
        <f t="shared" ref="R19:R82" si="11">SUMXMY2($E$8:$J$8,J19:O19)</f>
        <v>19.529897447375589</v>
      </c>
      <c r="S19">
        <f t="shared" ref="S19:S82" si="12">SUMXMY2($E$9:$J$9,J19:O19)</f>
        <v>42.777421601484548</v>
      </c>
      <c r="T19">
        <f t="shared" ref="T19:T82" si="13">MIN(P19:S19)</f>
        <v>0</v>
      </c>
      <c r="U19">
        <f t="shared" ref="U19:U82" si="14">MATCH(T19,P19:S19,0)</f>
        <v>1</v>
      </c>
      <c r="V19">
        <f t="shared" ref="V19:V82" si="15" xml:space="preserve"> IF(U19=1,E19,#N/A)</f>
        <v>1.9</v>
      </c>
      <c r="W19" t="e">
        <f t="shared" ref="W19:W82" si="16">IF(U19=2,E19,#N/A)</f>
        <v>#N/A</v>
      </c>
      <c r="X19" t="e">
        <f t="shared" ref="X19:X82" si="17">IF(U19=3,E19,#N/A)</f>
        <v>#N/A</v>
      </c>
      <c r="Y19" t="e">
        <f t="shared" ref="Y19:Y82" si="18">IF(U19=4,E19,#N/A)</f>
        <v>#N/A</v>
      </c>
      <c r="Z19">
        <f t="shared" ref="Z19:Z82" si="19">IF(U19=1,I19,#N/A)</f>
        <v>0.7</v>
      </c>
      <c r="AA19" t="e">
        <f t="shared" ref="AA19:AA82" si="20">IF(U19=2,I19,#N/A)</f>
        <v>#N/A</v>
      </c>
      <c r="AB19" t="e">
        <f t="shared" ref="AB19:AB82" si="21">IF(U19=3,I19,#N/A)</f>
        <v>#N/A</v>
      </c>
      <c r="AC19" t="e">
        <f t="shared" ref="AC19:AC82" si="22">IF(U19=4,I19,#N/A)</f>
        <v>#N/A</v>
      </c>
      <c r="AD19">
        <v>1</v>
      </c>
      <c r="AE19">
        <v>24510271300</v>
      </c>
      <c r="AF19" t="s">
        <v>27</v>
      </c>
    </row>
    <row r="20" spans="2:32" x14ac:dyDescent="0.3">
      <c r="C20">
        <v>24510271200</v>
      </c>
      <c r="D20">
        <v>148788</v>
      </c>
      <c r="E20">
        <v>6.1</v>
      </c>
      <c r="F20">
        <v>3.6</v>
      </c>
      <c r="G20">
        <v>37.5</v>
      </c>
      <c r="H20">
        <v>4388.9108626099996</v>
      </c>
      <c r="I20">
        <v>2.7</v>
      </c>
      <c r="J20">
        <f t="shared" si="4"/>
        <v>3.287898065249188</v>
      </c>
      <c r="K20">
        <f t="shared" si="5"/>
        <v>-1.3903326666100275</v>
      </c>
      <c r="L20">
        <f t="shared" si="6"/>
        <v>-1.3297849148072576</v>
      </c>
      <c r="M20">
        <f t="shared" si="7"/>
        <v>0.11129559749819037</v>
      </c>
      <c r="N20">
        <f t="shared" si="8"/>
        <v>-1.0903901970948344</v>
      </c>
      <c r="O20">
        <f t="shared" si="9"/>
        <v>-1.183959922803189</v>
      </c>
      <c r="P20">
        <f t="shared" si="10"/>
        <v>0.37765862838896236</v>
      </c>
      <c r="Q20">
        <f t="shared" ref="Q20:Q82" si="23">SUMXMY2($E$7:$J$7,J20:O20)</f>
        <v>12.596051779502531</v>
      </c>
      <c r="R20">
        <f t="shared" si="11"/>
        <v>15.963541928237715</v>
      </c>
      <c r="S20">
        <f t="shared" si="12"/>
        <v>35.692884541746821</v>
      </c>
      <c r="T20">
        <f t="shared" si="13"/>
        <v>0.37765862838896236</v>
      </c>
      <c r="U20">
        <f t="shared" si="14"/>
        <v>1</v>
      </c>
      <c r="V20">
        <f t="shared" si="15"/>
        <v>6.1</v>
      </c>
      <c r="W20" t="e">
        <f t="shared" si="16"/>
        <v>#N/A</v>
      </c>
      <c r="X20" t="e">
        <f t="shared" si="17"/>
        <v>#N/A</v>
      </c>
      <c r="Y20" t="e">
        <f t="shared" si="18"/>
        <v>#N/A</v>
      </c>
      <c r="Z20">
        <f t="shared" si="19"/>
        <v>2.7</v>
      </c>
      <c r="AA20" t="e">
        <f t="shared" si="20"/>
        <v>#N/A</v>
      </c>
      <c r="AB20" t="e">
        <f t="shared" si="21"/>
        <v>#N/A</v>
      </c>
      <c r="AC20" t="e">
        <f t="shared" si="22"/>
        <v>#N/A</v>
      </c>
      <c r="AD20">
        <v>1</v>
      </c>
      <c r="AE20">
        <v>24510271200</v>
      </c>
      <c r="AF20" t="s">
        <v>27</v>
      </c>
    </row>
    <row r="21" spans="2:32" x14ac:dyDescent="0.3">
      <c r="C21">
        <v>24510010300</v>
      </c>
      <c r="D21">
        <v>138686</v>
      </c>
      <c r="E21">
        <v>5.5</v>
      </c>
      <c r="F21">
        <v>4.5</v>
      </c>
      <c r="G21">
        <v>37.700000000000003</v>
      </c>
      <c r="H21">
        <v>8356.3562048200001</v>
      </c>
      <c r="I21">
        <v>1.1000000000000001</v>
      </c>
      <c r="J21">
        <f t="shared" si="4"/>
        <v>2.9459792828581586</v>
      </c>
      <c r="K21">
        <f t="shared" si="5"/>
        <v>-1.4241855330799238</v>
      </c>
      <c r="L21">
        <f t="shared" si="6"/>
        <v>-1.2337921772966631</v>
      </c>
      <c r="M21">
        <f t="shared" si="7"/>
        <v>0.11995945765334741</v>
      </c>
      <c r="N21">
        <f t="shared" si="8"/>
        <v>-0.52021131757338934</v>
      </c>
      <c r="O21">
        <f t="shared" si="9"/>
        <v>-1.4415687851273993</v>
      </c>
      <c r="P21">
        <f t="shared" si="10"/>
        <v>1.1994230230161842</v>
      </c>
      <c r="Q21">
        <f t="shared" si="23"/>
        <v>10.751984040464409</v>
      </c>
      <c r="R21">
        <f t="shared" si="11"/>
        <v>14.084317051737546</v>
      </c>
      <c r="S21">
        <f t="shared" si="12"/>
        <v>32.362866425912372</v>
      </c>
      <c r="T21">
        <f t="shared" si="13"/>
        <v>1.1994230230161842</v>
      </c>
      <c r="U21">
        <f t="shared" si="14"/>
        <v>1</v>
      </c>
      <c r="V21">
        <f t="shared" si="15"/>
        <v>5.5</v>
      </c>
      <c r="W21" t="e">
        <f t="shared" si="16"/>
        <v>#N/A</v>
      </c>
      <c r="X21" t="e">
        <f t="shared" si="17"/>
        <v>#N/A</v>
      </c>
      <c r="Y21" t="e">
        <f t="shared" si="18"/>
        <v>#N/A</v>
      </c>
      <c r="Z21">
        <f t="shared" si="19"/>
        <v>1.1000000000000001</v>
      </c>
      <c r="AA21" t="e">
        <f t="shared" si="20"/>
        <v>#N/A</v>
      </c>
      <c r="AB21" t="e">
        <f t="shared" si="21"/>
        <v>#N/A</v>
      </c>
      <c r="AC21" t="e">
        <f t="shared" si="22"/>
        <v>#N/A</v>
      </c>
      <c r="AD21">
        <v>1</v>
      </c>
      <c r="AE21">
        <v>24510010300</v>
      </c>
      <c r="AF21" t="s">
        <v>27</v>
      </c>
    </row>
    <row r="22" spans="2:32" x14ac:dyDescent="0.3">
      <c r="C22">
        <v>24510240200</v>
      </c>
      <c r="D22">
        <v>136913</v>
      </c>
      <c r="E22">
        <v>4.0999999999999996</v>
      </c>
      <c r="F22">
        <v>1.2</v>
      </c>
      <c r="G22">
        <v>30.3</v>
      </c>
      <c r="H22">
        <v>15369.859729</v>
      </c>
      <c r="I22">
        <v>2.6</v>
      </c>
      <c r="J22">
        <f t="shared" si="4"/>
        <v>2.8859691857309269</v>
      </c>
      <c r="K22">
        <f t="shared" si="5"/>
        <v>-1.5031755548430152</v>
      </c>
      <c r="L22">
        <f t="shared" si="6"/>
        <v>-1.5857655481688426</v>
      </c>
      <c r="M22">
        <f t="shared" si="7"/>
        <v>-0.20060336808745841</v>
      </c>
      <c r="N22">
        <f t="shared" si="8"/>
        <v>0.48772987279197227</v>
      </c>
      <c r="O22">
        <f t="shared" si="9"/>
        <v>-1.2000604766984522</v>
      </c>
      <c r="P22">
        <f t="shared" si="10"/>
        <v>4.1284651640842194</v>
      </c>
      <c r="Q22">
        <f t="shared" si="23"/>
        <v>12.080521512779971</v>
      </c>
      <c r="R22">
        <f t="shared" si="11"/>
        <v>15.355470097507249</v>
      </c>
      <c r="S22">
        <f t="shared" si="12"/>
        <v>30.250379428072073</v>
      </c>
      <c r="T22">
        <f t="shared" si="13"/>
        <v>4.1284651640842194</v>
      </c>
      <c r="U22">
        <f t="shared" si="14"/>
        <v>1</v>
      </c>
      <c r="V22">
        <f t="shared" si="15"/>
        <v>4.0999999999999996</v>
      </c>
      <c r="W22" t="e">
        <f t="shared" si="16"/>
        <v>#N/A</v>
      </c>
      <c r="X22" t="e">
        <f t="shared" si="17"/>
        <v>#N/A</v>
      </c>
      <c r="Y22" t="e">
        <f t="shared" si="18"/>
        <v>#N/A</v>
      </c>
      <c r="Z22">
        <f t="shared" si="19"/>
        <v>2.6</v>
      </c>
      <c r="AA22" t="e">
        <f t="shared" si="20"/>
        <v>#N/A</v>
      </c>
      <c r="AB22" t="e">
        <f t="shared" si="21"/>
        <v>#N/A</v>
      </c>
      <c r="AC22" t="e">
        <f t="shared" si="22"/>
        <v>#N/A</v>
      </c>
      <c r="AD22">
        <v>1</v>
      </c>
      <c r="AE22">
        <v>24510240200</v>
      </c>
      <c r="AF22" t="s">
        <v>27</v>
      </c>
    </row>
    <row r="23" spans="2:32" x14ac:dyDescent="0.3">
      <c r="C23">
        <v>24510240100</v>
      </c>
      <c r="D23">
        <v>129508</v>
      </c>
      <c r="E23">
        <v>4.8</v>
      </c>
      <c r="F23">
        <v>6.4</v>
      </c>
      <c r="G23">
        <v>20.3</v>
      </c>
      <c r="H23">
        <v>3713.6409917699998</v>
      </c>
      <c r="I23">
        <v>1.8</v>
      </c>
      <c r="J23">
        <f t="shared" si="4"/>
        <v>2.6353347981239605</v>
      </c>
      <c r="K23">
        <f t="shared" si="5"/>
        <v>-1.4636805439614695</v>
      </c>
      <c r="L23">
        <f t="shared" si="6"/>
        <v>-1.0311408425520749</v>
      </c>
      <c r="M23">
        <f t="shared" si="7"/>
        <v>-0.63379637584530402</v>
      </c>
      <c r="N23">
        <f t="shared" si="8"/>
        <v>-1.1874361763384123</v>
      </c>
      <c r="O23">
        <f t="shared" si="9"/>
        <v>-1.3288649078605572</v>
      </c>
      <c r="P23">
        <f t="shared" si="10"/>
        <v>2.0024744106769323</v>
      </c>
      <c r="Q23">
        <f t="shared" si="23"/>
        <v>10.66465719288421</v>
      </c>
      <c r="R23">
        <f t="shared" si="11"/>
        <v>12.302914796769478</v>
      </c>
      <c r="S23">
        <f t="shared" si="12"/>
        <v>30.204614719537314</v>
      </c>
      <c r="T23">
        <f t="shared" si="13"/>
        <v>2.0024744106769323</v>
      </c>
      <c r="U23">
        <f t="shared" si="14"/>
        <v>1</v>
      </c>
      <c r="V23">
        <f t="shared" si="15"/>
        <v>4.8</v>
      </c>
      <c r="W23" t="e">
        <f t="shared" si="16"/>
        <v>#N/A</v>
      </c>
      <c r="X23" t="e">
        <f t="shared" si="17"/>
        <v>#N/A</v>
      </c>
      <c r="Y23" t="e">
        <f t="shared" si="18"/>
        <v>#N/A</v>
      </c>
      <c r="Z23">
        <f t="shared" si="19"/>
        <v>1.8</v>
      </c>
      <c r="AA23" t="e">
        <f t="shared" si="20"/>
        <v>#N/A</v>
      </c>
      <c r="AB23" t="e">
        <f t="shared" si="21"/>
        <v>#N/A</v>
      </c>
      <c r="AC23" t="e">
        <f t="shared" si="22"/>
        <v>#N/A</v>
      </c>
      <c r="AD23">
        <v>1</v>
      </c>
      <c r="AE23">
        <v>24510240100</v>
      </c>
      <c r="AF23" t="s">
        <v>27</v>
      </c>
    </row>
    <row r="24" spans="2:32" x14ac:dyDescent="0.3">
      <c r="C24">
        <v>24510271400</v>
      </c>
      <c r="D24">
        <v>122344</v>
      </c>
      <c r="E24">
        <v>11.3</v>
      </c>
      <c r="F24">
        <v>1.4</v>
      </c>
      <c r="G24">
        <v>46.9</v>
      </c>
      <c r="H24">
        <v>5613.6654375799999</v>
      </c>
      <c r="I24">
        <v>3.3</v>
      </c>
      <c r="J24">
        <f t="shared" si="4"/>
        <v>2.3928574513560594</v>
      </c>
      <c r="K24">
        <f t="shared" si="5"/>
        <v>-1.0969411572042589</v>
      </c>
      <c r="L24">
        <f t="shared" si="6"/>
        <v>-1.5644338287220438</v>
      </c>
      <c r="M24">
        <f t="shared" si="7"/>
        <v>0.51849702479056514</v>
      </c>
      <c r="N24">
        <f t="shared" si="8"/>
        <v>-0.91437537369813304</v>
      </c>
      <c r="O24">
        <f t="shared" si="9"/>
        <v>-1.0873565994316101</v>
      </c>
      <c r="P24">
        <f t="shared" si="10"/>
        <v>1.8799556299671196</v>
      </c>
      <c r="Q24">
        <f t="shared" si="23"/>
        <v>7.1199674739441736</v>
      </c>
      <c r="R24">
        <f t="shared" si="11"/>
        <v>10.103926054779302</v>
      </c>
      <c r="S24">
        <f t="shared" si="12"/>
        <v>29.179282207551534</v>
      </c>
      <c r="T24">
        <f t="shared" si="13"/>
        <v>1.8799556299671196</v>
      </c>
      <c r="U24">
        <f t="shared" si="14"/>
        <v>1</v>
      </c>
      <c r="V24">
        <f t="shared" si="15"/>
        <v>11.3</v>
      </c>
      <c r="W24" t="e">
        <f t="shared" si="16"/>
        <v>#N/A</v>
      </c>
      <c r="X24" t="e">
        <f t="shared" si="17"/>
        <v>#N/A</v>
      </c>
      <c r="Y24" t="e">
        <f t="shared" si="18"/>
        <v>#N/A</v>
      </c>
      <c r="Z24">
        <f t="shared" si="19"/>
        <v>3.3</v>
      </c>
      <c r="AA24" t="e">
        <f t="shared" si="20"/>
        <v>#N/A</v>
      </c>
      <c r="AB24" t="e">
        <f t="shared" si="21"/>
        <v>#N/A</v>
      </c>
      <c r="AC24" t="e">
        <f t="shared" si="22"/>
        <v>#N/A</v>
      </c>
      <c r="AD24">
        <v>1</v>
      </c>
      <c r="AE24">
        <v>24510271400</v>
      </c>
      <c r="AF24" t="s">
        <v>27</v>
      </c>
    </row>
    <row r="25" spans="2:32" x14ac:dyDescent="0.3">
      <c r="C25">
        <v>24510261100</v>
      </c>
      <c r="D25">
        <v>121000</v>
      </c>
      <c r="E25">
        <v>8.4</v>
      </c>
      <c r="F25">
        <v>4.8</v>
      </c>
      <c r="G25">
        <v>39.299999999999997</v>
      </c>
      <c r="H25">
        <v>22993.517972900001</v>
      </c>
      <c r="I25">
        <v>5.3</v>
      </c>
      <c r="J25">
        <f t="shared" si="4"/>
        <v>2.3473675638552138</v>
      </c>
      <c r="K25">
        <f t="shared" si="5"/>
        <v>-1.2605633451420912</v>
      </c>
      <c r="L25">
        <f t="shared" si="6"/>
        <v>-1.2017945981264648</v>
      </c>
      <c r="M25">
        <f t="shared" si="7"/>
        <v>0.18927033889460246</v>
      </c>
      <c r="N25">
        <f t="shared" si="8"/>
        <v>1.5833590599454337</v>
      </c>
      <c r="O25">
        <f t="shared" si="9"/>
        <v>-0.76534552152634705</v>
      </c>
      <c r="P25">
        <f t="shared" si="10"/>
        <v>10.79109499409833</v>
      </c>
      <c r="Q25">
        <f t="shared" si="23"/>
        <v>10.734982486562256</v>
      </c>
      <c r="R25">
        <f t="shared" si="11"/>
        <v>14.213399258781799</v>
      </c>
      <c r="S25">
        <f t="shared" si="12"/>
        <v>23.413356104106921</v>
      </c>
      <c r="T25">
        <f t="shared" si="13"/>
        <v>10.734982486562256</v>
      </c>
      <c r="U25">
        <f t="shared" si="14"/>
        <v>2</v>
      </c>
      <c r="V25" t="e">
        <f t="shared" si="15"/>
        <v>#N/A</v>
      </c>
      <c r="W25">
        <f t="shared" si="16"/>
        <v>8.4</v>
      </c>
      <c r="X25" t="e">
        <f t="shared" si="17"/>
        <v>#N/A</v>
      </c>
      <c r="Y25" t="e">
        <f t="shared" si="18"/>
        <v>#N/A</v>
      </c>
      <c r="Z25" t="e">
        <f t="shared" si="19"/>
        <v>#N/A</v>
      </c>
      <c r="AA25">
        <f t="shared" si="20"/>
        <v>5.3</v>
      </c>
      <c r="AB25" t="e">
        <f t="shared" si="21"/>
        <v>#N/A</v>
      </c>
      <c r="AC25" t="e">
        <f t="shared" si="22"/>
        <v>#N/A</v>
      </c>
      <c r="AD25">
        <v>1</v>
      </c>
      <c r="AE25">
        <v>24510240300</v>
      </c>
      <c r="AF25" t="s">
        <v>27</v>
      </c>
    </row>
    <row r="26" spans="2:32" x14ac:dyDescent="0.3">
      <c r="C26">
        <v>24510240300</v>
      </c>
      <c r="D26">
        <v>116406</v>
      </c>
      <c r="E26">
        <v>9.6999999999999993</v>
      </c>
      <c r="F26">
        <v>1.2</v>
      </c>
      <c r="G26">
        <v>24.4</v>
      </c>
      <c r="H26">
        <v>27650.781350900001</v>
      </c>
      <c r="I26">
        <v>0.5</v>
      </c>
      <c r="J26">
        <f t="shared" si="4"/>
        <v>2.191876088275686</v>
      </c>
      <c r="K26">
        <f t="shared" si="5"/>
        <v>-1.1872154677906492</v>
      </c>
      <c r="L26">
        <f t="shared" si="6"/>
        <v>-1.5857655481688426</v>
      </c>
      <c r="M26">
        <f t="shared" si="7"/>
        <v>-0.45618724266458738</v>
      </c>
      <c r="N26">
        <f t="shared" si="8"/>
        <v>2.2526746989669686</v>
      </c>
      <c r="O26">
        <f t="shared" si="9"/>
        <v>-1.5381721084989781</v>
      </c>
      <c r="P26">
        <f t="shared" si="10"/>
        <v>15.477724721495047</v>
      </c>
      <c r="Q26">
        <f t="shared" si="23"/>
        <v>15.738857461776615</v>
      </c>
      <c r="R26">
        <f t="shared" si="11"/>
        <v>19.132141301353883</v>
      </c>
      <c r="S26">
        <f t="shared" si="12"/>
        <v>27.593233938302131</v>
      </c>
      <c r="T26">
        <f t="shared" si="13"/>
        <v>15.477724721495047</v>
      </c>
      <c r="U26">
        <f t="shared" si="14"/>
        <v>1</v>
      </c>
      <c r="V26">
        <f t="shared" si="15"/>
        <v>9.6999999999999993</v>
      </c>
      <c r="W26" t="e">
        <f t="shared" si="16"/>
        <v>#N/A</v>
      </c>
      <c r="X26" t="e">
        <f t="shared" si="17"/>
        <v>#N/A</v>
      </c>
      <c r="Y26" t="e">
        <f t="shared" si="18"/>
        <v>#N/A</v>
      </c>
      <c r="Z26">
        <f t="shared" si="19"/>
        <v>0.5</v>
      </c>
      <c r="AA26" t="e">
        <f t="shared" si="20"/>
        <v>#N/A</v>
      </c>
      <c r="AB26" t="e">
        <f t="shared" si="21"/>
        <v>#N/A</v>
      </c>
      <c r="AC26" t="e">
        <f t="shared" si="22"/>
        <v>#N/A</v>
      </c>
      <c r="AD26">
        <v>1</v>
      </c>
      <c r="AE26">
        <v>24510010400</v>
      </c>
      <c r="AF26" t="s">
        <v>27</v>
      </c>
    </row>
    <row r="27" spans="2:32" x14ac:dyDescent="0.3">
      <c r="C27">
        <v>24510010400</v>
      </c>
      <c r="D27">
        <v>114453</v>
      </c>
      <c r="E27">
        <v>2</v>
      </c>
      <c r="F27">
        <v>3.7</v>
      </c>
      <c r="G27">
        <v>37.200000000000003</v>
      </c>
      <c r="H27">
        <v>19890.498302</v>
      </c>
      <c r="I27">
        <v>4.3</v>
      </c>
      <c r="J27">
        <f t="shared" si="4"/>
        <v>2.1257735955010197</v>
      </c>
      <c r="K27">
        <f t="shared" si="5"/>
        <v>-1.6216605874876524</v>
      </c>
      <c r="L27">
        <f t="shared" si="6"/>
        <v>-1.3191190550838583</v>
      </c>
      <c r="M27">
        <f t="shared" si="7"/>
        <v>9.8299807265455133E-2</v>
      </c>
      <c r="N27">
        <f t="shared" si="8"/>
        <v>1.1374105650126165</v>
      </c>
      <c r="O27">
        <f t="shared" si="9"/>
        <v>-0.92635106047897853</v>
      </c>
      <c r="P27">
        <f t="shared" si="10"/>
        <v>8.5198559008636838</v>
      </c>
      <c r="Q27">
        <f t="shared" si="23"/>
        <v>9.6781026853403525</v>
      </c>
      <c r="R27">
        <f t="shared" si="11"/>
        <v>12.408232684398209</v>
      </c>
      <c r="S27">
        <f t="shared" si="12"/>
        <v>24.372300907027697</v>
      </c>
      <c r="T27">
        <f t="shared" si="13"/>
        <v>8.5198559008636838</v>
      </c>
      <c r="U27">
        <f t="shared" si="14"/>
        <v>1</v>
      </c>
      <c r="V27">
        <f t="shared" si="15"/>
        <v>2</v>
      </c>
      <c r="W27" t="e">
        <f t="shared" si="16"/>
        <v>#N/A</v>
      </c>
      <c r="X27" t="e">
        <f t="shared" si="17"/>
        <v>#N/A</v>
      </c>
      <c r="Y27" t="e">
        <f t="shared" si="18"/>
        <v>#N/A</v>
      </c>
      <c r="Z27">
        <f t="shared" si="19"/>
        <v>4.3</v>
      </c>
      <c r="AA27" t="e">
        <f t="shared" si="20"/>
        <v>#N/A</v>
      </c>
      <c r="AB27" t="e">
        <f t="shared" si="21"/>
        <v>#N/A</v>
      </c>
      <c r="AC27" t="e">
        <f t="shared" si="22"/>
        <v>#N/A</v>
      </c>
      <c r="AD27">
        <v>1</v>
      </c>
      <c r="AE27">
        <v>24510010100</v>
      </c>
      <c r="AF27" t="s">
        <v>27</v>
      </c>
    </row>
    <row r="28" spans="2:32" x14ac:dyDescent="0.3">
      <c r="C28">
        <v>24510010100</v>
      </c>
      <c r="D28">
        <v>109808</v>
      </c>
      <c r="E28">
        <v>6.7</v>
      </c>
      <c r="F28">
        <v>4.2</v>
      </c>
      <c r="G28">
        <v>27.5</v>
      </c>
      <c r="H28">
        <v>19906.4620249</v>
      </c>
      <c r="I28">
        <v>0.5</v>
      </c>
      <c r="J28">
        <f t="shared" si="4"/>
        <v>1.9685559411547187</v>
      </c>
      <c r="K28">
        <f t="shared" si="5"/>
        <v>-1.356479800140131</v>
      </c>
      <c r="L28">
        <f t="shared" si="6"/>
        <v>-1.2657897564668612</v>
      </c>
      <c r="M28">
        <f t="shared" si="7"/>
        <v>-0.32189741025965518</v>
      </c>
      <c r="N28">
        <f t="shared" si="8"/>
        <v>1.1397047812779986</v>
      </c>
      <c r="O28">
        <f t="shared" si="9"/>
        <v>-1.5381721084989781</v>
      </c>
      <c r="P28">
        <f t="shared" si="10"/>
        <v>9.1036371947032926</v>
      </c>
      <c r="Q28">
        <f t="shared" si="23"/>
        <v>9.8215695881103446</v>
      </c>
      <c r="R28">
        <f t="shared" si="11"/>
        <v>12.366345869638138</v>
      </c>
      <c r="S28">
        <f t="shared" si="12"/>
        <v>24.100949681893432</v>
      </c>
      <c r="T28">
        <f t="shared" si="13"/>
        <v>9.1036371947032926</v>
      </c>
      <c r="U28">
        <f t="shared" si="14"/>
        <v>1</v>
      </c>
      <c r="V28">
        <f t="shared" si="15"/>
        <v>6.7</v>
      </c>
      <c r="W28" t="e">
        <f t="shared" si="16"/>
        <v>#N/A</v>
      </c>
      <c r="X28" t="e">
        <f t="shared" si="17"/>
        <v>#N/A</v>
      </c>
      <c r="Y28" t="e">
        <f t="shared" si="18"/>
        <v>#N/A</v>
      </c>
      <c r="Z28">
        <f t="shared" si="19"/>
        <v>0.5</v>
      </c>
      <c r="AA28" t="e">
        <f t="shared" si="20"/>
        <v>#N/A</v>
      </c>
      <c r="AB28" t="e">
        <f t="shared" si="21"/>
        <v>#N/A</v>
      </c>
      <c r="AC28" t="e">
        <f t="shared" si="22"/>
        <v>#N/A</v>
      </c>
      <c r="AD28">
        <v>1</v>
      </c>
      <c r="AE28">
        <v>24510020300</v>
      </c>
      <c r="AF28" t="s">
        <v>27</v>
      </c>
    </row>
    <row r="29" spans="2:32" x14ac:dyDescent="0.3">
      <c r="C29">
        <v>24510230200</v>
      </c>
      <c r="D29">
        <v>109286</v>
      </c>
      <c r="E29">
        <v>23.5</v>
      </c>
      <c r="F29">
        <v>11.8</v>
      </c>
      <c r="G29">
        <v>27.7</v>
      </c>
      <c r="H29">
        <v>25854.064992299998</v>
      </c>
      <c r="I29">
        <v>1.2</v>
      </c>
      <c r="J29">
        <f t="shared" si="4"/>
        <v>1.9508879937771582</v>
      </c>
      <c r="K29">
        <f t="shared" si="5"/>
        <v>-0.40859953898303308</v>
      </c>
      <c r="L29">
        <f t="shared" si="6"/>
        <v>-0.45518441748850846</v>
      </c>
      <c r="M29">
        <f t="shared" si="7"/>
        <v>-0.31323355010449833</v>
      </c>
      <c r="N29">
        <f t="shared" si="8"/>
        <v>1.9944607522579394</v>
      </c>
      <c r="O29">
        <f t="shared" si="9"/>
        <v>-1.4254682312321363</v>
      </c>
      <c r="P29">
        <f t="shared" si="10"/>
        <v>16.759357776400449</v>
      </c>
      <c r="Q29">
        <f t="shared" si="23"/>
        <v>10.928508177227584</v>
      </c>
      <c r="R29">
        <f t="shared" si="11"/>
        <v>14.35345233494246</v>
      </c>
      <c r="S29">
        <f t="shared" si="12"/>
        <v>18.513137073775546</v>
      </c>
      <c r="T29">
        <f t="shared" si="13"/>
        <v>10.928508177227584</v>
      </c>
      <c r="U29">
        <f t="shared" si="14"/>
        <v>2</v>
      </c>
      <c r="V29" t="e">
        <f t="shared" si="15"/>
        <v>#N/A</v>
      </c>
      <c r="W29">
        <f t="shared" si="16"/>
        <v>23.5</v>
      </c>
      <c r="X29" t="e">
        <f t="shared" si="17"/>
        <v>#N/A</v>
      </c>
      <c r="Y29" t="e">
        <f t="shared" si="18"/>
        <v>#N/A</v>
      </c>
      <c r="Z29" t="e">
        <f t="shared" si="19"/>
        <v>#N/A</v>
      </c>
      <c r="AA29">
        <f t="shared" si="20"/>
        <v>1.2</v>
      </c>
      <c r="AB29" t="e">
        <f t="shared" si="21"/>
        <v>#N/A</v>
      </c>
      <c r="AC29" t="e">
        <f t="shared" si="22"/>
        <v>#N/A</v>
      </c>
      <c r="AD29">
        <v>1</v>
      </c>
      <c r="AE29">
        <v>24510230300</v>
      </c>
      <c r="AF29" t="s">
        <v>27</v>
      </c>
    </row>
    <row r="30" spans="2:32" x14ac:dyDescent="0.3">
      <c r="C30">
        <v>24510020300</v>
      </c>
      <c r="D30">
        <v>108516</v>
      </c>
      <c r="E30">
        <v>12.4</v>
      </c>
      <c r="F30">
        <v>5</v>
      </c>
      <c r="G30">
        <v>44.1</v>
      </c>
      <c r="H30">
        <v>13068.625918399999</v>
      </c>
      <c r="I30">
        <v>1.9</v>
      </c>
      <c r="J30">
        <f t="shared" si="4"/>
        <v>1.924826079063132</v>
      </c>
      <c r="K30">
        <f t="shared" si="5"/>
        <v>-1.0348775686761156</v>
      </c>
      <c r="L30">
        <f t="shared" si="6"/>
        <v>-1.1804628786796663</v>
      </c>
      <c r="M30">
        <f t="shared" si="7"/>
        <v>0.39720298261836851</v>
      </c>
      <c r="N30">
        <f t="shared" si="8"/>
        <v>0.15700952191906489</v>
      </c>
      <c r="O30">
        <f t="shared" si="9"/>
        <v>-1.312764353965294</v>
      </c>
      <c r="P30">
        <f t="shared" si="10"/>
        <v>5.2835053324772616</v>
      </c>
      <c r="Q30">
        <f t="shared" si="23"/>
        <v>5.3297373169104505</v>
      </c>
      <c r="R30">
        <f t="shared" si="11"/>
        <v>8.2308393052747846</v>
      </c>
      <c r="S30">
        <f t="shared" si="12"/>
        <v>22.861142401060924</v>
      </c>
      <c r="T30">
        <f t="shared" si="13"/>
        <v>5.2835053324772616</v>
      </c>
      <c r="U30">
        <f t="shared" si="14"/>
        <v>1</v>
      </c>
      <c r="V30">
        <f t="shared" si="15"/>
        <v>12.4</v>
      </c>
      <c r="W30" t="e">
        <f t="shared" si="16"/>
        <v>#N/A</v>
      </c>
      <c r="X30" t="e">
        <f t="shared" si="17"/>
        <v>#N/A</v>
      </c>
      <c r="Y30" t="e">
        <f t="shared" si="18"/>
        <v>#N/A</v>
      </c>
      <c r="Z30">
        <f t="shared" si="19"/>
        <v>1.9</v>
      </c>
      <c r="AA30" t="e">
        <f t="shared" si="20"/>
        <v>#N/A</v>
      </c>
      <c r="AB30" t="e">
        <f t="shared" si="21"/>
        <v>#N/A</v>
      </c>
      <c r="AC30" t="e">
        <f t="shared" si="22"/>
        <v>#N/A</v>
      </c>
      <c r="AD30">
        <v>1</v>
      </c>
      <c r="AE30">
        <v>24510240400</v>
      </c>
      <c r="AF30" t="s">
        <v>27</v>
      </c>
    </row>
    <row r="31" spans="2:32" x14ac:dyDescent="0.3">
      <c r="C31">
        <v>24510010200</v>
      </c>
      <c r="D31">
        <v>107617</v>
      </c>
      <c r="E31">
        <v>7.8</v>
      </c>
      <c r="F31">
        <v>4.5</v>
      </c>
      <c r="G31">
        <v>66.3</v>
      </c>
      <c r="H31">
        <v>21944.2823804</v>
      </c>
      <c r="I31">
        <v>1.4</v>
      </c>
      <c r="J31">
        <f t="shared" si="4"/>
        <v>1.8943979474684443</v>
      </c>
      <c r="K31">
        <f t="shared" si="5"/>
        <v>-1.2944162116119877</v>
      </c>
      <c r="L31">
        <f t="shared" si="6"/>
        <v>-1.2337921772966631</v>
      </c>
      <c r="M31">
        <f t="shared" si="7"/>
        <v>1.3588914598407855</v>
      </c>
      <c r="N31">
        <f t="shared" si="8"/>
        <v>1.4325688352835297</v>
      </c>
      <c r="O31">
        <f t="shared" si="9"/>
        <v>-1.3932671234416099</v>
      </c>
      <c r="P31">
        <f t="shared" si="10"/>
        <v>11.667415009479816</v>
      </c>
      <c r="Q31">
        <f t="shared" si="23"/>
        <v>9.9426065602051725</v>
      </c>
      <c r="R31">
        <f t="shared" si="11"/>
        <v>14.412209456770006</v>
      </c>
      <c r="S31">
        <f t="shared" si="12"/>
        <v>28.084047941384384</v>
      </c>
      <c r="T31">
        <f t="shared" si="13"/>
        <v>9.9426065602051725</v>
      </c>
      <c r="U31">
        <f t="shared" si="14"/>
        <v>2</v>
      </c>
      <c r="V31" t="e">
        <f t="shared" si="15"/>
        <v>#N/A</v>
      </c>
      <c r="W31">
        <f t="shared" si="16"/>
        <v>7.8</v>
      </c>
      <c r="X31" t="e">
        <f t="shared" si="17"/>
        <v>#N/A</v>
      </c>
      <c r="Y31" t="e">
        <f t="shared" si="18"/>
        <v>#N/A</v>
      </c>
      <c r="Z31" t="e">
        <f t="shared" si="19"/>
        <v>#N/A</v>
      </c>
      <c r="AA31">
        <f t="shared" si="20"/>
        <v>1.4</v>
      </c>
      <c r="AB31" t="e">
        <f t="shared" si="21"/>
        <v>#N/A</v>
      </c>
      <c r="AC31" t="e">
        <f t="shared" si="22"/>
        <v>#N/A</v>
      </c>
      <c r="AD31">
        <v>1</v>
      </c>
      <c r="AE31">
        <v>24510271501</v>
      </c>
      <c r="AF31" t="s">
        <v>27</v>
      </c>
    </row>
    <row r="32" spans="2:32" x14ac:dyDescent="0.3">
      <c r="C32">
        <v>24510230300</v>
      </c>
      <c r="D32">
        <v>106806</v>
      </c>
      <c r="E32">
        <v>3.4</v>
      </c>
      <c r="F32">
        <v>5</v>
      </c>
      <c r="G32">
        <v>28.8</v>
      </c>
      <c r="H32">
        <v>2245.23677761</v>
      </c>
      <c r="I32">
        <v>1</v>
      </c>
      <c r="J32">
        <f t="shared" si="4"/>
        <v>1.8669483204125024</v>
      </c>
      <c r="K32">
        <f t="shared" si="5"/>
        <v>-1.542670565724561</v>
      </c>
      <c r="L32">
        <f t="shared" si="6"/>
        <v>-1.1804628786796663</v>
      </c>
      <c r="M32">
        <f t="shared" si="7"/>
        <v>-0.26558231925113523</v>
      </c>
      <c r="N32">
        <f t="shared" si="8"/>
        <v>-1.3984669523913822</v>
      </c>
      <c r="O32">
        <f t="shared" si="9"/>
        <v>-1.4576693390226625</v>
      </c>
      <c r="P32">
        <f t="shared" si="10"/>
        <v>3.1095254056573154</v>
      </c>
      <c r="Q32">
        <f t="shared" si="23"/>
        <v>7.897929237741824</v>
      </c>
      <c r="R32">
        <f t="shared" si="11"/>
        <v>8.9232985589943095</v>
      </c>
      <c r="S32">
        <f t="shared" si="12"/>
        <v>28.741301106109265</v>
      </c>
      <c r="T32">
        <f t="shared" si="13"/>
        <v>3.1095254056573154</v>
      </c>
      <c r="U32">
        <f t="shared" si="14"/>
        <v>1</v>
      </c>
      <c r="V32">
        <f t="shared" si="15"/>
        <v>3.4</v>
      </c>
      <c r="W32" t="e">
        <f t="shared" si="16"/>
        <v>#N/A</v>
      </c>
      <c r="X32" t="e">
        <f t="shared" si="17"/>
        <v>#N/A</v>
      </c>
      <c r="Y32" t="e">
        <f t="shared" si="18"/>
        <v>#N/A</v>
      </c>
      <c r="Z32">
        <f t="shared" si="19"/>
        <v>1</v>
      </c>
      <c r="AA32" t="e">
        <f t="shared" si="20"/>
        <v>#N/A</v>
      </c>
      <c r="AB32" t="e">
        <f t="shared" si="21"/>
        <v>#N/A</v>
      </c>
      <c r="AC32" t="e">
        <f t="shared" si="22"/>
        <v>#N/A</v>
      </c>
      <c r="AD32">
        <v>2</v>
      </c>
      <c r="AE32">
        <v>24510261100</v>
      </c>
      <c r="AF32" t="s">
        <v>28</v>
      </c>
    </row>
    <row r="33" spans="3:32" x14ac:dyDescent="0.3">
      <c r="C33">
        <v>24510260900</v>
      </c>
      <c r="D33">
        <v>104342</v>
      </c>
      <c r="E33">
        <v>6.9</v>
      </c>
      <c r="F33">
        <v>8.3000000000000007</v>
      </c>
      <c r="G33">
        <v>45.3</v>
      </c>
      <c r="H33">
        <v>12474.129821299999</v>
      </c>
      <c r="I33">
        <v>2.1</v>
      </c>
      <c r="J33">
        <f t="shared" si="4"/>
        <v>1.7835501933276183</v>
      </c>
      <c r="K33">
        <f t="shared" si="5"/>
        <v>-1.3451955113168321</v>
      </c>
      <c r="L33">
        <f t="shared" si="6"/>
        <v>-0.82848950780748665</v>
      </c>
      <c r="M33">
        <f t="shared" si="7"/>
        <v>0.4491861435493098</v>
      </c>
      <c r="N33">
        <f t="shared" si="8"/>
        <v>7.1571894104000153E-2</v>
      </c>
      <c r="O33">
        <f t="shared" si="9"/>
        <v>-1.2805632461747678</v>
      </c>
      <c r="P33">
        <f t="shared" si="10"/>
        <v>5.6617698472243863</v>
      </c>
      <c r="Q33">
        <f t="shared" si="23"/>
        <v>5.2799139687175209</v>
      </c>
      <c r="R33">
        <f t="shared" si="11"/>
        <v>7.7413251662562281</v>
      </c>
      <c r="S33">
        <f t="shared" si="12"/>
        <v>22.511218535498688</v>
      </c>
      <c r="T33">
        <f t="shared" si="13"/>
        <v>5.2799139687175209</v>
      </c>
      <c r="U33">
        <f t="shared" si="14"/>
        <v>2</v>
      </c>
      <c r="V33" t="e">
        <f t="shared" si="15"/>
        <v>#N/A</v>
      </c>
      <c r="W33">
        <f t="shared" si="16"/>
        <v>6.9</v>
      </c>
      <c r="X33" t="e">
        <f t="shared" si="17"/>
        <v>#N/A</v>
      </c>
      <c r="Y33" t="e">
        <f t="shared" si="18"/>
        <v>#N/A</v>
      </c>
      <c r="Z33" t="e">
        <f t="shared" si="19"/>
        <v>#N/A</v>
      </c>
      <c r="AA33">
        <f t="shared" si="20"/>
        <v>2.1</v>
      </c>
      <c r="AB33" t="e">
        <f t="shared" si="21"/>
        <v>#N/A</v>
      </c>
      <c r="AC33" t="e">
        <f t="shared" si="22"/>
        <v>#N/A</v>
      </c>
      <c r="AD33">
        <v>2</v>
      </c>
      <c r="AE33">
        <v>24510230200</v>
      </c>
      <c r="AF33" t="s">
        <v>28</v>
      </c>
    </row>
    <row r="34" spans="3:32" x14ac:dyDescent="0.3">
      <c r="C34">
        <v>24510240400</v>
      </c>
      <c r="D34">
        <v>103250</v>
      </c>
      <c r="E34">
        <v>4</v>
      </c>
      <c r="F34">
        <v>10.8</v>
      </c>
      <c r="G34">
        <v>23.3</v>
      </c>
      <c r="H34">
        <v>5524.0428000499996</v>
      </c>
      <c r="I34">
        <v>2.2000000000000002</v>
      </c>
      <c r="J34">
        <f t="shared" si="4"/>
        <v>1.7465896597331811</v>
      </c>
      <c r="K34">
        <f t="shared" si="5"/>
        <v>-1.5088176992546647</v>
      </c>
      <c r="L34">
        <f t="shared" si="6"/>
        <v>-0.5618430147225022</v>
      </c>
      <c r="M34">
        <f t="shared" si="7"/>
        <v>-0.5038384735179503</v>
      </c>
      <c r="N34">
        <f t="shared" si="8"/>
        <v>-0.92725543394822518</v>
      </c>
      <c r="O34">
        <f t="shared" si="9"/>
        <v>-1.2644626922795046</v>
      </c>
      <c r="P34">
        <f t="shared" si="10"/>
        <v>4.9864637331054409</v>
      </c>
      <c r="Q34">
        <f t="shared" si="23"/>
        <v>6.6509422217936329</v>
      </c>
      <c r="R34">
        <f t="shared" si="11"/>
        <v>7.3234592661679541</v>
      </c>
      <c r="S34">
        <f t="shared" si="12"/>
        <v>22.917140663596243</v>
      </c>
      <c r="T34">
        <f t="shared" si="13"/>
        <v>4.9864637331054409</v>
      </c>
      <c r="U34">
        <f t="shared" si="14"/>
        <v>1</v>
      </c>
      <c r="V34">
        <f t="shared" si="15"/>
        <v>4</v>
      </c>
      <c r="W34" t="e">
        <f t="shared" si="16"/>
        <v>#N/A</v>
      </c>
      <c r="X34" t="e">
        <f t="shared" si="17"/>
        <v>#N/A</v>
      </c>
      <c r="Y34" t="e">
        <f t="shared" si="18"/>
        <v>#N/A</v>
      </c>
      <c r="Z34">
        <f t="shared" si="19"/>
        <v>2.2000000000000002</v>
      </c>
      <c r="AA34" t="e">
        <f t="shared" si="20"/>
        <v>#N/A</v>
      </c>
      <c r="AB34" t="e">
        <f t="shared" si="21"/>
        <v>#N/A</v>
      </c>
      <c r="AC34" t="e">
        <f t="shared" si="22"/>
        <v>#N/A</v>
      </c>
      <c r="AD34">
        <v>2</v>
      </c>
      <c r="AE34">
        <v>24510010200</v>
      </c>
      <c r="AF34" t="s">
        <v>28</v>
      </c>
    </row>
    <row r="35" spans="3:32" x14ac:dyDescent="0.3">
      <c r="C35">
        <v>24510271501</v>
      </c>
      <c r="D35">
        <v>100167</v>
      </c>
      <c r="E35">
        <v>2.2000000000000002</v>
      </c>
      <c r="F35">
        <v>0.7</v>
      </c>
      <c r="G35">
        <v>40.200000000000003</v>
      </c>
      <c r="H35">
        <v>2975.8051320700001</v>
      </c>
      <c r="I35">
        <v>4.7</v>
      </c>
      <c r="J35">
        <f t="shared" si="4"/>
        <v>1.6422404609496191</v>
      </c>
      <c r="K35">
        <f t="shared" si="5"/>
        <v>-1.6103762986643537</v>
      </c>
      <c r="L35">
        <f t="shared" si="6"/>
        <v>-1.6390948467858395</v>
      </c>
      <c r="M35">
        <f t="shared" si="7"/>
        <v>0.22825770959280881</v>
      </c>
      <c r="N35">
        <f t="shared" si="8"/>
        <v>-1.2934737868074566</v>
      </c>
      <c r="O35">
        <f t="shared" si="9"/>
        <v>-0.86194884489792589</v>
      </c>
      <c r="P35">
        <f t="shared" si="10"/>
        <v>3.8006845881337945</v>
      </c>
      <c r="Q35">
        <f t="shared" si="23"/>
        <v>6.4807058760977858</v>
      </c>
      <c r="R35">
        <f t="shared" si="11"/>
        <v>7.5543636888091754</v>
      </c>
      <c r="S35">
        <f t="shared" si="12"/>
        <v>27.749401067426824</v>
      </c>
      <c r="T35">
        <f t="shared" si="13"/>
        <v>3.8006845881337945</v>
      </c>
      <c r="U35">
        <f t="shared" si="14"/>
        <v>1</v>
      </c>
      <c r="V35">
        <f t="shared" si="15"/>
        <v>2.2000000000000002</v>
      </c>
      <c r="W35" t="e">
        <f t="shared" si="16"/>
        <v>#N/A</v>
      </c>
      <c r="X35" t="e">
        <f t="shared" si="17"/>
        <v>#N/A</v>
      </c>
      <c r="Y35" t="e">
        <f t="shared" si="18"/>
        <v>#N/A</v>
      </c>
      <c r="Z35">
        <f t="shared" si="19"/>
        <v>4.7</v>
      </c>
      <c r="AA35" t="e">
        <f t="shared" si="20"/>
        <v>#N/A</v>
      </c>
      <c r="AB35" t="e">
        <f t="shared" si="21"/>
        <v>#N/A</v>
      </c>
      <c r="AC35" t="e">
        <f t="shared" si="22"/>
        <v>#N/A</v>
      </c>
      <c r="AD35">
        <v>2</v>
      </c>
      <c r="AE35">
        <v>24510260900</v>
      </c>
      <c r="AF35" t="s">
        <v>28</v>
      </c>
    </row>
    <row r="36" spans="3:32" x14ac:dyDescent="0.3">
      <c r="C36">
        <v>24510010500</v>
      </c>
      <c r="D36">
        <v>99167</v>
      </c>
      <c r="E36">
        <v>8.8000000000000007</v>
      </c>
      <c r="F36">
        <v>6.1</v>
      </c>
      <c r="G36">
        <v>50.1</v>
      </c>
      <c r="H36">
        <v>28762.095428799999</v>
      </c>
      <c r="I36">
        <v>0.5</v>
      </c>
      <c r="J36">
        <f t="shared" si="4"/>
        <v>1.6083938184638709</v>
      </c>
      <c r="K36">
        <f t="shared" si="5"/>
        <v>-1.2379947674954936</v>
      </c>
      <c r="L36">
        <f t="shared" si="6"/>
        <v>-1.063138421722273</v>
      </c>
      <c r="M36">
        <f t="shared" si="7"/>
        <v>0.65711878727307593</v>
      </c>
      <c r="N36">
        <f t="shared" si="8"/>
        <v>2.4123864936051946</v>
      </c>
      <c r="O36">
        <f t="shared" si="9"/>
        <v>-1.5381721084989781</v>
      </c>
      <c r="P36">
        <f t="shared" si="10"/>
        <v>18.28333222641697</v>
      </c>
      <c r="Q36">
        <f t="shared" si="23"/>
        <v>13.210796202329414</v>
      </c>
      <c r="R36">
        <f t="shared" si="11"/>
        <v>17.106629069624702</v>
      </c>
      <c r="S36">
        <f t="shared" si="12"/>
        <v>25.860280249876826</v>
      </c>
      <c r="T36">
        <f t="shared" si="13"/>
        <v>13.210796202329414</v>
      </c>
      <c r="U36">
        <f t="shared" si="14"/>
        <v>2</v>
      </c>
      <c r="V36" t="e">
        <f t="shared" si="15"/>
        <v>#N/A</v>
      </c>
      <c r="W36">
        <f t="shared" si="16"/>
        <v>8.8000000000000007</v>
      </c>
      <c r="X36" t="e">
        <f t="shared" si="17"/>
        <v>#N/A</v>
      </c>
      <c r="Y36" t="e">
        <f t="shared" si="18"/>
        <v>#N/A</v>
      </c>
      <c r="Z36" t="e">
        <f t="shared" si="19"/>
        <v>#N/A</v>
      </c>
      <c r="AA36">
        <f t="shared" si="20"/>
        <v>0.5</v>
      </c>
      <c r="AB36" t="e">
        <f t="shared" si="21"/>
        <v>#N/A</v>
      </c>
      <c r="AC36" t="e">
        <f t="shared" si="22"/>
        <v>#N/A</v>
      </c>
      <c r="AD36">
        <v>2</v>
      </c>
      <c r="AE36">
        <v>24510010500</v>
      </c>
      <c r="AF36" t="s">
        <v>28</v>
      </c>
    </row>
    <row r="37" spans="3:32" x14ac:dyDescent="0.3">
      <c r="C37">
        <v>24510130600</v>
      </c>
      <c r="D37">
        <v>95500</v>
      </c>
      <c r="E37">
        <v>15.6</v>
      </c>
      <c r="F37">
        <v>9.1999999999999993</v>
      </c>
      <c r="G37">
        <v>29.5</v>
      </c>
      <c r="H37">
        <v>10632.7462492</v>
      </c>
      <c r="I37">
        <v>2.7</v>
      </c>
      <c r="J37">
        <f t="shared" si="4"/>
        <v>1.4842781804686318</v>
      </c>
      <c r="K37">
        <f t="shared" si="5"/>
        <v>-0.8543289475033351</v>
      </c>
      <c r="L37">
        <f t="shared" si="6"/>
        <v>-0.73249677029689242</v>
      </c>
      <c r="M37">
        <f t="shared" si="7"/>
        <v>-0.2352588087080861</v>
      </c>
      <c r="N37">
        <f t="shared" si="8"/>
        <v>-0.19306137273373122</v>
      </c>
      <c r="O37">
        <f t="shared" si="9"/>
        <v>-1.183959922803189</v>
      </c>
      <c r="P37">
        <f t="shared" si="10"/>
        <v>7.0791138073611419</v>
      </c>
      <c r="Q37">
        <f t="shared" si="23"/>
        <v>3.5655316500481948</v>
      </c>
      <c r="R37">
        <f t="shared" si="11"/>
        <v>5.0114570218308732</v>
      </c>
      <c r="S37">
        <f t="shared" si="12"/>
        <v>17.191311767213399</v>
      </c>
      <c r="T37">
        <f t="shared" si="13"/>
        <v>3.5655316500481948</v>
      </c>
      <c r="U37">
        <f t="shared" si="14"/>
        <v>2</v>
      </c>
      <c r="V37" t="e">
        <f t="shared" si="15"/>
        <v>#N/A</v>
      </c>
      <c r="W37">
        <f t="shared" si="16"/>
        <v>15.6</v>
      </c>
      <c r="X37" t="e">
        <f t="shared" si="17"/>
        <v>#N/A</v>
      </c>
      <c r="Y37" t="e">
        <f t="shared" si="18"/>
        <v>#N/A</v>
      </c>
      <c r="Z37" t="e">
        <f t="shared" si="19"/>
        <v>#N/A</v>
      </c>
      <c r="AA37">
        <f t="shared" si="20"/>
        <v>2.7</v>
      </c>
      <c r="AB37" t="e">
        <f t="shared" si="21"/>
        <v>#N/A</v>
      </c>
      <c r="AC37" t="e">
        <f t="shared" si="22"/>
        <v>#N/A</v>
      </c>
      <c r="AD37">
        <v>2</v>
      </c>
      <c r="AE37">
        <v>24510130600</v>
      </c>
      <c r="AF37" t="s">
        <v>28</v>
      </c>
    </row>
    <row r="38" spans="3:32" x14ac:dyDescent="0.3">
      <c r="C38">
        <v>24510020100</v>
      </c>
      <c r="D38">
        <v>90500</v>
      </c>
      <c r="E38">
        <v>17.5</v>
      </c>
      <c r="F38">
        <v>8.4</v>
      </c>
      <c r="G38">
        <v>59</v>
      </c>
      <c r="H38">
        <v>27956.670129099999</v>
      </c>
      <c r="I38">
        <v>5.2</v>
      </c>
      <c r="J38">
        <f t="shared" si="4"/>
        <v>1.3150449680398901</v>
      </c>
      <c r="K38">
        <f t="shared" si="5"/>
        <v>-0.74712820368199662</v>
      </c>
      <c r="L38">
        <f t="shared" si="6"/>
        <v>-0.81782364808408736</v>
      </c>
      <c r="M38">
        <f t="shared" si="7"/>
        <v>1.0426605641775584</v>
      </c>
      <c r="N38">
        <f t="shared" si="8"/>
        <v>2.2966353098307608</v>
      </c>
      <c r="O38">
        <f t="shared" si="9"/>
        <v>-0.78144607542161015</v>
      </c>
      <c r="P38">
        <f t="shared" si="10"/>
        <v>20.495188022679432</v>
      </c>
      <c r="Q38">
        <f t="shared" si="23"/>
        <v>9.795475345083279</v>
      </c>
      <c r="R38">
        <f t="shared" si="11"/>
        <v>13.610069174104266</v>
      </c>
      <c r="S38">
        <f t="shared" si="12"/>
        <v>19.449881426578077</v>
      </c>
      <c r="T38">
        <f t="shared" si="13"/>
        <v>9.795475345083279</v>
      </c>
      <c r="U38">
        <f t="shared" si="14"/>
        <v>2</v>
      </c>
      <c r="V38" t="e">
        <f t="shared" si="15"/>
        <v>#N/A</v>
      </c>
      <c r="W38">
        <f t="shared" si="16"/>
        <v>17.5</v>
      </c>
      <c r="X38" t="e">
        <f t="shared" si="17"/>
        <v>#N/A</v>
      </c>
      <c r="Y38" t="e">
        <f t="shared" si="18"/>
        <v>#N/A</v>
      </c>
      <c r="Z38" t="e">
        <f t="shared" si="19"/>
        <v>#N/A</v>
      </c>
      <c r="AA38">
        <f t="shared" si="20"/>
        <v>5.2</v>
      </c>
      <c r="AB38" t="e">
        <f t="shared" si="21"/>
        <v>#N/A</v>
      </c>
      <c r="AC38" t="e">
        <f t="shared" si="22"/>
        <v>#N/A</v>
      </c>
      <c r="AD38">
        <v>2</v>
      </c>
      <c r="AE38">
        <v>24510020100</v>
      </c>
      <c r="AF38" t="s">
        <v>28</v>
      </c>
    </row>
    <row r="39" spans="3:32" x14ac:dyDescent="0.3">
      <c r="C39">
        <v>24510020200</v>
      </c>
      <c r="D39">
        <v>89375</v>
      </c>
      <c r="E39">
        <v>17.899999999999999</v>
      </c>
      <c r="F39">
        <v>8</v>
      </c>
      <c r="G39">
        <v>83.5</v>
      </c>
      <c r="H39">
        <v>27363.314540399999</v>
      </c>
      <c r="I39">
        <v>2.2000000000000002</v>
      </c>
      <c r="J39">
        <f t="shared" si="4"/>
        <v>1.2769674952434233</v>
      </c>
      <c r="K39">
        <f t="shared" si="5"/>
        <v>-0.72455962603539914</v>
      </c>
      <c r="L39">
        <f t="shared" si="6"/>
        <v>-0.86048708697768483</v>
      </c>
      <c r="M39">
        <f t="shared" si="7"/>
        <v>2.1039834331842799</v>
      </c>
      <c r="N39">
        <f t="shared" si="8"/>
        <v>2.211361589453734</v>
      </c>
      <c r="O39">
        <f t="shared" si="9"/>
        <v>-1.2644626922795046</v>
      </c>
      <c r="P39">
        <f t="shared" si="10"/>
        <v>22.243813137840252</v>
      </c>
      <c r="Q39">
        <f t="shared" si="23"/>
        <v>11.958527247241996</v>
      </c>
      <c r="R39">
        <f t="shared" si="11"/>
        <v>17.157755839156639</v>
      </c>
      <c r="S39">
        <f t="shared" si="12"/>
        <v>26.776621429477597</v>
      </c>
      <c r="T39">
        <f t="shared" si="13"/>
        <v>11.958527247241996</v>
      </c>
      <c r="U39">
        <f t="shared" si="14"/>
        <v>2</v>
      </c>
      <c r="V39" t="e">
        <f t="shared" si="15"/>
        <v>#N/A</v>
      </c>
      <c r="W39">
        <f t="shared" si="16"/>
        <v>17.899999999999999</v>
      </c>
      <c r="X39" t="e">
        <f t="shared" si="17"/>
        <v>#N/A</v>
      </c>
      <c r="Y39" t="e">
        <f t="shared" si="18"/>
        <v>#N/A</v>
      </c>
      <c r="Z39" t="e">
        <f t="shared" si="19"/>
        <v>#N/A</v>
      </c>
      <c r="AA39">
        <f t="shared" si="20"/>
        <v>2.2000000000000002</v>
      </c>
      <c r="AB39" t="e">
        <f t="shared" si="21"/>
        <v>#N/A</v>
      </c>
      <c r="AC39" t="e">
        <f t="shared" si="22"/>
        <v>#N/A</v>
      </c>
      <c r="AD39">
        <v>2</v>
      </c>
      <c r="AE39">
        <v>24510020200</v>
      </c>
      <c r="AF39" t="s">
        <v>28</v>
      </c>
    </row>
    <row r="40" spans="3:32" x14ac:dyDescent="0.3">
      <c r="C40">
        <v>24510130806</v>
      </c>
      <c r="D40">
        <v>87188</v>
      </c>
      <c r="E40">
        <v>14.3</v>
      </c>
      <c r="F40">
        <v>11.4</v>
      </c>
      <c r="G40">
        <v>55.4</v>
      </c>
      <c r="H40">
        <v>2642.4152894499998</v>
      </c>
      <c r="I40">
        <v>1.7</v>
      </c>
      <c r="J40">
        <f t="shared" si="4"/>
        <v>1.2029448881270917</v>
      </c>
      <c r="K40">
        <f t="shared" si="5"/>
        <v>-0.92767682485477709</v>
      </c>
      <c r="L40">
        <f t="shared" si="6"/>
        <v>-0.49784785638210599</v>
      </c>
      <c r="M40">
        <f t="shared" si="7"/>
        <v>0.88671108138473387</v>
      </c>
      <c r="N40">
        <f t="shared" si="8"/>
        <v>-1.3413866956222293</v>
      </c>
      <c r="O40">
        <f t="shared" si="9"/>
        <v>-1.3449654617558204</v>
      </c>
      <c r="P40">
        <f t="shared" si="10"/>
        <v>7.2396566337295214</v>
      </c>
      <c r="Q40">
        <f t="shared" si="23"/>
        <v>3.5449096458149896</v>
      </c>
      <c r="R40">
        <f t="shared" si="11"/>
        <v>5.333699150008262</v>
      </c>
      <c r="S40">
        <f t="shared" si="12"/>
        <v>23.316833634630722</v>
      </c>
      <c r="T40">
        <f t="shared" si="13"/>
        <v>3.5449096458149896</v>
      </c>
      <c r="U40">
        <f t="shared" si="14"/>
        <v>2</v>
      </c>
      <c r="V40" t="e">
        <f t="shared" si="15"/>
        <v>#N/A</v>
      </c>
      <c r="W40">
        <f t="shared" si="16"/>
        <v>14.3</v>
      </c>
      <c r="X40" t="e">
        <f t="shared" si="17"/>
        <v>#N/A</v>
      </c>
      <c r="Y40" t="e">
        <f t="shared" si="18"/>
        <v>#N/A</v>
      </c>
      <c r="Z40" t="e">
        <f t="shared" si="19"/>
        <v>#N/A</v>
      </c>
      <c r="AA40">
        <f t="shared" si="20"/>
        <v>1.7</v>
      </c>
      <c r="AB40" t="e">
        <f t="shared" si="21"/>
        <v>#N/A</v>
      </c>
      <c r="AC40" t="e">
        <f t="shared" si="22"/>
        <v>#N/A</v>
      </c>
      <c r="AD40">
        <v>2</v>
      </c>
      <c r="AE40">
        <v>24510130806</v>
      </c>
      <c r="AF40" t="s">
        <v>28</v>
      </c>
    </row>
    <row r="41" spans="3:32" x14ac:dyDescent="0.3">
      <c r="C41">
        <v>24510120201</v>
      </c>
      <c r="D41">
        <v>82917</v>
      </c>
      <c r="E41">
        <v>16.5</v>
      </c>
      <c r="F41">
        <v>2</v>
      </c>
      <c r="G41">
        <v>55.7</v>
      </c>
      <c r="H41">
        <v>15129.865297300001</v>
      </c>
      <c r="I41">
        <v>4.4000000000000004</v>
      </c>
      <c r="J41">
        <f t="shared" si="4"/>
        <v>1.0583858780704605</v>
      </c>
      <c r="K41">
        <f t="shared" si="5"/>
        <v>-0.80354964779849058</v>
      </c>
      <c r="L41">
        <f t="shared" si="6"/>
        <v>-1.5004386703816475</v>
      </c>
      <c r="M41">
        <f t="shared" si="7"/>
        <v>0.89970687161746943</v>
      </c>
      <c r="N41">
        <f t="shared" si="8"/>
        <v>0.45323922595123545</v>
      </c>
      <c r="O41">
        <f t="shared" si="9"/>
        <v>-0.91025050658371531</v>
      </c>
      <c r="P41">
        <f t="shared" si="10"/>
        <v>10.538575535662195</v>
      </c>
      <c r="Q41">
        <f t="shared" si="23"/>
        <v>3.2235136984945449</v>
      </c>
      <c r="R41">
        <f t="shared" si="11"/>
        <v>5.7585274697474969</v>
      </c>
      <c r="S41">
        <f t="shared" si="12"/>
        <v>19.161017187047491</v>
      </c>
      <c r="T41">
        <f t="shared" si="13"/>
        <v>3.2235136984945449</v>
      </c>
      <c r="U41">
        <f t="shared" si="14"/>
        <v>2</v>
      </c>
      <c r="V41" t="e">
        <f t="shared" si="15"/>
        <v>#N/A</v>
      </c>
      <c r="W41">
        <f t="shared" si="16"/>
        <v>16.5</v>
      </c>
      <c r="X41" t="e">
        <f t="shared" si="17"/>
        <v>#N/A</v>
      </c>
      <c r="Y41" t="e">
        <f t="shared" si="18"/>
        <v>#N/A</v>
      </c>
      <c r="Z41" t="e">
        <f t="shared" si="19"/>
        <v>#N/A</v>
      </c>
      <c r="AA41">
        <f t="shared" si="20"/>
        <v>4.4000000000000004</v>
      </c>
      <c r="AB41" t="e">
        <f t="shared" si="21"/>
        <v>#N/A</v>
      </c>
      <c r="AC41" t="e">
        <f t="shared" si="22"/>
        <v>#N/A</v>
      </c>
      <c r="AD41">
        <v>2</v>
      </c>
      <c r="AE41">
        <v>24510120201</v>
      </c>
      <c r="AF41" t="s">
        <v>28</v>
      </c>
    </row>
    <row r="42" spans="3:32" x14ac:dyDescent="0.3">
      <c r="C42">
        <v>24510270402</v>
      </c>
      <c r="D42">
        <v>79833</v>
      </c>
      <c r="E42">
        <v>11.1</v>
      </c>
      <c r="F42">
        <v>7.4</v>
      </c>
      <c r="G42">
        <v>56.3</v>
      </c>
      <c r="H42">
        <v>6964.0045722200002</v>
      </c>
      <c r="I42">
        <v>3.9</v>
      </c>
      <c r="J42">
        <f t="shared" si="4"/>
        <v>0.95400283264441277</v>
      </c>
      <c r="K42">
        <f t="shared" si="5"/>
        <v>-1.1082254460275578</v>
      </c>
      <c r="L42">
        <f t="shared" si="6"/>
        <v>-0.9244822453180811</v>
      </c>
      <c r="M42">
        <f t="shared" si="7"/>
        <v>0.92569845208293999</v>
      </c>
      <c r="N42">
        <f t="shared" si="8"/>
        <v>-0.72031224532391491</v>
      </c>
      <c r="O42">
        <f t="shared" si="9"/>
        <v>-0.99075327606003105</v>
      </c>
      <c r="P42">
        <f t="shared" si="10"/>
        <v>8.153477976316978</v>
      </c>
      <c r="Q42">
        <f t="shared" si="23"/>
        <v>2.3838744916689394</v>
      </c>
      <c r="R42">
        <f t="shared" si="11"/>
        <v>3.9771566054717158</v>
      </c>
      <c r="S42">
        <f t="shared" si="12"/>
        <v>20.601935615212543</v>
      </c>
      <c r="T42">
        <f t="shared" si="13"/>
        <v>2.3838744916689394</v>
      </c>
      <c r="U42">
        <f t="shared" si="14"/>
        <v>2</v>
      </c>
      <c r="V42" t="e">
        <f t="shared" si="15"/>
        <v>#N/A</v>
      </c>
      <c r="W42">
        <f t="shared" si="16"/>
        <v>11.1</v>
      </c>
      <c r="X42" t="e">
        <f t="shared" si="17"/>
        <v>#N/A</v>
      </c>
      <c r="Y42" t="e">
        <f t="shared" si="18"/>
        <v>#N/A</v>
      </c>
      <c r="Z42" t="e">
        <f t="shared" si="19"/>
        <v>#N/A</v>
      </c>
      <c r="AA42">
        <f t="shared" si="20"/>
        <v>3.9</v>
      </c>
      <c r="AB42" t="e">
        <f t="shared" si="21"/>
        <v>#N/A</v>
      </c>
      <c r="AC42" t="e">
        <f t="shared" si="22"/>
        <v>#N/A</v>
      </c>
      <c r="AD42">
        <v>2</v>
      </c>
      <c r="AE42">
        <v>24510270402</v>
      </c>
      <c r="AF42" t="s">
        <v>28</v>
      </c>
    </row>
    <row r="43" spans="3:32" x14ac:dyDescent="0.3">
      <c r="C43">
        <v>24510030200</v>
      </c>
      <c r="D43">
        <v>77301</v>
      </c>
      <c r="E43">
        <v>23.3</v>
      </c>
      <c r="F43">
        <v>11.9</v>
      </c>
      <c r="G43">
        <v>66.8</v>
      </c>
      <c r="H43">
        <v>11954.4688888</v>
      </c>
      <c r="I43">
        <v>3</v>
      </c>
      <c r="J43">
        <f t="shared" si="4"/>
        <v>0.86830313387049796</v>
      </c>
      <c r="K43">
        <f t="shared" si="5"/>
        <v>-0.41988382780633182</v>
      </c>
      <c r="L43">
        <f t="shared" si="6"/>
        <v>-0.44451855776510912</v>
      </c>
      <c r="M43">
        <f t="shared" si="7"/>
        <v>1.3805511102286778</v>
      </c>
      <c r="N43">
        <f t="shared" si="8"/>
        <v>-3.1108457113566443E-3</v>
      </c>
      <c r="O43">
        <f t="shared" si="9"/>
        <v>-1.1356582611173995</v>
      </c>
      <c r="P43">
        <f t="shared" si="10"/>
        <v>12.73019967265075</v>
      </c>
      <c r="Q43">
        <f t="shared" si="23"/>
        <v>2.034345859332964</v>
      </c>
      <c r="R43">
        <f t="shared" si="11"/>
        <v>4.8664347886940149</v>
      </c>
      <c r="S43">
        <f t="shared" si="12"/>
        <v>17.45576964917219</v>
      </c>
      <c r="T43">
        <f t="shared" si="13"/>
        <v>2.034345859332964</v>
      </c>
      <c r="U43">
        <f t="shared" si="14"/>
        <v>2</v>
      </c>
      <c r="V43" t="e">
        <f t="shared" si="15"/>
        <v>#N/A</v>
      </c>
      <c r="W43">
        <f t="shared" si="16"/>
        <v>23.3</v>
      </c>
      <c r="X43" t="e">
        <f t="shared" si="17"/>
        <v>#N/A</v>
      </c>
      <c r="Y43" t="e">
        <f t="shared" si="18"/>
        <v>#N/A</v>
      </c>
      <c r="Z43" t="e">
        <f t="shared" si="19"/>
        <v>#N/A</v>
      </c>
      <c r="AA43">
        <f t="shared" si="20"/>
        <v>3</v>
      </c>
      <c r="AB43" t="e">
        <f t="shared" si="21"/>
        <v>#N/A</v>
      </c>
      <c r="AC43" t="e">
        <f t="shared" si="22"/>
        <v>#N/A</v>
      </c>
      <c r="AD43">
        <v>2</v>
      </c>
      <c r="AE43">
        <v>24510030200</v>
      </c>
      <c r="AF43" t="s">
        <v>28</v>
      </c>
    </row>
    <row r="44" spans="3:32" x14ac:dyDescent="0.3">
      <c r="C44">
        <v>24510220100</v>
      </c>
      <c r="D44">
        <v>75652</v>
      </c>
      <c r="E44">
        <v>25.8</v>
      </c>
      <c r="F44">
        <v>6.2</v>
      </c>
      <c r="G44">
        <v>46.4</v>
      </c>
      <c r="H44">
        <v>9022.2361696400003</v>
      </c>
      <c r="I44">
        <v>2.9</v>
      </c>
      <c r="J44">
        <f t="shared" si="4"/>
        <v>0.81249002041149898</v>
      </c>
      <c r="K44">
        <f t="shared" si="5"/>
        <v>-0.27883021751509701</v>
      </c>
      <c r="L44">
        <f t="shared" si="6"/>
        <v>-1.0524725619988737</v>
      </c>
      <c r="M44">
        <f t="shared" si="7"/>
        <v>0.49683737440267289</v>
      </c>
      <c r="N44">
        <f t="shared" si="8"/>
        <v>-0.4245148026907527</v>
      </c>
      <c r="O44">
        <f t="shared" si="9"/>
        <v>-1.1517588150126625</v>
      </c>
      <c r="P44">
        <f t="shared" si="10"/>
        <v>10.259459546306987</v>
      </c>
      <c r="Q44">
        <f t="shared" si="23"/>
        <v>1.0651411455018969</v>
      </c>
      <c r="R44">
        <f t="shared" si="11"/>
        <v>2.8072317164721152</v>
      </c>
      <c r="S44">
        <f t="shared" si="12"/>
        <v>16.053010198045985</v>
      </c>
      <c r="T44">
        <f t="shared" si="13"/>
        <v>1.0651411455018969</v>
      </c>
      <c r="U44">
        <f t="shared" si="14"/>
        <v>2</v>
      </c>
      <c r="V44" t="e">
        <f t="shared" si="15"/>
        <v>#N/A</v>
      </c>
      <c r="W44">
        <f t="shared" si="16"/>
        <v>25.8</v>
      </c>
      <c r="X44" t="e">
        <f t="shared" si="17"/>
        <v>#N/A</v>
      </c>
      <c r="Y44" t="e">
        <f t="shared" si="18"/>
        <v>#N/A</v>
      </c>
      <c r="Z44" t="e">
        <f t="shared" si="19"/>
        <v>#N/A</v>
      </c>
      <c r="AA44">
        <f t="shared" si="20"/>
        <v>2.9</v>
      </c>
      <c r="AB44" t="e">
        <f t="shared" si="21"/>
        <v>#N/A</v>
      </c>
      <c r="AC44" t="e">
        <f t="shared" si="22"/>
        <v>#N/A</v>
      </c>
      <c r="AD44">
        <v>2</v>
      </c>
      <c r="AE44">
        <v>24510220100</v>
      </c>
      <c r="AF44" t="s">
        <v>28</v>
      </c>
    </row>
    <row r="45" spans="3:32" x14ac:dyDescent="0.3">
      <c r="C45">
        <v>24510270200</v>
      </c>
      <c r="D45">
        <v>74236</v>
      </c>
      <c r="E45">
        <v>10.3</v>
      </c>
      <c r="F45">
        <v>5</v>
      </c>
      <c r="G45">
        <v>59.8</v>
      </c>
      <c r="H45">
        <v>5281.0197831300002</v>
      </c>
      <c r="I45">
        <v>8.6999999999999993</v>
      </c>
      <c r="J45">
        <f t="shared" si="4"/>
        <v>0.76456317465167933</v>
      </c>
      <c r="K45">
        <f t="shared" si="5"/>
        <v>-1.1533626013207527</v>
      </c>
      <c r="L45">
        <f t="shared" si="6"/>
        <v>-1.1804628786796663</v>
      </c>
      <c r="M45">
        <f t="shared" si="7"/>
        <v>1.077316004798186</v>
      </c>
      <c r="N45">
        <f t="shared" si="8"/>
        <v>-0.9621813319842093</v>
      </c>
      <c r="O45">
        <f t="shared" si="9"/>
        <v>-0.21792668908740009</v>
      </c>
      <c r="P45">
        <f t="shared" si="10"/>
        <v>10.176621906849814</v>
      </c>
      <c r="Q45">
        <f t="shared" si="23"/>
        <v>2.4754147139184015</v>
      </c>
      <c r="R45">
        <f t="shared" si="11"/>
        <v>3.4920121781666067</v>
      </c>
      <c r="S45">
        <f t="shared" si="12"/>
        <v>19.842843724006297</v>
      </c>
      <c r="T45">
        <f t="shared" si="13"/>
        <v>2.4754147139184015</v>
      </c>
      <c r="U45">
        <f t="shared" si="14"/>
        <v>2</v>
      </c>
      <c r="V45" t="e">
        <f t="shared" si="15"/>
        <v>#N/A</v>
      </c>
      <c r="W45">
        <f t="shared" si="16"/>
        <v>10.3</v>
      </c>
      <c r="X45" t="e">
        <f t="shared" si="17"/>
        <v>#N/A</v>
      </c>
      <c r="Y45" t="e">
        <f t="shared" si="18"/>
        <v>#N/A</v>
      </c>
      <c r="Z45" t="e">
        <f t="shared" si="19"/>
        <v>#N/A</v>
      </c>
      <c r="AA45">
        <f t="shared" si="20"/>
        <v>8.6999999999999993</v>
      </c>
      <c r="AB45" t="e">
        <f t="shared" si="21"/>
        <v>#N/A</v>
      </c>
      <c r="AC45" t="e">
        <f t="shared" si="22"/>
        <v>#N/A</v>
      </c>
      <c r="AD45">
        <v>2</v>
      </c>
      <c r="AE45">
        <v>24510270200</v>
      </c>
      <c r="AF45" t="s">
        <v>28</v>
      </c>
    </row>
    <row r="46" spans="3:32" x14ac:dyDescent="0.3">
      <c r="C46">
        <v>24510270302</v>
      </c>
      <c r="D46">
        <v>73967</v>
      </c>
      <c r="E46">
        <v>8.9</v>
      </c>
      <c r="F46">
        <v>8.1</v>
      </c>
      <c r="G46">
        <v>57.4</v>
      </c>
      <c r="H46">
        <v>8822.6467940399998</v>
      </c>
      <c r="I46">
        <v>9.1999999999999993</v>
      </c>
      <c r="J46">
        <f t="shared" si="4"/>
        <v>0.75545842782301309</v>
      </c>
      <c r="K46">
        <f t="shared" si="5"/>
        <v>-1.2323526230838442</v>
      </c>
      <c r="L46">
        <f t="shared" si="6"/>
        <v>-0.84982122725428555</v>
      </c>
      <c r="M46">
        <f t="shared" si="7"/>
        <v>0.97334968293630308</v>
      </c>
      <c r="N46">
        <f t="shared" si="8"/>
        <v>-0.45319866263792008</v>
      </c>
      <c r="O46">
        <f t="shared" si="9"/>
        <v>-0.13742391961108436</v>
      </c>
      <c r="P46">
        <f t="shared" si="10"/>
        <v>11.269373832888549</v>
      </c>
      <c r="Q46">
        <f t="shared" si="23"/>
        <v>2.1660778234352507</v>
      </c>
      <c r="R46">
        <f t="shared" si="11"/>
        <v>3.1648746555705785</v>
      </c>
      <c r="S46">
        <f t="shared" si="12"/>
        <v>16.852138743715418</v>
      </c>
      <c r="T46">
        <f t="shared" si="13"/>
        <v>2.1660778234352507</v>
      </c>
      <c r="U46">
        <f t="shared" si="14"/>
        <v>2</v>
      </c>
      <c r="V46" t="e">
        <f t="shared" si="15"/>
        <v>#N/A</v>
      </c>
      <c r="W46">
        <f t="shared" si="16"/>
        <v>8.9</v>
      </c>
      <c r="X46" t="e">
        <f t="shared" si="17"/>
        <v>#N/A</v>
      </c>
      <c r="Y46" t="e">
        <f t="shared" si="18"/>
        <v>#N/A</v>
      </c>
      <c r="Z46" t="e">
        <f t="shared" si="19"/>
        <v>#N/A</v>
      </c>
      <c r="AA46">
        <f t="shared" si="20"/>
        <v>9.1999999999999993</v>
      </c>
      <c r="AB46" t="e">
        <f t="shared" si="21"/>
        <v>#N/A</v>
      </c>
      <c r="AC46" t="e">
        <f t="shared" si="22"/>
        <v>#N/A</v>
      </c>
      <c r="AD46">
        <v>2</v>
      </c>
      <c r="AE46">
        <v>24510270302</v>
      </c>
      <c r="AF46" t="s">
        <v>28</v>
      </c>
    </row>
    <row r="47" spans="3:32" x14ac:dyDescent="0.3">
      <c r="C47">
        <v>24510270101</v>
      </c>
      <c r="D47">
        <v>73523</v>
      </c>
      <c r="E47">
        <v>15</v>
      </c>
      <c r="F47">
        <v>19.8</v>
      </c>
      <c r="G47">
        <v>58.9</v>
      </c>
      <c r="H47">
        <v>4610.4971625600001</v>
      </c>
      <c r="I47">
        <v>6.8</v>
      </c>
      <c r="J47">
        <f t="shared" si="4"/>
        <v>0.74043051855934083</v>
      </c>
      <c r="K47">
        <f t="shared" si="5"/>
        <v>-0.88818181397323148</v>
      </c>
      <c r="L47">
        <f t="shared" si="6"/>
        <v>0.39808436038344175</v>
      </c>
      <c r="M47">
        <f t="shared" si="7"/>
        <v>1.0383286340999798</v>
      </c>
      <c r="N47">
        <f t="shared" si="8"/>
        <v>-1.0585450631799167</v>
      </c>
      <c r="O47">
        <f t="shared" si="9"/>
        <v>-0.52383721309739983</v>
      </c>
      <c r="P47">
        <f t="shared" si="10"/>
        <v>13.614665092299866</v>
      </c>
      <c r="Q47">
        <f t="shared" si="23"/>
        <v>2.8562777616431632</v>
      </c>
      <c r="R47">
        <f t="shared" si="11"/>
        <v>3.8514716446156023</v>
      </c>
      <c r="S47">
        <f t="shared" si="12"/>
        <v>16.456481675916997</v>
      </c>
      <c r="T47">
        <f t="shared" si="13"/>
        <v>2.8562777616431632</v>
      </c>
      <c r="U47">
        <f t="shared" si="14"/>
        <v>2</v>
      </c>
      <c r="V47" t="e">
        <f t="shared" si="15"/>
        <v>#N/A</v>
      </c>
      <c r="W47">
        <f t="shared" si="16"/>
        <v>15</v>
      </c>
      <c r="X47" t="e">
        <f t="shared" si="17"/>
        <v>#N/A</v>
      </c>
      <c r="Y47" t="e">
        <f t="shared" si="18"/>
        <v>#N/A</v>
      </c>
      <c r="Z47" t="e">
        <f t="shared" si="19"/>
        <v>#N/A</v>
      </c>
      <c r="AA47">
        <f t="shared" si="20"/>
        <v>6.8</v>
      </c>
      <c r="AB47" t="e">
        <f t="shared" si="21"/>
        <v>#N/A</v>
      </c>
      <c r="AC47" t="e">
        <f t="shared" si="22"/>
        <v>#N/A</v>
      </c>
      <c r="AD47">
        <v>2</v>
      </c>
      <c r="AE47">
        <v>24510270101</v>
      </c>
      <c r="AF47" t="s">
        <v>28</v>
      </c>
    </row>
    <row r="48" spans="3:32" x14ac:dyDescent="0.3">
      <c r="C48">
        <v>24510060200</v>
      </c>
      <c r="D48">
        <v>72465</v>
      </c>
      <c r="E48">
        <v>21.3</v>
      </c>
      <c r="F48">
        <v>18.3</v>
      </c>
      <c r="G48">
        <v>75.5</v>
      </c>
      <c r="H48">
        <v>32810.772786699999</v>
      </c>
      <c r="I48">
        <v>7.9</v>
      </c>
      <c r="J48">
        <f t="shared" si="4"/>
        <v>0.70462077080941909</v>
      </c>
      <c r="K48">
        <f t="shared" si="5"/>
        <v>-0.53272671603931965</v>
      </c>
      <c r="L48">
        <f t="shared" si="6"/>
        <v>0.23809646453245106</v>
      </c>
      <c r="M48">
        <f t="shared" si="7"/>
        <v>1.7574290269780035</v>
      </c>
      <c r="N48">
        <f t="shared" si="8"/>
        <v>2.994239580505031</v>
      </c>
      <c r="O48">
        <f t="shared" si="9"/>
        <v>-0.34673112024950514</v>
      </c>
      <c r="P48">
        <f t="shared" si="10"/>
        <v>34.661979404158572</v>
      </c>
      <c r="Q48">
        <f t="shared" si="23"/>
        <v>14.903860472534671</v>
      </c>
      <c r="R48">
        <f t="shared" si="11"/>
        <v>18.881393639049719</v>
      </c>
      <c r="S48">
        <f t="shared" si="12"/>
        <v>19.268532892599278</v>
      </c>
      <c r="T48">
        <f t="shared" si="13"/>
        <v>14.903860472534671</v>
      </c>
      <c r="U48">
        <f t="shared" si="14"/>
        <v>2</v>
      </c>
      <c r="V48" t="e">
        <f t="shared" si="15"/>
        <v>#N/A</v>
      </c>
      <c r="W48">
        <f t="shared" si="16"/>
        <v>21.3</v>
      </c>
      <c r="X48" t="e">
        <f t="shared" si="17"/>
        <v>#N/A</v>
      </c>
      <c r="Y48" t="e">
        <f t="shared" si="18"/>
        <v>#N/A</v>
      </c>
      <c r="Z48" t="e">
        <f t="shared" si="19"/>
        <v>#N/A</v>
      </c>
      <c r="AA48">
        <f t="shared" si="20"/>
        <v>7.9</v>
      </c>
      <c r="AB48" t="e">
        <f t="shared" si="21"/>
        <v>#N/A</v>
      </c>
      <c r="AC48" t="e">
        <f t="shared" si="22"/>
        <v>#N/A</v>
      </c>
      <c r="AD48">
        <v>2</v>
      </c>
      <c r="AE48">
        <v>24510060200</v>
      </c>
      <c r="AF48" t="s">
        <v>28</v>
      </c>
    </row>
    <row r="49" spans="3:32" x14ac:dyDescent="0.3">
      <c r="C49">
        <v>24510271503</v>
      </c>
      <c r="D49">
        <v>71875</v>
      </c>
      <c r="E49">
        <v>3.7</v>
      </c>
      <c r="F49">
        <v>2.8</v>
      </c>
      <c r="G49">
        <v>33.5</v>
      </c>
      <c r="H49">
        <v>2994.3680694</v>
      </c>
      <c r="I49">
        <v>3.6</v>
      </c>
      <c r="J49">
        <f t="shared" si="4"/>
        <v>0.68465125174282759</v>
      </c>
      <c r="K49">
        <f t="shared" si="5"/>
        <v>-1.5257441324896128</v>
      </c>
      <c r="L49">
        <f t="shared" si="6"/>
        <v>-1.4151117925944525</v>
      </c>
      <c r="M49">
        <f t="shared" si="7"/>
        <v>-6.1981605604947858E-2</v>
      </c>
      <c r="N49">
        <f t="shared" si="8"/>
        <v>-1.2908060260963412</v>
      </c>
      <c r="O49">
        <f t="shared" si="9"/>
        <v>-1.0390549377458207</v>
      </c>
      <c r="P49">
        <f t="shared" si="10"/>
        <v>8.2094362973330366</v>
      </c>
      <c r="Q49">
        <f t="shared" si="23"/>
        <v>4.6571958629700383</v>
      </c>
      <c r="R49">
        <f t="shared" si="11"/>
        <v>4.3216548846564713</v>
      </c>
      <c r="S49">
        <f t="shared" si="12"/>
        <v>23.005552365903522</v>
      </c>
      <c r="T49">
        <f t="shared" si="13"/>
        <v>4.3216548846564713</v>
      </c>
      <c r="U49">
        <f t="shared" si="14"/>
        <v>3</v>
      </c>
      <c r="V49" t="e">
        <f t="shared" si="15"/>
        <v>#N/A</v>
      </c>
      <c r="W49" t="e">
        <f t="shared" si="16"/>
        <v>#N/A</v>
      </c>
      <c r="X49">
        <f t="shared" si="17"/>
        <v>3.7</v>
      </c>
      <c r="Y49" t="e">
        <f t="shared" si="18"/>
        <v>#N/A</v>
      </c>
      <c r="Z49" t="e">
        <f t="shared" si="19"/>
        <v>#N/A</v>
      </c>
      <c r="AA49" t="e">
        <f t="shared" si="20"/>
        <v>#N/A</v>
      </c>
      <c r="AB49">
        <f t="shared" si="21"/>
        <v>3.6</v>
      </c>
      <c r="AC49" t="e">
        <f t="shared" si="22"/>
        <v>#N/A</v>
      </c>
      <c r="AD49">
        <v>2</v>
      </c>
      <c r="AE49">
        <v>24510230100</v>
      </c>
      <c r="AF49" t="s">
        <v>28</v>
      </c>
    </row>
    <row r="50" spans="3:32" x14ac:dyDescent="0.3">
      <c r="C50">
        <v>24510230100</v>
      </c>
      <c r="D50">
        <v>71287</v>
      </c>
      <c r="E50">
        <v>13.7</v>
      </c>
      <c r="F50">
        <v>6.5</v>
      </c>
      <c r="G50">
        <v>57.9</v>
      </c>
      <c r="H50">
        <v>15039.273063299999</v>
      </c>
      <c r="I50">
        <v>4.8</v>
      </c>
      <c r="J50">
        <f t="shared" si="4"/>
        <v>0.66474942596120756</v>
      </c>
      <c r="K50">
        <f t="shared" si="5"/>
        <v>-0.96152969132467359</v>
      </c>
      <c r="L50">
        <f t="shared" si="6"/>
        <v>-1.0204749828286757</v>
      </c>
      <c r="M50">
        <f t="shared" si="7"/>
        <v>0.99500933332419528</v>
      </c>
      <c r="N50">
        <f t="shared" si="8"/>
        <v>0.44021982076222971</v>
      </c>
      <c r="O50">
        <f t="shared" si="9"/>
        <v>-0.84584829100266279</v>
      </c>
      <c r="P50">
        <f t="shared" si="10"/>
        <v>12.842407061990073</v>
      </c>
      <c r="Q50">
        <f t="shared" si="23"/>
        <v>2.5295930696313329</v>
      </c>
      <c r="R50">
        <f t="shared" si="11"/>
        <v>4.4626789153088975</v>
      </c>
      <c r="S50">
        <f t="shared" si="12"/>
        <v>16.902932548930288</v>
      </c>
      <c r="T50">
        <f t="shared" si="13"/>
        <v>2.5295930696313329</v>
      </c>
      <c r="U50">
        <f t="shared" si="14"/>
        <v>2</v>
      </c>
      <c r="V50" t="e">
        <f t="shared" si="15"/>
        <v>#N/A</v>
      </c>
      <c r="W50">
        <f t="shared" si="16"/>
        <v>13.7</v>
      </c>
      <c r="X50" t="e">
        <f t="shared" si="17"/>
        <v>#N/A</v>
      </c>
      <c r="Y50" t="e">
        <f t="shared" si="18"/>
        <v>#N/A</v>
      </c>
      <c r="Z50" t="e">
        <f t="shared" si="19"/>
        <v>#N/A</v>
      </c>
      <c r="AA50">
        <f t="shared" si="20"/>
        <v>4.8</v>
      </c>
      <c r="AB50" t="e">
        <f t="shared" si="21"/>
        <v>#N/A</v>
      </c>
      <c r="AC50" t="e">
        <f t="shared" si="22"/>
        <v>#N/A</v>
      </c>
      <c r="AD50">
        <v>2</v>
      </c>
      <c r="AE50">
        <v>24510270502</v>
      </c>
      <c r="AF50" t="s">
        <v>28</v>
      </c>
    </row>
    <row r="51" spans="3:32" x14ac:dyDescent="0.3">
      <c r="C51">
        <v>24510090200</v>
      </c>
      <c r="D51">
        <v>70500</v>
      </c>
      <c r="E51">
        <v>8.8000000000000007</v>
      </c>
      <c r="F51">
        <v>9.9</v>
      </c>
      <c r="G51">
        <v>35.299999999999997</v>
      </c>
      <c r="H51">
        <v>4652.7309507800001</v>
      </c>
      <c r="I51">
        <v>6.4</v>
      </c>
      <c r="J51">
        <f t="shared" si="4"/>
        <v>0.63811211832492365</v>
      </c>
      <c r="K51">
        <f t="shared" si="5"/>
        <v>-1.2379947674954936</v>
      </c>
      <c r="L51">
        <f t="shared" si="6"/>
        <v>-0.65783575223309665</v>
      </c>
      <c r="M51">
        <f t="shared" si="7"/>
        <v>1.5993135791464226E-2</v>
      </c>
      <c r="N51">
        <f t="shared" si="8"/>
        <v>-1.052475461214887</v>
      </c>
      <c r="O51">
        <f t="shared" si="9"/>
        <v>-0.58823942867845236</v>
      </c>
      <c r="P51">
        <f t="shared" si="10"/>
        <v>10.12326539267824</v>
      </c>
      <c r="Q51">
        <f t="shared" si="23"/>
        <v>2.4806044951979462</v>
      </c>
      <c r="R51">
        <f t="shared" si="11"/>
        <v>2.1447267996426218</v>
      </c>
      <c r="S51">
        <f t="shared" si="12"/>
        <v>16.334230398219947</v>
      </c>
      <c r="T51">
        <f t="shared" si="13"/>
        <v>2.1447267996426218</v>
      </c>
      <c r="U51">
        <f t="shared" si="14"/>
        <v>3</v>
      </c>
      <c r="V51" t="e">
        <f t="shared" si="15"/>
        <v>#N/A</v>
      </c>
      <c r="W51" t="e">
        <f t="shared" si="16"/>
        <v>#N/A</v>
      </c>
      <c r="X51">
        <f t="shared" si="17"/>
        <v>8.8000000000000007</v>
      </c>
      <c r="Y51" t="e">
        <f t="shared" si="18"/>
        <v>#N/A</v>
      </c>
      <c r="Z51" t="e">
        <f t="shared" si="19"/>
        <v>#N/A</v>
      </c>
      <c r="AA51" t="e">
        <f t="shared" si="20"/>
        <v>#N/A</v>
      </c>
      <c r="AB51">
        <f t="shared" si="21"/>
        <v>6.4</v>
      </c>
      <c r="AC51" t="e">
        <f t="shared" si="22"/>
        <v>#N/A</v>
      </c>
      <c r="AD51">
        <v>2</v>
      </c>
      <c r="AE51">
        <v>24510060300</v>
      </c>
      <c r="AF51" t="s">
        <v>28</v>
      </c>
    </row>
    <row r="52" spans="3:32" x14ac:dyDescent="0.3">
      <c r="C52">
        <v>24510270502</v>
      </c>
      <c r="D52">
        <v>69500</v>
      </c>
      <c r="E52">
        <v>12</v>
      </c>
      <c r="F52">
        <v>13.2</v>
      </c>
      <c r="G52">
        <v>59.1</v>
      </c>
      <c r="H52">
        <v>7337.5508967899996</v>
      </c>
      <c r="I52">
        <v>8.6999999999999993</v>
      </c>
      <c r="J52">
        <f t="shared" si="4"/>
        <v>0.60426547583917534</v>
      </c>
      <c r="K52">
        <f t="shared" si="5"/>
        <v>-1.0574461463227132</v>
      </c>
      <c r="L52">
        <f t="shared" si="6"/>
        <v>-0.30586238136091731</v>
      </c>
      <c r="M52">
        <f t="shared" si="7"/>
        <v>1.046992494255137</v>
      </c>
      <c r="N52">
        <f t="shared" si="8"/>
        <v>-0.66662827329116237</v>
      </c>
      <c r="O52">
        <f t="shared" si="9"/>
        <v>-0.21792668908740009</v>
      </c>
      <c r="P52">
        <f t="shared" si="10"/>
        <v>12.941330224528324</v>
      </c>
      <c r="Q52">
        <f t="shared" si="23"/>
        <v>1.8104054363578066</v>
      </c>
      <c r="R52">
        <f t="shared" si="11"/>
        <v>2.6752796579099209</v>
      </c>
      <c r="S52">
        <f t="shared" si="12"/>
        <v>15.447766212690189</v>
      </c>
      <c r="T52">
        <f t="shared" si="13"/>
        <v>1.8104054363578066</v>
      </c>
      <c r="U52">
        <f t="shared" si="14"/>
        <v>2</v>
      </c>
      <c r="V52" t="e">
        <f t="shared" si="15"/>
        <v>#N/A</v>
      </c>
      <c r="W52">
        <f t="shared" si="16"/>
        <v>12</v>
      </c>
      <c r="X52" t="e">
        <f t="shared" si="17"/>
        <v>#N/A</v>
      </c>
      <c r="Y52" t="e">
        <f t="shared" si="18"/>
        <v>#N/A</v>
      </c>
      <c r="Z52" t="e">
        <f t="shared" si="19"/>
        <v>#N/A</v>
      </c>
      <c r="AA52">
        <f t="shared" si="20"/>
        <v>8.6999999999999993</v>
      </c>
      <c r="AB52" t="e">
        <f t="shared" si="21"/>
        <v>#N/A</v>
      </c>
      <c r="AC52" t="e">
        <f t="shared" si="22"/>
        <v>#N/A</v>
      </c>
      <c r="AD52">
        <v>2</v>
      </c>
      <c r="AE52">
        <v>24510272003</v>
      </c>
      <c r="AF52" t="s">
        <v>28</v>
      </c>
    </row>
    <row r="53" spans="3:32" x14ac:dyDescent="0.3">
      <c r="C53">
        <v>24510060300</v>
      </c>
      <c r="D53">
        <v>68088</v>
      </c>
      <c r="E53">
        <v>18.3</v>
      </c>
      <c r="F53">
        <v>10.9</v>
      </c>
      <c r="G53">
        <v>73.8</v>
      </c>
      <c r="H53">
        <v>24916.943521599998</v>
      </c>
      <c r="I53">
        <v>5.2</v>
      </c>
      <c r="J53">
        <f t="shared" si="4"/>
        <v>0.55647401664929863</v>
      </c>
      <c r="K53">
        <f t="shared" si="5"/>
        <v>-0.70199104838880144</v>
      </c>
      <c r="L53">
        <f t="shared" si="6"/>
        <v>-0.55117715499910291</v>
      </c>
      <c r="M53">
        <f t="shared" si="7"/>
        <v>1.6837862156591696</v>
      </c>
      <c r="N53">
        <f t="shared" si="8"/>
        <v>1.8597829371776751</v>
      </c>
      <c r="O53">
        <f t="shared" si="9"/>
        <v>-0.78144607542161015</v>
      </c>
      <c r="P53">
        <f t="shared" si="10"/>
        <v>23.273468603113237</v>
      </c>
      <c r="Q53">
        <f t="shared" si="23"/>
        <v>7.5577426837308446</v>
      </c>
      <c r="R53">
        <f t="shared" si="11"/>
        <v>10.923484747198364</v>
      </c>
      <c r="S53">
        <f t="shared" si="12"/>
        <v>18.232526384152226</v>
      </c>
      <c r="T53">
        <f t="shared" si="13"/>
        <v>7.5577426837308446</v>
      </c>
      <c r="U53">
        <f t="shared" si="14"/>
        <v>2</v>
      </c>
      <c r="V53" t="e">
        <f t="shared" si="15"/>
        <v>#N/A</v>
      </c>
      <c r="W53">
        <f t="shared" si="16"/>
        <v>18.3</v>
      </c>
      <c r="X53" t="e">
        <f t="shared" si="17"/>
        <v>#N/A</v>
      </c>
      <c r="Y53" t="e">
        <f t="shared" si="18"/>
        <v>#N/A</v>
      </c>
      <c r="Z53" t="e">
        <f t="shared" si="19"/>
        <v>#N/A</v>
      </c>
      <c r="AA53">
        <f t="shared" si="20"/>
        <v>5.2</v>
      </c>
      <c r="AB53" t="e">
        <f t="shared" si="21"/>
        <v>#N/A</v>
      </c>
      <c r="AC53" t="e">
        <f t="shared" si="22"/>
        <v>#N/A</v>
      </c>
      <c r="AD53">
        <v>2</v>
      </c>
      <c r="AE53">
        <v>24510120100</v>
      </c>
      <c r="AF53" t="s">
        <v>28</v>
      </c>
    </row>
    <row r="54" spans="3:32" x14ac:dyDescent="0.3">
      <c r="C54">
        <v>24510130804</v>
      </c>
      <c r="D54">
        <v>67019</v>
      </c>
      <c r="E54">
        <v>10.9</v>
      </c>
      <c r="F54">
        <v>14.9</v>
      </c>
      <c r="G54">
        <v>34.1</v>
      </c>
      <c r="H54">
        <v>6846.9162609900004</v>
      </c>
      <c r="I54">
        <v>7</v>
      </c>
      <c r="J54">
        <f t="shared" si="4"/>
        <v>0.52029195583203369</v>
      </c>
      <c r="K54">
        <f t="shared" si="5"/>
        <v>-1.1195097348508565</v>
      </c>
      <c r="L54">
        <f t="shared" si="6"/>
        <v>-0.12454276606312779</v>
      </c>
      <c r="M54">
        <f t="shared" si="7"/>
        <v>-3.5990025139477057E-2</v>
      </c>
      <c r="N54">
        <f t="shared" si="8"/>
        <v>-0.73713951737021144</v>
      </c>
      <c r="O54">
        <f t="shared" si="9"/>
        <v>-0.49163610530687352</v>
      </c>
      <c r="P54">
        <f t="shared" si="10"/>
        <v>12.710699780509463</v>
      </c>
      <c r="Q54">
        <f t="shared" si="23"/>
        <v>2.2150028421428538</v>
      </c>
      <c r="R54">
        <f t="shared" si="11"/>
        <v>1.7823018149833247</v>
      </c>
      <c r="S54">
        <f t="shared" si="12"/>
        <v>12.872087032170946</v>
      </c>
      <c r="T54">
        <f t="shared" si="13"/>
        <v>1.7823018149833247</v>
      </c>
      <c r="U54">
        <f t="shared" si="14"/>
        <v>3</v>
      </c>
      <c r="V54" t="e">
        <f t="shared" si="15"/>
        <v>#N/A</v>
      </c>
      <c r="W54" t="e">
        <f t="shared" si="16"/>
        <v>#N/A</v>
      </c>
      <c r="X54">
        <f t="shared" si="17"/>
        <v>10.9</v>
      </c>
      <c r="Y54" t="e">
        <f t="shared" si="18"/>
        <v>#N/A</v>
      </c>
      <c r="Z54" t="e">
        <f t="shared" si="19"/>
        <v>#N/A</v>
      </c>
      <c r="AA54" t="e">
        <f t="shared" si="20"/>
        <v>#N/A</v>
      </c>
      <c r="AB54">
        <f t="shared" si="21"/>
        <v>7</v>
      </c>
      <c r="AC54" t="e">
        <f t="shared" si="22"/>
        <v>#N/A</v>
      </c>
      <c r="AD54">
        <v>2</v>
      </c>
      <c r="AE54">
        <v>24510270102</v>
      </c>
      <c r="AF54" t="s">
        <v>28</v>
      </c>
    </row>
    <row r="55" spans="3:32" x14ac:dyDescent="0.3">
      <c r="C55">
        <v>24510272003</v>
      </c>
      <c r="D55">
        <v>66250</v>
      </c>
      <c r="E55">
        <v>15.1</v>
      </c>
      <c r="F55">
        <v>9.6</v>
      </c>
      <c r="G55">
        <v>52.1</v>
      </c>
      <c r="H55">
        <v>7788.3997429299998</v>
      </c>
      <c r="I55">
        <v>6.8</v>
      </c>
      <c r="J55">
        <f t="shared" si="4"/>
        <v>0.49426388776049329</v>
      </c>
      <c r="K55">
        <f t="shared" si="5"/>
        <v>-0.88253966956158203</v>
      </c>
      <c r="L55">
        <f t="shared" si="6"/>
        <v>-0.68983333140329484</v>
      </c>
      <c r="M55">
        <f t="shared" si="7"/>
        <v>0.74375738882464504</v>
      </c>
      <c r="N55">
        <f t="shared" si="8"/>
        <v>-0.60183481862382016</v>
      </c>
      <c r="O55">
        <f t="shared" si="9"/>
        <v>-0.52383721309739983</v>
      </c>
      <c r="P55">
        <f t="shared" si="10"/>
        <v>12.014320907101817</v>
      </c>
      <c r="Q55">
        <f t="shared" si="23"/>
        <v>1.0020026047244435</v>
      </c>
      <c r="R55">
        <f t="shared" si="11"/>
        <v>1.751243790423703</v>
      </c>
      <c r="S55">
        <f t="shared" si="12"/>
        <v>14.933985249257297</v>
      </c>
      <c r="T55">
        <f t="shared" si="13"/>
        <v>1.0020026047244435</v>
      </c>
      <c r="U55">
        <f t="shared" si="14"/>
        <v>2</v>
      </c>
      <c r="V55" t="e">
        <f t="shared" si="15"/>
        <v>#N/A</v>
      </c>
      <c r="W55">
        <f t="shared" si="16"/>
        <v>15.1</v>
      </c>
      <c r="X55" t="e">
        <f t="shared" si="17"/>
        <v>#N/A</v>
      </c>
      <c r="Y55" t="e">
        <f t="shared" si="18"/>
        <v>#N/A</v>
      </c>
      <c r="Z55" t="e">
        <f t="shared" si="19"/>
        <v>#N/A</v>
      </c>
      <c r="AA55">
        <f t="shared" si="20"/>
        <v>6.8</v>
      </c>
      <c r="AB55" t="e">
        <f t="shared" si="21"/>
        <v>#N/A</v>
      </c>
      <c r="AC55" t="e">
        <f t="shared" si="22"/>
        <v>#N/A</v>
      </c>
      <c r="AD55">
        <v>2</v>
      </c>
      <c r="AE55">
        <v>24510270301</v>
      </c>
      <c r="AF55" t="s">
        <v>28</v>
      </c>
    </row>
    <row r="56" spans="3:32" x14ac:dyDescent="0.3">
      <c r="C56">
        <v>24510120100</v>
      </c>
      <c r="D56">
        <v>65313</v>
      </c>
      <c r="E56">
        <v>32.200000000000003</v>
      </c>
      <c r="F56">
        <v>1.4</v>
      </c>
      <c r="G56">
        <v>53.5</v>
      </c>
      <c r="H56">
        <v>11946.626761400001</v>
      </c>
      <c r="I56">
        <v>8</v>
      </c>
      <c r="J56">
        <f t="shared" si="4"/>
        <v>0.46254958375134708</v>
      </c>
      <c r="K56">
        <f t="shared" si="5"/>
        <v>8.2267024830464233E-2</v>
      </c>
      <c r="L56">
        <f t="shared" si="6"/>
        <v>-1.5644338287220438</v>
      </c>
      <c r="M56">
        <f t="shared" si="7"/>
        <v>0.80440440991074336</v>
      </c>
      <c r="N56">
        <f t="shared" si="8"/>
        <v>-4.2378720540825893E-3</v>
      </c>
      <c r="O56">
        <f t="shared" si="9"/>
        <v>-0.33063056635424204</v>
      </c>
      <c r="P56">
        <f t="shared" si="10"/>
        <v>15.487518692788093</v>
      </c>
      <c r="Q56">
        <f t="shared" si="23"/>
        <v>1.0822787348304312</v>
      </c>
      <c r="R56">
        <f t="shared" si="11"/>
        <v>2.8454705498347312</v>
      </c>
      <c r="S56">
        <f t="shared" si="12"/>
        <v>13.418635143732583</v>
      </c>
      <c r="T56">
        <f t="shared" si="13"/>
        <v>1.0822787348304312</v>
      </c>
      <c r="U56">
        <f t="shared" si="14"/>
        <v>2</v>
      </c>
      <c r="V56" t="e">
        <f t="shared" si="15"/>
        <v>#N/A</v>
      </c>
      <c r="W56">
        <f t="shared" si="16"/>
        <v>32.200000000000003</v>
      </c>
      <c r="X56" t="e">
        <f t="shared" si="17"/>
        <v>#N/A</v>
      </c>
      <c r="Y56" t="e">
        <f t="shared" si="18"/>
        <v>#N/A</v>
      </c>
      <c r="Z56" t="e">
        <f t="shared" si="19"/>
        <v>#N/A</v>
      </c>
      <c r="AA56">
        <f t="shared" si="20"/>
        <v>8</v>
      </c>
      <c r="AB56" t="e">
        <f t="shared" si="21"/>
        <v>#N/A</v>
      </c>
      <c r="AC56" t="e">
        <f t="shared" si="22"/>
        <v>#N/A</v>
      </c>
      <c r="AD56">
        <v>2</v>
      </c>
      <c r="AE56">
        <v>24510270401</v>
      </c>
      <c r="AF56" t="s">
        <v>28</v>
      </c>
    </row>
    <row r="57" spans="3:32" x14ac:dyDescent="0.3">
      <c r="C57">
        <v>24510270102</v>
      </c>
      <c r="D57">
        <v>65237</v>
      </c>
      <c r="E57">
        <v>13.1</v>
      </c>
      <c r="F57">
        <v>9.4</v>
      </c>
      <c r="G57">
        <v>44.4</v>
      </c>
      <c r="H57">
        <v>9510.1595596299994</v>
      </c>
      <c r="I57">
        <v>9.4</v>
      </c>
      <c r="J57">
        <f t="shared" si="4"/>
        <v>0.4599772389224302</v>
      </c>
      <c r="K57">
        <f t="shared" si="5"/>
        <v>-0.99538255779456997</v>
      </c>
      <c r="L57">
        <f t="shared" si="6"/>
        <v>-0.71116505085009352</v>
      </c>
      <c r="M57">
        <f t="shared" si="7"/>
        <v>0.41019877285110379</v>
      </c>
      <c r="N57">
        <f t="shared" si="8"/>
        <v>-0.35439320357583359</v>
      </c>
      <c r="O57">
        <f t="shared" si="9"/>
        <v>-0.10522281182055788</v>
      </c>
      <c r="P57">
        <f t="shared" si="10"/>
        <v>13.279480368665892</v>
      </c>
      <c r="Q57">
        <f t="shared" si="23"/>
        <v>1.2953415862879902</v>
      </c>
      <c r="R57">
        <f t="shared" si="11"/>
        <v>1.4586864759584157</v>
      </c>
      <c r="S57">
        <f t="shared" si="12"/>
        <v>12.411166071939597</v>
      </c>
      <c r="T57">
        <f t="shared" si="13"/>
        <v>1.2953415862879902</v>
      </c>
      <c r="U57">
        <f t="shared" si="14"/>
        <v>2</v>
      </c>
      <c r="V57" t="e">
        <f t="shared" si="15"/>
        <v>#N/A</v>
      </c>
      <c r="W57">
        <f t="shared" si="16"/>
        <v>13.1</v>
      </c>
      <c r="X57" t="e">
        <f t="shared" si="17"/>
        <v>#N/A</v>
      </c>
      <c r="Y57" t="e">
        <f t="shared" si="18"/>
        <v>#N/A</v>
      </c>
      <c r="Z57" t="e">
        <f t="shared" si="19"/>
        <v>#N/A</v>
      </c>
      <c r="AA57">
        <f t="shared" si="20"/>
        <v>9.4</v>
      </c>
      <c r="AB57" t="e">
        <f t="shared" si="21"/>
        <v>#N/A</v>
      </c>
      <c r="AC57" t="e">
        <f t="shared" si="22"/>
        <v>#N/A</v>
      </c>
      <c r="AD57">
        <v>2</v>
      </c>
      <c r="AE57">
        <v>24510120700</v>
      </c>
      <c r="AF57" t="s">
        <v>28</v>
      </c>
    </row>
    <row r="58" spans="3:32" x14ac:dyDescent="0.3">
      <c r="C58">
        <v>24510270301</v>
      </c>
      <c r="D58">
        <v>65223</v>
      </c>
      <c r="E58">
        <v>5.8</v>
      </c>
      <c r="F58">
        <v>9.1</v>
      </c>
      <c r="G58">
        <v>53.3</v>
      </c>
      <c r="H58">
        <v>7152.4322359300004</v>
      </c>
      <c r="I58">
        <v>5.8</v>
      </c>
      <c r="J58">
        <f t="shared" si="4"/>
        <v>0.45950338592762974</v>
      </c>
      <c r="K58">
        <f t="shared" si="5"/>
        <v>-1.4072590998449754</v>
      </c>
      <c r="L58">
        <f t="shared" si="6"/>
        <v>-0.74316263002029181</v>
      </c>
      <c r="M58">
        <f t="shared" si="7"/>
        <v>0.79574054975558628</v>
      </c>
      <c r="N58">
        <f t="shared" si="8"/>
        <v>-0.69323248368940049</v>
      </c>
      <c r="O58">
        <f t="shared" si="9"/>
        <v>-0.68484275205003131</v>
      </c>
      <c r="P58">
        <f t="shared" si="10"/>
        <v>11.250699837157914</v>
      </c>
      <c r="Q58">
        <f t="shared" si="23"/>
        <v>2.3823912090114012</v>
      </c>
      <c r="R58">
        <f t="shared" si="11"/>
        <v>2.8369073758577334</v>
      </c>
      <c r="S58">
        <f t="shared" si="12"/>
        <v>18.354644945068877</v>
      </c>
      <c r="T58">
        <f t="shared" si="13"/>
        <v>2.3823912090114012</v>
      </c>
      <c r="U58">
        <f t="shared" si="14"/>
        <v>2</v>
      </c>
      <c r="V58" t="e">
        <f t="shared" si="15"/>
        <v>#N/A</v>
      </c>
      <c r="W58">
        <f t="shared" si="16"/>
        <v>5.8</v>
      </c>
      <c r="X58" t="e">
        <f t="shared" si="17"/>
        <v>#N/A</v>
      </c>
      <c r="Y58" t="e">
        <f t="shared" si="18"/>
        <v>#N/A</v>
      </c>
      <c r="Z58" t="e">
        <f t="shared" si="19"/>
        <v>#N/A</v>
      </c>
      <c r="AA58">
        <f t="shared" si="20"/>
        <v>5.8</v>
      </c>
      <c r="AB58" t="e">
        <f t="shared" si="21"/>
        <v>#N/A</v>
      </c>
      <c r="AC58" t="e">
        <f t="shared" si="22"/>
        <v>#N/A</v>
      </c>
      <c r="AD58">
        <v>2</v>
      </c>
      <c r="AE58">
        <v>24510210100</v>
      </c>
      <c r="AF58" t="s">
        <v>28</v>
      </c>
    </row>
    <row r="59" spans="3:32" x14ac:dyDescent="0.3">
      <c r="C59">
        <v>24510270401</v>
      </c>
      <c r="D59">
        <v>65098</v>
      </c>
      <c r="E59">
        <v>11</v>
      </c>
      <c r="F59">
        <v>11.6</v>
      </c>
      <c r="G59">
        <v>49.4</v>
      </c>
      <c r="H59">
        <v>9619.1102500800007</v>
      </c>
      <c r="I59">
        <v>3.2</v>
      </c>
      <c r="J59">
        <f t="shared" si="4"/>
        <v>0.45527255561691121</v>
      </c>
      <c r="K59">
        <f t="shared" si="5"/>
        <v>-1.113867590439207</v>
      </c>
      <c r="L59">
        <f t="shared" si="6"/>
        <v>-0.47651613693530731</v>
      </c>
      <c r="M59">
        <f t="shared" si="7"/>
        <v>0.62679527673002655</v>
      </c>
      <c r="N59">
        <f t="shared" si="8"/>
        <v>-0.3387354245150978</v>
      </c>
      <c r="O59">
        <f t="shared" si="9"/>
        <v>-1.1034571533268731</v>
      </c>
      <c r="P59">
        <f t="shared" si="10"/>
        <v>11.966297546098462</v>
      </c>
      <c r="Q59">
        <f t="shared" si="23"/>
        <v>1.9751104926131211</v>
      </c>
      <c r="R59">
        <f t="shared" si="11"/>
        <v>2.7853286910817046</v>
      </c>
      <c r="S59">
        <f t="shared" si="12"/>
        <v>16.46003164128286</v>
      </c>
      <c r="T59">
        <f t="shared" si="13"/>
        <v>1.9751104926131211</v>
      </c>
      <c r="U59">
        <f t="shared" si="14"/>
        <v>2</v>
      </c>
      <c r="V59" t="e">
        <f t="shared" si="15"/>
        <v>#N/A</v>
      </c>
      <c r="W59">
        <f t="shared" si="16"/>
        <v>11</v>
      </c>
      <c r="X59" t="e">
        <f t="shared" si="17"/>
        <v>#N/A</v>
      </c>
      <c r="Y59" t="e">
        <f t="shared" si="18"/>
        <v>#N/A</v>
      </c>
      <c r="Z59" t="e">
        <f t="shared" si="19"/>
        <v>#N/A</v>
      </c>
      <c r="AA59">
        <f t="shared" si="20"/>
        <v>3.2</v>
      </c>
      <c r="AB59" t="e">
        <f t="shared" si="21"/>
        <v>#N/A</v>
      </c>
      <c r="AC59" t="e">
        <f t="shared" si="22"/>
        <v>#N/A</v>
      </c>
      <c r="AD59">
        <v>2</v>
      </c>
      <c r="AE59">
        <v>24510280403</v>
      </c>
      <c r="AF59" t="s">
        <v>28</v>
      </c>
    </row>
    <row r="60" spans="3:32" x14ac:dyDescent="0.3">
      <c r="C60">
        <v>24510120700</v>
      </c>
      <c r="D60">
        <v>65068</v>
      </c>
      <c r="E60">
        <v>24.8</v>
      </c>
      <c r="F60">
        <v>12.9</v>
      </c>
      <c r="G60">
        <v>66.2</v>
      </c>
      <c r="H60">
        <v>6140.4161396700001</v>
      </c>
      <c r="I60">
        <v>11.6</v>
      </c>
      <c r="J60">
        <f t="shared" si="4"/>
        <v>0.45425715634233876</v>
      </c>
      <c r="K60">
        <f t="shared" si="5"/>
        <v>-0.33525166163159092</v>
      </c>
      <c r="L60">
        <f t="shared" si="6"/>
        <v>-0.33785996053111533</v>
      </c>
      <c r="M60">
        <f t="shared" si="7"/>
        <v>1.3545595297632074</v>
      </c>
      <c r="N60">
        <f t="shared" si="8"/>
        <v>-0.83867373216335384</v>
      </c>
      <c r="O60">
        <f t="shared" si="9"/>
        <v>0.24898937387523126</v>
      </c>
      <c r="P60">
        <f t="shared" si="10"/>
        <v>16.851781782705977</v>
      </c>
      <c r="Q60">
        <f t="shared" si="23"/>
        <v>1.4934527733306522</v>
      </c>
      <c r="R60">
        <f t="shared" si="11"/>
        <v>2.6866953288941033</v>
      </c>
      <c r="S60">
        <f t="shared" si="12"/>
        <v>13.488705709754107</v>
      </c>
      <c r="T60">
        <f t="shared" si="13"/>
        <v>1.4934527733306522</v>
      </c>
      <c r="U60">
        <f t="shared" si="14"/>
        <v>2</v>
      </c>
      <c r="V60" t="e">
        <f t="shared" si="15"/>
        <v>#N/A</v>
      </c>
      <c r="W60">
        <f t="shared" si="16"/>
        <v>24.8</v>
      </c>
      <c r="X60" t="e">
        <f t="shared" si="17"/>
        <v>#N/A</v>
      </c>
      <c r="Y60" t="e">
        <f t="shared" si="18"/>
        <v>#N/A</v>
      </c>
      <c r="Z60" t="e">
        <f t="shared" si="19"/>
        <v>#N/A</v>
      </c>
      <c r="AA60">
        <f t="shared" si="20"/>
        <v>11.6</v>
      </c>
      <c r="AB60" t="e">
        <f t="shared" si="21"/>
        <v>#N/A</v>
      </c>
      <c r="AC60" t="e">
        <f t="shared" si="22"/>
        <v>#N/A</v>
      </c>
      <c r="AD60">
        <v>2</v>
      </c>
      <c r="AE60">
        <v>24510040100</v>
      </c>
      <c r="AF60" t="s">
        <v>28</v>
      </c>
    </row>
    <row r="61" spans="3:32" x14ac:dyDescent="0.3">
      <c r="C61">
        <v>24510210100</v>
      </c>
      <c r="D61">
        <v>63558</v>
      </c>
      <c r="E61">
        <v>17.5</v>
      </c>
      <c r="F61">
        <v>11.8</v>
      </c>
      <c r="G61">
        <v>59.7</v>
      </c>
      <c r="H61">
        <v>4275.5630494999996</v>
      </c>
      <c r="I61">
        <v>12.5</v>
      </c>
      <c r="J61">
        <f t="shared" si="4"/>
        <v>0.40314872618885877</v>
      </c>
      <c r="K61">
        <f t="shared" si="5"/>
        <v>-0.74712820368199662</v>
      </c>
      <c r="L61">
        <f t="shared" si="6"/>
        <v>-0.45518441748850846</v>
      </c>
      <c r="M61">
        <f t="shared" si="7"/>
        <v>1.0729840747206076</v>
      </c>
      <c r="N61">
        <f t="shared" si="8"/>
        <v>-1.1066799058370513</v>
      </c>
      <c r="O61">
        <f t="shared" si="9"/>
        <v>0.39389435893259966</v>
      </c>
      <c r="P61">
        <f t="shared" si="10"/>
        <v>15.798699037821716</v>
      </c>
      <c r="Q61">
        <f t="shared" si="23"/>
        <v>2.0261398460429918</v>
      </c>
      <c r="R61">
        <f t="shared" si="11"/>
        <v>2.3652109813740299</v>
      </c>
      <c r="S61">
        <f t="shared" si="12"/>
        <v>14.410992059366022</v>
      </c>
      <c r="T61">
        <f t="shared" si="13"/>
        <v>2.0261398460429918</v>
      </c>
      <c r="U61">
        <f t="shared" si="14"/>
        <v>2</v>
      </c>
      <c r="V61" t="e">
        <f t="shared" si="15"/>
        <v>#N/A</v>
      </c>
      <c r="W61">
        <f t="shared" si="16"/>
        <v>17.5</v>
      </c>
      <c r="X61" t="e">
        <f t="shared" si="17"/>
        <v>#N/A</v>
      </c>
      <c r="Y61" t="e">
        <f t="shared" si="18"/>
        <v>#N/A</v>
      </c>
      <c r="Z61" t="e">
        <f t="shared" si="19"/>
        <v>#N/A</v>
      </c>
      <c r="AA61">
        <f t="shared" si="20"/>
        <v>12.5</v>
      </c>
      <c r="AB61" t="e">
        <f t="shared" si="21"/>
        <v>#N/A</v>
      </c>
      <c r="AC61" t="e">
        <f t="shared" si="22"/>
        <v>#N/A</v>
      </c>
      <c r="AD61">
        <v>2</v>
      </c>
      <c r="AE61">
        <v>24510270501</v>
      </c>
      <c r="AF61" t="s">
        <v>28</v>
      </c>
    </row>
    <row r="62" spans="3:32" x14ac:dyDescent="0.3">
      <c r="C62">
        <v>24510080101</v>
      </c>
      <c r="D62">
        <v>63542</v>
      </c>
      <c r="E62">
        <v>14.5</v>
      </c>
      <c r="F62">
        <v>11.6</v>
      </c>
      <c r="G62">
        <v>44</v>
      </c>
      <c r="H62">
        <v>4341.9889688200001</v>
      </c>
      <c r="I62">
        <v>8.1999999999999993</v>
      </c>
      <c r="J62">
        <f t="shared" si="4"/>
        <v>0.40260717990908679</v>
      </c>
      <c r="K62">
        <f t="shared" si="5"/>
        <v>-0.91639253603147841</v>
      </c>
      <c r="L62">
        <f t="shared" si="6"/>
        <v>-0.47651613693530731</v>
      </c>
      <c r="M62">
        <f t="shared" si="7"/>
        <v>0.39287105254079002</v>
      </c>
      <c r="N62">
        <f t="shared" si="8"/>
        <v>-1.0971335471648578</v>
      </c>
      <c r="O62">
        <f t="shared" si="9"/>
        <v>-0.29842945856371583</v>
      </c>
      <c r="P62">
        <f t="shared" si="10"/>
        <v>12.757659727491195</v>
      </c>
      <c r="Q62">
        <f t="shared" si="23"/>
        <v>1.4480623254436147</v>
      </c>
      <c r="R62">
        <f t="shared" si="11"/>
        <v>1.2646327687596979</v>
      </c>
      <c r="S62">
        <f t="shared" si="12"/>
        <v>14.167281031142</v>
      </c>
      <c r="T62">
        <f t="shared" si="13"/>
        <v>1.2646327687596979</v>
      </c>
      <c r="U62">
        <f t="shared" si="14"/>
        <v>3</v>
      </c>
      <c r="V62" t="e">
        <f t="shared" si="15"/>
        <v>#N/A</v>
      </c>
      <c r="W62" t="e">
        <f t="shared" si="16"/>
        <v>#N/A</v>
      </c>
      <c r="X62">
        <f t="shared" si="17"/>
        <v>14.5</v>
      </c>
      <c r="Y62" t="e">
        <f t="shared" si="18"/>
        <v>#N/A</v>
      </c>
      <c r="Z62" t="e">
        <f t="shared" si="19"/>
        <v>#N/A</v>
      </c>
      <c r="AA62" t="e">
        <f t="shared" si="20"/>
        <v>#N/A</v>
      </c>
      <c r="AB62">
        <f t="shared" si="21"/>
        <v>8.1999999999999993</v>
      </c>
      <c r="AC62" t="e">
        <f t="shared" si="22"/>
        <v>#N/A</v>
      </c>
      <c r="AD62">
        <v>2</v>
      </c>
      <c r="AE62">
        <v>24510270703</v>
      </c>
      <c r="AF62" t="s">
        <v>28</v>
      </c>
    </row>
    <row r="63" spans="3:32" x14ac:dyDescent="0.3">
      <c r="C63">
        <v>24510280403</v>
      </c>
      <c r="D63">
        <v>62945</v>
      </c>
      <c r="E63">
        <v>19.3</v>
      </c>
      <c r="F63">
        <v>9.5</v>
      </c>
      <c r="G63">
        <v>45.1</v>
      </c>
      <c r="H63">
        <v>7162.6238951799996</v>
      </c>
      <c r="I63">
        <v>6.8</v>
      </c>
      <c r="J63">
        <f t="shared" si="4"/>
        <v>0.38240073434509503</v>
      </c>
      <c r="K63">
        <f t="shared" si="5"/>
        <v>-0.64556960427230747</v>
      </c>
      <c r="L63">
        <f t="shared" si="6"/>
        <v>-0.70049919112669423</v>
      </c>
      <c r="M63">
        <f t="shared" si="7"/>
        <v>0.44052228339415306</v>
      </c>
      <c r="N63">
        <f t="shared" si="8"/>
        <v>-0.69176779587384207</v>
      </c>
      <c r="O63">
        <f t="shared" si="9"/>
        <v>-0.52383721309739983</v>
      </c>
      <c r="P63">
        <f t="shared" si="10"/>
        <v>12.782967243158531</v>
      </c>
      <c r="Q63">
        <f t="shared" si="23"/>
        <v>0.59075170337685545</v>
      </c>
      <c r="R63">
        <f t="shared" si="11"/>
        <v>0.97291013662595516</v>
      </c>
      <c r="S63">
        <f t="shared" si="12"/>
        <v>13.130275758571944</v>
      </c>
      <c r="T63">
        <f t="shared" si="13"/>
        <v>0.59075170337685545</v>
      </c>
      <c r="U63">
        <f t="shared" si="14"/>
        <v>2</v>
      </c>
      <c r="V63" t="e">
        <f t="shared" si="15"/>
        <v>#N/A</v>
      </c>
      <c r="W63">
        <f t="shared" si="16"/>
        <v>19.3</v>
      </c>
      <c r="X63" t="e">
        <f t="shared" si="17"/>
        <v>#N/A</v>
      </c>
      <c r="Y63" t="e">
        <f t="shared" si="18"/>
        <v>#N/A</v>
      </c>
      <c r="Z63" t="e">
        <f t="shared" si="19"/>
        <v>#N/A</v>
      </c>
      <c r="AA63">
        <f t="shared" si="20"/>
        <v>6.8</v>
      </c>
      <c r="AB63" t="e">
        <f t="shared" si="21"/>
        <v>#N/A</v>
      </c>
      <c r="AC63" t="e">
        <f t="shared" si="22"/>
        <v>#N/A</v>
      </c>
      <c r="AD63">
        <v>2</v>
      </c>
      <c r="AE63">
        <v>24510120500</v>
      </c>
      <c r="AF63" t="s">
        <v>28</v>
      </c>
    </row>
    <row r="64" spans="3:32" x14ac:dyDescent="0.3">
      <c r="C64">
        <v>24510040100</v>
      </c>
      <c r="D64">
        <v>62500</v>
      </c>
      <c r="E64">
        <v>34.299999999999997</v>
      </c>
      <c r="F64">
        <v>1.9</v>
      </c>
      <c r="G64">
        <v>70.900000000000006</v>
      </c>
      <c r="H64">
        <v>8647.2251602699998</v>
      </c>
      <c r="I64">
        <v>2.2000000000000002</v>
      </c>
      <c r="J64">
        <f t="shared" si="4"/>
        <v>0.36733897843893704</v>
      </c>
      <c r="K64">
        <f t="shared" si="5"/>
        <v>0.20075205747510116</v>
      </c>
      <c r="L64">
        <f t="shared" si="6"/>
        <v>-1.511104530105047</v>
      </c>
      <c r="M64">
        <f t="shared" si="7"/>
        <v>1.5581602434093949</v>
      </c>
      <c r="N64">
        <f t="shared" si="8"/>
        <v>-0.47840927096632224</v>
      </c>
      <c r="O64">
        <f t="shared" si="9"/>
        <v>-1.2644626922795046</v>
      </c>
      <c r="P64">
        <f t="shared" si="10"/>
        <v>15.432367126170186</v>
      </c>
      <c r="Q64">
        <f t="shared" si="23"/>
        <v>2.4071243475296713</v>
      </c>
      <c r="R64">
        <f t="shared" si="11"/>
        <v>5.2218511077683605</v>
      </c>
      <c r="S64">
        <f t="shared" si="12"/>
        <v>20.788457709074841</v>
      </c>
      <c r="T64">
        <f t="shared" si="13"/>
        <v>2.4071243475296713</v>
      </c>
      <c r="U64">
        <f t="shared" si="14"/>
        <v>2</v>
      </c>
      <c r="V64" t="e">
        <f t="shared" si="15"/>
        <v>#N/A</v>
      </c>
      <c r="W64">
        <f t="shared" si="16"/>
        <v>34.299999999999997</v>
      </c>
      <c r="X64" t="e">
        <f t="shared" si="17"/>
        <v>#N/A</v>
      </c>
      <c r="Y64" t="e">
        <f t="shared" si="18"/>
        <v>#N/A</v>
      </c>
      <c r="Z64" t="e">
        <f t="shared" si="19"/>
        <v>#N/A</v>
      </c>
      <c r="AA64">
        <f t="shared" si="20"/>
        <v>2.2000000000000002</v>
      </c>
      <c r="AB64" t="e">
        <f t="shared" si="21"/>
        <v>#N/A</v>
      </c>
      <c r="AC64" t="e">
        <f t="shared" si="22"/>
        <v>#N/A</v>
      </c>
      <c r="AD64">
        <v>2</v>
      </c>
      <c r="AE64">
        <v>24510272005</v>
      </c>
      <c r="AF64" t="s">
        <v>28</v>
      </c>
    </row>
    <row r="65" spans="2:32" x14ac:dyDescent="0.3">
      <c r="C65">
        <v>24510270501</v>
      </c>
      <c r="D65">
        <v>61227</v>
      </c>
      <c r="E65">
        <v>2.1</v>
      </c>
      <c r="F65">
        <v>8.9</v>
      </c>
      <c r="G65">
        <v>56</v>
      </c>
      <c r="H65">
        <v>4930.50442853</v>
      </c>
      <c r="I65">
        <v>3.7</v>
      </c>
      <c r="J65">
        <f t="shared" si="4"/>
        <v>0.32425220255457943</v>
      </c>
      <c r="K65">
        <f t="shared" si="5"/>
        <v>-1.616018443076003</v>
      </c>
      <c r="L65">
        <f t="shared" si="6"/>
        <v>-0.76449434946709049</v>
      </c>
      <c r="M65">
        <f t="shared" si="7"/>
        <v>0.91270266185020477</v>
      </c>
      <c r="N65">
        <f t="shared" si="8"/>
        <v>-1.0125554228417692</v>
      </c>
      <c r="O65">
        <f t="shared" si="9"/>
        <v>-1.0229543838505575</v>
      </c>
      <c r="P65">
        <f t="shared" si="10"/>
        <v>11.365452078180454</v>
      </c>
      <c r="Q65">
        <f t="shared" si="23"/>
        <v>3.6256537355235077</v>
      </c>
      <c r="R65">
        <f t="shared" si="11"/>
        <v>3.9194592231251817</v>
      </c>
      <c r="S65">
        <f t="shared" si="12"/>
        <v>22.099406933407884</v>
      </c>
      <c r="T65">
        <f t="shared" si="13"/>
        <v>3.6256537355235077</v>
      </c>
      <c r="U65">
        <f t="shared" si="14"/>
        <v>2</v>
      </c>
      <c r="V65" t="e">
        <f t="shared" si="15"/>
        <v>#N/A</v>
      </c>
      <c r="W65">
        <f t="shared" si="16"/>
        <v>2.1</v>
      </c>
      <c r="X65" t="e">
        <f t="shared" si="17"/>
        <v>#N/A</v>
      </c>
      <c r="Y65" t="e">
        <f t="shared" si="18"/>
        <v>#N/A</v>
      </c>
      <c r="Z65" t="e">
        <f t="shared" si="19"/>
        <v>#N/A</v>
      </c>
      <c r="AA65">
        <f t="shared" si="20"/>
        <v>3.7</v>
      </c>
      <c r="AB65" t="e">
        <f t="shared" si="21"/>
        <v>#N/A</v>
      </c>
      <c r="AC65" t="e">
        <f t="shared" si="22"/>
        <v>#N/A</v>
      </c>
      <c r="AD65">
        <v>2</v>
      </c>
      <c r="AE65">
        <v>24510260700</v>
      </c>
      <c r="AF65" t="s">
        <v>28</v>
      </c>
    </row>
    <row r="66" spans="2:32" x14ac:dyDescent="0.3">
      <c r="C66">
        <v>24510270703</v>
      </c>
      <c r="D66">
        <v>61199</v>
      </c>
      <c r="E66">
        <v>9.3000000000000007</v>
      </c>
      <c r="F66">
        <v>22.2</v>
      </c>
      <c r="G66">
        <v>61</v>
      </c>
      <c r="H66">
        <v>7551.7915309399996</v>
      </c>
      <c r="I66">
        <v>3.5</v>
      </c>
      <c r="J66">
        <f t="shared" si="4"/>
        <v>0.32330449656497851</v>
      </c>
      <c r="K66">
        <f t="shared" si="5"/>
        <v>-1.2097840454372468</v>
      </c>
      <c r="L66">
        <f t="shared" si="6"/>
        <v>0.65406499374502669</v>
      </c>
      <c r="M66">
        <f t="shared" si="7"/>
        <v>1.1292991657291276</v>
      </c>
      <c r="N66">
        <f t="shared" si="8"/>
        <v>-0.63583881705644429</v>
      </c>
      <c r="O66">
        <f t="shared" si="9"/>
        <v>-1.0551554916410837</v>
      </c>
      <c r="P66">
        <f t="shared" si="10"/>
        <v>16.600837690492089</v>
      </c>
      <c r="Q66">
        <f t="shared" si="23"/>
        <v>4.2016300997396439</v>
      </c>
      <c r="R66">
        <f t="shared" si="11"/>
        <v>5.0092950729458963</v>
      </c>
      <c r="S66">
        <f t="shared" si="12"/>
        <v>17.828490148546205</v>
      </c>
      <c r="T66">
        <f t="shared" si="13"/>
        <v>4.2016300997396439</v>
      </c>
      <c r="U66">
        <f t="shared" si="14"/>
        <v>2</v>
      </c>
      <c r="V66" t="e">
        <f t="shared" si="15"/>
        <v>#N/A</v>
      </c>
      <c r="W66">
        <f t="shared" si="16"/>
        <v>9.3000000000000007</v>
      </c>
      <c r="X66" t="e">
        <f t="shared" si="17"/>
        <v>#N/A</v>
      </c>
      <c r="Y66" t="e">
        <f t="shared" si="18"/>
        <v>#N/A</v>
      </c>
      <c r="Z66" t="e">
        <f t="shared" si="19"/>
        <v>#N/A</v>
      </c>
      <c r="AA66">
        <f t="shared" si="20"/>
        <v>3.5</v>
      </c>
      <c r="AB66" t="e">
        <f t="shared" si="21"/>
        <v>#N/A</v>
      </c>
      <c r="AC66" t="e">
        <f t="shared" si="22"/>
        <v>#N/A</v>
      </c>
      <c r="AD66">
        <v>2</v>
      </c>
      <c r="AE66">
        <v>24510270600</v>
      </c>
      <c r="AF66" t="s">
        <v>28</v>
      </c>
    </row>
    <row r="67" spans="2:32" x14ac:dyDescent="0.3">
      <c r="B67">
        <v>2</v>
      </c>
      <c r="C67">
        <v>24510120500</v>
      </c>
      <c r="D67">
        <v>60750</v>
      </c>
      <c r="E67">
        <v>32</v>
      </c>
      <c r="F67">
        <v>9.6</v>
      </c>
      <c r="G67">
        <v>48</v>
      </c>
      <c r="H67">
        <v>8608.65290069</v>
      </c>
      <c r="I67">
        <v>7.5</v>
      </c>
      <c r="J67">
        <f t="shared" si="4"/>
        <v>0.30810735408887746</v>
      </c>
      <c r="K67">
        <f t="shared" si="5"/>
        <v>7.0982736007165287E-2</v>
      </c>
      <c r="L67">
        <f t="shared" si="6"/>
        <v>-0.68983333140329484</v>
      </c>
      <c r="M67">
        <f t="shared" si="7"/>
        <v>0.56614825564392823</v>
      </c>
      <c r="N67">
        <f t="shared" si="8"/>
        <v>-0.48395265867577553</v>
      </c>
      <c r="O67">
        <f t="shared" si="9"/>
        <v>-0.41113333583055778</v>
      </c>
      <c r="P67">
        <f t="shared" si="10"/>
        <v>15.792355820457797</v>
      </c>
      <c r="Q67">
        <f t="shared" si="23"/>
        <v>0</v>
      </c>
      <c r="R67">
        <f t="shared" si="11"/>
        <v>0.9619017407455035</v>
      </c>
      <c r="S67">
        <f t="shared" si="12"/>
        <v>10.450580017905228</v>
      </c>
      <c r="T67">
        <f t="shared" si="13"/>
        <v>0</v>
      </c>
      <c r="U67">
        <f t="shared" si="14"/>
        <v>2</v>
      </c>
      <c r="V67" t="e">
        <f t="shared" si="15"/>
        <v>#N/A</v>
      </c>
      <c r="W67">
        <f t="shared" si="16"/>
        <v>32</v>
      </c>
      <c r="X67" t="e">
        <f t="shared" si="17"/>
        <v>#N/A</v>
      </c>
      <c r="Y67" t="e">
        <f t="shared" si="18"/>
        <v>#N/A</v>
      </c>
      <c r="Z67" t="e">
        <f t="shared" si="19"/>
        <v>#N/A</v>
      </c>
      <c r="AA67">
        <f t="shared" si="20"/>
        <v>7.5</v>
      </c>
      <c r="AB67" t="e">
        <f t="shared" si="21"/>
        <v>#N/A</v>
      </c>
      <c r="AC67" t="e">
        <f t="shared" si="22"/>
        <v>#N/A</v>
      </c>
      <c r="AD67">
        <v>2</v>
      </c>
      <c r="AE67">
        <v>24510130700</v>
      </c>
      <c r="AF67" t="s">
        <v>28</v>
      </c>
    </row>
    <row r="68" spans="2:32" x14ac:dyDescent="0.3">
      <c r="C68">
        <v>24510272005</v>
      </c>
      <c r="D68">
        <v>59500</v>
      </c>
      <c r="E68">
        <v>13.6</v>
      </c>
      <c r="F68">
        <v>7.6</v>
      </c>
      <c r="G68">
        <v>42.9</v>
      </c>
      <c r="H68">
        <v>9573.3988497400005</v>
      </c>
      <c r="I68">
        <v>8.1</v>
      </c>
      <c r="J68">
        <f t="shared" si="4"/>
        <v>0.2657990509816921</v>
      </c>
      <c r="K68">
        <f t="shared" si="5"/>
        <v>-0.96717183573632304</v>
      </c>
      <c r="L68">
        <f t="shared" si="6"/>
        <v>-0.90315052587128242</v>
      </c>
      <c r="M68">
        <f t="shared" si="7"/>
        <v>0.34521982168742693</v>
      </c>
      <c r="N68">
        <f t="shared" si="8"/>
        <v>-0.34530480929021334</v>
      </c>
      <c r="O68">
        <f t="shared" si="9"/>
        <v>-0.31453001245897894</v>
      </c>
      <c r="P68">
        <f t="shared" si="10"/>
        <v>13.689498652601996</v>
      </c>
      <c r="Q68">
        <f t="shared" si="23"/>
        <v>1.202423933955556</v>
      </c>
      <c r="R68">
        <f t="shared" si="11"/>
        <v>1.2096263243502392</v>
      </c>
      <c r="S68">
        <f t="shared" si="12"/>
        <v>12.846471130589732</v>
      </c>
      <c r="T68">
        <f t="shared" si="13"/>
        <v>1.202423933955556</v>
      </c>
      <c r="U68">
        <f t="shared" si="14"/>
        <v>2</v>
      </c>
      <c r="V68" t="e">
        <f t="shared" si="15"/>
        <v>#N/A</v>
      </c>
      <c r="W68">
        <f t="shared" si="16"/>
        <v>13.6</v>
      </c>
      <c r="X68" t="e">
        <f t="shared" si="17"/>
        <v>#N/A</v>
      </c>
      <c r="Y68" t="e">
        <f t="shared" si="18"/>
        <v>#N/A</v>
      </c>
      <c r="Z68" t="e">
        <f t="shared" si="19"/>
        <v>#N/A</v>
      </c>
      <c r="AA68">
        <f t="shared" si="20"/>
        <v>8.1</v>
      </c>
      <c r="AB68" t="e">
        <f t="shared" si="21"/>
        <v>#N/A</v>
      </c>
      <c r="AC68" t="e">
        <f t="shared" si="22"/>
        <v>#N/A</v>
      </c>
      <c r="AD68">
        <v>2</v>
      </c>
      <c r="AE68">
        <v>24510260101</v>
      </c>
      <c r="AF68" t="s">
        <v>28</v>
      </c>
    </row>
    <row r="69" spans="2:32" x14ac:dyDescent="0.3">
      <c r="C69">
        <v>24510260700</v>
      </c>
      <c r="D69">
        <v>59479</v>
      </c>
      <c r="E69">
        <v>10.1</v>
      </c>
      <c r="F69">
        <v>31.8</v>
      </c>
      <c r="G69">
        <v>81.599999999999994</v>
      </c>
      <c r="H69">
        <v>7704.8956770799996</v>
      </c>
      <c r="I69">
        <v>2.5</v>
      </c>
      <c r="J69">
        <f t="shared" si="4"/>
        <v>0.26508827148949138</v>
      </c>
      <c r="K69">
        <f t="shared" si="5"/>
        <v>-1.1646468901440519</v>
      </c>
      <c r="L69">
        <f t="shared" si="6"/>
        <v>1.6779875271913671</v>
      </c>
      <c r="M69">
        <f t="shared" si="7"/>
        <v>2.0216767617102893</v>
      </c>
      <c r="N69">
        <f t="shared" si="8"/>
        <v>-0.61383555224333275</v>
      </c>
      <c r="O69">
        <f t="shared" si="9"/>
        <v>-1.2161610305937152</v>
      </c>
      <c r="P69">
        <f t="shared" si="10"/>
        <v>24.84683683479194</v>
      </c>
      <c r="Q69">
        <f t="shared" si="23"/>
        <v>9.9187092202351899</v>
      </c>
      <c r="R69">
        <f t="shared" si="11"/>
        <v>11.638149447188562</v>
      </c>
      <c r="S69">
        <f t="shared" si="12"/>
        <v>23.903751585149905</v>
      </c>
      <c r="T69">
        <f t="shared" si="13"/>
        <v>9.9187092202351899</v>
      </c>
      <c r="U69">
        <f t="shared" si="14"/>
        <v>2</v>
      </c>
      <c r="V69" t="e">
        <f t="shared" si="15"/>
        <v>#N/A</v>
      </c>
      <c r="W69">
        <f t="shared" si="16"/>
        <v>10.1</v>
      </c>
      <c r="X69" t="e">
        <f t="shared" si="17"/>
        <v>#N/A</v>
      </c>
      <c r="Y69" t="e">
        <f t="shared" si="18"/>
        <v>#N/A</v>
      </c>
      <c r="Z69" t="e">
        <f t="shared" si="19"/>
        <v>#N/A</v>
      </c>
      <c r="AA69">
        <f t="shared" si="20"/>
        <v>2.5</v>
      </c>
      <c r="AB69" t="e">
        <f t="shared" si="21"/>
        <v>#N/A</v>
      </c>
      <c r="AC69" t="e">
        <f t="shared" si="22"/>
        <v>#N/A</v>
      </c>
      <c r="AD69">
        <v>2</v>
      </c>
      <c r="AE69">
        <v>24510270804</v>
      </c>
      <c r="AF69" t="s">
        <v>28</v>
      </c>
    </row>
    <row r="70" spans="2:32" x14ac:dyDescent="0.3">
      <c r="C70">
        <v>24510270600</v>
      </c>
      <c r="D70">
        <v>59375</v>
      </c>
      <c r="E70">
        <v>6.3</v>
      </c>
      <c r="F70">
        <v>6.7</v>
      </c>
      <c r="G70">
        <v>56.2</v>
      </c>
      <c r="H70">
        <v>7671.5478034899998</v>
      </c>
      <c r="I70">
        <v>9.1</v>
      </c>
      <c r="J70">
        <f t="shared" si="4"/>
        <v>0.26156822067097352</v>
      </c>
      <c r="K70">
        <f t="shared" si="5"/>
        <v>-1.3790483777867286</v>
      </c>
      <c r="L70">
        <f t="shared" si="6"/>
        <v>-0.99914326338187687</v>
      </c>
      <c r="M70">
        <f t="shared" si="7"/>
        <v>0.92136652200536173</v>
      </c>
      <c r="N70">
        <f t="shared" si="8"/>
        <v>-0.6186281206489197</v>
      </c>
      <c r="O70">
        <f t="shared" si="9"/>
        <v>-0.15352447350634746</v>
      </c>
      <c r="P70">
        <f t="shared" si="10"/>
        <v>13.52563033225751</v>
      </c>
      <c r="Q70">
        <f t="shared" si="23"/>
        <v>2.4111085786927213</v>
      </c>
      <c r="R70">
        <f t="shared" si="11"/>
        <v>2.5820309352515074</v>
      </c>
      <c r="S70">
        <f t="shared" si="12"/>
        <v>17.208300268948641</v>
      </c>
      <c r="T70">
        <f t="shared" si="13"/>
        <v>2.4111085786927213</v>
      </c>
      <c r="U70">
        <f t="shared" si="14"/>
        <v>2</v>
      </c>
      <c r="V70" t="e">
        <f t="shared" si="15"/>
        <v>#N/A</v>
      </c>
      <c r="W70">
        <f t="shared" si="16"/>
        <v>6.3</v>
      </c>
      <c r="X70" t="e">
        <f t="shared" si="17"/>
        <v>#N/A</v>
      </c>
      <c r="Y70" t="e">
        <f t="shared" si="18"/>
        <v>#N/A</v>
      </c>
      <c r="Z70" t="e">
        <f t="shared" si="19"/>
        <v>#N/A</v>
      </c>
      <c r="AA70">
        <f t="shared" si="20"/>
        <v>9.1</v>
      </c>
      <c r="AB70" t="e">
        <f t="shared" si="21"/>
        <v>#N/A</v>
      </c>
      <c r="AC70" t="e">
        <f t="shared" si="22"/>
        <v>#N/A</v>
      </c>
      <c r="AD70">
        <v>2</v>
      </c>
      <c r="AE70">
        <v>24510260501</v>
      </c>
      <c r="AF70" t="s">
        <v>28</v>
      </c>
    </row>
    <row r="71" spans="2:32" x14ac:dyDescent="0.3">
      <c r="C71">
        <v>24510130700</v>
      </c>
      <c r="D71">
        <v>58815</v>
      </c>
      <c r="E71">
        <v>20.5</v>
      </c>
      <c r="F71">
        <v>9.1999999999999993</v>
      </c>
      <c r="G71">
        <v>38.1</v>
      </c>
      <c r="H71">
        <v>12740.478994900001</v>
      </c>
      <c r="I71">
        <v>4</v>
      </c>
      <c r="J71">
        <f t="shared" si="4"/>
        <v>0.24261410087895449</v>
      </c>
      <c r="K71">
        <f t="shared" si="5"/>
        <v>-0.57786387133251482</v>
      </c>
      <c r="L71">
        <f t="shared" si="6"/>
        <v>-0.73249677029689242</v>
      </c>
      <c r="M71">
        <f t="shared" si="7"/>
        <v>0.13728717796366119</v>
      </c>
      <c r="N71">
        <f t="shared" si="8"/>
        <v>0.10985009588512835</v>
      </c>
      <c r="O71">
        <f t="shared" si="9"/>
        <v>-0.97465272216476795</v>
      </c>
      <c r="P71">
        <f t="shared" si="10"/>
        <v>14.790170482114073</v>
      </c>
      <c r="Q71">
        <f t="shared" si="23"/>
        <v>1.2811890891381419</v>
      </c>
      <c r="R71">
        <f t="shared" si="11"/>
        <v>1.8304782349370186</v>
      </c>
      <c r="S71">
        <f t="shared" si="12"/>
        <v>11.835190596134561</v>
      </c>
      <c r="T71">
        <f t="shared" si="13"/>
        <v>1.2811890891381419</v>
      </c>
      <c r="U71">
        <f t="shared" si="14"/>
        <v>2</v>
      </c>
      <c r="V71" t="e">
        <f t="shared" si="15"/>
        <v>#N/A</v>
      </c>
      <c r="W71">
        <f t="shared" si="16"/>
        <v>20.5</v>
      </c>
      <c r="X71" t="e">
        <f t="shared" si="17"/>
        <v>#N/A</v>
      </c>
      <c r="Y71" t="e">
        <f t="shared" si="18"/>
        <v>#N/A</v>
      </c>
      <c r="Z71" t="e">
        <f t="shared" si="19"/>
        <v>#N/A</v>
      </c>
      <c r="AA71">
        <f t="shared" si="20"/>
        <v>4</v>
      </c>
      <c r="AB71" t="e">
        <f t="shared" si="21"/>
        <v>#N/A</v>
      </c>
      <c r="AC71" t="e">
        <f t="shared" si="22"/>
        <v>#N/A</v>
      </c>
      <c r="AD71">
        <v>2</v>
      </c>
      <c r="AE71">
        <v>24510271101</v>
      </c>
      <c r="AF71" t="s">
        <v>28</v>
      </c>
    </row>
    <row r="72" spans="2:32" x14ac:dyDescent="0.3">
      <c r="C72">
        <v>24510260101</v>
      </c>
      <c r="D72">
        <v>58466</v>
      </c>
      <c r="E72">
        <v>8.4</v>
      </c>
      <c r="F72">
        <v>10.3</v>
      </c>
      <c r="G72">
        <v>53.3</v>
      </c>
      <c r="H72">
        <v>7539.9715054600001</v>
      </c>
      <c r="I72">
        <v>7.2</v>
      </c>
      <c r="J72">
        <f t="shared" si="4"/>
        <v>0.23080162265142831</v>
      </c>
      <c r="K72">
        <f t="shared" si="5"/>
        <v>-1.2605633451420912</v>
      </c>
      <c r="L72">
        <f t="shared" si="6"/>
        <v>-0.61517231333949918</v>
      </c>
      <c r="M72">
        <f t="shared" si="7"/>
        <v>0.79574054975558628</v>
      </c>
      <c r="N72">
        <f t="shared" si="8"/>
        <v>-0.63753752448724332</v>
      </c>
      <c r="O72">
        <f t="shared" si="9"/>
        <v>-0.4594349975163472</v>
      </c>
      <c r="P72">
        <f t="shared" si="10"/>
        <v>13.503242255895113</v>
      </c>
      <c r="Q72">
        <f t="shared" si="23"/>
        <v>1.8631993929987329</v>
      </c>
      <c r="R72">
        <f t="shared" si="11"/>
        <v>2.0240958828324378</v>
      </c>
      <c r="S72">
        <f t="shared" si="12"/>
        <v>15.9264930385</v>
      </c>
      <c r="T72">
        <f t="shared" si="13"/>
        <v>1.8631993929987329</v>
      </c>
      <c r="U72">
        <f t="shared" si="14"/>
        <v>2</v>
      </c>
      <c r="V72" t="e">
        <f t="shared" si="15"/>
        <v>#N/A</v>
      </c>
      <c r="W72">
        <f t="shared" si="16"/>
        <v>8.4</v>
      </c>
      <c r="X72" t="e">
        <f t="shared" si="17"/>
        <v>#N/A</v>
      </c>
      <c r="Y72" t="e">
        <f t="shared" si="18"/>
        <v>#N/A</v>
      </c>
      <c r="Z72" t="e">
        <f t="shared" si="19"/>
        <v>#N/A</v>
      </c>
      <c r="AA72">
        <f t="shared" si="20"/>
        <v>7.2</v>
      </c>
      <c r="AB72" t="e">
        <f t="shared" si="21"/>
        <v>#N/A</v>
      </c>
      <c r="AC72" t="e">
        <f t="shared" si="22"/>
        <v>#N/A</v>
      </c>
      <c r="AD72">
        <v>2</v>
      </c>
      <c r="AE72">
        <v>24510060400</v>
      </c>
      <c r="AF72" t="s">
        <v>28</v>
      </c>
    </row>
    <row r="73" spans="2:32" x14ac:dyDescent="0.3">
      <c r="C73">
        <v>24510270902</v>
      </c>
      <c r="D73">
        <v>57356</v>
      </c>
      <c r="E73">
        <v>10.1</v>
      </c>
      <c r="F73">
        <v>8.9</v>
      </c>
      <c r="G73">
        <v>18.100000000000001</v>
      </c>
      <c r="H73">
        <v>10868.770004600001</v>
      </c>
      <c r="I73">
        <v>12.9</v>
      </c>
      <c r="J73">
        <f t="shared" si="4"/>
        <v>0.19323184949224767</v>
      </c>
      <c r="K73">
        <f t="shared" si="5"/>
        <v>-1.1646468901440519</v>
      </c>
      <c r="L73">
        <f t="shared" si="6"/>
        <v>-0.76449434946709049</v>
      </c>
      <c r="M73">
        <f t="shared" si="7"/>
        <v>-0.72909883755202998</v>
      </c>
      <c r="N73">
        <f t="shared" si="8"/>
        <v>-0.15914136910755572</v>
      </c>
      <c r="O73">
        <f t="shared" si="9"/>
        <v>0.4582965745136523</v>
      </c>
      <c r="P73">
        <f t="shared" si="10"/>
        <v>18.072195110795541</v>
      </c>
      <c r="Q73">
        <f t="shared" si="23"/>
        <v>4.0846269974619407</v>
      </c>
      <c r="R73">
        <f t="shared" si="11"/>
        <v>2.3228796419568902</v>
      </c>
      <c r="S73">
        <f t="shared" si="12"/>
        <v>9.2390610785681186</v>
      </c>
      <c r="T73">
        <f t="shared" si="13"/>
        <v>2.3228796419568902</v>
      </c>
      <c r="U73">
        <f t="shared" si="14"/>
        <v>3</v>
      </c>
      <c r="V73" t="e">
        <f t="shared" si="15"/>
        <v>#N/A</v>
      </c>
      <c r="W73" t="e">
        <f t="shared" si="16"/>
        <v>#N/A</v>
      </c>
      <c r="X73">
        <f t="shared" si="17"/>
        <v>10.1</v>
      </c>
      <c r="Y73" t="e">
        <f t="shared" si="18"/>
        <v>#N/A</v>
      </c>
      <c r="Z73" t="e">
        <f t="shared" si="19"/>
        <v>#N/A</v>
      </c>
      <c r="AA73" t="e">
        <f t="shared" si="20"/>
        <v>#N/A</v>
      </c>
      <c r="AB73">
        <f t="shared" si="21"/>
        <v>12.9</v>
      </c>
      <c r="AC73" t="e">
        <f t="shared" si="22"/>
        <v>#N/A</v>
      </c>
      <c r="AD73">
        <v>2</v>
      </c>
      <c r="AE73">
        <v>24510110100</v>
      </c>
      <c r="AF73" t="s">
        <v>28</v>
      </c>
    </row>
    <row r="74" spans="2:32" x14ac:dyDescent="0.3">
      <c r="C74">
        <v>24510250206</v>
      </c>
      <c r="D74">
        <v>57333</v>
      </c>
      <c r="E74">
        <v>12.3</v>
      </c>
      <c r="F74">
        <v>11.7</v>
      </c>
      <c r="G74">
        <v>49</v>
      </c>
      <c r="H74">
        <v>2612.1773860100002</v>
      </c>
      <c r="I74">
        <v>6.3</v>
      </c>
      <c r="J74">
        <f t="shared" si="4"/>
        <v>0.19245337671507545</v>
      </c>
      <c r="K74">
        <f t="shared" si="5"/>
        <v>-1.040519713087765</v>
      </c>
      <c r="L74">
        <f t="shared" si="6"/>
        <v>-0.46585027721190797</v>
      </c>
      <c r="M74">
        <f t="shared" si="7"/>
        <v>0.60946755641971284</v>
      </c>
      <c r="N74">
        <f t="shared" si="8"/>
        <v>-1.3457323166492081</v>
      </c>
      <c r="O74">
        <f t="shared" si="9"/>
        <v>-0.60433998257371557</v>
      </c>
      <c r="P74">
        <f t="shared" si="10"/>
        <v>13.328516273808113</v>
      </c>
      <c r="Q74">
        <f t="shared" si="23"/>
        <v>2.0808514944535546</v>
      </c>
      <c r="R74">
        <f t="shared" si="11"/>
        <v>1.8277138457296564</v>
      </c>
      <c r="S74">
        <f t="shared" si="12"/>
        <v>16.944051015901067</v>
      </c>
      <c r="T74">
        <f t="shared" si="13"/>
        <v>1.8277138457296564</v>
      </c>
      <c r="U74">
        <f t="shared" si="14"/>
        <v>3</v>
      </c>
      <c r="V74" t="e">
        <f t="shared" si="15"/>
        <v>#N/A</v>
      </c>
      <c r="W74" t="e">
        <f t="shared" si="16"/>
        <v>#N/A</v>
      </c>
      <c r="X74">
        <f t="shared" si="17"/>
        <v>12.3</v>
      </c>
      <c r="Y74" t="e">
        <f t="shared" si="18"/>
        <v>#N/A</v>
      </c>
      <c r="Z74" t="e">
        <f t="shared" si="19"/>
        <v>#N/A</v>
      </c>
      <c r="AA74" t="e">
        <f t="shared" si="20"/>
        <v>#N/A</v>
      </c>
      <c r="AB74">
        <f t="shared" si="21"/>
        <v>6.3</v>
      </c>
      <c r="AC74" t="e">
        <f t="shared" si="22"/>
        <v>#N/A</v>
      </c>
      <c r="AD74">
        <v>2</v>
      </c>
      <c r="AE74">
        <v>24510130803</v>
      </c>
      <c r="AF74" t="s">
        <v>28</v>
      </c>
    </row>
    <row r="75" spans="2:32" x14ac:dyDescent="0.3">
      <c r="C75">
        <v>24510280200</v>
      </c>
      <c r="D75">
        <v>57097</v>
      </c>
      <c r="E75">
        <v>12.3</v>
      </c>
      <c r="F75">
        <v>13.1</v>
      </c>
      <c r="G75">
        <v>15.4</v>
      </c>
      <c r="H75">
        <v>5177.1467787600004</v>
      </c>
      <c r="I75">
        <v>13.6</v>
      </c>
      <c r="J75">
        <f t="shared" si="4"/>
        <v>0.18446556908843886</v>
      </c>
      <c r="K75">
        <f t="shared" si="5"/>
        <v>-1.040519713087765</v>
      </c>
      <c r="L75">
        <f t="shared" si="6"/>
        <v>-0.31652824108431665</v>
      </c>
      <c r="M75">
        <f t="shared" si="7"/>
        <v>-0.84606094964664846</v>
      </c>
      <c r="N75">
        <f t="shared" si="8"/>
        <v>-0.97710937462517522</v>
      </c>
      <c r="O75">
        <f t="shared" si="9"/>
        <v>0.5710004517804943</v>
      </c>
      <c r="P75">
        <f t="shared" si="10"/>
        <v>18.623480282328025</v>
      </c>
      <c r="Q75">
        <f t="shared" si="23"/>
        <v>4.5922068385608537</v>
      </c>
      <c r="R75">
        <f t="shared" si="11"/>
        <v>2.2345946719864442</v>
      </c>
      <c r="S75">
        <f t="shared" si="12"/>
        <v>9.6913933840794808</v>
      </c>
      <c r="T75">
        <f t="shared" si="13"/>
        <v>2.2345946719864442</v>
      </c>
      <c r="U75">
        <f t="shared" si="14"/>
        <v>3</v>
      </c>
      <c r="V75" t="e">
        <f t="shared" si="15"/>
        <v>#N/A</v>
      </c>
      <c r="W75" t="e">
        <f t="shared" si="16"/>
        <v>#N/A</v>
      </c>
      <c r="X75">
        <f t="shared" si="17"/>
        <v>12.3</v>
      </c>
      <c r="Y75" t="e">
        <f t="shared" si="18"/>
        <v>#N/A</v>
      </c>
      <c r="Z75" t="e">
        <f t="shared" si="19"/>
        <v>#N/A</v>
      </c>
      <c r="AA75" t="e">
        <f t="shared" si="20"/>
        <v>#N/A</v>
      </c>
      <c r="AB75">
        <f t="shared" si="21"/>
        <v>13.6</v>
      </c>
      <c r="AC75" t="e">
        <f t="shared" si="22"/>
        <v>#N/A</v>
      </c>
      <c r="AD75">
        <v>2</v>
      </c>
      <c r="AE75">
        <v>24510120300</v>
      </c>
      <c r="AF75" t="s">
        <v>28</v>
      </c>
    </row>
    <row r="76" spans="2:32" x14ac:dyDescent="0.3">
      <c r="C76">
        <v>24510270804</v>
      </c>
      <c r="D76">
        <v>56903</v>
      </c>
      <c r="E76">
        <v>17.899999999999999</v>
      </c>
      <c r="F76">
        <v>9</v>
      </c>
      <c r="G76">
        <v>68.400000000000006</v>
      </c>
      <c r="H76">
        <v>10068.222621200001</v>
      </c>
      <c r="I76">
        <v>6.4</v>
      </c>
      <c r="J76">
        <f t="shared" si="4"/>
        <v>0.17789932044620368</v>
      </c>
      <c r="K76">
        <f t="shared" si="5"/>
        <v>-0.72455962603539914</v>
      </c>
      <c r="L76">
        <f t="shared" si="6"/>
        <v>-0.7538284897436911</v>
      </c>
      <c r="M76">
        <f t="shared" si="7"/>
        <v>1.4498619914699336</v>
      </c>
      <c r="N76">
        <f t="shared" si="8"/>
        <v>-0.27419152624887022</v>
      </c>
      <c r="O76">
        <f t="shared" si="9"/>
        <v>-0.58823942867845236</v>
      </c>
      <c r="P76">
        <f t="shared" si="10"/>
        <v>15.748922683849257</v>
      </c>
      <c r="Q76">
        <f t="shared" si="23"/>
        <v>1.5102534298087862</v>
      </c>
      <c r="R76">
        <f t="shared" si="11"/>
        <v>2.9801201765621816</v>
      </c>
      <c r="S76">
        <f t="shared" si="12"/>
        <v>16.341902026705529</v>
      </c>
      <c r="T76">
        <f t="shared" si="13"/>
        <v>1.5102534298087862</v>
      </c>
      <c r="U76">
        <f t="shared" si="14"/>
        <v>2</v>
      </c>
      <c r="V76" t="e">
        <f t="shared" si="15"/>
        <v>#N/A</v>
      </c>
      <c r="W76">
        <f t="shared" si="16"/>
        <v>17.899999999999999</v>
      </c>
      <c r="X76" t="e">
        <f t="shared" si="17"/>
        <v>#N/A</v>
      </c>
      <c r="Y76" t="e">
        <f t="shared" si="18"/>
        <v>#N/A</v>
      </c>
      <c r="Z76" t="e">
        <f t="shared" si="19"/>
        <v>#N/A</v>
      </c>
      <c r="AA76">
        <f t="shared" si="20"/>
        <v>6.4</v>
      </c>
      <c r="AB76" t="e">
        <f t="shared" si="21"/>
        <v>#N/A</v>
      </c>
      <c r="AC76" t="e">
        <f t="shared" si="22"/>
        <v>#N/A</v>
      </c>
      <c r="AD76">
        <v>2</v>
      </c>
      <c r="AE76">
        <v>24510261000</v>
      </c>
      <c r="AF76" t="s">
        <v>28</v>
      </c>
    </row>
    <row r="77" spans="2:32" x14ac:dyDescent="0.3">
      <c r="C77">
        <v>24510260501</v>
      </c>
      <c r="D77">
        <v>56038</v>
      </c>
      <c r="E77">
        <v>17.2</v>
      </c>
      <c r="F77">
        <v>27.1</v>
      </c>
      <c r="G77">
        <v>76.099999999999994</v>
      </c>
      <c r="H77">
        <v>3919.0623191200002</v>
      </c>
      <c r="I77">
        <v>4.5</v>
      </c>
      <c r="J77">
        <f t="shared" si="4"/>
        <v>0.14862197469603139</v>
      </c>
      <c r="K77">
        <f t="shared" si="5"/>
        <v>-0.76405463691694486</v>
      </c>
      <c r="L77">
        <f t="shared" si="6"/>
        <v>1.1766921201915963</v>
      </c>
      <c r="M77">
        <f t="shared" si="7"/>
        <v>1.7834206074434742</v>
      </c>
      <c r="N77">
        <f t="shared" si="8"/>
        <v>-1.1579141811612872</v>
      </c>
      <c r="O77">
        <f t="shared" si="9"/>
        <v>-0.89414995268845221</v>
      </c>
      <c r="P77">
        <f t="shared" si="10"/>
        <v>22.123249362083936</v>
      </c>
      <c r="Q77">
        <f t="shared" si="23"/>
        <v>6.3759214262790236</v>
      </c>
      <c r="R77">
        <f t="shared" si="11"/>
        <v>7.5860847698051472</v>
      </c>
      <c r="S77">
        <f t="shared" si="12"/>
        <v>20.361632797912797</v>
      </c>
      <c r="T77">
        <f t="shared" si="13"/>
        <v>6.3759214262790236</v>
      </c>
      <c r="U77">
        <f t="shared" si="14"/>
        <v>2</v>
      </c>
      <c r="V77" t="e">
        <f t="shared" si="15"/>
        <v>#N/A</v>
      </c>
      <c r="W77">
        <f t="shared" si="16"/>
        <v>17.2</v>
      </c>
      <c r="X77" t="e">
        <f t="shared" si="17"/>
        <v>#N/A</v>
      </c>
      <c r="Y77" t="e">
        <f t="shared" si="18"/>
        <v>#N/A</v>
      </c>
      <c r="Z77" t="e">
        <f t="shared" si="19"/>
        <v>#N/A</v>
      </c>
      <c r="AA77">
        <f t="shared" si="20"/>
        <v>4.5</v>
      </c>
      <c r="AB77" t="e">
        <f t="shared" si="21"/>
        <v>#N/A</v>
      </c>
      <c r="AC77" t="e">
        <f t="shared" si="22"/>
        <v>#N/A</v>
      </c>
      <c r="AD77">
        <v>2</v>
      </c>
      <c r="AE77">
        <v>24510250402</v>
      </c>
      <c r="AF77" t="s">
        <v>28</v>
      </c>
    </row>
    <row r="78" spans="2:32" x14ac:dyDescent="0.3">
      <c r="C78">
        <v>24510260102</v>
      </c>
      <c r="D78">
        <v>55931</v>
      </c>
      <c r="E78">
        <v>14.5</v>
      </c>
      <c r="F78">
        <v>14.1</v>
      </c>
      <c r="G78">
        <v>33.700000000000003</v>
      </c>
      <c r="H78">
        <v>8763.2269231499995</v>
      </c>
      <c r="I78">
        <v>8.1</v>
      </c>
      <c r="J78">
        <f t="shared" si="4"/>
        <v>0.14500038395005632</v>
      </c>
      <c r="K78">
        <f t="shared" si="5"/>
        <v>-0.91639253603147841</v>
      </c>
      <c r="L78">
        <f t="shared" si="6"/>
        <v>-0.20986964385032289</v>
      </c>
      <c r="M78">
        <f t="shared" si="7"/>
        <v>-5.3317745449790822E-2</v>
      </c>
      <c r="N78">
        <f t="shared" si="8"/>
        <v>-0.46173815152385822</v>
      </c>
      <c r="O78">
        <f t="shared" si="9"/>
        <v>-0.31453001245897894</v>
      </c>
      <c r="P78">
        <f t="shared" si="10"/>
        <v>15.897137838056823</v>
      </c>
      <c r="Q78">
        <f t="shared" si="23"/>
        <v>1.625442765836179</v>
      </c>
      <c r="R78">
        <f t="shared" si="11"/>
        <v>0.90173488869931206</v>
      </c>
      <c r="S78">
        <f t="shared" si="12"/>
        <v>10.087225758770767</v>
      </c>
      <c r="T78">
        <f t="shared" si="13"/>
        <v>0.90173488869931206</v>
      </c>
      <c r="U78">
        <f t="shared" si="14"/>
        <v>3</v>
      </c>
      <c r="V78" t="e">
        <f t="shared" si="15"/>
        <v>#N/A</v>
      </c>
      <c r="W78" t="e">
        <f t="shared" si="16"/>
        <v>#N/A</v>
      </c>
      <c r="X78">
        <f t="shared" si="17"/>
        <v>14.5</v>
      </c>
      <c r="Y78" t="e">
        <f t="shared" si="18"/>
        <v>#N/A</v>
      </c>
      <c r="Z78" t="e">
        <f t="shared" si="19"/>
        <v>#N/A</v>
      </c>
      <c r="AA78" t="e">
        <f t="shared" si="20"/>
        <v>#N/A</v>
      </c>
      <c r="AB78">
        <f t="shared" si="21"/>
        <v>8.1</v>
      </c>
      <c r="AC78" t="e">
        <f t="shared" si="22"/>
        <v>#N/A</v>
      </c>
      <c r="AD78">
        <v>2</v>
      </c>
      <c r="AE78">
        <v>24510140100</v>
      </c>
      <c r="AF78" t="s">
        <v>28</v>
      </c>
    </row>
    <row r="79" spans="2:32" x14ac:dyDescent="0.3">
      <c r="C79">
        <v>24510271101</v>
      </c>
      <c r="D79">
        <v>55820</v>
      </c>
      <c r="E79">
        <v>23</v>
      </c>
      <c r="F79">
        <v>0</v>
      </c>
      <c r="G79">
        <v>60.4</v>
      </c>
      <c r="H79">
        <v>5236.7545431299995</v>
      </c>
      <c r="I79">
        <v>6.5</v>
      </c>
      <c r="J79">
        <f t="shared" si="4"/>
        <v>0.14124340663413826</v>
      </c>
      <c r="K79">
        <f t="shared" si="5"/>
        <v>-0.43681026104128001</v>
      </c>
      <c r="L79">
        <f t="shared" si="6"/>
        <v>-1.7137558648496352</v>
      </c>
      <c r="M79">
        <f t="shared" si="7"/>
        <v>1.1033075852636567</v>
      </c>
      <c r="N79">
        <f t="shared" si="8"/>
        <v>-0.96854288274747424</v>
      </c>
      <c r="O79">
        <f t="shared" si="9"/>
        <v>-0.57213887478318926</v>
      </c>
      <c r="P79">
        <f t="shared" si="10"/>
        <v>14.231106182077081</v>
      </c>
      <c r="Q79">
        <f t="shared" si="23"/>
        <v>1.8834052735475943</v>
      </c>
      <c r="R79">
        <f t="shared" si="11"/>
        <v>2.8949212448779709</v>
      </c>
      <c r="S79">
        <f t="shared" si="12"/>
        <v>19.330629479108076</v>
      </c>
      <c r="T79">
        <f t="shared" si="13"/>
        <v>1.8834052735475943</v>
      </c>
      <c r="U79">
        <f t="shared" si="14"/>
        <v>2</v>
      </c>
      <c r="V79" t="e">
        <f t="shared" si="15"/>
        <v>#N/A</v>
      </c>
      <c r="W79">
        <f t="shared" si="16"/>
        <v>23</v>
      </c>
      <c r="X79" t="e">
        <f t="shared" si="17"/>
        <v>#N/A</v>
      </c>
      <c r="Y79" t="e">
        <f t="shared" si="18"/>
        <v>#N/A</v>
      </c>
      <c r="Z79" t="e">
        <f t="shared" si="19"/>
        <v>#N/A</v>
      </c>
      <c r="AA79">
        <f t="shared" si="20"/>
        <v>6.5</v>
      </c>
      <c r="AB79" t="e">
        <f t="shared" si="21"/>
        <v>#N/A</v>
      </c>
      <c r="AC79" t="e">
        <f t="shared" si="22"/>
        <v>#N/A</v>
      </c>
      <c r="AD79">
        <v>2</v>
      </c>
      <c r="AE79">
        <v>24510060100</v>
      </c>
      <c r="AF79" t="s">
        <v>28</v>
      </c>
    </row>
    <row r="80" spans="2:32" x14ac:dyDescent="0.3">
      <c r="C80">
        <v>24510060400</v>
      </c>
      <c r="D80">
        <v>55368</v>
      </c>
      <c r="E80">
        <v>32.6</v>
      </c>
      <c r="F80">
        <v>10.3</v>
      </c>
      <c r="G80">
        <v>49.4</v>
      </c>
      <c r="H80">
        <v>7117.0737576700003</v>
      </c>
      <c r="I80">
        <v>2.1</v>
      </c>
      <c r="J80">
        <f t="shared" si="4"/>
        <v>0.12594472423058001</v>
      </c>
      <c r="K80">
        <f t="shared" si="5"/>
        <v>0.10483560247706172</v>
      </c>
      <c r="L80">
        <f t="shared" si="6"/>
        <v>-0.61517231333949918</v>
      </c>
      <c r="M80">
        <f t="shared" si="7"/>
        <v>0.62679527673002655</v>
      </c>
      <c r="N80">
        <f t="shared" si="8"/>
        <v>-0.69831400486409168</v>
      </c>
      <c r="O80">
        <f t="shared" si="9"/>
        <v>-1.2805632461747678</v>
      </c>
      <c r="P80">
        <f t="shared" si="10"/>
        <v>15.795915553352883</v>
      </c>
      <c r="Q80">
        <f t="shared" si="23"/>
        <v>0.84544072481086807</v>
      </c>
      <c r="R80">
        <f t="shared" si="11"/>
        <v>2.0005583148427308</v>
      </c>
      <c r="S80">
        <f t="shared" si="12"/>
        <v>14.16842614671252</v>
      </c>
      <c r="T80">
        <f t="shared" si="13"/>
        <v>0.84544072481086807</v>
      </c>
      <c r="U80">
        <f t="shared" si="14"/>
        <v>2</v>
      </c>
      <c r="V80" t="e">
        <f t="shared" si="15"/>
        <v>#N/A</v>
      </c>
      <c r="W80">
        <f t="shared" si="16"/>
        <v>32.6</v>
      </c>
      <c r="X80" t="e">
        <f t="shared" si="17"/>
        <v>#N/A</v>
      </c>
      <c r="Y80" t="e">
        <f t="shared" si="18"/>
        <v>#N/A</v>
      </c>
      <c r="Z80" t="e">
        <f t="shared" si="19"/>
        <v>#N/A</v>
      </c>
      <c r="AA80">
        <f t="shared" si="20"/>
        <v>2.1</v>
      </c>
      <c r="AB80" t="e">
        <f t="shared" si="21"/>
        <v>#N/A</v>
      </c>
      <c r="AC80" t="e">
        <f t="shared" si="22"/>
        <v>#N/A</v>
      </c>
      <c r="AD80">
        <v>2</v>
      </c>
      <c r="AE80">
        <v>24510130200</v>
      </c>
      <c r="AF80" t="s">
        <v>28</v>
      </c>
    </row>
    <row r="81" spans="3:32" x14ac:dyDescent="0.3">
      <c r="C81">
        <v>24510280102</v>
      </c>
      <c r="D81">
        <v>55243</v>
      </c>
      <c r="E81">
        <v>13.5</v>
      </c>
      <c r="F81">
        <v>10.5</v>
      </c>
      <c r="G81">
        <v>12.3</v>
      </c>
      <c r="H81">
        <v>4476.9155570000003</v>
      </c>
      <c r="I81">
        <v>10.199999999999999</v>
      </c>
      <c r="J81">
        <f t="shared" si="4"/>
        <v>0.12171389391986147</v>
      </c>
      <c r="K81">
        <f t="shared" si="5"/>
        <v>-0.97281398014797227</v>
      </c>
      <c r="L81">
        <f t="shared" si="6"/>
        <v>-0.5938405938927005</v>
      </c>
      <c r="M81">
        <f t="shared" si="7"/>
        <v>-0.98035078205158044</v>
      </c>
      <c r="N81">
        <f t="shared" si="8"/>
        <v>-1.0777426585122445</v>
      </c>
      <c r="O81">
        <f t="shared" si="9"/>
        <v>2.3581619341547136E-2</v>
      </c>
      <c r="P81">
        <f t="shared" si="10"/>
        <v>16.778438506084072</v>
      </c>
      <c r="Q81">
        <f t="shared" si="23"/>
        <v>4.0666916420540185</v>
      </c>
      <c r="R81">
        <f t="shared" si="11"/>
        <v>1.7969690964690204</v>
      </c>
      <c r="S81">
        <f t="shared" si="12"/>
        <v>11.207755189586173</v>
      </c>
      <c r="T81">
        <f t="shared" si="13"/>
        <v>1.7969690964690204</v>
      </c>
      <c r="U81">
        <f t="shared" si="14"/>
        <v>3</v>
      </c>
      <c r="V81" t="e">
        <f t="shared" si="15"/>
        <v>#N/A</v>
      </c>
      <c r="W81" t="e">
        <f t="shared" si="16"/>
        <v>#N/A</v>
      </c>
      <c r="X81">
        <f t="shared" si="17"/>
        <v>13.5</v>
      </c>
      <c r="Y81" t="e">
        <f t="shared" si="18"/>
        <v>#N/A</v>
      </c>
      <c r="Z81" t="e">
        <f t="shared" si="19"/>
        <v>#N/A</v>
      </c>
      <c r="AA81" t="e">
        <f t="shared" si="20"/>
        <v>#N/A</v>
      </c>
      <c r="AB81">
        <f t="shared" si="21"/>
        <v>10.199999999999999</v>
      </c>
      <c r="AC81" t="e">
        <f t="shared" si="22"/>
        <v>#N/A</v>
      </c>
      <c r="AD81">
        <v>2</v>
      </c>
      <c r="AE81">
        <v>24510110200</v>
      </c>
      <c r="AF81" t="s">
        <v>28</v>
      </c>
    </row>
    <row r="82" spans="3:32" x14ac:dyDescent="0.3">
      <c r="C82">
        <v>24510110100</v>
      </c>
      <c r="D82">
        <v>55216</v>
      </c>
      <c r="E82">
        <v>28.9</v>
      </c>
      <c r="F82">
        <v>1.7</v>
      </c>
      <c r="G82">
        <v>64.2</v>
      </c>
      <c r="H82">
        <v>26502.754707700002</v>
      </c>
      <c r="I82">
        <v>1.5</v>
      </c>
      <c r="J82">
        <f t="shared" si="4"/>
        <v>0.12080003457274627</v>
      </c>
      <c r="K82">
        <f t="shared" si="5"/>
        <v>-0.10392374075396596</v>
      </c>
      <c r="L82">
        <f t="shared" si="6"/>
        <v>-1.5324362495518458</v>
      </c>
      <c r="M82">
        <f t="shared" si="7"/>
        <v>1.2679209282116382</v>
      </c>
      <c r="N82">
        <f t="shared" si="8"/>
        <v>2.0876867813978466</v>
      </c>
      <c r="O82">
        <f t="shared" si="9"/>
        <v>-1.3771665695463466</v>
      </c>
      <c r="P82">
        <f t="shared" si="10"/>
        <v>26.42376446614162</v>
      </c>
      <c r="Q82">
        <f t="shared" si="23"/>
        <v>8.8146904875781473</v>
      </c>
      <c r="R82">
        <f t="shared" si="11"/>
        <v>12.13714878472641</v>
      </c>
      <c r="S82">
        <f t="shared" si="12"/>
        <v>20.072993801873071</v>
      </c>
      <c r="T82">
        <f t="shared" si="13"/>
        <v>8.8146904875781473</v>
      </c>
      <c r="U82">
        <f t="shared" si="14"/>
        <v>2</v>
      </c>
      <c r="V82" t="e">
        <f t="shared" si="15"/>
        <v>#N/A</v>
      </c>
      <c r="W82">
        <f t="shared" si="16"/>
        <v>28.9</v>
      </c>
      <c r="X82" t="e">
        <f t="shared" si="17"/>
        <v>#N/A</v>
      </c>
      <c r="Y82" t="e">
        <f t="shared" si="18"/>
        <v>#N/A</v>
      </c>
      <c r="Z82" t="e">
        <f t="shared" si="19"/>
        <v>#N/A</v>
      </c>
      <c r="AA82">
        <f t="shared" si="20"/>
        <v>1.5</v>
      </c>
      <c r="AB82" t="e">
        <f t="shared" si="21"/>
        <v>#N/A</v>
      </c>
      <c r="AC82" t="e">
        <f t="shared" si="22"/>
        <v>#N/A</v>
      </c>
      <c r="AD82">
        <v>2</v>
      </c>
      <c r="AE82">
        <v>24510260404</v>
      </c>
      <c r="AF82" t="s">
        <v>28</v>
      </c>
    </row>
    <row r="83" spans="3:32" x14ac:dyDescent="0.3">
      <c r="C83">
        <v>24510130803</v>
      </c>
      <c r="D83">
        <v>55128</v>
      </c>
      <c r="E83">
        <v>16</v>
      </c>
      <c r="F83">
        <v>10.5</v>
      </c>
      <c r="G83">
        <v>50.8</v>
      </c>
      <c r="H83">
        <v>10267.9071853</v>
      </c>
      <c r="I83">
        <v>3.5</v>
      </c>
      <c r="J83">
        <f t="shared" ref="J83:J146" si="24">STANDARDIZE(D83,D$15,D$16)</f>
        <v>0.11782153003400041</v>
      </c>
      <c r="K83">
        <f t="shared" ref="K83:K146" si="25">STANDARDIZE(E83,E$15,E$16)</f>
        <v>-0.83176036985673751</v>
      </c>
      <c r="L83">
        <f t="shared" ref="L83:L146" si="26">STANDARDIZE(F83,F$15,F$16)</f>
        <v>-0.5938405938927005</v>
      </c>
      <c r="M83">
        <f t="shared" ref="M83:M146" si="27">STANDARDIZE(G83,G$15,G$16)</f>
        <v>0.68744229781612487</v>
      </c>
      <c r="N83">
        <f t="shared" ref="N83:N146" si="28">STANDARDIZE(H83,H$15,H$16)</f>
        <v>-0.24549398634707423</v>
      </c>
      <c r="O83">
        <f t="shared" ref="O83:O146" si="29">STANDARDIZE(I83,I$15,I$16)</f>
        <v>-1.0551554916410837</v>
      </c>
      <c r="P83">
        <f t="shared" ref="P83:P146" si="30">SUMXMY2($E$6:$J$6,J83:O83)</f>
        <v>14.52384959961082</v>
      </c>
      <c r="Q83">
        <f t="shared" ref="Q83:Q146" si="31">SUMXMY2($E$7:$J$7,J83:O83)</f>
        <v>1.3467077359259021</v>
      </c>
      <c r="R83">
        <f t="shared" ref="R83:R146" si="32">SUMXMY2($E$8:$J$8,J83:O83)</f>
        <v>2.0347253005736885</v>
      </c>
      <c r="S83">
        <f t="shared" ref="S83:S146" si="33">SUMXMY2($E$9:$J$9,J83:O83)</f>
        <v>14.768131906590728</v>
      </c>
      <c r="T83">
        <f t="shared" ref="T83:T146" si="34">MIN(P83:S83)</f>
        <v>1.3467077359259021</v>
      </c>
      <c r="U83">
        <f t="shared" ref="U83:U146" si="35">MATCH(T83,P83:S83,0)</f>
        <v>2</v>
      </c>
      <c r="V83" t="e">
        <f t="shared" ref="V83:V146" si="36" xml:space="preserve"> IF(U83=1,E83,#N/A)</f>
        <v>#N/A</v>
      </c>
      <c r="W83">
        <f t="shared" ref="W83:W146" si="37">IF(U83=2,E83,#N/A)</f>
        <v>16</v>
      </c>
      <c r="X83" t="e">
        <f t="shared" ref="X83:X146" si="38">IF(U83=3,E83,#N/A)</f>
        <v>#N/A</v>
      </c>
      <c r="Y83" t="e">
        <f t="shared" ref="Y83:Y146" si="39">IF(U83=4,E83,#N/A)</f>
        <v>#N/A</v>
      </c>
      <c r="Z83" t="e">
        <f t="shared" ref="Z83:Z146" si="40">IF(U83=1,I83,#N/A)</f>
        <v>#N/A</v>
      </c>
      <c r="AA83">
        <f t="shared" ref="AA83:AA146" si="41">IF(U83=2,I83,#N/A)</f>
        <v>3.5</v>
      </c>
      <c r="AB83" t="e">
        <f t="shared" ref="AB83:AB146" si="42">IF(U83=3,I83,#N/A)</f>
        <v>#N/A</v>
      </c>
      <c r="AC83" t="e">
        <f t="shared" ref="AC83:AC146" si="43">IF(U83=4,I83,#N/A)</f>
        <v>#N/A</v>
      </c>
      <c r="AD83">
        <v>2</v>
      </c>
      <c r="AE83">
        <v>24510272004</v>
      </c>
      <c r="AF83" t="s">
        <v>28</v>
      </c>
    </row>
    <row r="84" spans="3:32" x14ac:dyDescent="0.3">
      <c r="C84">
        <v>24510150900</v>
      </c>
      <c r="D84">
        <v>54333</v>
      </c>
      <c r="E84">
        <v>14.3</v>
      </c>
      <c r="F84">
        <v>15.4</v>
      </c>
      <c r="G84">
        <v>9.9</v>
      </c>
      <c r="H84">
        <v>5985.8587666699996</v>
      </c>
      <c r="I84">
        <v>7.5</v>
      </c>
      <c r="J84">
        <f t="shared" si="24"/>
        <v>9.0913449257830486E-2</v>
      </c>
      <c r="K84">
        <f t="shared" si="25"/>
        <v>-0.92767682485477709</v>
      </c>
      <c r="L84">
        <f t="shared" si="26"/>
        <v>-7.1213467446130913E-2</v>
      </c>
      <c r="M84">
        <f t="shared" si="27"/>
        <v>-1.0843171039134636</v>
      </c>
      <c r="N84">
        <f t="shared" si="28"/>
        <v>-0.86088584654873557</v>
      </c>
      <c r="O84">
        <f t="shared" si="29"/>
        <v>-0.41113333583055778</v>
      </c>
      <c r="P84">
        <f t="shared" si="30"/>
        <v>17.674953812142896</v>
      </c>
      <c r="Q84">
        <f t="shared" si="31"/>
        <v>4.2932991780980885</v>
      </c>
      <c r="R84">
        <f t="shared" si="32"/>
        <v>2.1526245447112227</v>
      </c>
      <c r="S84">
        <f t="shared" si="33"/>
        <v>10.323208320630377</v>
      </c>
      <c r="T84">
        <f t="shared" si="34"/>
        <v>2.1526245447112227</v>
      </c>
      <c r="U84">
        <f t="shared" si="35"/>
        <v>3</v>
      </c>
      <c r="V84" t="e">
        <f t="shared" si="36"/>
        <v>#N/A</v>
      </c>
      <c r="W84" t="e">
        <f t="shared" si="37"/>
        <v>#N/A</v>
      </c>
      <c r="X84">
        <f t="shared" si="38"/>
        <v>14.3</v>
      </c>
      <c r="Y84" t="e">
        <f t="shared" si="39"/>
        <v>#N/A</v>
      </c>
      <c r="Z84" t="e">
        <f t="shared" si="40"/>
        <v>#N/A</v>
      </c>
      <c r="AA84" t="e">
        <f t="shared" si="41"/>
        <v>#N/A</v>
      </c>
      <c r="AB84">
        <f t="shared" si="42"/>
        <v>7.5</v>
      </c>
      <c r="AC84" t="e">
        <f t="shared" si="43"/>
        <v>#N/A</v>
      </c>
      <c r="AD84">
        <v>2</v>
      </c>
      <c r="AE84">
        <v>24510260605</v>
      </c>
      <c r="AF84" t="s">
        <v>28</v>
      </c>
    </row>
    <row r="85" spans="3:32" x14ac:dyDescent="0.3">
      <c r="C85">
        <v>24510270805</v>
      </c>
      <c r="D85">
        <v>54139</v>
      </c>
      <c r="E85">
        <v>9.6999999999999993</v>
      </c>
      <c r="F85">
        <v>9.4</v>
      </c>
      <c r="G85">
        <v>27.7</v>
      </c>
      <c r="H85">
        <v>10285.3819632</v>
      </c>
      <c r="I85">
        <v>14.6</v>
      </c>
      <c r="J85">
        <f t="shared" si="24"/>
        <v>8.4347200615595322E-2</v>
      </c>
      <c r="K85">
        <f t="shared" si="25"/>
        <v>-1.1872154677906492</v>
      </c>
      <c r="L85">
        <f t="shared" si="26"/>
        <v>-0.71116505085009352</v>
      </c>
      <c r="M85">
        <f t="shared" si="27"/>
        <v>-0.31323355010449833</v>
      </c>
      <c r="N85">
        <f t="shared" si="28"/>
        <v>-0.24298260977512695</v>
      </c>
      <c r="O85">
        <f t="shared" si="29"/>
        <v>0.73200599073312578</v>
      </c>
      <c r="P85">
        <f t="shared" si="30"/>
        <v>19.138612447581252</v>
      </c>
      <c r="Q85">
        <f t="shared" si="31"/>
        <v>3.7717328132620072</v>
      </c>
      <c r="R85">
        <f t="shared" si="32"/>
        <v>2.139542120296221</v>
      </c>
      <c r="S85">
        <f t="shared" si="33"/>
        <v>9.3370668904946061</v>
      </c>
      <c r="T85">
        <f t="shared" si="34"/>
        <v>2.139542120296221</v>
      </c>
      <c r="U85">
        <f t="shared" si="35"/>
        <v>3</v>
      </c>
      <c r="V85" t="e">
        <f t="shared" si="36"/>
        <v>#N/A</v>
      </c>
      <c r="W85" t="e">
        <f t="shared" si="37"/>
        <v>#N/A</v>
      </c>
      <c r="X85">
        <f t="shared" si="38"/>
        <v>9.6999999999999993</v>
      </c>
      <c r="Y85" t="e">
        <f t="shared" si="39"/>
        <v>#N/A</v>
      </c>
      <c r="Z85" t="e">
        <f t="shared" si="40"/>
        <v>#N/A</v>
      </c>
      <c r="AA85" t="e">
        <f t="shared" si="41"/>
        <v>#N/A</v>
      </c>
      <c r="AB85">
        <f t="shared" si="42"/>
        <v>14.6</v>
      </c>
      <c r="AC85" t="e">
        <f t="shared" si="43"/>
        <v>#N/A</v>
      </c>
      <c r="AD85">
        <v>2</v>
      </c>
      <c r="AE85">
        <v>24510260800</v>
      </c>
      <c r="AF85" t="s">
        <v>28</v>
      </c>
    </row>
    <row r="86" spans="3:32" x14ac:dyDescent="0.3">
      <c r="C86">
        <v>24510250101</v>
      </c>
      <c r="D86">
        <v>54092</v>
      </c>
      <c r="E86">
        <v>19.8</v>
      </c>
      <c r="F86">
        <v>19.899999999999999</v>
      </c>
      <c r="G86">
        <v>25.9</v>
      </c>
      <c r="H86">
        <v>9754.9164671399994</v>
      </c>
      <c r="I86">
        <v>5.7</v>
      </c>
      <c r="J86">
        <f t="shared" si="24"/>
        <v>8.2756408418765151E-2</v>
      </c>
      <c r="K86">
        <f t="shared" si="25"/>
        <v>-0.61735888221406054</v>
      </c>
      <c r="L86">
        <f t="shared" si="26"/>
        <v>0.40875022010684087</v>
      </c>
      <c r="M86">
        <f t="shared" si="27"/>
        <v>-0.39120829150091058</v>
      </c>
      <c r="N86">
        <f t="shared" si="28"/>
        <v>-0.31921812055844573</v>
      </c>
      <c r="O86">
        <f t="shared" si="29"/>
        <v>-0.70094330594529441</v>
      </c>
      <c r="P86">
        <f t="shared" si="30"/>
        <v>18.790628000845366</v>
      </c>
      <c r="Q86">
        <f t="shared" si="31"/>
        <v>2.7591418969261756</v>
      </c>
      <c r="R86">
        <f t="shared" si="32"/>
        <v>1.9550148955593276</v>
      </c>
      <c r="S86">
        <f t="shared" si="33"/>
        <v>8.5738267577337606</v>
      </c>
      <c r="T86">
        <f t="shared" si="34"/>
        <v>1.9550148955593276</v>
      </c>
      <c r="U86">
        <f t="shared" si="35"/>
        <v>3</v>
      </c>
      <c r="V86" t="e">
        <f t="shared" si="36"/>
        <v>#N/A</v>
      </c>
      <c r="W86" t="e">
        <f t="shared" si="37"/>
        <v>#N/A</v>
      </c>
      <c r="X86">
        <f t="shared" si="38"/>
        <v>19.8</v>
      </c>
      <c r="Y86" t="e">
        <f t="shared" si="39"/>
        <v>#N/A</v>
      </c>
      <c r="Z86" t="e">
        <f t="shared" si="40"/>
        <v>#N/A</v>
      </c>
      <c r="AA86" t="e">
        <f t="shared" si="41"/>
        <v>#N/A</v>
      </c>
      <c r="AB86">
        <f t="shared" si="42"/>
        <v>5.7</v>
      </c>
      <c r="AC86" t="e">
        <f t="shared" si="43"/>
        <v>#N/A</v>
      </c>
      <c r="AD86">
        <v>2</v>
      </c>
      <c r="AE86">
        <v>24510210200</v>
      </c>
      <c r="AF86" t="s">
        <v>28</v>
      </c>
    </row>
    <row r="87" spans="3:32" x14ac:dyDescent="0.3">
      <c r="C87">
        <v>24510270801</v>
      </c>
      <c r="D87">
        <v>53614</v>
      </c>
      <c r="E87">
        <v>11.5</v>
      </c>
      <c r="F87">
        <v>8.6</v>
      </c>
      <c r="G87">
        <v>31.4</v>
      </c>
      <c r="H87">
        <v>12984.390525299999</v>
      </c>
      <c r="I87">
        <v>10.3</v>
      </c>
      <c r="J87">
        <f t="shared" si="24"/>
        <v>6.6577713310577449E-2</v>
      </c>
      <c r="K87">
        <f t="shared" si="25"/>
        <v>-1.0856568683809602</v>
      </c>
      <c r="L87">
        <f t="shared" si="26"/>
        <v>-0.79649192863728868</v>
      </c>
      <c r="M87">
        <f t="shared" si="27"/>
        <v>-0.15295213723409548</v>
      </c>
      <c r="N87">
        <f t="shared" si="28"/>
        <v>0.14490368606977946</v>
      </c>
      <c r="O87">
        <f t="shared" si="29"/>
        <v>3.968217323681051E-2</v>
      </c>
      <c r="P87">
        <f t="shared" si="30"/>
        <v>17.439423099608629</v>
      </c>
      <c r="Q87">
        <f t="shared" si="31"/>
        <v>2.5233280987572764</v>
      </c>
      <c r="R87">
        <f t="shared" si="32"/>
        <v>1.6840702900824176</v>
      </c>
      <c r="S87">
        <f t="shared" si="33"/>
        <v>9.7442531031281128</v>
      </c>
      <c r="T87">
        <f t="shared" si="34"/>
        <v>1.6840702900824176</v>
      </c>
      <c r="U87">
        <f t="shared" si="35"/>
        <v>3</v>
      </c>
      <c r="V87" t="e">
        <f t="shared" si="36"/>
        <v>#N/A</v>
      </c>
      <c r="W87" t="e">
        <f t="shared" si="37"/>
        <v>#N/A</v>
      </c>
      <c r="X87">
        <f t="shared" si="38"/>
        <v>11.5</v>
      </c>
      <c r="Y87" t="e">
        <f t="shared" si="39"/>
        <v>#N/A</v>
      </c>
      <c r="Z87" t="e">
        <f t="shared" si="40"/>
        <v>#N/A</v>
      </c>
      <c r="AA87" t="e">
        <f t="shared" si="41"/>
        <v>#N/A</v>
      </c>
      <c r="AB87">
        <f t="shared" si="42"/>
        <v>10.3</v>
      </c>
      <c r="AC87" t="e">
        <f t="shared" si="43"/>
        <v>#N/A</v>
      </c>
      <c r="AD87">
        <v>2</v>
      </c>
      <c r="AE87">
        <v>24510250205</v>
      </c>
      <c r="AF87" t="s">
        <v>28</v>
      </c>
    </row>
    <row r="88" spans="3:32" x14ac:dyDescent="0.3">
      <c r="C88">
        <v>24510270702</v>
      </c>
      <c r="D88">
        <v>53532</v>
      </c>
      <c r="E88">
        <v>12.2</v>
      </c>
      <c r="F88">
        <v>14.1</v>
      </c>
      <c r="G88">
        <v>49.1</v>
      </c>
      <c r="H88">
        <v>7108.9036504400001</v>
      </c>
      <c r="I88">
        <v>8.6</v>
      </c>
      <c r="J88">
        <f t="shared" si="24"/>
        <v>6.3802288626746084E-2</v>
      </c>
      <c r="K88">
        <f t="shared" si="25"/>
        <v>-1.0461618574994145</v>
      </c>
      <c r="L88">
        <f t="shared" si="26"/>
        <v>-0.20986964385032289</v>
      </c>
      <c r="M88">
        <f t="shared" si="27"/>
        <v>0.61379948649729132</v>
      </c>
      <c r="N88">
        <f t="shared" si="28"/>
        <v>-0.69948816661911584</v>
      </c>
      <c r="O88">
        <f t="shared" si="29"/>
        <v>-0.2340272429826632</v>
      </c>
      <c r="P88">
        <f t="shared" si="30"/>
        <v>16.070926815362693</v>
      </c>
      <c r="Q88">
        <f t="shared" si="31"/>
        <v>1.618154912290966</v>
      </c>
      <c r="R88">
        <f t="shared" si="32"/>
        <v>1.3012975409932495</v>
      </c>
      <c r="S88">
        <f t="shared" si="33"/>
        <v>12.72051877910619</v>
      </c>
      <c r="T88">
        <f t="shared" si="34"/>
        <v>1.3012975409932495</v>
      </c>
      <c r="U88">
        <f t="shared" si="35"/>
        <v>3</v>
      </c>
      <c r="V88" t="e">
        <f t="shared" si="36"/>
        <v>#N/A</v>
      </c>
      <c r="W88" t="e">
        <f t="shared" si="37"/>
        <v>#N/A</v>
      </c>
      <c r="X88">
        <f t="shared" si="38"/>
        <v>12.2</v>
      </c>
      <c r="Y88" t="e">
        <f t="shared" si="39"/>
        <v>#N/A</v>
      </c>
      <c r="Z88" t="e">
        <f t="shared" si="40"/>
        <v>#N/A</v>
      </c>
      <c r="AA88" t="e">
        <f t="shared" si="41"/>
        <v>#N/A</v>
      </c>
      <c r="AB88">
        <f t="shared" si="42"/>
        <v>8.6</v>
      </c>
      <c r="AC88" t="e">
        <f t="shared" si="43"/>
        <v>#N/A</v>
      </c>
      <c r="AD88">
        <v>2</v>
      </c>
      <c r="AE88">
        <v>24510272007</v>
      </c>
      <c r="AF88" t="s">
        <v>28</v>
      </c>
    </row>
    <row r="89" spans="3:32" x14ac:dyDescent="0.3">
      <c r="C89">
        <v>24510120300</v>
      </c>
      <c r="D89">
        <v>52857</v>
      </c>
      <c r="E89">
        <v>28</v>
      </c>
      <c r="F89">
        <v>11</v>
      </c>
      <c r="G89">
        <v>57.1</v>
      </c>
      <c r="H89">
        <v>22783.8357922</v>
      </c>
      <c r="I89">
        <v>8.9</v>
      </c>
      <c r="J89">
        <f t="shared" si="24"/>
        <v>4.0955804948865963E-2</v>
      </c>
      <c r="K89">
        <f t="shared" si="25"/>
        <v>-0.15470304045881042</v>
      </c>
      <c r="L89">
        <f t="shared" si="26"/>
        <v>-0.54051129527570352</v>
      </c>
      <c r="M89">
        <f t="shared" si="27"/>
        <v>0.96035389270356775</v>
      </c>
      <c r="N89">
        <f t="shared" si="28"/>
        <v>1.5532247189438906</v>
      </c>
      <c r="O89">
        <f t="shared" si="29"/>
        <v>-0.18572558129687364</v>
      </c>
      <c r="P89">
        <f t="shared" si="30"/>
        <v>25.755887241539661</v>
      </c>
      <c r="Q89">
        <f t="shared" si="31"/>
        <v>4.5008994983591011</v>
      </c>
      <c r="R89">
        <f t="shared" si="32"/>
        <v>6.309478249243722</v>
      </c>
      <c r="S89">
        <f t="shared" si="33"/>
        <v>9.7181493573658191</v>
      </c>
      <c r="T89">
        <f t="shared" si="34"/>
        <v>4.5008994983591011</v>
      </c>
      <c r="U89">
        <f t="shared" si="35"/>
        <v>2</v>
      </c>
      <c r="V89" t="e">
        <f t="shared" si="36"/>
        <v>#N/A</v>
      </c>
      <c r="W89">
        <f t="shared" si="37"/>
        <v>28</v>
      </c>
      <c r="X89" t="e">
        <f t="shared" si="38"/>
        <v>#N/A</v>
      </c>
      <c r="Y89" t="e">
        <f t="shared" si="39"/>
        <v>#N/A</v>
      </c>
      <c r="Z89" t="e">
        <f t="shared" si="40"/>
        <v>#N/A</v>
      </c>
      <c r="AA89">
        <f t="shared" si="41"/>
        <v>8.9</v>
      </c>
      <c r="AB89" t="e">
        <f t="shared" si="42"/>
        <v>#N/A</v>
      </c>
      <c r="AC89" t="e">
        <f t="shared" si="43"/>
        <v>#N/A</v>
      </c>
      <c r="AD89">
        <v>2</v>
      </c>
      <c r="AE89">
        <v>24510250401</v>
      </c>
      <c r="AF89" t="s">
        <v>28</v>
      </c>
    </row>
    <row r="90" spans="3:32" x14ac:dyDescent="0.3">
      <c r="C90">
        <v>24510270901</v>
      </c>
      <c r="D90">
        <v>52803</v>
      </c>
      <c r="E90">
        <v>26.3</v>
      </c>
      <c r="F90">
        <v>11.2</v>
      </c>
      <c r="G90">
        <v>11.8</v>
      </c>
      <c r="H90">
        <v>15455.4837723</v>
      </c>
      <c r="I90">
        <v>7.4</v>
      </c>
      <c r="J90">
        <f t="shared" si="24"/>
        <v>3.9128086254635555E-2</v>
      </c>
      <c r="K90">
        <f t="shared" si="25"/>
        <v>-0.25061949545685003</v>
      </c>
      <c r="L90">
        <f t="shared" si="26"/>
        <v>-0.51917957582890484</v>
      </c>
      <c r="M90">
        <f t="shared" si="27"/>
        <v>-1.0020104324394727</v>
      </c>
      <c r="N90">
        <f t="shared" si="28"/>
        <v>0.50003527761998057</v>
      </c>
      <c r="O90">
        <f t="shared" si="29"/>
        <v>-0.42723388972582088</v>
      </c>
      <c r="P90">
        <f t="shared" si="30"/>
        <v>21.219611776126722</v>
      </c>
      <c r="Q90">
        <f t="shared" si="31"/>
        <v>3.6325137037216901</v>
      </c>
      <c r="R90">
        <f t="shared" si="32"/>
        <v>2.7383853403010812</v>
      </c>
      <c r="S90">
        <f t="shared" si="33"/>
        <v>6.1642067856367699</v>
      </c>
      <c r="T90">
        <f t="shared" si="34"/>
        <v>2.7383853403010812</v>
      </c>
      <c r="U90">
        <f t="shared" si="35"/>
        <v>3</v>
      </c>
      <c r="V90" t="e">
        <f t="shared" si="36"/>
        <v>#N/A</v>
      </c>
      <c r="W90" t="e">
        <f t="shared" si="37"/>
        <v>#N/A</v>
      </c>
      <c r="X90">
        <f t="shared" si="38"/>
        <v>26.3</v>
      </c>
      <c r="Y90" t="e">
        <f t="shared" si="39"/>
        <v>#N/A</v>
      </c>
      <c r="Z90" t="e">
        <f t="shared" si="40"/>
        <v>#N/A</v>
      </c>
      <c r="AA90" t="e">
        <f t="shared" si="41"/>
        <v>#N/A</v>
      </c>
      <c r="AB90">
        <f t="shared" si="42"/>
        <v>7.4</v>
      </c>
      <c r="AC90" t="e">
        <f t="shared" si="43"/>
        <v>#N/A</v>
      </c>
      <c r="AD90">
        <v>2</v>
      </c>
      <c r="AE90">
        <v>24510180300</v>
      </c>
      <c r="AF90" t="s">
        <v>28</v>
      </c>
    </row>
    <row r="91" spans="3:32" x14ac:dyDescent="0.3">
      <c r="C91">
        <v>24510261000</v>
      </c>
      <c r="D91">
        <v>51908</v>
      </c>
      <c r="E91">
        <v>26.1</v>
      </c>
      <c r="F91">
        <v>32.5</v>
      </c>
      <c r="G91">
        <v>86.1</v>
      </c>
      <c r="H91">
        <v>27178.544573499999</v>
      </c>
      <c r="I91">
        <v>5.4</v>
      </c>
      <c r="J91">
        <f t="shared" si="24"/>
        <v>8.8353412298908061E-3</v>
      </c>
      <c r="K91">
        <f t="shared" si="25"/>
        <v>-0.26190378428014877</v>
      </c>
      <c r="L91">
        <f t="shared" si="26"/>
        <v>1.7526485452551626</v>
      </c>
      <c r="M91">
        <f t="shared" si="27"/>
        <v>2.2166136152013198</v>
      </c>
      <c r="N91">
        <f t="shared" si="28"/>
        <v>2.1848074913857891</v>
      </c>
      <c r="O91">
        <f t="shared" si="29"/>
        <v>-0.74924496763108384</v>
      </c>
      <c r="P91">
        <f t="shared" si="30"/>
        <v>41.903857652361538</v>
      </c>
      <c r="Q91">
        <f t="shared" si="31"/>
        <v>16.126731008089038</v>
      </c>
      <c r="R91">
        <f t="shared" si="32"/>
        <v>19.513871155399883</v>
      </c>
      <c r="S91">
        <f t="shared" si="33"/>
        <v>19.44486072759571</v>
      </c>
      <c r="T91">
        <f t="shared" si="34"/>
        <v>16.126731008089038</v>
      </c>
      <c r="U91">
        <f t="shared" si="35"/>
        <v>2</v>
      </c>
      <c r="V91" t="e">
        <f t="shared" si="36"/>
        <v>#N/A</v>
      </c>
      <c r="W91">
        <f t="shared" si="37"/>
        <v>26.1</v>
      </c>
      <c r="X91" t="e">
        <f t="shared" si="38"/>
        <v>#N/A</v>
      </c>
      <c r="Y91" t="e">
        <f t="shared" si="39"/>
        <v>#N/A</v>
      </c>
      <c r="Z91" t="e">
        <f t="shared" si="40"/>
        <v>#N/A</v>
      </c>
      <c r="AA91">
        <f t="shared" si="41"/>
        <v>5.4</v>
      </c>
      <c r="AB91" t="e">
        <f t="shared" si="42"/>
        <v>#N/A</v>
      </c>
      <c r="AC91" t="e">
        <f t="shared" si="43"/>
        <v>#N/A</v>
      </c>
      <c r="AD91">
        <v>2</v>
      </c>
      <c r="AE91">
        <v>24510120202</v>
      </c>
      <c r="AF91" t="s">
        <v>28</v>
      </c>
    </row>
    <row r="92" spans="3:32" x14ac:dyDescent="0.3">
      <c r="C92">
        <v>24510151100</v>
      </c>
      <c r="D92">
        <v>51827</v>
      </c>
      <c r="E92">
        <v>23.1</v>
      </c>
      <c r="F92">
        <v>12.8</v>
      </c>
      <c r="G92">
        <v>9.5</v>
      </c>
      <c r="H92">
        <v>10020.125632699999</v>
      </c>
      <c r="I92">
        <v>13.2</v>
      </c>
      <c r="J92">
        <f t="shared" si="24"/>
        <v>6.093763188545191E-3</v>
      </c>
      <c r="K92">
        <f t="shared" si="25"/>
        <v>-0.43116811662963056</v>
      </c>
      <c r="L92">
        <f t="shared" si="26"/>
        <v>-0.34852582025451467</v>
      </c>
      <c r="M92">
        <f t="shared" si="27"/>
        <v>-1.1016448242237773</v>
      </c>
      <c r="N92">
        <f t="shared" si="28"/>
        <v>-0.28110375430643697</v>
      </c>
      <c r="O92">
        <f t="shared" si="29"/>
        <v>0.50659823619944155</v>
      </c>
      <c r="P92">
        <f t="shared" si="30"/>
        <v>22.243274465872538</v>
      </c>
      <c r="Q92">
        <f t="shared" si="31"/>
        <v>4.124771178618051</v>
      </c>
      <c r="R92">
        <f t="shared" si="32"/>
        <v>2.0547109413992981</v>
      </c>
      <c r="S92">
        <f t="shared" si="33"/>
        <v>5.3108950905043892</v>
      </c>
      <c r="T92">
        <f t="shared" si="34"/>
        <v>2.0547109413992981</v>
      </c>
      <c r="U92">
        <f t="shared" si="35"/>
        <v>3</v>
      </c>
      <c r="V92" t="e">
        <f t="shared" si="36"/>
        <v>#N/A</v>
      </c>
      <c r="W92" t="e">
        <f t="shared" si="37"/>
        <v>#N/A</v>
      </c>
      <c r="X92">
        <f t="shared" si="38"/>
        <v>23.1</v>
      </c>
      <c r="Y92" t="e">
        <f t="shared" si="39"/>
        <v>#N/A</v>
      </c>
      <c r="Z92" t="e">
        <f t="shared" si="40"/>
        <v>#N/A</v>
      </c>
      <c r="AA92" t="e">
        <f t="shared" si="41"/>
        <v>#N/A</v>
      </c>
      <c r="AB92">
        <f t="shared" si="42"/>
        <v>13.2</v>
      </c>
      <c r="AC92" t="e">
        <f t="shared" si="43"/>
        <v>#N/A</v>
      </c>
      <c r="AD92">
        <v>2</v>
      </c>
      <c r="AE92">
        <v>24510040200</v>
      </c>
      <c r="AF92" t="s">
        <v>28</v>
      </c>
    </row>
    <row r="93" spans="3:32" x14ac:dyDescent="0.3">
      <c r="C93">
        <v>24510271900</v>
      </c>
      <c r="D93">
        <v>51736</v>
      </c>
      <c r="E93">
        <v>20.2</v>
      </c>
      <c r="F93">
        <v>12.7</v>
      </c>
      <c r="G93">
        <v>41.8</v>
      </c>
      <c r="H93">
        <v>6985.3553774100001</v>
      </c>
      <c r="I93">
        <v>8.8000000000000007</v>
      </c>
      <c r="J93">
        <f t="shared" si="24"/>
        <v>3.013718722342094E-3</v>
      </c>
      <c r="K93">
        <f t="shared" si="25"/>
        <v>-0.59479030456746307</v>
      </c>
      <c r="L93">
        <f t="shared" si="26"/>
        <v>-0.35919167997791424</v>
      </c>
      <c r="M93">
        <f t="shared" si="27"/>
        <v>0.29756859083406384</v>
      </c>
      <c r="N93">
        <f t="shared" si="28"/>
        <v>-0.71724382795957298</v>
      </c>
      <c r="O93">
        <f t="shared" si="29"/>
        <v>-0.20182613519213671</v>
      </c>
      <c r="P93">
        <f t="shared" si="30"/>
        <v>16.791710274324593</v>
      </c>
      <c r="Q93">
        <f t="shared" si="31"/>
        <v>0.81602907980872996</v>
      </c>
      <c r="R93">
        <f t="shared" si="32"/>
        <v>0.36670660441616193</v>
      </c>
      <c r="S93">
        <f t="shared" si="33"/>
        <v>10.234329763140018</v>
      </c>
      <c r="T93">
        <f t="shared" si="34"/>
        <v>0.36670660441616193</v>
      </c>
      <c r="U93">
        <f t="shared" si="35"/>
        <v>3</v>
      </c>
      <c r="V93" t="e">
        <f t="shared" si="36"/>
        <v>#N/A</v>
      </c>
      <c r="W93" t="e">
        <f t="shared" si="37"/>
        <v>#N/A</v>
      </c>
      <c r="X93">
        <f t="shared" si="38"/>
        <v>20.2</v>
      </c>
      <c r="Y93" t="e">
        <f t="shared" si="39"/>
        <v>#N/A</v>
      </c>
      <c r="Z93" t="e">
        <f t="shared" si="40"/>
        <v>#N/A</v>
      </c>
      <c r="AA93" t="e">
        <f t="shared" si="41"/>
        <v>#N/A</v>
      </c>
      <c r="AB93">
        <f t="shared" si="42"/>
        <v>8.8000000000000007</v>
      </c>
      <c r="AC93" t="e">
        <f t="shared" si="43"/>
        <v>#N/A</v>
      </c>
      <c r="AD93">
        <v>2</v>
      </c>
      <c r="AE93">
        <v>24510272006</v>
      </c>
      <c r="AF93" t="s">
        <v>28</v>
      </c>
    </row>
    <row r="94" spans="3:32" x14ac:dyDescent="0.3">
      <c r="C94">
        <v>24510270803</v>
      </c>
      <c r="D94">
        <v>51510</v>
      </c>
      <c r="E94">
        <v>26.9</v>
      </c>
      <c r="F94">
        <v>11</v>
      </c>
      <c r="G94">
        <v>25</v>
      </c>
      <c r="H94">
        <v>7410.5601664699998</v>
      </c>
      <c r="I94">
        <v>9.6999999999999993</v>
      </c>
      <c r="J94">
        <f t="shared" si="24"/>
        <v>-4.6356224794370272E-3</v>
      </c>
      <c r="K94">
        <f t="shared" si="25"/>
        <v>-0.21676662898695381</v>
      </c>
      <c r="L94">
        <f t="shared" si="26"/>
        <v>-0.54051129527570352</v>
      </c>
      <c r="M94">
        <f t="shared" si="27"/>
        <v>-0.43019566219911659</v>
      </c>
      <c r="N94">
        <f t="shared" si="28"/>
        <v>-0.65613579261652422</v>
      </c>
      <c r="O94">
        <f t="shared" si="29"/>
        <v>-5.692115013476861E-2</v>
      </c>
      <c r="P94">
        <f t="shared" si="30"/>
        <v>18.376066568048817</v>
      </c>
      <c r="Q94">
        <f t="shared" si="31"/>
        <v>1.3507194436524919</v>
      </c>
      <c r="R94">
        <f t="shared" si="32"/>
        <v>0.30493818572234588</v>
      </c>
      <c r="S94">
        <f t="shared" si="33"/>
        <v>7.5259400328229917</v>
      </c>
      <c r="T94">
        <f t="shared" si="34"/>
        <v>0.30493818572234588</v>
      </c>
      <c r="U94">
        <f t="shared" si="35"/>
        <v>3</v>
      </c>
      <c r="V94" t="e">
        <f t="shared" si="36"/>
        <v>#N/A</v>
      </c>
      <c r="W94" t="e">
        <f t="shared" si="37"/>
        <v>#N/A</v>
      </c>
      <c r="X94">
        <f t="shared" si="38"/>
        <v>26.9</v>
      </c>
      <c r="Y94" t="e">
        <f t="shared" si="39"/>
        <v>#N/A</v>
      </c>
      <c r="Z94" t="e">
        <f t="shared" si="40"/>
        <v>#N/A</v>
      </c>
      <c r="AA94" t="e">
        <f t="shared" si="41"/>
        <v>#N/A</v>
      </c>
      <c r="AB94">
        <f t="shared" si="42"/>
        <v>9.6999999999999993</v>
      </c>
      <c r="AC94" t="e">
        <f t="shared" si="43"/>
        <v>#N/A</v>
      </c>
      <c r="AD94">
        <v>2</v>
      </c>
      <c r="AE94">
        <v>24510170100</v>
      </c>
      <c r="AF94" t="s">
        <v>28</v>
      </c>
    </row>
    <row r="95" spans="3:32" x14ac:dyDescent="0.3">
      <c r="C95">
        <v>24510250402</v>
      </c>
      <c r="D95">
        <v>50526</v>
      </c>
      <c r="E95">
        <v>30.7</v>
      </c>
      <c r="F95">
        <v>30.5</v>
      </c>
      <c r="G95">
        <v>69.900000000000006</v>
      </c>
      <c r="H95">
        <v>18133.666826100001</v>
      </c>
      <c r="I95">
        <v>11.1</v>
      </c>
      <c r="J95">
        <f t="shared" si="24"/>
        <v>-3.7940718685413377E-2</v>
      </c>
      <c r="K95">
        <f t="shared" si="25"/>
        <v>-2.3651413442768569E-3</v>
      </c>
      <c r="L95">
        <f t="shared" si="26"/>
        <v>1.5393313507871751</v>
      </c>
      <c r="M95">
        <f t="shared" si="27"/>
        <v>1.5148409426336102</v>
      </c>
      <c r="N95">
        <f t="shared" si="28"/>
        <v>0.88492864880840172</v>
      </c>
      <c r="O95">
        <f t="shared" si="29"/>
        <v>0.16848660439891552</v>
      </c>
      <c r="P95">
        <f t="shared" si="30"/>
        <v>34.142126729909926</v>
      </c>
      <c r="Q95">
        <f t="shared" si="31"/>
        <v>8.2041174835470141</v>
      </c>
      <c r="R95">
        <f t="shared" si="32"/>
        <v>9.81754182367394</v>
      </c>
      <c r="S95">
        <f t="shared" si="33"/>
        <v>9.782129951604988</v>
      </c>
      <c r="T95">
        <f t="shared" si="34"/>
        <v>8.2041174835470141</v>
      </c>
      <c r="U95">
        <f t="shared" si="35"/>
        <v>2</v>
      </c>
      <c r="V95" t="e">
        <f t="shared" si="36"/>
        <v>#N/A</v>
      </c>
      <c r="W95">
        <f t="shared" si="37"/>
        <v>30.7</v>
      </c>
      <c r="X95" t="e">
        <f t="shared" si="38"/>
        <v>#N/A</v>
      </c>
      <c r="Y95" t="e">
        <f t="shared" si="39"/>
        <v>#N/A</v>
      </c>
      <c r="Z95" t="e">
        <f t="shared" si="40"/>
        <v>#N/A</v>
      </c>
      <c r="AA95">
        <f t="shared" si="41"/>
        <v>11.1</v>
      </c>
      <c r="AB95" t="e">
        <f t="shared" si="42"/>
        <v>#N/A</v>
      </c>
      <c r="AC95" t="e">
        <f t="shared" si="43"/>
        <v>#N/A</v>
      </c>
      <c r="AD95">
        <v>2</v>
      </c>
      <c r="AE95">
        <v>24510120600</v>
      </c>
      <c r="AF95" t="s">
        <v>28</v>
      </c>
    </row>
    <row r="96" spans="3:32" x14ac:dyDescent="0.3">
      <c r="C96">
        <v>24510270802</v>
      </c>
      <c r="D96">
        <v>50354</v>
      </c>
      <c r="E96">
        <v>33.700000000000003</v>
      </c>
      <c r="F96">
        <v>8.3000000000000007</v>
      </c>
      <c r="G96">
        <v>17.899999999999999</v>
      </c>
      <c r="H96">
        <v>11756.3939522</v>
      </c>
      <c r="I96">
        <v>9.3000000000000007</v>
      </c>
      <c r="J96">
        <f t="shared" si="24"/>
        <v>-4.3762341192962087E-2</v>
      </c>
      <c r="K96">
        <f t="shared" si="25"/>
        <v>0.16689919100520512</v>
      </c>
      <c r="L96">
        <f t="shared" si="26"/>
        <v>-0.82848950780748665</v>
      </c>
      <c r="M96">
        <f t="shared" si="27"/>
        <v>-0.73776269770718705</v>
      </c>
      <c r="N96">
        <f t="shared" si="28"/>
        <v>-3.1577059022554754E-2</v>
      </c>
      <c r="O96">
        <f t="shared" si="29"/>
        <v>-0.12132336571582097</v>
      </c>
      <c r="P96">
        <f t="shared" si="30"/>
        <v>20.987809226749949</v>
      </c>
      <c r="Q96">
        <f t="shared" si="31"/>
        <v>2.1410550602606859</v>
      </c>
      <c r="R96">
        <f t="shared" si="32"/>
        <v>1.3472733146973017</v>
      </c>
      <c r="S96">
        <f t="shared" si="33"/>
        <v>5.8223413321036084</v>
      </c>
      <c r="T96">
        <f t="shared" si="34"/>
        <v>1.3472733146973017</v>
      </c>
      <c r="U96">
        <f t="shared" si="35"/>
        <v>3</v>
      </c>
      <c r="V96" t="e">
        <f t="shared" si="36"/>
        <v>#N/A</v>
      </c>
      <c r="W96" t="e">
        <f t="shared" si="37"/>
        <v>#N/A</v>
      </c>
      <c r="X96">
        <f t="shared" si="38"/>
        <v>33.700000000000003</v>
      </c>
      <c r="Y96" t="e">
        <f t="shared" si="39"/>
        <v>#N/A</v>
      </c>
      <c r="Z96" t="e">
        <f t="shared" si="40"/>
        <v>#N/A</v>
      </c>
      <c r="AA96" t="e">
        <f t="shared" si="41"/>
        <v>#N/A</v>
      </c>
      <c r="AB96">
        <f t="shared" si="42"/>
        <v>9.3000000000000007</v>
      </c>
      <c r="AC96" t="e">
        <f t="shared" si="43"/>
        <v>#N/A</v>
      </c>
      <c r="AD96">
        <v>2</v>
      </c>
      <c r="AE96">
        <v>24510260604</v>
      </c>
      <c r="AF96" t="s">
        <v>28</v>
      </c>
    </row>
    <row r="97" spans="3:32" x14ac:dyDescent="0.3">
      <c r="C97">
        <v>24510140100</v>
      </c>
      <c r="D97">
        <v>49688</v>
      </c>
      <c r="E97">
        <v>40.200000000000003</v>
      </c>
      <c r="F97">
        <v>9.4</v>
      </c>
      <c r="G97">
        <v>63.4</v>
      </c>
      <c r="H97">
        <v>22503.732524999999</v>
      </c>
      <c r="I97">
        <v>8.6999999999999993</v>
      </c>
      <c r="J97">
        <f t="shared" si="24"/>
        <v>-6.6304205088470472E-2</v>
      </c>
      <c r="K97">
        <f t="shared" si="25"/>
        <v>0.53363857776241563</v>
      </c>
      <c r="L97">
        <f t="shared" si="26"/>
        <v>-0.71116505085009352</v>
      </c>
      <c r="M97">
        <f t="shared" si="27"/>
        <v>1.2332654875910103</v>
      </c>
      <c r="N97">
        <f t="shared" si="28"/>
        <v>1.5129698563643776</v>
      </c>
      <c r="O97">
        <f t="shared" si="29"/>
        <v>-0.21792668908740009</v>
      </c>
      <c r="P97">
        <f t="shared" si="30"/>
        <v>28.789426068903406</v>
      </c>
      <c r="Q97">
        <f t="shared" si="31"/>
        <v>4.8247632263911928</v>
      </c>
      <c r="R97">
        <f t="shared" si="32"/>
        <v>7.2969775858338979</v>
      </c>
      <c r="S97">
        <f t="shared" si="33"/>
        <v>10.021623705253194</v>
      </c>
      <c r="T97">
        <f t="shared" si="34"/>
        <v>4.8247632263911928</v>
      </c>
      <c r="U97">
        <f t="shared" si="35"/>
        <v>2</v>
      </c>
      <c r="V97" t="e">
        <f t="shared" si="36"/>
        <v>#N/A</v>
      </c>
      <c r="W97">
        <f t="shared" si="37"/>
        <v>40.200000000000003</v>
      </c>
      <c r="X97" t="e">
        <f t="shared" si="38"/>
        <v>#N/A</v>
      </c>
      <c r="Y97" t="e">
        <f t="shared" si="39"/>
        <v>#N/A</v>
      </c>
      <c r="Z97" t="e">
        <f t="shared" si="40"/>
        <v>#N/A</v>
      </c>
      <c r="AA97">
        <f t="shared" si="41"/>
        <v>8.6999999999999993</v>
      </c>
      <c r="AB97" t="e">
        <f t="shared" si="42"/>
        <v>#N/A</v>
      </c>
      <c r="AC97" t="e">
        <f t="shared" si="43"/>
        <v>#N/A</v>
      </c>
      <c r="AD97">
        <v>3</v>
      </c>
      <c r="AE97">
        <v>24510271503</v>
      </c>
      <c r="AF97" t="s">
        <v>29</v>
      </c>
    </row>
    <row r="98" spans="3:32" x14ac:dyDescent="0.3">
      <c r="C98">
        <v>24510060100</v>
      </c>
      <c r="D98">
        <v>48661</v>
      </c>
      <c r="E98">
        <v>26.9</v>
      </c>
      <c r="F98">
        <v>17</v>
      </c>
      <c r="G98">
        <v>81.3</v>
      </c>
      <c r="H98">
        <v>34957.144407100001</v>
      </c>
      <c r="I98">
        <v>6.1</v>
      </c>
      <c r="J98">
        <f t="shared" si="24"/>
        <v>-0.101064706921334</v>
      </c>
      <c r="K98">
        <f t="shared" si="25"/>
        <v>-0.21676662898695381</v>
      </c>
      <c r="L98">
        <f t="shared" si="26"/>
        <v>9.9440288128259099E-2</v>
      </c>
      <c r="M98">
        <f t="shared" si="27"/>
        <v>2.008680971477554</v>
      </c>
      <c r="N98">
        <f t="shared" si="28"/>
        <v>3.3027040103828713</v>
      </c>
      <c r="O98">
        <f t="shared" si="29"/>
        <v>-0.63654109036424189</v>
      </c>
      <c r="P98">
        <f t="shared" si="30"/>
        <v>43.068849497556705</v>
      </c>
      <c r="Q98">
        <f t="shared" si="31"/>
        <v>17.343652340434883</v>
      </c>
      <c r="R98">
        <f t="shared" si="32"/>
        <v>21.138905033430451</v>
      </c>
      <c r="S98">
        <f t="shared" si="33"/>
        <v>20.883705052512585</v>
      </c>
      <c r="T98">
        <f t="shared" si="34"/>
        <v>17.343652340434883</v>
      </c>
      <c r="U98">
        <f t="shared" si="35"/>
        <v>2</v>
      </c>
      <c r="V98" t="e">
        <f t="shared" si="36"/>
        <v>#N/A</v>
      </c>
      <c r="W98">
        <f t="shared" si="37"/>
        <v>26.9</v>
      </c>
      <c r="X98" t="e">
        <f t="shared" si="38"/>
        <v>#N/A</v>
      </c>
      <c r="Y98" t="e">
        <f t="shared" si="39"/>
        <v>#N/A</v>
      </c>
      <c r="Z98" t="e">
        <f t="shared" si="40"/>
        <v>#N/A</v>
      </c>
      <c r="AA98">
        <f t="shared" si="41"/>
        <v>6.1</v>
      </c>
      <c r="AB98" t="e">
        <f t="shared" si="42"/>
        <v>#N/A</v>
      </c>
      <c r="AC98" t="e">
        <f t="shared" si="43"/>
        <v>#N/A</v>
      </c>
      <c r="AD98">
        <v>3</v>
      </c>
      <c r="AE98">
        <v>24510090200</v>
      </c>
      <c r="AF98" t="s">
        <v>29</v>
      </c>
    </row>
    <row r="99" spans="3:32" x14ac:dyDescent="0.3">
      <c r="C99">
        <v>24510270903</v>
      </c>
      <c r="D99">
        <v>48611</v>
      </c>
      <c r="E99">
        <v>21.3</v>
      </c>
      <c r="F99">
        <v>10.3</v>
      </c>
      <c r="G99">
        <v>28</v>
      </c>
      <c r="H99">
        <v>10948.8356604</v>
      </c>
      <c r="I99">
        <v>8.6999999999999993</v>
      </c>
      <c r="J99">
        <f t="shared" si="24"/>
        <v>-0.10275703904562142</v>
      </c>
      <c r="K99">
        <f t="shared" si="25"/>
        <v>-0.53272671603931965</v>
      </c>
      <c r="L99">
        <f t="shared" si="26"/>
        <v>-0.61517231333949918</v>
      </c>
      <c r="M99">
        <f t="shared" si="27"/>
        <v>-0.30023775987176293</v>
      </c>
      <c r="N99">
        <f t="shared" si="28"/>
        <v>-0.14763478439761649</v>
      </c>
      <c r="O99">
        <f t="shared" si="29"/>
        <v>-0.21792668908740009</v>
      </c>
      <c r="P99">
        <f t="shared" si="30"/>
        <v>18.484014458429098</v>
      </c>
      <c r="Q99">
        <f t="shared" si="31"/>
        <v>1.4399121684402401</v>
      </c>
      <c r="R99">
        <f t="shared" si="32"/>
        <v>0.55489106045064307</v>
      </c>
      <c r="S99">
        <f t="shared" si="33"/>
        <v>7.8537285961069809</v>
      </c>
      <c r="T99">
        <f t="shared" si="34"/>
        <v>0.55489106045064307</v>
      </c>
      <c r="U99">
        <f t="shared" si="35"/>
        <v>3</v>
      </c>
      <c r="V99" t="e">
        <f t="shared" si="36"/>
        <v>#N/A</v>
      </c>
      <c r="W99" t="e">
        <f t="shared" si="37"/>
        <v>#N/A</v>
      </c>
      <c r="X99">
        <f t="shared" si="38"/>
        <v>21.3</v>
      </c>
      <c r="Y99" t="e">
        <f t="shared" si="39"/>
        <v>#N/A</v>
      </c>
      <c r="Z99" t="e">
        <f t="shared" si="40"/>
        <v>#N/A</v>
      </c>
      <c r="AA99" t="e">
        <f t="shared" si="41"/>
        <v>#N/A</v>
      </c>
      <c r="AB99">
        <f t="shared" si="42"/>
        <v>8.6999999999999993</v>
      </c>
      <c r="AC99" t="e">
        <f t="shared" si="43"/>
        <v>#N/A</v>
      </c>
      <c r="AD99">
        <v>3</v>
      </c>
      <c r="AE99">
        <v>24510130804</v>
      </c>
      <c r="AF99" t="s">
        <v>29</v>
      </c>
    </row>
    <row r="100" spans="3:32" x14ac:dyDescent="0.3">
      <c r="C100">
        <v>24510280402</v>
      </c>
      <c r="D100">
        <v>48276</v>
      </c>
      <c r="E100">
        <v>17.100000000000001</v>
      </c>
      <c r="F100">
        <v>8.6999999999999993</v>
      </c>
      <c r="G100">
        <v>10.6</v>
      </c>
      <c r="H100">
        <v>7308.6924219900002</v>
      </c>
      <c r="I100">
        <v>13.1</v>
      </c>
      <c r="J100">
        <f t="shared" si="24"/>
        <v>-0.11409566427834711</v>
      </c>
      <c r="K100">
        <f t="shared" si="25"/>
        <v>-0.76969678132859409</v>
      </c>
      <c r="L100">
        <f t="shared" si="26"/>
        <v>-0.78582606891388929</v>
      </c>
      <c r="M100">
        <f t="shared" si="27"/>
        <v>-1.0539935933704141</v>
      </c>
      <c r="N100">
        <f t="shared" si="28"/>
        <v>-0.6707756506100383</v>
      </c>
      <c r="O100">
        <f t="shared" si="29"/>
        <v>0.49049768230417851</v>
      </c>
      <c r="P100">
        <f t="shared" si="30"/>
        <v>20.612321030606658</v>
      </c>
      <c r="Q100">
        <f t="shared" si="31"/>
        <v>4.3669129793466208</v>
      </c>
      <c r="R100">
        <f t="shared" si="32"/>
        <v>1.8492688323614637</v>
      </c>
      <c r="S100">
        <f t="shared" si="33"/>
        <v>8.4235270042618744</v>
      </c>
      <c r="T100">
        <f t="shared" si="34"/>
        <v>1.8492688323614637</v>
      </c>
      <c r="U100">
        <f t="shared" si="35"/>
        <v>3</v>
      </c>
      <c r="V100" t="e">
        <f t="shared" si="36"/>
        <v>#N/A</v>
      </c>
      <c r="W100" t="e">
        <f t="shared" si="37"/>
        <v>#N/A</v>
      </c>
      <c r="X100">
        <f t="shared" si="38"/>
        <v>17.100000000000001</v>
      </c>
      <c r="Y100" t="e">
        <f t="shared" si="39"/>
        <v>#N/A</v>
      </c>
      <c r="Z100" t="e">
        <f t="shared" si="40"/>
        <v>#N/A</v>
      </c>
      <c r="AA100" t="e">
        <f t="shared" si="41"/>
        <v>#N/A</v>
      </c>
      <c r="AB100">
        <f t="shared" si="42"/>
        <v>13.1</v>
      </c>
      <c r="AC100" t="e">
        <f t="shared" si="43"/>
        <v>#N/A</v>
      </c>
      <c r="AD100">
        <v>3</v>
      </c>
      <c r="AE100">
        <v>24510080101</v>
      </c>
      <c r="AF100" t="s">
        <v>29</v>
      </c>
    </row>
    <row r="101" spans="3:32" x14ac:dyDescent="0.3">
      <c r="C101">
        <v>24510280101</v>
      </c>
      <c r="D101">
        <v>47440</v>
      </c>
      <c r="E101">
        <v>27.6</v>
      </c>
      <c r="F101">
        <v>8.9</v>
      </c>
      <c r="G101">
        <v>27.4</v>
      </c>
      <c r="H101">
        <v>5933.5282973800004</v>
      </c>
      <c r="I101">
        <v>11.5</v>
      </c>
      <c r="J101">
        <f t="shared" si="24"/>
        <v>-0.14239145739643272</v>
      </c>
      <c r="K101">
        <f t="shared" si="25"/>
        <v>-0.1772716181054079</v>
      </c>
      <c r="L101">
        <f t="shared" si="26"/>
        <v>-0.76449434946709049</v>
      </c>
      <c r="M101">
        <f t="shared" si="27"/>
        <v>-0.32622934033723372</v>
      </c>
      <c r="N101">
        <f t="shared" si="28"/>
        <v>-0.86840648660069975</v>
      </c>
      <c r="O101">
        <f t="shared" si="29"/>
        <v>0.23288881997996819</v>
      </c>
      <c r="P101">
        <f t="shared" si="30"/>
        <v>19.573115589479411</v>
      </c>
      <c r="Q101">
        <f t="shared" si="31"/>
        <v>1.6290607278939331</v>
      </c>
      <c r="R101">
        <f t="shared" si="32"/>
        <v>0.33333911225903323</v>
      </c>
      <c r="S101">
        <f t="shared" si="33"/>
        <v>8.0693590042235908</v>
      </c>
      <c r="T101">
        <f t="shared" si="34"/>
        <v>0.33333911225903323</v>
      </c>
      <c r="U101">
        <f t="shared" si="35"/>
        <v>3</v>
      </c>
      <c r="V101" t="e">
        <f t="shared" si="36"/>
        <v>#N/A</v>
      </c>
      <c r="W101" t="e">
        <f t="shared" si="37"/>
        <v>#N/A</v>
      </c>
      <c r="X101">
        <f t="shared" si="38"/>
        <v>27.6</v>
      </c>
      <c r="Y101" t="e">
        <f t="shared" si="39"/>
        <v>#N/A</v>
      </c>
      <c r="Z101" t="e">
        <f t="shared" si="40"/>
        <v>#N/A</v>
      </c>
      <c r="AA101" t="e">
        <f t="shared" si="41"/>
        <v>#N/A</v>
      </c>
      <c r="AB101">
        <f t="shared" si="42"/>
        <v>11.5</v>
      </c>
      <c r="AC101" t="e">
        <f t="shared" si="43"/>
        <v>#N/A</v>
      </c>
      <c r="AD101">
        <v>3</v>
      </c>
      <c r="AE101">
        <v>24510270902</v>
      </c>
      <c r="AF101" t="s">
        <v>29</v>
      </c>
    </row>
    <row r="102" spans="3:32" x14ac:dyDescent="0.3">
      <c r="C102">
        <v>24510150701</v>
      </c>
      <c r="D102">
        <v>47109</v>
      </c>
      <c r="E102">
        <v>28.9</v>
      </c>
      <c r="F102">
        <v>9.1999999999999993</v>
      </c>
      <c r="G102">
        <v>9.4</v>
      </c>
      <c r="H102">
        <v>4503.3323597400004</v>
      </c>
      <c r="I102">
        <v>7.4</v>
      </c>
      <c r="J102">
        <f t="shared" si="24"/>
        <v>-0.15359469605921541</v>
      </c>
      <c r="K102">
        <f t="shared" si="25"/>
        <v>-0.10392374075396596</v>
      </c>
      <c r="L102">
        <f t="shared" si="26"/>
        <v>-0.73249677029689242</v>
      </c>
      <c r="M102">
        <f t="shared" si="27"/>
        <v>-1.1059767543013557</v>
      </c>
      <c r="N102">
        <f t="shared" si="28"/>
        <v>-1.0739461845377745</v>
      </c>
      <c r="O102">
        <f t="shared" si="29"/>
        <v>-0.42723388972582088</v>
      </c>
      <c r="P102">
        <f t="shared" si="30"/>
        <v>19.501628024273288</v>
      </c>
      <c r="Q102">
        <f t="shared" si="31"/>
        <v>3.3899348650214951</v>
      </c>
      <c r="R102">
        <f t="shared" si="32"/>
        <v>1.4768822082466642</v>
      </c>
      <c r="S102">
        <f t="shared" si="33"/>
        <v>9.6594317498439679</v>
      </c>
      <c r="T102">
        <f t="shared" si="34"/>
        <v>1.4768822082466642</v>
      </c>
      <c r="U102">
        <f t="shared" si="35"/>
        <v>3</v>
      </c>
      <c r="V102" t="e">
        <f t="shared" si="36"/>
        <v>#N/A</v>
      </c>
      <c r="W102" t="e">
        <f t="shared" si="37"/>
        <v>#N/A</v>
      </c>
      <c r="X102">
        <f t="shared" si="38"/>
        <v>28.9</v>
      </c>
      <c r="Y102" t="e">
        <f t="shared" si="39"/>
        <v>#N/A</v>
      </c>
      <c r="Z102" t="e">
        <f t="shared" si="40"/>
        <v>#N/A</v>
      </c>
      <c r="AA102" t="e">
        <f t="shared" si="41"/>
        <v>#N/A</v>
      </c>
      <c r="AB102">
        <f t="shared" si="42"/>
        <v>7.4</v>
      </c>
      <c r="AC102" t="e">
        <f t="shared" si="43"/>
        <v>#N/A</v>
      </c>
      <c r="AD102">
        <v>3</v>
      </c>
      <c r="AE102">
        <v>24510250206</v>
      </c>
      <c r="AF102" t="s">
        <v>29</v>
      </c>
    </row>
    <row r="103" spans="3:32" x14ac:dyDescent="0.3">
      <c r="C103">
        <v>24510130200</v>
      </c>
      <c r="D103">
        <v>46690</v>
      </c>
      <c r="E103">
        <v>24.4</v>
      </c>
      <c r="F103">
        <v>12.4</v>
      </c>
      <c r="G103">
        <v>28.6</v>
      </c>
      <c r="H103">
        <v>20520.5945426</v>
      </c>
      <c r="I103">
        <v>5.8</v>
      </c>
      <c r="J103">
        <f t="shared" si="24"/>
        <v>-0.16777643926074395</v>
      </c>
      <c r="K103">
        <f t="shared" si="25"/>
        <v>-0.35782023927818862</v>
      </c>
      <c r="L103">
        <f t="shared" si="26"/>
        <v>-0.39118925914811226</v>
      </c>
      <c r="M103">
        <f t="shared" si="27"/>
        <v>-0.27424617940629215</v>
      </c>
      <c r="N103">
        <f t="shared" si="28"/>
        <v>1.2279644447683635</v>
      </c>
      <c r="O103">
        <f t="shared" si="29"/>
        <v>-0.68484275205003131</v>
      </c>
      <c r="P103">
        <f t="shared" si="30"/>
        <v>24.066899213027177</v>
      </c>
      <c r="Q103">
        <f t="shared" si="31"/>
        <v>4.2113654783347103</v>
      </c>
      <c r="R103">
        <f t="shared" si="32"/>
        <v>4.2917689310127409</v>
      </c>
      <c r="S103">
        <f t="shared" si="33"/>
        <v>7.4728157954419068</v>
      </c>
      <c r="T103">
        <f t="shared" si="34"/>
        <v>4.2113654783347103</v>
      </c>
      <c r="U103">
        <f t="shared" si="35"/>
        <v>2</v>
      </c>
      <c r="V103" t="e">
        <f t="shared" si="36"/>
        <v>#N/A</v>
      </c>
      <c r="W103">
        <f t="shared" si="37"/>
        <v>24.4</v>
      </c>
      <c r="X103" t="e">
        <f t="shared" si="38"/>
        <v>#N/A</v>
      </c>
      <c r="Y103" t="e">
        <f t="shared" si="39"/>
        <v>#N/A</v>
      </c>
      <c r="Z103" t="e">
        <f t="shared" si="40"/>
        <v>#N/A</v>
      </c>
      <c r="AA103">
        <f t="shared" si="41"/>
        <v>5.8</v>
      </c>
      <c r="AB103" t="e">
        <f t="shared" si="42"/>
        <v>#N/A</v>
      </c>
      <c r="AC103" t="e">
        <f t="shared" si="43"/>
        <v>#N/A</v>
      </c>
      <c r="AD103">
        <v>3</v>
      </c>
      <c r="AE103">
        <v>24510280200</v>
      </c>
      <c r="AF103" t="s">
        <v>29</v>
      </c>
    </row>
    <row r="104" spans="3:32" x14ac:dyDescent="0.3">
      <c r="C104">
        <v>24510280401</v>
      </c>
      <c r="D104">
        <v>46139</v>
      </c>
      <c r="E104">
        <v>21.3</v>
      </c>
      <c r="F104">
        <v>12.9</v>
      </c>
      <c r="G104">
        <v>29.7</v>
      </c>
      <c r="H104">
        <v>5619.12868041</v>
      </c>
      <c r="I104">
        <v>6.2</v>
      </c>
      <c r="J104">
        <f t="shared" si="24"/>
        <v>-0.18642593927039128</v>
      </c>
      <c r="K104">
        <f t="shared" si="25"/>
        <v>-0.53272671603931965</v>
      </c>
      <c r="L104">
        <f t="shared" si="26"/>
        <v>-0.33785996053111533</v>
      </c>
      <c r="M104">
        <f t="shared" si="27"/>
        <v>-0.22659494855292922</v>
      </c>
      <c r="N104">
        <f t="shared" si="28"/>
        <v>-0.91359022723569239</v>
      </c>
      <c r="O104">
        <f t="shared" si="29"/>
        <v>-0.62044053646897868</v>
      </c>
      <c r="P104">
        <f t="shared" si="30"/>
        <v>17.483494030911732</v>
      </c>
      <c r="Q104">
        <f t="shared" si="31"/>
        <v>1.5897532668916265</v>
      </c>
      <c r="R104">
        <f t="shared" si="32"/>
        <v>0.46466890453678261</v>
      </c>
      <c r="S104">
        <f t="shared" si="33"/>
        <v>10.609855999266541</v>
      </c>
      <c r="T104">
        <f t="shared" si="34"/>
        <v>0.46466890453678261</v>
      </c>
      <c r="U104">
        <f t="shared" si="35"/>
        <v>3</v>
      </c>
      <c r="V104" t="e">
        <f t="shared" si="36"/>
        <v>#N/A</v>
      </c>
      <c r="W104" t="e">
        <f t="shared" si="37"/>
        <v>#N/A</v>
      </c>
      <c r="X104">
        <f t="shared" si="38"/>
        <v>21.3</v>
      </c>
      <c r="Y104" t="e">
        <f t="shared" si="39"/>
        <v>#N/A</v>
      </c>
      <c r="Z104" t="e">
        <f t="shared" si="40"/>
        <v>#N/A</v>
      </c>
      <c r="AA104" t="e">
        <f t="shared" si="41"/>
        <v>#N/A</v>
      </c>
      <c r="AB104">
        <f t="shared" si="42"/>
        <v>6.2</v>
      </c>
      <c r="AC104" t="e">
        <f t="shared" si="43"/>
        <v>#N/A</v>
      </c>
      <c r="AD104">
        <v>3</v>
      </c>
      <c r="AE104">
        <v>24510260102</v>
      </c>
      <c r="AF104" t="s">
        <v>29</v>
      </c>
    </row>
    <row r="105" spans="3:32" x14ac:dyDescent="0.3">
      <c r="C105">
        <v>24510090100</v>
      </c>
      <c r="D105">
        <v>45962</v>
      </c>
      <c r="E105">
        <v>35</v>
      </c>
      <c r="F105">
        <v>17.5</v>
      </c>
      <c r="G105">
        <v>26</v>
      </c>
      <c r="H105">
        <v>16730.950881600002</v>
      </c>
      <c r="I105">
        <v>10.7</v>
      </c>
      <c r="J105">
        <f t="shared" si="24"/>
        <v>-0.19241679499036873</v>
      </c>
      <c r="K105">
        <f t="shared" si="25"/>
        <v>0.24024706835664705</v>
      </c>
      <c r="L105">
        <f t="shared" si="26"/>
        <v>0.15276958674525598</v>
      </c>
      <c r="M105">
        <f t="shared" si="27"/>
        <v>-0.38687636142333204</v>
      </c>
      <c r="N105">
        <f t="shared" si="28"/>
        <v>0.68333822057672755</v>
      </c>
      <c r="O105">
        <f t="shared" si="29"/>
        <v>0.10408438881786287</v>
      </c>
      <c r="P105">
        <f t="shared" si="30"/>
        <v>27.270563992450658</v>
      </c>
      <c r="Q105">
        <f t="shared" si="31"/>
        <v>3.5254277370038487</v>
      </c>
      <c r="R105">
        <f t="shared" si="32"/>
        <v>3.0906292240894699</v>
      </c>
      <c r="S105">
        <f t="shared" si="33"/>
        <v>2.6784732935668241</v>
      </c>
      <c r="T105">
        <f t="shared" si="34"/>
        <v>2.6784732935668241</v>
      </c>
      <c r="U105">
        <f t="shared" si="35"/>
        <v>4</v>
      </c>
      <c r="V105" t="e">
        <f t="shared" si="36"/>
        <v>#N/A</v>
      </c>
      <c r="W105" t="e">
        <f t="shared" si="37"/>
        <v>#N/A</v>
      </c>
      <c r="X105" t="e">
        <f t="shared" si="38"/>
        <v>#N/A</v>
      </c>
      <c r="Y105">
        <f t="shared" si="39"/>
        <v>35</v>
      </c>
      <c r="Z105" t="e">
        <f t="shared" si="40"/>
        <v>#N/A</v>
      </c>
      <c r="AA105" t="e">
        <f t="shared" si="41"/>
        <v>#N/A</v>
      </c>
      <c r="AB105" t="e">
        <f t="shared" si="42"/>
        <v>#N/A</v>
      </c>
      <c r="AC105">
        <f t="shared" si="43"/>
        <v>10.7</v>
      </c>
      <c r="AD105">
        <v>3</v>
      </c>
      <c r="AE105">
        <v>24510280102</v>
      </c>
      <c r="AF105" t="s">
        <v>29</v>
      </c>
    </row>
    <row r="106" spans="3:32" x14ac:dyDescent="0.3">
      <c r="C106">
        <v>24510110200</v>
      </c>
      <c r="D106">
        <v>45406</v>
      </c>
      <c r="E106">
        <v>45.4</v>
      </c>
      <c r="F106">
        <v>9.1</v>
      </c>
      <c r="G106">
        <v>64.7</v>
      </c>
      <c r="H106">
        <v>18123.9949973</v>
      </c>
      <c r="I106">
        <v>3.7</v>
      </c>
      <c r="J106">
        <f t="shared" si="24"/>
        <v>-0.21123552821244479</v>
      </c>
      <c r="K106">
        <f t="shared" si="25"/>
        <v>0.82703008716818383</v>
      </c>
      <c r="L106">
        <f t="shared" si="26"/>
        <v>-0.74316263002029181</v>
      </c>
      <c r="M106">
        <f t="shared" si="27"/>
        <v>1.2895805785995305</v>
      </c>
      <c r="N106">
        <f t="shared" si="28"/>
        <v>0.8835386680947579</v>
      </c>
      <c r="O106">
        <f t="shared" si="29"/>
        <v>-1.0229543838505575</v>
      </c>
      <c r="P106">
        <f t="shared" si="30"/>
        <v>26.598954510691744</v>
      </c>
      <c r="Q106">
        <f t="shared" si="31"/>
        <v>3.6118804901754817</v>
      </c>
      <c r="R106">
        <f t="shared" si="32"/>
        <v>6.2686875561058057</v>
      </c>
      <c r="S106">
        <f t="shared" si="33"/>
        <v>12.396879954058452</v>
      </c>
      <c r="T106">
        <f t="shared" si="34"/>
        <v>3.6118804901754817</v>
      </c>
      <c r="U106">
        <f t="shared" si="35"/>
        <v>2</v>
      </c>
      <c r="V106" t="e">
        <f t="shared" si="36"/>
        <v>#N/A</v>
      </c>
      <c r="W106">
        <f t="shared" si="37"/>
        <v>45.4</v>
      </c>
      <c r="X106" t="e">
        <f t="shared" si="38"/>
        <v>#N/A</v>
      </c>
      <c r="Y106" t="e">
        <f t="shared" si="39"/>
        <v>#N/A</v>
      </c>
      <c r="Z106" t="e">
        <f t="shared" si="40"/>
        <v>#N/A</v>
      </c>
      <c r="AA106">
        <f t="shared" si="41"/>
        <v>3.7</v>
      </c>
      <c r="AB106" t="e">
        <f t="shared" si="42"/>
        <v>#N/A</v>
      </c>
      <c r="AC106" t="e">
        <f t="shared" si="43"/>
        <v>#N/A</v>
      </c>
      <c r="AD106">
        <v>3</v>
      </c>
      <c r="AE106">
        <v>24510150900</v>
      </c>
      <c r="AF106" t="s">
        <v>29</v>
      </c>
    </row>
    <row r="107" spans="3:32" x14ac:dyDescent="0.3">
      <c r="C107">
        <v>24510090600</v>
      </c>
      <c r="D107">
        <v>45306</v>
      </c>
      <c r="E107">
        <v>34.4</v>
      </c>
      <c r="F107">
        <v>33.1</v>
      </c>
      <c r="G107">
        <v>12.8</v>
      </c>
      <c r="H107">
        <v>22053.6756126</v>
      </c>
      <c r="I107">
        <v>26</v>
      </c>
      <c r="J107">
        <f t="shared" si="24"/>
        <v>-0.21462019246101963</v>
      </c>
      <c r="K107">
        <f t="shared" si="25"/>
        <v>0.20639420188675062</v>
      </c>
      <c r="L107">
        <f t="shared" si="26"/>
        <v>1.8166437035955589</v>
      </c>
      <c r="M107">
        <f t="shared" si="27"/>
        <v>-0.95869113166368813</v>
      </c>
      <c r="N107">
        <f t="shared" si="28"/>
        <v>1.4482902139499039</v>
      </c>
      <c r="O107">
        <f t="shared" si="29"/>
        <v>2.5674691347931247</v>
      </c>
      <c r="P107">
        <f t="shared" si="30"/>
        <v>54.728364283278481</v>
      </c>
      <c r="Q107">
        <f t="shared" si="31"/>
        <v>21.504777833893289</v>
      </c>
      <c r="R107">
        <f t="shared" si="32"/>
        <v>19.237293601087732</v>
      </c>
      <c r="S107">
        <f t="shared" si="33"/>
        <v>4.6220368251709605</v>
      </c>
      <c r="T107">
        <f t="shared" si="34"/>
        <v>4.6220368251709605</v>
      </c>
      <c r="U107">
        <f t="shared" si="35"/>
        <v>4</v>
      </c>
      <c r="V107" t="e">
        <f t="shared" si="36"/>
        <v>#N/A</v>
      </c>
      <c r="W107" t="e">
        <f t="shared" si="37"/>
        <v>#N/A</v>
      </c>
      <c r="X107" t="e">
        <f t="shared" si="38"/>
        <v>#N/A</v>
      </c>
      <c r="Y107">
        <f t="shared" si="39"/>
        <v>34.4</v>
      </c>
      <c r="Z107" t="e">
        <f t="shared" si="40"/>
        <v>#N/A</v>
      </c>
      <c r="AA107" t="e">
        <f t="shared" si="41"/>
        <v>#N/A</v>
      </c>
      <c r="AB107" t="e">
        <f t="shared" si="42"/>
        <v>#N/A</v>
      </c>
      <c r="AC107">
        <f t="shared" si="43"/>
        <v>26</v>
      </c>
      <c r="AD107">
        <v>3</v>
      </c>
      <c r="AE107">
        <v>24510270805</v>
      </c>
      <c r="AF107" t="s">
        <v>29</v>
      </c>
    </row>
    <row r="108" spans="3:32" x14ac:dyDescent="0.3">
      <c r="C108">
        <v>24510260404</v>
      </c>
      <c r="D108">
        <v>45143</v>
      </c>
      <c r="E108">
        <v>37.4</v>
      </c>
      <c r="F108">
        <v>33.9</v>
      </c>
      <c r="G108">
        <v>90.2</v>
      </c>
      <c r="H108">
        <v>1156.02919032</v>
      </c>
      <c r="I108">
        <v>3.8</v>
      </c>
      <c r="J108">
        <f t="shared" si="24"/>
        <v>-0.22013719518619659</v>
      </c>
      <c r="K108">
        <f t="shared" si="25"/>
        <v>0.37565853423623241</v>
      </c>
      <c r="L108">
        <f t="shared" si="26"/>
        <v>1.9019705813827537</v>
      </c>
      <c r="M108">
        <f t="shared" si="27"/>
        <v>2.3942227483820369</v>
      </c>
      <c r="N108">
        <f t="shared" si="28"/>
        <v>-1.5550017268166114</v>
      </c>
      <c r="O108">
        <f t="shared" si="29"/>
        <v>-1.0068538299552943</v>
      </c>
      <c r="P108">
        <f t="shared" si="30"/>
        <v>34.580945893083417</v>
      </c>
      <c r="Q108">
        <f t="shared" si="31"/>
        <v>11.933202532683683</v>
      </c>
      <c r="R108">
        <f t="shared" si="32"/>
        <v>13.897721883030565</v>
      </c>
      <c r="S108">
        <f t="shared" si="33"/>
        <v>24.373480278674158</v>
      </c>
      <c r="T108">
        <f t="shared" si="34"/>
        <v>11.933202532683683</v>
      </c>
      <c r="U108">
        <f t="shared" si="35"/>
        <v>2</v>
      </c>
      <c r="V108" t="e">
        <f t="shared" si="36"/>
        <v>#N/A</v>
      </c>
      <c r="W108">
        <f t="shared" si="37"/>
        <v>37.4</v>
      </c>
      <c r="X108" t="e">
        <f t="shared" si="38"/>
        <v>#N/A</v>
      </c>
      <c r="Y108" t="e">
        <f t="shared" si="39"/>
        <v>#N/A</v>
      </c>
      <c r="Z108" t="e">
        <f t="shared" si="40"/>
        <v>#N/A</v>
      </c>
      <c r="AA108">
        <f t="shared" si="41"/>
        <v>3.8</v>
      </c>
      <c r="AB108" t="e">
        <f t="shared" si="42"/>
        <v>#N/A</v>
      </c>
      <c r="AC108" t="e">
        <f t="shared" si="43"/>
        <v>#N/A</v>
      </c>
      <c r="AD108">
        <v>3</v>
      </c>
      <c r="AE108">
        <v>24510250101</v>
      </c>
      <c r="AF108" t="s">
        <v>29</v>
      </c>
    </row>
    <row r="109" spans="3:32" x14ac:dyDescent="0.3">
      <c r="C109">
        <v>24510260301</v>
      </c>
      <c r="D109">
        <v>43951</v>
      </c>
      <c r="E109">
        <v>32.4</v>
      </c>
      <c r="F109">
        <v>16.399999999999999</v>
      </c>
      <c r="G109">
        <v>18.8</v>
      </c>
      <c r="H109">
        <v>21040.733631899999</v>
      </c>
      <c r="I109">
        <v>13.1</v>
      </c>
      <c r="J109">
        <f t="shared" si="24"/>
        <v>-0.26048239302920861</v>
      </c>
      <c r="K109">
        <f t="shared" si="25"/>
        <v>9.3551313653762777E-2</v>
      </c>
      <c r="L109">
        <f t="shared" si="26"/>
        <v>3.5445129787862677E-2</v>
      </c>
      <c r="M109">
        <f t="shared" si="27"/>
        <v>-0.69877532700898082</v>
      </c>
      <c r="N109">
        <f t="shared" si="28"/>
        <v>1.3027159025835775</v>
      </c>
      <c r="O109">
        <f t="shared" si="29"/>
        <v>0.49049768230417851</v>
      </c>
      <c r="P109">
        <f t="shared" si="30"/>
        <v>31.688887620902513</v>
      </c>
      <c r="Q109">
        <f t="shared" si="31"/>
        <v>6.4549871980993307</v>
      </c>
      <c r="R109">
        <f t="shared" si="32"/>
        <v>5.6116802437779603</v>
      </c>
      <c r="S109">
        <f t="shared" si="33"/>
        <v>2.2496164778007151</v>
      </c>
      <c r="T109">
        <f t="shared" si="34"/>
        <v>2.2496164778007151</v>
      </c>
      <c r="U109">
        <f t="shared" si="35"/>
        <v>4</v>
      </c>
      <c r="V109" t="e">
        <f t="shared" si="36"/>
        <v>#N/A</v>
      </c>
      <c r="W109" t="e">
        <f t="shared" si="37"/>
        <v>#N/A</v>
      </c>
      <c r="X109" t="e">
        <f t="shared" si="38"/>
        <v>#N/A</v>
      </c>
      <c r="Y109">
        <f t="shared" si="39"/>
        <v>32.4</v>
      </c>
      <c r="Z109" t="e">
        <f t="shared" si="40"/>
        <v>#N/A</v>
      </c>
      <c r="AA109" t="e">
        <f t="shared" si="41"/>
        <v>#N/A</v>
      </c>
      <c r="AB109" t="e">
        <f t="shared" si="42"/>
        <v>#N/A</v>
      </c>
      <c r="AC109">
        <f t="shared" si="43"/>
        <v>13.1</v>
      </c>
      <c r="AD109">
        <v>3</v>
      </c>
      <c r="AE109">
        <v>24510270801</v>
      </c>
      <c r="AF109" t="s">
        <v>29</v>
      </c>
    </row>
    <row r="110" spans="3:32" x14ac:dyDescent="0.3">
      <c r="C110">
        <v>24510160802</v>
      </c>
      <c r="D110">
        <v>43464</v>
      </c>
      <c r="E110">
        <v>26.9</v>
      </c>
      <c r="F110">
        <v>10.3</v>
      </c>
      <c r="G110">
        <v>6.9</v>
      </c>
      <c r="H110">
        <v>6434.6392798300003</v>
      </c>
      <c r="I110">
        <v>10.8</v>
      </c>
      <c r="J110">
        <f t="shared" si="24"/>
        <v>-0.27696570791976804</v>
      </c>
      <c r="K110">
        <f t="shared" si="25"/>
        <v>-0.21676662898695381</v>
      </c>
      <c r="L110">
        <f t="shared" si="26"/>
        <v>-0.61517231333949918</v>
      </c>
      <c r="M110">
        <f t="shared" si="27"/>
        <v>-1.2142750062408172</v>
      </c>
      <c r="N110">
        <f t="shared" si="28"/>
        <v>-0.79638964103778787</v>
      </c>
      <c r="O110">
        <f t="shared" si="29"/>
        <v>0.12018494271312626</v>
      </c>
      <c r="P110">
        <f t="shared" si="30"/>
        <v>22.33222202828712</v>
      </c>
      <c r="Q110">
        <f t="shared" si="31"/>
        <v>3.980507425083434</v>
      </c>
      <c r="R110">
        <f t="shared" si="32"/>
        <v>1.5540101101057897</v>
      </c>
      <c r="S110">
        <f t="shared" si="33"/>
        <v>7.1415450394796842</v>
      </c>
      <c r="T110">
        <f t="shared" si="34"/>
        <v>1.5540101101057897</v>
      </c>
      <c r="U110">
        <f t="shared" si="35"/>
        <v>3</v>
      </c>
      <c r="V110" t="e">
        <f t="shared" si="36"/>
        <v>#N/A</v>
      </c>
      <c r="W110" t="e">
        <f t="shared" si="37"/>
        <v>#N/A</v>
      </c>
      <c r="X110">
        <f t="shared" si="38"/>
        <v>26.9</v>
      </c>
      <c r="Y110" t="e">
        <f t="shared" si="39"/>
        <v>#N/A</v>
      </c>
      <c r="Z110" t="e">
        <f t="shared" si="40"/>
        <v>#N/A</v>
      </c>
      <c r="AA110" t="e">
        <f t="shared" si="41"/>
        <v>#N/A</v>
      </c>
      <c r="AB110">
        <f t="shared" si="42"/>
        <v>10.8</v>
      </c>
      <c r="AC110" t="e">
        <f t="shared" si="43"/>
        <v>#N/A</v>
      </c>
      <c r="AD110">
        <v>3</v>
      </c>
      <c r="AE110">
        <v>24510270702</v>
      </c>
      <c r="AF110" t="s">
        <v>29</v>
      </c>
    </row>
    <row r="111" spans="3:32" x14ac:dyDescent="0.3">
      <c r="C111">
        <v>24510280302</v>
      </c>
      <c r="D111">
        <v>43438</v>
      </c>
      <c r="E111">
        <v>28.3</v>
      </c>
      <c r="F111">
        <v>9.4</v>
      </c>
      <c r="G111">
        <v>14</v>
      </c>
      <c r="H111">
        <v>6101.9305845199997</v>
      </c>
      <c r="I111">
        <v>8.5</v>
      </c>
      <c r="J111">
        <f t="shared" si="24"/>
        <v>-0.2778457206243975</v>
      </c>
      <c r="K111">
        <f t="shared" si="25"/>
        <v>-0.1377766072238622</v>
      </c>
      <c r="L111">
        <f t="shared" si="26"/>
        <v>-0.71116505085009352</v>
      </c>
      <c r="M111">
        <f t="shared" si="27"/>
        <v>-0.90670797073274678</v>
      </c>
      <c r="N111">
        <f t="shared" si="28"/>
        <v>-0.84420465920089305</v>
      </c>
      <c r="O111">
        <f t="shared" si="29"/>
        <v>-0.2501277968779263</v>
      </c>
      <c r="P111">
        <f t="shared" si="30"/>
        <v>20.429248610547997</v>
      </c>
      <c r="Q111">
        <f t="shared" si="31"/>
        <v>2.7123862624390633</v>
      </c>
      <c r="R111">
        <f t="shared" si="32"/>
        <v>0.86843404320453998</v>
      </c>
      <c r="S111">
        <f t="shared" si="33"/>
        <v>8.2505318762393198</v>
      </c>
      <c r="T111">
        <f t="shared" si="34"/>
        <v>0.86843404320453998</v>
      </c>
      <c r="U111">
        <f t="shared" si="35"/>
        <v>3</v>
      </c>
      <c r="V111" t="e">
        <f t="shared" si="36"/>
        <v>#N/A</v>
      </c>
      <c r="W111" t="e">
        <f t="shared" si="37"/>
        <v>#N/A</v>
      </c>
      <c r="X111">
        <f t="shared" si="38"/>
        <v>28.3</v>
      </c>
      <c r="Y111" t="e">
        <f t="shared" si="39"/>
        <v>#N/A</v>
      </c>
      <c r="Z111" t="e">
        <f t="shared" si="40"/>
        <v>#N/A</v>
      </c>
      <c r="AA111" t="e">
        <f t="shared" si="41"/>
        <v>#N/A</v>
      </c>
      <c r="AB111">
        <f t="shared" si="42"/>
        <v>8.5</v>
      </c>
      <c r="AC111" t="e">
        <f t="shared" si="43"/>
        <v>#N/A</v>
      </c>
      <c r="AD111">
        <v>3</v>
      </c>
      <c r="AE111">
        <v>24510270901</v>
      </c>
      <c r="AF111" t="s">
        <v>29</v>
      </c>
    </row>
    <row r="112" spans="3:32" x14ac:dyDescent="0.3">
      <c r="C112">
        <v>24510160801</v>
      </c>
      <c r="D112">
        <v>43211</v>
      </c>
      <c r="E112">
        <v>25.9</v>
      </c>
      <c r="F112">
        <v>14.3</v>
      </c>
      <c r="G112">
        <v>7.9</v>
      </c>
      <c r="H112">
        <v>21810.8090142</v>
      </c>
      <c r="I112">
        <v>13.6</v>
      </c>
      <c r="J112">
        <f t="shared" si="24"/>
        <v>-0.28552890846866236</v>
      </c>
      <c r="K112">
        <f t="shared" si="25"/>
        <v>-0.27318807310344773</v>
      </c>
      <c r="L112">
        <f t="shared" si="26"/>
        <v>-0.18853792440352402</v>
      </c>
      <c r="M112">
        <f t="shared" si="27"/>
        <v>-1.1709557054650326</v>
      </c>
      <c r="N112">
        <f t="shared" si="28"/>
        <v>1.4133867955018604</v>
      </c>
      <c r="O112">
        <f t="shared" si="29"/>
        <v>0.5710004517804943</v>
      </c>
      <c r="P112">
        <f t="shared" si="30"/>
        <v>32.169656739419054</v>
      </c>
      <c r="Q112">
        <f t="shared" si="31"/>
        <v>8.3041685959929659</v>
      </c>
      <c r="R112">
        <f t="shared" si="32"/>
        <v>6.6929721551813257</v>
      </c>
      <c r="S112">
        <f t="shared" si="33"/>
        <v>3.3236805319098894</v>
      </c>
      <c r="T112">
        <f t="shared" si="34"/>
        <v>3.3236805319098894</v>
      </c>
      <c r="U112">
        <f t="shared" si="35"/>
        <v>4</v>
      </c>
      <c r="V112" t="e">
        <f t="shared" si="36"/>
        <v>#N/A</v>
      </c>
      <c r="W112" t="e">
        <f t="shared" si="37"/>
        <v>#N/A</v>
      </c>
      <c r="X112" t="e">
        <f t="shared" si="38"/>
        <v>#N/A</v>
      </c>
      <c r="Y112">
        <f t="shared" si="39"/>
        <v>25.9</v>
      </c>
      <c r="Z112" t="e">
        <f t="shared" si="40"/>
        <v>#N/A</v>
      </c>
      <c r="AA112" t="e">
        <f t="shared" si="41"/>
        <v>#N/A</v>
      </c>
      <c r="AB112" t="e">
        <f t="shared" si="42"/>
        <v>#N/A</v>
      </c>
      <c r="AC112">
        <f t="shared" si="43"/>
        <v>13.6</v>
      </c>
      <c r="AD112">
        <v>3</v>
      </c>
      <c r="AE112">
        <v>24510151100</v>
      </c>
      <c r="AF112" t="s">
        <v>29</v>
      </c>
    </row>
    <row r="113" spans="2:32" x14ac:dyDescent="0.3">
      <c r="C113">
        <v>24510250102</v>
      </c>
      <c r="D113">
        <v>42922</v>
      </c>
      <c r="E113">
        <v>17.7</v>
      </c>
      <c r="F113">
        <v>8.9</v>
      </c>
      <c r="G113">
        <v>26.8</v>
      </c>
      <c r="H113">
        <v>10211.959573300001</v>
      </c>
      <c r="I113">
        <v>9.9</v>
      </c>
      <c r="J113">
        <f t="shared" si="24"/>
        <v>-0.29531058814704364</v>
      </c>
      <c r="K113">
        <f t="shared" si="25"/>
        <v>-0.73584391485869782</v>
      </c>
      <c r="L113">
        <f t="shared" si="26"/>
        <v>-0.76449434946709049</v>
      </c>
      <c r="M113">
        <f t="shared" si="27"/>
        <v>-0.35222092080270434</v>
      </c>
      <c r="N113">
        <f t="shared" si="28"/>
        <v>-0.2535344617589651</v>
      </c>
      <c r="O113">
        <f t="shared" si="29"/>
        <v>-2.4720042344242139E-2</v>
      </c>
      <c r="P113">
        <f t="shared" si="30"/>
        <v>19.581698394770665</v>
      </c>
      <c r="Q113">
        <f t="shared" si="31"/>
        <v>2.0664664482785833</v>
      </c>
      <c r="R113">
        <f t="shared" si="32"/>
        <v>0.61389458705172695</v>
      </c>
      <c r="S113">
        <f t="shared" si="33"/>
        <v>8.4452456756660634</v>
      </c>
      <c r="T113">
        <f t="shared" si="34"/>
        <v>0.61389458705172695</v>
      </c>
      <c r="U113">
        <f t="shared" si="35"/>
        <v>3</v>
      </c>
      <c r="V113" t="e">
        <f t="shared" si="36"/>
        <v>#N/A</v>
      </c>
      <c r="W113" t="e">
        <f t="shared" si="37"/>
        <v>#N/A</v>
      </c>
      <c r="X113">
        <f t="shared" si="38"/>
        <v>17.7</v>
      </c>
      <c r="Y113" t="e">
        <f t="shared" si="39"/>
        <v>#N/A</v>
      </c>
      <c r="Z113" t="e">
        <f t="shared" si="40"/>
        <v>#N/A</v>
      </c>
      <c r="AA113" t="e">
        <f t="shared" si="41"/>
        <v>#N/A</v>
      </c>
      <c r="AB113">
        <f t="shared" si="42"/>
        <v>9.9</v>
      </c>
      <c r="AC113" t="e">
        <f t="shared" si="43"/>
        <v>#N/A</v>
      </c>
      <c r="AD113">
        <v>3</v>
      </c>
      <c r="AE113">
        <v>24510271900</v>
      </c>
      <c r="AF113" t="s">
        <v>29</v>
      </c>
    </row>
    <row r="114" spans="2:32" x14ac:dyDescent="0.3">
      <c r="C114">
        <v>24510150200</v>
      </c>
      <c r="D114">
        <v>42917</v>
      </c>
      <c r="E114">
        <v>37.9</v>
      </c>
      <c r="F114">
        <v>26.8</v>
      </c>
      <c r="G114">
        <v>7.9</v>
      </c>
      <c r="H114">
        <v>16656.381140500001</v>
      </c>
      <c r="I114">
        <v>14.6</v>
      </c>
      <c r="J114">
        <f t="shared" si="24"/>
        <v>-0.29547982135947237</v>
      </c>
      <c r="K114">
        <f t="shared" si="25"/>
        <v>0.40386925629447934</v>
      </c>
      <c r="L114">
        <f t="shared" si="26"/>
        <v>1.1446945410213982</v>
      </c>
      <c r="M114">
        <f t="shared" si="27"/>
        <v>-1.1709557054650326</v>
      </c>
      <c r="N114">
        <f t="shared" si="28"/>
        <v>0.67262147774620917</v>
      </c>
      <c r="O114">
        <f t="shared" si="29"/>
        <v>0.73200599073312578</v>
      </c>
      <c r="P114">
        <f t="shared" si="30"/>
        <v>37.204216020391208</v>
      </c>
      <c r="Q114">
        <f t="shared" si="31"/>
        <v>9.502584853134957</v>
      </c>
      <c r="R114">
        <f t="shared" si="32"/>
        <v>7.682896601057104</v>
      </c>
      <c r="S114">
        <f t="shared" si="33"/>
        <v>0.98596522247653806</v>
      </c>
      <c r="T114">
        <f t="shared" si="34"/>
        <v>0.98596522247653806</v>
      </c>
      <c r="U114">
        <f t="shared" si="35"/>
        <v>4</v>
      </c>
      <c r="V114" t="e">
        <f t="shared" si="36"/>
        <v>#N/A</v>
      </c>
      <c r="W114" t="e">
        <f t="shared" si="37"/>
        <v>#N/A</v>
      </c>
      <c r="X114" t="e">
        <f t="shared" si="38"/>
        <v>#N/A</v>
      </c>
      <c r="Y114">
        <f t="shared" si="39"/>
        <v>37.9</v>
      </c>
      <c r="Z114" t="e">
        <f t="shared" si="40"/>
        <v>#N/A</v>
      </c>
      <c r="AA114" t="e">
        <f t="shared" si="41"/>
        <v>#N/A</v>
      </c>
      <c r="AB114" t="e">
        <f t="shared" si="42"/>
        <v>#N/A</v>
      </c>
      <c r="AC114">
        <f t="shared" si="43"/>
        <v>14.6</v>
      </c>
      <c r="AD114">
        <v>3</v>
      </c>
      <c r="AE114">
        <v>24510270803</v>
      </c>
      <c r="AF114" t="s">
        <v>29</v>
      </c>
    </row>
    <row r="115" spans="2:32" x14ac:dyDescent="0.3">
      <c r="C115">
        <v>24510272004</v>
      </c>
      <c r="D115">
        <v>42800</v>
      </c>
      <c r="E115">
        <v>15.9</v>
      </c>
      <c r="F115">
        <v>5.4</v>
      </c>
      <c r="G115">
        <v>44.1</v>
      </c>
      <c r="H115">
        <v>13839.4651273</v>
      </c>
      <c r="I115">
        <v>2.5</v>
      </c>
      <c r="J115">
        <f t="shared" si="24"/>
        <v>-0.2994398785303049</v>
      </c>
      <c r="K115">
        <f t="shared" si="25"/>
        <v>-0.83740251426838686</v>
      </c>
      <c r="L115">
        <f t="shared" si="26"/>
        <v>-1.1377994397860687</v>
      </c>
      <c r="M115">
        <f t="shared" si="27"/>
        <v>0.39720298261836851</v>
      </c>
      <c r="N115">
        <f t="shared" si="28"/>
        <v>0.26779018769049912</v>
      </c>
      <c r="O115">
        <f t="shared" si="29"/>
        <v>-1.2161610305937152</v>
      </c>
      <c r="P115">
        <f t="shared" si="30"/>
        <v>17.849477446453342</v>
      </c>
      <c r="Q115">
        <f t="shared" si="31"/>
        <v>2.6366804387172444</v>
      </c>
      <c r="R115">
        <f t="shared" si="32"/>
        <v>2.8924596343958422</v>
      </c>
      <c r="S115">
        <f t="shared" si="33"/>
        <v>14.993640229361507</v>
      </c>
      <c r="T115">
        <f t="shared" si="34"/>
        <v>2.6366804387172444</v>
      </c>
      <c r="U115">
        <f t="shared" si="35"/>
        <v>2</v>
      </c>
      <c r="V115" t="e">
        <f t="shared" si="36"/>
        <v>#N/A</v>
      </c>
      <c r="W115">
        <f t="shared" si="37"/>
        <v>15.9</v>
      </c>
      <c r="X115" t="e">
        <f t="shared" si="38"/>
        <v>#N/A</v>
      </c>
      <c r="Y115" t="e">
        <f t="shared" si="39"/>
        <v>#N/A</v>
      </c>
      <c r="Z115" t="e">
        <f t="shared" si="40"/>
        <v>#N/A</v>
      </c>
      <c r="AA115">
        <f t="shared" si="41"/>
        <v>2.5</v>
      </c>
      <c r="AB115" t="e">
        <f t="shared" si="42"/>
        <v>#N/A</v>
      </c>
      <c r="AC115" t="e">
        <f t="shared" si="43"/>
        <v>#N/A</v>
      </c>
      <c r="AD115">
        <v>3</v>
      </c>
      <c r="AE115">
        <v>24510270802</v>
      </c>
      <c r="AF115" t="s">
        <v>29</v>
      </c>
    </row>
    <row r="116" spans="2:32" x14ac:dyDescent="0.3">
      <c r="B116">
        <v>3</v>
      </c>
      <c r="C116">
        <v>24510090500</v>
      </c>
      <c r="D116">
        <v>42296</v>
      </c>
      <c r="E116">
        <v>26</v>
      </c>
      <c r="F116">
        <v>10.3</v>
      </c>
      <c r="G116">
        <v>34.9</v>
      </c>
      <c r="H116">
        <v>6859.4579491499999</v>
      </c>
      <c r="I116">
        <v>9.1</v>
      </c>
      <c r="J116">
        <f t="shared" si="24"/>
        <v>-0.31649858634312206</v>
      </c>
      <c r="K116">
        <f t="shared" si="25"/>
        <v>-0.26754592869179827</v>
      </c>
      <c r="L116">
        <f t="shared" si="26"/>
        <v>-0.61517231333949918</v>
      </c>
      <c r="M116">
        <f t="shared" si="27"/>
        <v>-1.3345845188495354E-3</v>
      </c>
      <c r="N116">
        <f t="shared" si="28"/>
        <v>-0.73533709664715929</v>
      </c>
      <c r="O116">
        <f t="shared" si="29"/>
        <v>-0.15352447350634746</v>
      </c>
      <c r="P116">
        <f t="shared" si="30"/>
        <v>19.529897447375589</v>
      </c>
      <c r="Q116">
        <f t="shared" si="31"/>
        <v>0.9619017407455035</v>
      </c>
      <c r="R116">
        <f t="shared" si="32"/>
        <v>0</v>
      </c>
      <c r="S116">
        <f t="shared" si="33"/>
        <v>8.766050162021676</v>
      </c>
      <c r="T116">
        <f t="shared" si="34"/>
        <v>0</v>
      </c>
      <c r="U116">
        <f t="shared" si="35"/>
        <v>3</v>
      </c>
      <c r="V116" t="e">
        <f t="shared" si="36"/>
        <v>#N/A</v>
      </c>
      <c r="W116" t="e">
        <f t="shared" si="37"/>
        <v>#N/A</v>
      </c>
      <c r="X116">
        <f t="shared" si="38"/>
        <v>26</v>
      </c>
      <c r="Y116" t="e">
        <f t="shared" si="39"/>
        <v>#N/A</v>
      </c>
      <c r="Z116" t="e">
        <f t="shared" si="40"/>
        <v>#N/A</v>
      </c>
      <c r="AA116" t="e">
        <f t="shared" si="41"/>
        <v>#N/A</v>
      </c>
      <c r="AB116">
        <f t="shared" si="42"/>
        <v>9.1</v>
      </c>
      <c r="AC116" t="e">
        <f t="shared" si="43"/>
        <v>#N/A</v>
      </c>
      <c r="AD116">
        <v>3</v>
      </c>
      <c r="AE116">
        <v>24510270903</v>
      </c>
      <c r="AF116" t="s">
        <v>29</v>
      </c>
    </row>
    <row r="117" spans="2:32" x14ac:dyDescent="0.3">
      <c r="C117">
        <v>24510090300</v>
      </c>
      <c r="D117">
        <v>42206</v>
      </c>
      <c r="E117">
        <v>39.799999999999997</v>
      </c>
      <c r="F117">
        <v>17.399999999999999</v>
      </c>
      <c r="G117">
        <v>42</v>
      </c>
      <c r="H117">
        <v>13702.158179599999</v>
      </c>
      <c r="I117">
        <v>13.4</v>
      </c>
      <c r="J117">
        <f t="shared" si="24"/>
        <v>-0.31954478416683946</v>
      </c>
      <c r="K117">
        <f t="shared" si="25"/>
        <v>0.51107000011581771</v>
      </c>
      <c r="L117">
        <f t="shared" si="26"/>
        <v>0.14210372702185645</v>
      </c>
      <c r="M117">
        <f t="shared" si="27"/>
        <v>0.30623245098922092</v>
      </c>
      <c r="N117">
        <f t="shared" si="28"/>
        <v>0.24805720718610072</v>
      </c>
      <c r="O117">
        <f t="shared" si="29"/>
        <v>0.53879934398996809</v>
      </c>
      <c r="P117">
        <f t="shared" si="30"/>
        <v>28.787667711422227</v>
      </c>
      <c r="Q117">
        <f t="shared" si="31"/>
        <v>2.7855100412881377</v>
      </c>
      <c r="R117">
        <f t="shared" si="32"/>
        <v>2.7206931516350981</v>
      </c>
      <c r="S117">
        <f t="shared" si="33"/>
        <v>3.2212282825876914</v>
      </c>
      <c r="T117">
        <f t="shared" si="34"/>
        <v>2.7206931516350981</v>
      </c>
      <c r="U117">
        <f t="shared" si="35"/>
        <v>3</v>
      </c>
      <c r="V117" t="e">
        <f t="shared" si="36"/>
        <v>#N/A</v>
      </c>
      <c r="W117" t="e">
        <f t="shared" si="37"/>
        <v>#N/A</v>
      </c>
      <c r="X117">
        <f t="shared" si="38"/>
        <v>39.799999999999997</v>
      </c>
      <c r="Y117" t="e">
        <f t="shared" si="39"/>
        <v>#N/A</v>
      </c>
      <c r="Z117" t="e">
        <f t="shared" si="40"/>
        <v>#N/A</v>
      </c>
      <c r="AA117" t="e">
        <f t="shared" si="41"/>
        <v>#N/A</v>
      </c>
      <c r="AB117">
        <f t="shared" si="42"/>
        <v>13.4</v>
      </c>
      <c r="AC117" t="e">
        <f t="shared" si="43"/>
        <v>#N/A</v>
      </c>
      <c r="AD117">
        <v>3</v>
      </c>
      <c r="AE117">
        <v>24510280402</v>
      </c>
      <c r="AF117" t="s">
        <v>29</v>
      </c>
    </row>
    <row r="118" spans="2:32" x14ac:dyDescent="0.3">
      <c r="C118">
        <v>24510200702</v>
      </c>
      <c r="D118">
        <v>42179</v>
      </c>
      <c r="E118">
        <v>31.2</v>
      </c>
      <c r="F118">
        <v>22</v>
      </c>
      <c r="G118">
        <v>12.6</v>
      </c>
      <c r="H118">
        <v>12816.825453900001</v>
      </c>
      <c r="I118">
        <v>5.2</v>
      </c>
      <c r="J118">
        <f t="shared" si="24"/>
        <v>-0.32045864351395464</v>
      </c>
      <c r="K118">
        <f t="shared" si="25"/>
        <v>2.5845580713970105E-2</v>
      </c>
      <c r="L118">
        <f t="shared" si="26"/>
        <v>0.63273327429822801</v>
      </c>
      <c r="M118">
        <f t="shared" si="27"/>
        <v>-0.9673549918188451</v>
      </c>
      <c r="N118">
        <f t="shared" si="28"/>
        <v>0.12082217859661994</v>
      </c>
      <c r="O118">
        <f t="shared" si="29"/>
        <v>-0.78144607542161015</v>
      </c>
      <c r="P118">
        <f t="shared" si="30"/>
        <v>26.474627399915981</v>
      </c>
      <c r="Q118">
        <f t="shared" si="31"/>
        <v>5.000831341527407</v>
      </c>
      <c r="R118">
        <f t="shared" si="32"/>
        <v>3.7038522855594853</v>
      </c>
      <c r="S118">
        <f t="shared" si="33"/>
        <v>5.4176869773452037</v>
      </c>
      <c r="T118">
        <f t="shared" si="34"/>
        <v>3.7038522855594853</v>
      </c>
      <c r="U118">
        <f t="shared" si="35"/>
        <v>3</v>
      </c>
      <c r="V118" t="e">
        <f t="shared" si="36"/>
        <v>#N/A</v>
      </c>
      <c r="W118" t="e">
        <f t="shared" si="37"/>
        <v>#N/A</v>
      </c>
      <c r="X118">
        <f t="shared" si="38"/>
        <v>31.2</v>
      </c>
      <c r="Y118" t="e">
        <f t="shared" si="39"/>
        <v>#N/A</v>
      </c>
      <c r="Z118" t="e">
        <f t="shared" si="40"/>
        <v>#N/A</v>
      </c>
      <c r="AA118" t="e">
        <f t="shared" si="41"/>
        <v>#N/A</v>
      </c>
      <c r="AB118">
        <f t="shared" si="42"/>
        <v>5.2</v>
      </c>
      <c r="AC118" t="e">
        <f t="shared" si="43"/>
        <v>#N/A</v>
      </c>
      <c r="AD118">
        <v>3</v>
      </c>
      <c r="AE118">
        <v>24510280101</v>
      </c>
      <c r="AF118" t="s">
        <v>29</v>
      </c>
    </row>
    <row r="119" spans="2:32" x14ac:dyDescent="0.3">
      <c r="C119">
        <v>24510260605</v>
      </c>
      <c r="D119">
        <v>42052</v>
      </c>
      <c r="E119">
        <v>30</v>
      </c>
      <c r="F119">
        <v>35.299999999999997</v>
      </c>
      <c r="G119">
        <v>75.3</v>
      </c>
      <c r="H119">
        <v>1238.7332112300001</v>
      </c>
      <c r="I119">
        <v>11.8</v>
      </c>
      <c r="J119">
        <f t="shared" si="24"/>
        <v>-0.3247571671096447</v>
      </c>
      <c r="K119">
        <f t="shared" si="25"/>
        <v>-4.1860152225822567E-2</v>
      </c>
      <c r="L119">
        <f t="shared" si="26"/>
        <v>2.0512926175103448</v>
      </c>
      <c r="M119">
        <f t="shared" si="27"/>
        <v>1.7487651668228466</v>
      </c>
      <c r="N119">
        <f t="shared" si="28"/>
        <v>-1.5431159711459068</v>
      </c>
      <c r="O119">
        <f t="shared" si="29"/>
        <v>0.28119048166575772</v>
      </c>
      <c r="P119">
        <f t="shared" si="30"/>
        <v>35.596242354416944</v>
      </c>
      <c r="Q119">
        <f t="shared" si="31"/>
        <v>10.926744436786036</v>
      </c>
      <c r="R119">
        <f t="shared" si="32"/>
        <v>11.065370443290405</v>
      </c>
      <c r="S119">
        <f t="shared" si="33"/>
        <v>17.464550977158414</v>
      </c>
      <c r="T119">
        <f t="shared" si="34"/>
        <v>10.926744436786036</v>
      </c>
      <c r="U119">
        <f t="shared" si="35"/>
        <v>2</v>
      </c>
      <c r="V119" t="e">
        <f t="shared" si="36"/>
        <v>#N/A</v>
      </c>
      <c r="W119">
        <f t="shared" si="37"/>
        <v>30</v>
      </c>
      <c r="X119" t="e">
        <f t="shared" si="38"/>
        <v>#N/A</v>
      </c>
      <c r="Y119" t="e">
        <f t="shared" si="39"/>
        <v>#N/A</v>
      </c>
      <c r="Z119" t="e">
        <f t="shared" si="40"/>
        <v>#N/A</v>
      </c>
      <c r="AA119">
        <f t="shared" si="41"/>
        <v>11.8</v>
      </c>
      <c r="AB119" t="e">
        <f t="shared" si="42"/>
        <v>#N/A</v>
      </c>
      <c r="AC119" t="e">
        <f t="shared" si="43"/>
        <v>#N/A</v>
      </c>
      <c r="AD119">
        <v>3</v>
      </c>
      <c r="AE119">
        <v>24510150701</v>
      </c>
      <c r="AF119" t="s">
        <v>29</v>
      </c>
    </row>
    <row r="120" spans="2:32" x14ac:dyDescent="0.3">
      <c r="C120">
        <v>24510260800</v>
      </c>
      <c r="D120">
        <v>41974</v>
      </c>
      <c r="E120">
        <v>29.1</v>
      </c>
      <c r="F120">
        <v>28.3</v>
      </c>
      <c r="G120">
        <v>87.3</v>
      </c>
      <c r="H120">
        <v>21996.011301300001</v>
      </c>
      <c r="I120">
        <v>3.6</v>
      </c>
      <c r="J120">
        <f t="shared" si="24"/>
        <v>-0.32739720522353305</v>
      </c>
      <c r="K120">
        <f t="shared" si="25"/>
        <v>-9.2639451930667013E-2</v>
      </c>
      <c r="L120">
        <f t="shared" si="26"/>
        <v>1.3046824368723888</v>
      </c>
      <c r="M120">
        <f t="shared" si="27"/>
        <v>2.2685967761322612</v>
      </c>
      <c r="N120">
        <f t="shared" si="28"/>
        <v>1.4400030241918984</v>
      </c>
      <c r="O120">
        <f t="shared" si="29"/>
        <v>-1.0390549377458207</v>
      </c>
      <c r="P120">
        <f t="shared" si="30"/>
        <v>37.163780109686314</v>
      </c>
      <c r="Q120">
        <f t="shared" si="31"/>
        <v>11.402953387896327</v>
      </c>
      <c r="R120">
        <f t="shared" si="32"/>
        <v>14.385410543913311</v>
      </c>
      <c r="S120">
        <f t="shared" si="33"/>
        <v>18.014203018535625</v>
      </c>
      <c r="T120">
        <f t="shared" si="34"/>
        <v>11.402953387896327</v>
      </c>
      <c r="U120">
        <f t="shared" si="35"/>
        <v>2</v>
      </c>
      <c r="V120" t="e">
        <f t="shared" si="36"/>
        <v>#N/A</v>
      </c>
      <c r="W120">
        <f t="shared" si="37"/>
        <v>29.1</v>
      </c>
      <c r="X120" t="e">
        <f t="shared" si="38"/>
        <v>#N/A</v>
      </c>
      <c r="Y120" t="e">
        <f t="shared" si="39"/>
        <v>#N/A</v>
      </c>
      <c r="Z120" t="e">
        <f t="shared" si="40"/>
        <v>#N/A</v>
      </c>
      <c r="AA120">
        <f t="shared" si="41"/>
        <v>3.6</v>
      </c>
      <c r="AB120" t="e">
        <f t="shared" si="42"/>
        <v>#N/A</v>
      </c>
      <c r="AC120" t="e">
        <f t="shared" si="43"/>
        <v>#N/A</v>
      </c>
      <c r="AD120">
        <v>3</v>
      </c>
      <c r="AE120">
        <v>24510280401</v>
      </c>
      <c r="AF120" t="s">
        <v>29</v>
      </c>
    </row>
    <row r="121" spans="2:32" x14ac:dyDescent="0.3">
      <c r="C121">
        <v>24510271700</v>
      </c>
      <c r="D121">
        <v>41891</v>
      </c>
      <c r="E121">
        <v>34.6</v>
      </c>
      <c r="F121">
        <v>20.100000000000001</v>
      </c>
      <c r="G121">
        <v>15.8</v>
      </c>
      <c r="H121">
        <v>8435.8943720900006</v>
      </c>
      <c r="I121">
        <v>18.7</v>
      </c>
      <c r="J121">
        <f t="shared" si="24"/>
        <v>-0.33020647654985014</v>
      </c>
      <c r="K121">
        <f t="shared" si="25"/>
        <v>0.21767849071004958</v>
      </c>
      <c r="L121">
        <f t="shared" si="26"/>
        <v>0.43008193955363994</v>
      </c>
      <c r="M121">
        <f t="shared" si="27"/>
        <v>-0.82873322933633453</v>
      </c>
      <c r="N121">
        <f t="shared" si="28"/>
        <v>-0.50878054054145272</v>
      </c>
      <c r="O121">
        <f t="shared" si="29"/>
        <v>1.3921287004389147</v>
      </c>
      <c r="P121">
        <f t="shared" si="30"/>
        <v>32.430439049277773</v>
      </c>
      <c r="Q121">
        <f t="shared" si="31"/>
        <v>6.8812391572644831</v>
      </c>
      <c r="R121">
        <f t="shared" si="32"/>
        <v>4.4531472213163266</v>
      </c>
      <c r="S121">
        <f t="shared" si="33"/>
        <v>2.7615841212092449</v>
      </c>
      <c r="T121">
        <f t="shared" si="34"/>
        <v>2.7615841212092449</v>
      </c>
      <c r="U121">
        <f t="shared" si="35"/>
        <v>4</v>
      </c>
      <c r="V121" t="e">
        <f t="shared" si="36"/>
        <v>#N/A</v>
      </c>
      <c r="W121" t="e">
        <f t="shared" si="37"/>
        <v>#N/A</v>
      </c>
      <c r="X121" t="e">
        <f t="shared" si="38"/>
        <v>#N/A</v>
      </c>
      <c r="Y121">
        <f t="shared" si="39"/>
        <v>34.6</v>
      </c>
      <c r="Z121" t="e">
        <f t="shared" si="40"/>
        <v>#N/A</v>
      </c>
      <c r="AA121" t="e">
        <f t="shared" si="41"/>
        <v>#N/A</v>
      </c>
      <c r="AB121" t="e">
        <f t="shared" si="42"/>
        <v>#N/A</v>
      </c>
      <c r="AC121">
        <f t="shared" si="43"/>
        <v>18.7</v>
      </c>
      <c r="AD121">
        <v>3</v>
      </c>
      <c r="AE121">
        <v>24510160802</v>
      </c>
      <c r="AF121" t="s">
        <v>29</v>
      </c>
    </row>
    <row r="122" spans="2:32" x14ac:dyDescent="0.3">
      <c r="C122">
        <v>24510150702</v>
      </c>
      <c r="D122">
        <v>41471</v>
      </c>
      <c r="E122">
        <v>26.4</v>
      </c>
      <c r="F122">
        <v>12.1</v>
      </c>
      <c r="G122">
        <v>4.8</v>
      </c>
      <c r="H122">
        <v>15605.9804181</v>
      </c>
      <c r="I122">
        <v>12.6</v>
      </c>
      <c r="J122">
        <f t="shared" si="24"/>
        <v>-0.34442206639386447</v>
      </c>
      <c r="K122">
        <f t="shared" si="25"/>
        <v>-0.24497735104520077</v>
      </c>
      <c r="L122">
        <f t="shared" si="26"/>
        <v>-0.42318683831831044</v>
      </c>
      <c r="M122">
        <f t="shared" si="27"/>
        <v>-1.3052455378699646</v>
      </c>
      <c r="N122">
        <f t="shared" si="28"/>
        <v>0.52166380718308236</v>
      </c>
      <c r="O122">
        <f t="shared" si="29"/>
        <v>0.40999491282786277</v>
      </c>
      <c r="P122">
        <f t="shared" si="30"/>
        <v>27.710495658138566</v>
      </c>
      <c r="Q122">
        <f t="shared" si="31"/>
        <v>5.7843565810338253</v>
      </c>
      <c r="R122">
        <f t="shared" si="32"/>
        <v>3.635936629327789</v>
      </c>
      <c r="S122">
        <f t="shared" si="33"/>
        <v>3.690747170852716</v>
      </c>
      <c r="T122">
        <f t="shared" si="34"/>
        <v>3.635936629327789</v>
      </c>
      <c r="U122">
        <f t="shared" si="35"/>
        <v>3</v>
      </c>
      <c r="V122" t="e">
        <f t="shared" si="36"/>
        <v>#N/A</v>
      </c>
      <c r="W122" t="e">
        <f t="shared" si="37"/>
        <v>#N/A</v>
      </c>
      <c r="X122">
        <f t="shared" si="38"/>
        <v>26.4</v>
      </c>
      <c r="Y122" t="e">
        <f t="shared" si="39"/>
        <v>#N/A</v>
      </c>
      <c r="Z122" t="e">
        <f t="shared" si="40"/>
        <v>#N/A</v>
      </c>
      <c r="AA122" t="e">
        <f t="shared" si="41"/>
        <v>#N/A</v>
      </c>
      <c r="AB122">
        <f t="shared" si="42"/>
        <v>12.6</v>
      </c>
      <c r="AC122" t="e">
        <f t="shared" si="43"/>
        <v>#N/A</v>
      </c>
      <c r="AD122">
        <v>3</v>
      </c>
      <c r="AE122">
        <v>24510280302</v>
      </c>
      <c r="AF122" t="s">
        <v>29</v>
      </c>
    </row>
    <row r="123" spans="2:32" x14ac:dyDescent="0.3">
      <c r="C123">
        <v>24510271001</v>
      </c>
      <c r="D123">
        <v>41192</v>
      </c>
      <c r="E123">
        <v>34.9</v>
      </c>
      <c r="F123">
        <v>19.7</v>
      </c>
      <c r="G123">
        <v>14</v>
      </c>
      <c r="H123">
        <v>11815.517507299999</v>
      </c>
      <c r="I123">
        <v>16.399999999999999</v>
      </c>
      <c r="J123">
        <f t="shared" si="24"/>
        <v>-0.35386527964738823</v>
      </c>
      <c r="K123">
        <f t="shared" si="25"/>
        <v>0.23460492394499757</v>
      </c>
      <c r="L123">
        <f t="shared" si="26"/>
        <v>0.38741850066004219</v>
      </c>
      <c r="M123">
        <f t="shared" si="27"/>
        <v>-0.90670797073274678</v>
      </c>
      <c r="N123">
        <f t="shared" si="28"/>
        <v>-2.30801549715808E-2</v>
      </c>
      <c r="O123">
        <f t="shared" si="29"/>
        <v>1.0218159608478623</v>
      </c>
      <c r="P123">
        <f t="shared" si="30"/>
        <v>31.73862067517733</v>
      </c>
      <c r="Q123">
        <f t="shared" si="31"/>
        <v>6.0605041129833985</v>
      </c>
      <c r="R123">
        <f t="shared" si="32"/>
        <v>3.9671761449460292</v>
      </c>
      <c r="S123">
        <f t="shared" si="33"/>
        <v>1.6059808518613716</v>
      </c>
      <c r="T123">
        <f t="shared" si="34"/>
        <v>1.6059808518613716</v>
      </c>
      <c r="U123">
        <f t="shared" si="35"/>
        <v>4</v>
      </c>
      <c r="V123" t="e">
        <f t="shared" si="36"/>
        <v>#N/A</v>
      </c>
      <c r="W123" t="e">
        <f t="shared" si="37"/>
        <v>#N/A</v>
      </c>
      <c r="X123" t="e">
        <f t="shared" si="38"/>
        <v>#N/A</v>
      </c>
      <c r="Y123">
        <f t="shared" si="39"/>
        <v>34.9</v>
      </c>
      <c r="Z123" t="e">
        <f t="shared" si="40"/>
        <v>#N/A</v>
      </c>
      <c r="AA123" t="e">
        <f t="shared" si="41"/>
        <v>#N/A</v>
      </c>
      <c r="AB123" t="e">
        <f t="shared" si="42"/>
        <v>#N/A</v>
      </c>
      <c r="AC123">
        <f t="shared" si="43"/>
        <v>16.399999999999999</v>
      </c>
      <c r="AD123">
        <v>3</v>
      </c>
      <c r="AE123">
        <v>24510250102</v>
      </c>
      <c r="AF123" t="s">
        <v>29</v>
      </c>
    </row>
    <row r="124" spans="2:32" x14ac:dyDescent="0.3">
      <c r="C124">
        <v>24510260402</v>
      </c>
      <c r="D124">
        <v>41113</v>
      </c>
      <c r="E124">
        <v>28</v>
      </c>
      <c r="F124">
        <v>11.4</v>
      </c>
      <c r="G124">
        <v>23.7</v>
      </c>
      <c r="H124">
        <v>5068.5246152700001</v>
      </c>
      <c r="I124">
        <v>9.9</v>
      </c>
      <c r="J124">
        <f t="shared" si="24"/>
        <v>-0.35653916440376238</v>
      </c>
      <c r="K124">
        <f t="shared" si="25"/>
        <v>-0.15470304045881042</v>
      </c>
      <c r="L124">
        <f t="shared" si="26"/>
        <v>-0.49784785638210599</v>
      </c>
      <c r="M124">
        <f t="shared" si="27"/>
        <v>-0.48651075320763654</v>
      </c>
      <c r="N124">
        <f t="shared" si="28"/>
        <v>-0.99271993964317351</v>
      </c>
      <c r="O124">
        <f t="shared" si="29"/>
        <v>-2.4720042344242139E-2</v>
      </c>
      <c r="P124">
        <f t="shared" si="30"/>
        <v>21.043048114168169</v>
      </c>
      <c r="Q124">
        <f t="shared" si="31"/>
        <v>2.0457978553448086</v>
      </c>
      <c r="R124">
        <f t="shared" si="32"/>
        <v>0.34633421753577481</v>
      </c>
      <c r="S124">
        <f t="shared" si="33"/>
        <v>7.940454353123183</v>
      </c>
      <c r="T124">
        <f t="shared" si="34"/>
        <v>0.34633421753577481</v>
      </c>
      <c r="U124">
        <f t="shared" si="35"/>
        <v>3</v>
      </c>
      <c r="V124" t="e">
        <f t="shared" si="36"/>
        <v>#N/A</v>
      </c>
      <c r="W124" t="e">
        <f t="shared" si="37"/>
        <v>#N/A</v>
      </c>
      <c r="X124">
        <f t="shared" si="38"/>
        <v>28</v>
      </c>
      <c r="Y124" t="e">
        <f t="shared" si="39"/>
        <v>#N/A</v>
      </c>
      <c r="Z124" t="e">
        <f t="shared" si="40"/>
        <v>#N/A</v>
      </c>
      <c r="AA124" t="e">
        <f t="shared" si="41"/>
        <v>#N/A</v>
      </c>
      <c r="AB124">
        <f t="shared" si="42"/>
        <v>9.9</v>
      </c>
      <c r="AC124" t="e">
        <f t="shared" si="43"/>
        <v>#N/A</v>
      </c>
      <c r="AD124">
        <v>3</v>
      </c>
      <c r="AE124">
        <v>24510090500</v>
      </c>
      <c r="AF124" t="s">
        <v>29</v>
      </c>
    </row>
    <row r="125" spans="2:32" x14ac:dyDescent="0.3">
      <c r="C125">
        <v>24510210200</v>
      </c>
      <c r="D125">
        <v>41037</v>
      </c>
      <c r="E125">
        <v>38.200000000000003</v>
      </c>
      <c r="F125">
        <v>22.9</v>
      </c>
      <c r="G125">
        <v>64.3</v>
      </c>
      <c r="H125">
        <v>3725.2195041099999</v>
      </c>
      <c r="I125">
        <v>11.7</v>
      </c>
      <c r="J125">
        <f t="shared" si="24"/>
        <v>-0.3591115092326792</v>
      </c>
      <c r="K125">
        <f t="shared" si="25"/>
        <v>0.42079568952942775</v>
      </c>
      <c r="L125">
        <f t="shared" si="26"/>
        <v>0.72872601180882224</v>
      </c>
      <c r="M125">
        <f t="shared" si="27"/>
        <v>1.2722528582892165</v>
      </c>
      <c r="N125">
        <f t="shared" si="28"/>
        <v>-1.1857721778146497</v>
      </c>
      <c r="O125">
        <f t="shared" si="29"/>
        <v>0.26508992777049439</v>
      </c>
      <c r="P125">
        <f t="shared" si="30"/>
        <v>28.431519439189117</v>
      </c>
      <c r="Q125">
        <f t="shared" si="31"/>
        <v>4.0282729737949108</v>
      </c>
      <c r="R125">
        <f t="shared" si="32"/>
        <v>4.281847506690192</v>
      </c>
      <c r="S125">
        <f t="shared" si="33"/>
        <v>10.732232126980902</v>
      </c>
      <c r="T125">
        <f t="shared" si="34"/>
        <v>4.0282729737949108</v>
      </c>
      <c r="U125">
        <f t="shared" si="35"/>
        <v>2</v>
      </c>
      <c r="V125" t="e">
        <f t="shared" si="36"/>
        <v>#N/A</v>
      </c>
      <c r="W125">
        <f t="shared" si="37"/>
        <v>38.200000000000003</v>
      </c>
      <c r="X125" t="e">
        <f t="shared" si="38"/>
        <v>#N/A</v>
      </c>
      <c r="Y125" t="e">
        <f t="shared" si="39"/>
        <v>#N/A</v>
      </c>
      <c r="Z125" t="e">
        <f t="shared" si="40"/>
        <v>#N/A</v>
      </c>
      <c r="AA125">
        <f t="shared" si="41"/>
        <v>11.7</v>
      </c>
      <c r="AB125" t="e">
        <f t="shared" si="42"/>
        <v>#N/A</v>
      </c>
      <c r="AC125" t="e">
        <f t="shared" si="43"/>
        <v>#N/A</v>
      </c>
      <c r="AD125">
        <v>3</v>
      </c>
      <c r="AE125">
        <v>24510090300</v>
      </c>
      <c r="AF125" t="s">
        <v>29</v>
      </c>
    </row>
    <row r="126" spans="2:32" x14ac:dyDescent="0.3">
      <c r="C126">
        <v>24510250205</v>
      </c>
      <c r="D126">
        <v>41023</v>
      </c>
      <c r="E126">
        <v>24.5</v>
      </c>
      <c r="F126">
        <v>22.2</v>
      </c>
      <c r="G126">
        <v>75.900000000000006</v>
      </c>
      <c r="H126">
        <v>5243.7933348200004</v>
      </c>
      <c r="I126">
        <v>10.6</v>
      </c>
      <c r="J126">
        <f t="shared" si="24"/>
        <v>-0.35958536222747972</v>
      </c>
      <c r="K126">
        <f t="shared" si="25"/>
        <v>-0.35217809486653917</v>
      </c>
      <c r="L126">
        <f t="shared" si="26"/>
        <v>0.65406499374502669</v>
      </c>
      <c r="M126">
        <f t="shared" si="27"/>
        <v>1.7747567472883177</v>
      </c>
      <c r="N126">
        <f t="shared" si="28"/>
        <v>-0.96753130728447012</v>
      </c>
      <c r="O126">
        <f t="shared" si="29"/>
        <v>8.7983834922599785E-2</v>
      </c>
      <c r="P126">
        <f t="shared" si="30"/>
        <v>26.275468279063702</v>
      </c>
      <c r="Q126">
        <f t="shared" si="31"/>
        <v>4.374642106149877</v>
      </c>
      <c r="R126">
        <f t="shared" si="32"/>
        <v>4.8867232489169687</v>
      </c>
      <c r="S126">
        <f t="shared" si="33"/>
        <v>14.426710355113014</v>
      </c>
      <c r="T126">
        <f t="shared" si="34"/>
        <v>4.374642106149877</v>
      </c>
      <c r="U126">
        <f t="shared" si="35"/>
        <v>2</v>
      </c>
      <c r="V126" t="e">
        <f t="shared" si="36"/>
        <v>#N/A</v>
      </c>
      <c r="W126">
        <f t="shared" si="37"/>
        <v>24.5</v>
      </c>
      <c r="X126" t="e">
        <f t="shared" si="38"/>
        <v>#N/A</v>
      </c>
      <c r="Y126" t="e">
        <f t="shared" si="39"/>
        <v>#N/A</v>
      </c>
      <c r="Z126" t="e">
        <f t="shared" si="40"/>
        <v>#N/A</v>
      </c>
      <c r="AA126">
        <f t="shared" si="41"/>
        <v>10.6</v>
      </c>
      <c r="AB126" t="e">
        <f t="shared" si="42"/>
        <v>#N/A</v>
      </c>
      <c r="AC126" t="e">
        <f t="shared" si="43"/>
        <v>#N/A</v>
      </c>
      <c r="AD126">
        <v>3</v>
      </c>
      <c r="AE126">
        <v>24510200702</v>
      </c>
      <c r="AF126" t="s">
        <v>29</v>
      </c>
    </row>
    <row r="127" spans="2:32" x14ac:dyDescent="0.3">
      <c r="C127">
        <v>24510200800</v>
      </c>
      <c r="D127">
        <v>40789</v>
      </c>
      <c r="E127">
        <v>29.4</v>
      </c>
      <c r="F127">
        <v>15.8</v>
      </c>
      <c r="G127">
        <v>27.2</v>
      </c>
      <c r="H127">
        <v>5538.1628443199997</v>
      </c>
      <c r="I127">
        <v>9.6999999999999993</v>
      </c>
      <c r="J127">
        <f t="shared" si="24"/>
        <v>-0.36750547656914478</v>
      </c>
      <c r="K127">
        <f t="shared" si="25"/>
        <v>-7.5713018695719003E-2</v>
      </c>
      <c r="L127">
        <f t="shared" si="26"/>
        <v>-2.8550028552533361E-2</v>
      </c>
      <c r="M127">
        <f t="shared" si="27"/>
        <v>-0.33489320049239063</v>
      </c>
      <c r="N127">
        <f t="shared" si="28"/>
        <v>-0.92522618078246455</v>
      </c>
      <c r="O127">
        <f t="shared" si="29"/>
        <v>-5.692115013476861E-2</v>
      </c>
      <c r="P127">
        <f t="shared" si="30"/>
        <v>22.359794363440674</v>
      </c>
      <c r="Q127">
        <f t="shared" si="31"/>
        <v>2.0473322475108948</v>
      </c>
      <c r="R127">
        <f t="shared" si="32"/>
        <v>0.54017868986713646</v>
      </c>
      <c r="S127">
        <f t="shared" si="33"/>
        <v>6.9057139514814381</v>
      </c>
      <c r="T127">
        <f t="shared" si="34"/>
        <v>0.54017868986713646</v>
      </c>
      <c r="U127">
        <f t="shared" si="35"/>
        <v>3</v>
      </c>
      <c r="V127" t="e">
        <f t="shared" si="36"/>
        <v>#N/A</v>
      </c>
      <c r="W127" t="e">
        <f t="shared" si="37"/>
        <v>#N/A</v>
      </c>
      <c r="X127">
        <f t="shared" si="38"/>
        <v>29.4</v>
      </c>
      <c r="Y127" t="e">
        <f t="shared" si="39"/>
        <v>#N/A</v>
      </c>
      <c r="Z127" t="e">
        <f t="shared" si="40"/>
        <v>#N/A</v>
      </c>
      <c r="AA127" t="e">
        <f t="shared" si="41"/>
        <v>#N/A</v>
      </c>
      <c r="AB127">
        <f t="shared" si="42"/>
        <v>9.6999999999999993</v>
      </c>
      <c r="AC127" t="e">
        <f t="shared" si="43"/>
        <v>#N/A</v>
      </c>
      <c r="AD127">
        <v>3</v>
      </c>
      <c r="AE127">
        <v>24510150702</v>
      </c>
      <c r="AF127" t="s">
        <v>29</v>
      </c>
    </row>
    <row r="128" spans="2:32" x14ac:dyDescent="0.3">
      <c r="C128">
        <v>24510151000</v>
      </c>
      <c r="D128">
        <v>40366</v>
      </c>
      <c r="E128">
        <v>41.7</v>
      </c>
      <c r="F128">
        <v>18.8</v>
      </c>
      <c r="G128">
        <v>8.8000000000000007</v>
      </c>
      <c r="H128">
        <v>9096.9362830600003</v>
      </c>
      <c r="I128">
        <v>15.8</v>
      </c>
      <c r="J128">
        <f t="shared" si="24"/>
        <v>-0.38182260634061632</v>
      </c>
      <c r="K128">
        <f t="shared" si="25"/>
        <v>0.61827074393715653</v>
      </c>
      <c r="L128">
        <f t="shared" si="26"/>
        <v>0.29142576314944796</v>
      </c>
      <c r="M128">
        <f t="shared" si="27"/>
        <v>-1.1319683347668263</v>
      </c>
      <c r="N128">
        <f t="shared" si="28"/>
        <v>-0.41377932348533158</v>
      </c>
      <c r="O128">
        <f t="shared" si="29"/>
        <v>0.92521263747628368</v>
      </c>
      <c r="P128">
        <f t="shared" si="30"/>
        <v>32.384761246004487</v>
      </c>
      <c r="Q128">
        <f t="shared" si="31"/>
        <v>6.4127417365380959</v>
      </c>
      <c r="R128">
        <f t="shared" si="32"/>
        <v>4.1562643106812764</v>
      </c>
      <c r="S128">
        <f t="shared" si="33"/>
        <v>2.0026352504660103</v>
      </c>
      <c r="T128">
        <f t="shared" si="34"/>
        <v>2.0026352504660103</v>
      </c>
      <c r="U128">
        <f t="shared" si="35"/>
        <v>4</v>
      </c>
      <c r="V128" t="e">
        <f t="shared" si="36"/>
        <v>#N/A</v>
      </c>
      <c r="W128" t="e">
        <f t="shared" si="37"/>
        <v>#N/A</v>
      </c>
      <c r="X128" t="e">
        <f t="shared" si="38"/>
        <v>#N/A</v>
      </c>
      <c r="Y128">
        <f t="shared" si="39"/>
        <v>41.7</v>
      </c>
      <c r="Z128" t="e">
        <f t="shared" si="40"/>
        <v>#N/A</v>
      </c>
      <c r="AA128" t="e">
        <f t="shared" si="41"/>
        <v>#N/A</v>
      </c>
      <c r="AB128" t="e">
        <f t="shared" si="42"/>
        <v>#N/A</v>
      </c>
      <c r="AC128">
        <f t="shared" si="43"/>
        <v>15.8</v>
      </c>
      <c r="AD128">
        <v>3</v>
      </c>
      <c r="AE128">
        <v>24510260402</v>
      </c>
      <c r="AF128" t="s">
        <v>29</v>
      </c>
    </row>
    <row r="129" spans="3:32" x14ac:dyDescent="0.3">
      <c r="C129">
        <v>24510160600</v>
      </c>
      <c r="D129">
        <v>40038</v>
      </c>
      <c r="E129">
        <v>37.700000000000003</v>
      </c>
      <c r="F129">
        <v>14.6</v>
      </c>
      <c r="G129">
        <v>8.9</v>
      </c>
      <c r="H129">
        <v>16263.4408602</v>
      </c>
      <c r="I129">
        <v>5.4</v>
      </c>
      <c r="J129">
        <f t="shared" si="24"/>
        <v>-0.39292430507594178</v>
      </c>
      <c r="K129">
        <f t="shared" si="25"/>
        <v>0.39258496747118082</v>
      </c>
      <c r="L129">
        <f t="shared" si="26"/>
        <v>-0.15654034523332599</v>
      </c>
      <c r="M129">
        <f t="shared" si="27"/>
        <v>-1.127636404689248</v>
      </c>
      <c r="N129">
        <f t="shared" si="28"/>
        <v>0.61615031572246326</v>
      </c>
      <c r="O129">
        <f t="shared" si="29"/>
        <v>-0.74924496763108384</v>
      </c>
      <c r="P129">
        <f t="shared" si="30"/>
        <v>27.67481041731569</v>
      </c>
      <c r="Q129">
        <f t="shared" si="31"/>
        <v>5.0727272969507355</v>
      </c>
      <c r="R129">
        <f t="shared" si="32"/>
        <v>4.1019138957546186</v>
      </c>
      <c r="S129">
        <f t="shared" si="33"/>
        <v>4.8407829143075887</v>
      </c>
      <c r="T129">
        <f t="shared" si="34"/>
        <v>4.1019138957546186</v>
      </c>
      <c r="U129">
        <f t="shared" si="35"/>
        <v>3</v>
      </c>
      <c r="V129" t="e">
        <f t="shared" si="36"/>
        <v>#N/A</v>
      </c>
      <c r="W129" t="e">
        <f t="shared" si="37"/>
        <v>#N/A</v>
      </c>
      <c r="X129">
        <f t="shared" si="38"/>
        <v>37.700000000000003</v>
      </c>
      <c r="Y129" t="e">
        <f t="shared" si="39"/>
        <v>#N/A</v>
      </c>
      <c r="Z129" t="e">
        <f t="shared" si="40"/>
        <v>#N/A</v>
      </c>
      <c r="AA129" t="e">
        <f t="shared" si="41"/>
        <v>#N/A</v>
      </c>
      <c r="AB129">
        <f t="shared" si="42"/>
        <v>5.4</v>
      </c>
      <c r="AC129" t="e">
        <f t="shared" si="43"/>
        <v>#N/A</v>
      </c>
      <c r="AD129">
        <v>3</v>
      </c>
      <c r="AE129">
        <v>24510200800</v>
      </c>
      <c r="AF129" t="s">
        <v>29</v>
      </c>
    </row>
    <row r="130" spans="3:32" x14ac:dyDescent="0.3">
      <c r="C130">
        <v>24510272007</v>
      </c>
      <c r="D130">
        <v>39777</v>
      </c>
      <c r="E130">
        <v>19.7</v>
      </c>
      <c r="F130">
        <v>7.5</v>
      </c>
      <c r="G130">
        <v>75.8</v>
      </c>
      <c r="H130">
        <v>14068.943299</v>
      </c>
      <c r="I130">
        <v>10.3</v>
      </c>
      <c r="J130">
        <f t="shared" si="24"/>
        <v>-0.40175827876472209</v>
      </c>
      <c r="K130">
        <f t="shared" si="25"/>
        <v>-0.62300102662571</v>
      </c>
      <c r="L130">
        <f t="shared" si="26"/>
        <v>-0.91381638559468181</v>
      </c>
      <c r="M130">
        <f t="shared" si="27"/>
        <v>1.7704248172107389</v>
      </c>
      <c r="N130">
        <f t="shared" si="28"/>
        <v>0.30076949692570881</v>
      </c>
      <c r="O130">
        <f t="shared" si="29"/>
        <v>3.968217323681051E-2</v>
      </c>
      <c r="P130">
        <f t="shared" si="30"/>
        <v>23.822473658156735</v>
      </c>
      <c r="Q130">
        <f t="shared" si="31"/>
        <v>3.3049966095163166</v>
      </c>
      <c r="R130">
        <f t="shared" si="32"/>
        <v>4.4727828829002885</v>
      </c>
      <c r="S130">
        <f t="shared" si="33"/>
        <v>14.867966581091284</v>
      </c>
      <c r="T130">
        <f t="shared" si="34"/>
        <v>3.3049966095163166</v>
      </c>
      <c r="U130">
        <f t="shared" si="35"/>
        <v>2</v>
      </c>
      <c r="V130" t="e">
        <f t="shared" si="36"/>
        <v>#N/A</v>
      </c>
      <c r="W130">
        <f t="shared" si="37"/>
        <v>19.7</v>
      </c>
      <c r="X130" t="e">
        <f t="shared" si="38"/>
        <v>#N/A</v>
      </c>
      <c r="Y130" t="e">
        <f t="shared" si="39"/>
        <v>#N/A</v>
      </c>
      <c r="Z130" t="e">
        <f t="shared" si="40"/>
        <v>#N/A</v>
      </c>
      <c r="AA130">
        <f t="shared" si="41"/>
        <v>10.3</v>
      </c>
      <c r="AB130" t="e">
        <f t="shared" si="42"/>
        <v>#N/A</v>
      </c>
      <c r="AC130" t="e">
        <f t="shared" si="43"/>
        <v>#N/A</v>
      </c>
      <c r="AD130">
        <v>3</v>
      </c>
      <c r="AE130">
        <v>24510160600</v>
      </c>
      <c r="AF130" t="s">
        <v>29</v>
      </c>
    </row>
    <row r="131" spans="3:32" x14ac:dyDescent="0.3">
      <c r="C131">
        <v>24510130805</v>
      </c>
      <c r="D131">
        <v>39750</v>
      </c>
      <c r="E131">
        <v>33.5</v>
      </c>
      <c r="F131">
        <v>12.5</v>
      </c>
      <c r="G131">
        <v>41</v>
      </c>
      <c r="H131">
        <v>1553.43174363</v>
      </c>
      <c r="I131">
        <v>8</v>
      </c>
      <c r="J131">
        <f t="shared" si="24"/>
        <v>-0.40267213811183733</v>
      </c>
      <c r="K131">
        <f t="shared" si="25"/>
        <v>0.15561490218190618</v>
      </c>
      <c r="L131">
        <f t="shared" si="26"/>
        <v>-0.38052339942471292</v>
      </c>
      <c r="M131">
        <f t="shared" si="27"/>
        <v>0.26291315021343631</v>
      </c>
      <c r="N131">
        <f t="shared" si="28"/>
        <v>-1.4978892720703441</v>
      </c>
      <c r="O131">
        <f t="shared" si="29"/>
        <v>-0.33063056635424204</v>
      </c>
      <c r="P131">
        <f t="shared" si="30"/>
        <v>21.126607952155112</v>
      </c>
      <c r="Q131">
        <f t="shared" si="31"/>
        <v>1.734542405145975</v>
      </c>
      <c r="R131">
        <f t="shared" si="32"/>
        <v>0.92423033628917128</v>
      </c>
      <c r="S131">
        <f t="shared" si="33"/>
        <v>11.313731039357652</v>
      </c>
      <c r="T131">
        <f t="shared" si="34"/>
        <v>0.92423033628917128</v>
      </c>
      <c r="U131">
        <f t="shared" si="35"/>
        <v>3</v>
      </c>
      <c r="V131" t="e">
        <f t="shared" si="36"/>
        <v>#N/A</v>
      </c>
      <c r="W131" t="e">
        <f t="shared" si="37"/>
        <v>#N/A</v>
      </c>
      <c r="X131">
        <f t="shared" si="38"/>
        <v>33.5</v>
      </c>
      <c r="Y131" t="e">
        <f t="shared" si="39"/>
        <v>#N/A</v>
      </c>
      <c r="Z131" t="e">
        <f t="shared" si="40"/>
        <v>#N/A</v>
      </c>
      <c r="AA131" t="e">
        <f t="shared" si="41"/>
        <v>#N/A</v>
      </c>
      <c r="AB131">
        <f t="shared" si="42"/>
        <v>8</v>
      </c>
      <c r="AC131" t="e">
        <f t="shared" si="43"/>
        <v>#N/A</v>
      </c>
      <c r="AD131">
        <v>3</v>
      </c>
      <c r="AE131">
        <v>24510130805</v>
      </c>
      <c r="AF131" t="s">
        <v>29</v>
      </c>
    </row>
    <row r="132" spans="3:32" x14ac:dyDescent="0.3">
      <c r="C132">
        <v>24510250401</v>
      </c>
      <c r="D132">
        <v>39747</v>
      </c>
      <c r="E132">
        <v>27.1</v>
      </c>
      <c r="F132">
        <v>16.7</v>
      </c>
      <c r="G132">
        <v>70.5</v>
      </c>
      <c r="H132">
        <v>8392.7904985599998</v>
      </c>
      <c r="I132">
        <v>11.1</v>
      </c>
      <c r="J132">
        <f t="shared" si="24"/>
        <v>-0.40277367803929454</v>
      </c>
      <c r="K132">
        <f t="shared" si="25"/>
        <v>-0.20548234016365485</v>
      </c>
      <c r="L132">
        <f t="shared" si="26"/>
        <v>6.7442708958060885E-2</v>
      </c>
      <c r="M132">
        <f t="shared" si="27"/>
        <v>1.5408325230990809</v>
      </c>
      <c r="N132">
        <f t="shared" si="28"/>
        <v>-0.51497518626243943</v>
      </c>
      <c r="O132">
        <f t="shared" si="29"/>
        <v>0.16848660439891552</v>
      </c>
      <c r="P132">
        <f t="shared" si="30"/>
        <v>24.898299647866057</v>
      </c>
      <c r="Q132">
        <f t="shared" si="31"/>
        <v>2.4421828750411976</v>
      </c>
      <c r="R132">
        <f t="shared" si="32"/>
        <v>3.0077884427952379</v>
      </c>
      <c r="S132">
        <f t="shared" si="33"/>
        <v>11.513218197623894</v>
      </c>
      <c r="T132">
        <f t="shared" si="34"/>
        <v>2.4421828750411976</v>
      </c>
      <c r="U132">
        <f t="shared" si="35"/>
        <v>2</v>
      </c>
      <c r="V132" t="e">
        <f t="shared" si="36"/>
        <v>#N/A</v>
      </c>
      <c r="W132">
        <f t="shared" si="37"/>
        <v>27.1</v>
      </c>
      <c r="X132" t="e">
        <f t="shared" si="38"/>
        <v>#N/A</v>
      </c>
      <c r="Y132" t="e">
        <f t="shared" si="39"/>
        <v>#N/A</v>
      </c>
      <c r="Z132" t="e">
        <f t="shared" si="40"/>
        <v>#N/A</v>
      </c>
      <c r="AA132">
        <f t="shared" si="41"/>
        <v>11.1</v>
      </c>
      <c r="AB132" t="e">
        <f t="shared" si="42"/>
        <v>#N/A</v>
      </c>
      <c r="AC132" t="e">
        <f t="shared" si="43"/>
        <v>#N/A</v>
      </c>
      <c r="AD132">
        <v>3</v>
      </c>
      <c r="AE132">
        <v>24510250103</v>
      </c>
      <c r="AF132" t="s">
        <v>29</v>
      </c>
    </row>
    <row r="133" spans="3:32" x14ac:dyDescent="0.3">
      <c r="C133">
        <v>24510070100</v>
      </c>
      <c r="D133">
        <v>39602</v>
      </c>
      <c r="E133">
        <v>54.2</v>
      </c>
      <c r="F133">
        <v>30.8</v>
      </c>
      <c r="G133">
        <v>28.9</v>
      </c>
      <c r="H133">
        <v>26352.375011100001</v>
      </c>
      <c r="I133">
        <v>15.2</v>
      </c>
      <c r="J133">
        <f t="shared" si="24"/>
        <v>-0.40768144119972805</v>
      </c>
      <c r="K133">
        <f t="shared" si="25"/>
        <v>1.3235387953933306</v>
      </c>
      <c r="L133">
        <f t="shared" si="26"/>
        <v>1.5713289299573732</v>
      </c>
      <c r="M133">
        <f t="shared" si="27"/>
        <v>-0.26125038917355686</v>
      </c>
      <c r="N133">
        <f t="shared" si="28"/>
        <v>2.0660750591145089</v>
      </c>
      <c r="O133">
        <f t="shared" si="29"/>
        <v>0.82860931410470462</v>
      </c>
      <c r="P133">
        <f t="shared" si="30"/>
        <v>51.35221749906755</v>
      </c>
      <c r="Q133">
        <f t="shared" si="31"/>
        <v>15.918296770580447</v>
      </c>
      <c r="R133">
        <f t="shared" si="32"/>
        <v>16.200705667901396</v>
      </c>
      <c r="S133">
        <f t="shared" si="33"/>
        <v>3.1751021933164294</v>
      </c>
      <c r="T133">
        <f t="shared" si="34"/>
        <v>3.1751021933164294</v>
      </c>
      <c r="U133">
        <f t="shared" si="35"/>
        <v>4</v>
      </c>
      <c r="V133" t="e">
        <f t="shared" si="36"/>
        <v>#N/A</v>
      </c>
      <c r="W133" t="e">
        <f t="shared" si="37"/>
        <v>#N/A</v>
      </c>
      <c r="X133" t="e">
        <f t="shared" si="38"/>
        <v>#N/A</v>
      </c>
      <c r="Y133">
        <f t="shared" si="39"/>
        <v>54.2</v>
      </c>
      <c r="Z133" t="e">
        <f t="shared" si="40"/>
        <v>#N/A</v>
      </c>
      <c r="AA133" t="e">
        <f t="shared" si="41"/>
        <v>#N/A</v>
      </c>
      <c r="AB133" t="e">
        <f t="shared" si="42"/>
        <v>#N/A</v>
      </c>
      <c r="AC133">
        <f t="shared" si="43"/>
        <v>15.2</v>
      </c>
      <c r="AD133">
        <v>3</v>
      </c>
      <c r="AE133">
        <v>24510260202</v>
      </c>
      <c r="AF133" t="s">
        <v>29</v>
      </c>
    </row>
    <row r="134" spans="3:32" x14ac:dyDescent="0.3">
      <c r="C134">
        <v>24510250103</v>
      </c>
      <c r="D134">
        <v>39412</v>
      </c>
      <c r="E134">
        <v>30.6</v>
      </c>
      <c r="F134">
        <v>28.9</v>
      </c>
      <c r="G134">
        <v>51.3</v>
      </c>
      <c r="H134">
        <v>4054.0946355800002</v>
      </c>
      <c r="I134">
        <v>6.3</v>
      </c>
      <c r="J134">
        <f t="shared" si="24"/>
        <v>-0.41411230327202025</v>
      </c>
      <c r="K134">
        <f t="shared" si="25"/>
        <v>-8.0072857559261284E-3</v>
      </c>
      <c r="L134">
        <f t="shared" si="26"/>
        <v>1.3686775952127848</v>
      </c>
      <c r="M134">
        <f t="shared" si="27"/>
        <v>0.70910194820401717</v>
      </c>
      <c r="N134">
        <f t="shared" si="28"/>
        <v>-1.1385080978362776</v>
      </c>
      <c r="O134">
        <f t="shared" si="29"/>
        <v>-0.60433998257371557</v>
      </c>
      <c r="P134">
        <f t="shared" si="30"/>
        <v>27.593670860657333</v>
      </c>
      <c r="Q134">
        <f t="shared" si="31"/>
        <v>5.2515152815113133</v>
      </c>
      <c r="R134">
        <f t="shared" si="32"/>
        <v>4.8830507510153689</v>
      </c>
      <c r="S134">
        <f t="shared" si="33"/>
        <v>11.748963451276982</v>
      </c>
      <c r="T134">
        <f t="shared" si="34"/>
        <v>4.8830507510153689</v>
      </c>
      <c r="U134">
        <f t="shared" si="35"/>
        <v>3</v>
      </c>
      <c r="V134" t="e">
        <f t="shared" si="36"/>
        <v>#N/A</v>
      </c>
      <c r="W134" t="e">
        <f t="shared" si="37"/>
        <v>#N/A</v>
      </c>
      <c r="X134">
        <f t="shared" si="38"/>
        <v>30.6</v>
      </c>
      <c r="Y134" t="e">
        <f t="shared" si="39"/>
        <v>#N/A</v>
      </c>
      <c r="Z134" t="e">
        <f t="shared" si="40"/>
        <v>#N/A</v>
      </c>
      <c r="AA134" t="e">
        <f t="shared" si="41"/>
        <v>#N/A</v>
      </c>
      <c r="AB134">
        <f t="shared" si="42"/>
        <v>6.3</v>
      </c>
      <c r="AC134" t="e">
        <f t="shared" si="43"/>
        <v>#N/A</v>
      </c>
      <c r="AD134">
        <v>3</v>
      </c>
      <c r="AE134">
        <v>24510260203</v>
      </c>
      <c r="AF134" t="s">
        <v>29</v>
      </c>
    </row>
    <row r="135" spans="3:32" x14ac:dyDescent="0.3">
      <c r="C135">
        <v>24510260202</v>
      </c>
      <c r="D135">
        <v>39283</v>
      </c>
      <c r="E135">
        <v>26.2</v>
      </c>
      <c r="F135">
        <v>9.1</v>
      </c>
      <c r="G135">
        <v>30.5</v>
      </c>
      <c r="H135">
        <v>15086.524534300001</v>
      </c>
      <c r="I135">
        <v>11</v>
      </c>
      <c r="J135">
        <f t="shared" si="24"/>
        <v>-0.41847852015268178</v>
      </c>
      <c r="K135">
        <f t="shared" si="25"/>
        <v>-0.25626163986849954</v>
      </c>
      <c r="L135">
        <f t="shared" si="26"/>
        <v>-0.74316263002029181</v>
      </c>
      <c r="M135">
        <f t="shared" si="27"/>
        <v>-0.19193950793230152</v>
      </c>
      <c r="N135">
        <f t="shared" si="28"/>
        <v>0.44701053581100048</v>
      </c>
      <c r="O135">
        <f t="shared" si="29"/>
        <v>0.15238605050365245</v>
      </c>
      <c r="P135">
        <f t="shared" si="30"/>
        <v>24.058058091180381</v>
      </c>
      <c r="Q135">
        <f t="shared" si="31"/>
        <v>2.3968035538281223</v>
      </c>
      <c r="R135">
        <f t="shared" si="32"/>
        <v>1.5547661727470354</v>
      </c>
      <c r="S135">
        <f t="shared" si="33"/>
        <v>5.655898883244328</v>
      </c>
      <c r="T135">
        <f t="shared" si="34"/>
        <v>1.5547661727470354</v>
      </c>
      <c r="U135">
        <f t="shared" si="35"/>
        <v>3</v>
      </c>
      <c r="V135" t="e">
        <f t="shared" si="36"/>
        <v>#N/A</v>
      </c>
      <c r="W135" t="e">
        <f t="shared" si="37"/>
        <v>#N/A</v>
      </c>
      <c r="X135">
        <f t="shared" si="38"/>
        <v>26.2</v>
      </c>
      <c r="Y135" t="e">
        <f t="shared" si="39"/>
        <v>#N/A</v>
      </c>
      <c r="Z135" t="e">
        <f t="shared" si="40"/>
        <v>#N/A</v>
      </c>
      <c r="AA135" t="e">
        <f t="shared" si="41"/>
        <v>#N/A</v>
      </c>
      <c r="AB135">
        <f t="shared" si="42"/>
        <v>11</v>
      </c>
      <c r="AC135" t="e">
        <f t="shared" si="43"/>
        <v>#N/A</v>
      </c>
      <c r="AD135">
        <v>3</v>
      </c>
      <c r="AE135">
        <v>24510250303</v>
      </c>
      <c r="AF135" t="s">
        <v>29</v>
      </c>
    </row>
    <row r="136" spans="3:32" x14ac:dyDescent="0.3">
      <c r="C136">
        <v>24510260203</v>
      </c>
      <c r="D136">
        <v>39063</v>
      </c>
      <c r="E136">
        <v>22.1</v>
      </c>
      <c r="F136">
        <v>7</v>
      </c>
      <c r="G136">
        <v>21.9</v>
      </c>
      <c r="H136">
        <v>8229.6149819700004</v>
      </c>
      <c r="I136">
        <v>10.3</v>
      </c>
      <c r="J136">
        <f t="shared" si="24"/>
        <v>-0.42592478149954643</v>
      </c>
      <c r="K136">
        <f t="shared" si="25"/>
        <v>-0.48758956074612447</v>
      </c>
      <c r="L136">
        <f t="shared" si="26"/>
        <v>-0.96714568421167868</v>
      </c>
      <c r="M136">
        <f t="shared" si="27"/>
        <v>-0.56448549460404884</v>
      </c>
      <c r="N136">
        <f t="shared" si="28"/>
        <v>-0.53842585166285883</v>
      </c>
      <c r="O136">
        <f t="shared" si="29"/>
        <v>3.968217323681051E-2</v>
      </c>
      <c r="P136">
        <f t="shared" si="30"/>
        <v>20.763569299870067</v>
      </c>
      <c r="Q136">
        <f t="shared" si="31"/>
        <v>2.4122429569665527</v>
      </c>
      <c r="R136">
        <f t="shared" si="32"/>
        <v>0.57752034027398724</v>
      </c>
      <c r="S136">
        <f t="shared" si="33"/>
        <v>8.4676344189369495</v>
      </c>
      <c r="T136">
        <f t="shared" si="34"/>
        <v>0.57752034027398724</v>
      </c>
      <c r="U136">
        <f t="shared" si="35"/>
        <v>3</v>
      </c>
      <c r="V136" t="e">
        <f t="shared" si="36"/>
        <v>#N/A</v>
      </c>
      <c r="W136" t="e">
        <f t="shared" si="37"/>
        <v>#N/A</v>
      </c>
      <c r="X136">
        <f t="shared" si="38"/>
        <v>22.1</v>
      </c>
      <c r="Y136" t="e">
        <f t="shared" si="39"/>
        <v>#N/A</v>
      </c>
      <c r="Z136" t="e">
        <f t="shared" si="40"/>
        <v>#N/A</v>
      </c>
      <c r="AA136" t="e">
        <f t="shared" si="41"/>
        <v>#N/A</v>
      </c>
      <c r="AB136">
        <f t="shared" si="42"/>
        <v>10.3</v>
      </c>
      <c r="AC136" t="e">
        <f t="shared" si="43"/>
        <v>#N/A</v>
      </c>
      <c r="AD136">
        <v>3</v>
      </c>
      <c r="AE136">
        <v>24510120400</v>
      </c>
      <c r="AF136" t="s">
        <v>29</v>
      </c>
    </row>
    <row r="137" spans="3:32" x14ac:dyDescent="0.3">
      <c r="C137">
        <v>24510250303</v>
      </c>
      <c r="D137">
        <v>38750</v>
      </c>
      <c r="E137">
        <v>33.299999999999997</v>
      </c>
      <c r="F137">
        <v>33.799999999999997</v>
      </c>
      <c r="G137">
        <v>52.6</v>
      </c>
      <c r="H137">
        <v>5804.48573855</v>
      </c>
      <c r="I137">
        <v>13.5</v>
      </c>
      <c r="J137">
        <f t="shared" si="24"/>
        <v>-0.43651878059758564</v>
      </c>
      <c r="K137">
        <f t="shared" si="25"/>
        <v>0.14433061335860722</v>
      </c>
      <c r="L137">
        <f t="shared" si="26"/>
        <v>1.8913047216593541</v>
      </c>
      <c r="M137">
        <f t="shared" si="27"/>
        <v>0.76541703921253723</v>
      </c>
      <c r="N137">
        <f t="shared" si="28"/>
        <v>-0.88695175572425233</v>
      </c>
      <c r="O137">
        <f t="shared" si="29"/>
        <v>0.5548998978852312</v>
      </c>
      <c r="P137">
        <f t="shared" si="30"/>
        <v>35.314704093679005</v>
      </c>
      <c r="Q137">
        <f t="shared" si="31"/>
        <v>8.357458169508293</v>
      </c>
      <c r="R137">
        <f t="shared" si="32"/>
        <v>7.5792344072202562</v>
      </c>
      <c r="S137">
        <f t="shared" si="33"/>
        <v>8.9929354432867967</v>
      </c>
      <c r="T137">
        <f t="shared" si="34"/>
        <v>7.5792344072202562</v>
      </c>
      <c r="U137">
        <f t="shared" si="35"/>
        <v>3</v>
      </c>
      <c r="V137" t="e">
        <f t="shared" si="36"/>
        <v>#N/A</v>
      </c>
      <c r="W137" t="e">
        <f t="shared" si="37"/>
        <v>#N/A</v>
      </c>
      <c r="X137">
        <f t="shared" si="38"/>
        <v>33.299999999999997</v>
      </c>
      <c r="Y137" t="e">
        <f t="shared" si="39"/>
        <v>#N/A</v>
      </c>
      <c r="Z137" t="e">
        <f t="shared" si="40"/>
        <v>#N/A</v>
      </c>
      <c r="AA137" t="e">
        <f t="shared" si="41"/>
        <v>#N/A</v>
      </c>
      <c r="AB137">
        <f t="shared" si="42"/>
        <v>13.5</v>
      </c>
      <c r="AC137" t="e">
        <f t="shared" si="43"/>
        <v>#N/A</v>
      </c>
      <c r="AD137">
        <v>3</v>
      </c>
      <c r="AE137">
        <v>24510140300</v>
      </c>
      <c r="AF137" t="s">
        <v>29</v>
      </c>
    </row>
    <row r="138" spans="3:32" x14ac:dyDescent="0.3">
      <c r="C138">
        <v>24510120400</v>
      </c>
      <c r="D138">
        <v>38507</v>
      </c>
      <c r="E138">
        <v>37.6</v>
      </c>
      <c r="F138">
        <v>13.5</v>
      </c>
      <c r="G138">
        <v>39.700000000000003</v>
      </c>
      <c r="H138">
        <v>12319.384499899999</v>
      </c>
      <c r="I138">
        <v>8.3000000000000007</v>
      </c>
      <c r="J138">
        <f t="shared" si="24"/>
        <v>-0.44474351472162249</v>
      </c>
      <c r="K138">
        <f t="shared" si="25"/>
        <v>0.38694282305953132</v>
      </c>
      <c r="L138">
        <f t="shared" si="26"/>
        <v>-0.27386480219071913</v>
      </c>
      <c r="M138">
        <f t="shared" si="27"/>
        <v>0.20659805920491653</v>
      </c>
      <c r="N138">
        <f t="shared" si="28"/>
        <v>4.9332768834062783E-2</v>
      </c>
      <c r="O138">
        <f t="shared" si="29"/>
        <v>-0.28232890466845245</v>
      </c>
      <c r="P138">
        <f t="shared" si="30"/>
        <v>24.692554913152129</v>
      </c>
      <c r="Q138">
        <f t="shared" si="31"/>
        <v>1.2699052970148133</v>
      </c>
      <c r="R138">
        <f t="shared" si="32"/>
        <v>1.2368264685976622</v>
      </c>
      <c r="S138">
        <f t="shared" si="33"/>
        <v>5.6170235874266234</v>
      </c>
      <c r="T138">
        <f t="shared" si="34"/>
        <v>1.2368264685976622</v>
      </c>
      <c r="U138">
        <f t="shared" si="35"/>
        <v>3</v>
      </c>
      <c r="V138" t="e">
        <f t="shared" si="36"/>
        <v>#N/A</v>
      </c>
      <c r="W138" t="e">
        <f t="shared" si="37"/>
        <v>#N/A</v>
      </c>
      <c r="X138">
        <f t="shared" si="38"/>
        <v>37.6</v>
      </c>
      <c r="Y138" t="e">
        <f t="shared" si="39"/>
        <v>#N/A</v>
      </c>
      <c r="Z138" t="e">
        <f t="shared" si="40"/>
        <v>#N/A</v>
      </c>
      <c r="AA138" t="e">
        <f t="shared" si="41"/>
        <v>#N/A</v>
      </c>
      <c r="AB138">
        <f t="shared" si="42"/>
        <v>8.3000000000000007</v>
      </c>
      <c r="AC138" t="e">
        <f t="shared" si="43"/>
        <v>#N/A</v>
      </c>
      <c r="AD138">
        <v>3</v>
      </c>
      <c r="AE138">
        <v>24510250203</v>
      </c>
      <c r="AF138" t="s">
        <v>29</v>
      </c>
    </row>
    <row r="139" spans="3:32" x14ac:dyDescent="0.3">
      <c r="C139">
        <v>24510080800</v>
      </c>
      <c r="D139">
        <v>38304</v>
      </c>
      <c r="E139">
        <v>41.6</v>
      </c>
      <c r="F139">
        <v>20.6</v>
      </c>
      <c r="G139">
        <v>5.4</v>
      </c>
      <c r="H139">
        <v>10132.088903</v>
      </c>
      <c r="I139">
        <v>16.399999999999999</v>
      </c>
      <c r="J139">
        <f t="shared" si="24"/>
        <v>-0.45161438314622937</v>
      </c>
      <c r="K139">
        <f t="shared" si="25"/>
        <v>0.61262859952550708</v>
      </c>
      <c r="L139">
        <f t="shared" si="26"/>
        <v>0.48341123817063686</v>
      </c>
      <c r="M139">
        <f t="shared" si="27"/>
        <v>-1.2792539574044941</v>
      </c>
      <c r="N139">
        <f t="shared" si="28"/>
        <v>-0.2650130242520059</v>
      </c>
      <c r="O139">
        <f t="shared" si="29"/>
        <v>1.0218159608478623</v>
      </c>
      <c r="P139">
        <f t="shared" si="30"/>
        <v>34.89276413898483</v>
      </c>
      <c r="Q139">
        <f t="shared" si="31"/>
        <v>7.7538477578255875</v>
      </c>
      <c r="R139">
        <f t="shared" si="32"/>
        <v>5.2355570916156609</v>
      </c>
      <c r="S139">
        <f t="shared" si="33"/>
        <v>1.5379908727423504</v>
      </c>
      <c r="T139">
        <f t="shared" si="34"/>
        <v>1.5379908727423504</v>
      </c>
      <c r="U139">
        <f t="shared" si="35"/>
        <v>4</v>
      </c>
      <c r="V139" t="e">
        <f t="shared" si="36"/>
        <v>#N/A</v>
      </c>
      <c r="W139" t="e">
        <f t="shared" si="37"/>
        <v>#N/A</v>
      </c>
      <c r="X139" t="e">
        <f t="shared" si="38"/>
        <v>#N/A</v>
      </c>
      <c r="Y139">
        <f t="shared" si="39"/>
        <v>41.6</v>
      </c>
      <c r="Z139" t="e">
        <f t="shared" si="40"/>
        <v>#N/A</v>
      </c>
      <c r="AA139" t="e">
        <f t="shared" si="41"/>
        <v>#N/A</v>
      </c>
      <c r="AB139" t="e">
        <f t="shared" si="42"/>
        <v>#N/A</v>
      </c>
      <c r="AC139">
        <f t="shared" si="43"/>
        <v>16.399999999999999</v>
      </c>
      <c r="AD139">
        <v>3</v>
      </c>
      <c r="AE139">
        <v>24510280404</v>
      </c>
      <c r="AF139" t="s">
        <v>29</v>
      </c>
    </row>
    <row r="140" spans="3:32" x14ac:dyDescent="0.3">
      <c r="C140">
        <v>24510150300</v>
      </c>
      <c r="D140">
        <v>38194</v>
      </c>
      <c r="E140">
        <v>23.6</v>
      </c>
      <c r="F140">
        <v>21.7</v>
      </c>
      <c r="G140">
        <v>6.2</v>
      </c>
      <c r="H140">
        <v>16079.4237882</v>
      </c>
      <c r="I140">
        <v>13.4</v>
      </c>
      <c r="J140">
        <f t="shared" si="24"/>
        <v>-0.4553375138196617</v>
      </c>
      <c r="K140">
        <f t="shared" si="25"/>
        <v>-0.40295739457138358</v>
      </c>
      <c r="L140">
        <f t="shared" si="26"/>
        <v>0.60073569512802971</v>
      </c>
      <c r="M140">
        <f t="shared" si="27"/>
        <v>-1.2445985167838662</v>
      </c>
      <c r="N140">
        <f t="shared" si="28"/>
        <v>0.589704419465369</v>
      </c>
      <c r="O140">
        <f t="shared" si="29"/>
        <v>0.53879934398996809</v>
      </c>
      <c r="P140">
        <f t="shared" si="30"/>
        <v>32.189119246694339</v>
      </c>
      <c r="Q140">
        <f t="shared" si="31"/>
        <v>7.8069512174419708</v>
      </c>
      <c r="R140">
        <f t="shared" si="32"/>
        <v>5.2967972908954977</v>
      </c>
      <c r="S140">
        <f t="shared" si="33"/>
        <v>2.6665564433513436</v>
      </c>
      <c r="T140">
        <f t="shared" si="34"/>
        <v>2.6665564433513436</v>
      </c>
      <c r="U140">
        <f t="shared" si="35"/>
        <v>4</v>
      </c>
      <c r="V140" t="e">
        <f t="shared" si="36"/>
        <v>#N/A</v>
      </c>
      <c r="W140" t="e">
        <f t="shared" si="37"/>
        <v>#N/A</v>
      </c>
      <c r="X140" t="e">
        <f t="shared" si="38"/>
        <v>#N/A</v>
      </c>
      <c r="Y140">
        <f t="shared" si="39"/>
        <v>23.6</v>
      </c>
      <c r="Z140" t="e">
        <f t="shared" si="40"/>
        <v>#N/A</v>
      </c>
      <c r="AA140" t="e">
        <f t="shared" si="41"/>
        <v>#N/A</v>
      </c>
      <c r="AB140" t="e">
        <f t="shared" si="42"/>
        <v>#N/A</v>
      </c>
      <c r="AC140">
        <f t="shared" si="43"/>
        <v>13.4</v>
      </c>
      <c r="AD140">
        <v>3</v>
      </c>
      <c r="AE140">
        <v>24510271002</v>
      </c>
      <c r="AF140" t="s">
        <v>29</v>
      </c>
    </row>
    <row r="141" spans="3:32" x14ac:dyDescent="0.3">
      <c r="C141">
        <v>24510140300</v>
      </c>
      <c r="D141">
        <v>38194</v>
      </c>
      <c r="E141">
        <v>43.6</v>
      </c>
      <c r="F141">
        <v>18.399999999999999</v>
      </c>
      <c r="G141">
        <v>18.2</v>
      </c>
      <c r="H141">
        <v>15465.694398400001</v>
      </c>
      <c r="I141">
        <v>4.9000000000000004</v>
      </c>
      <c r="J141">
        <f t="shared" si="24"/>
        <v>-0.4553375138196617</v>
      </c>
      <c r="K141">
        <f t="shared" si="25"/>
        <v>0.7254714877584949</v>
      </c>
      <c r="L141">
        <f t="shared" si="26"/>
        <v>0.24876232425585024</v>
      </c>
      <c r="M141">
        <f t="shared" si="27"/>
        <v>-0.7247669074744516</v>
      </c>
      <c r="N141">
        <f t="shared" si="28"/>
        <v>0.50150269124430225</v>
      </c>
      <c r="O141">
        <f t="shared" si="29"/>
        <v>-0.82974773710739957</v>
      </c>
      <c r="P141">
        <f t="shared" si="30"/>
        <v>29.400915022483648</v>
      </c>
      <c r="Q141">
        <f t="shared" si="31"/>
        <v>4.7049876193385458</v>
      </c>
      <c r="R141">
        <f t="shared" si="32"/>
        <v>4.262147784237051</v>
      </c>
      <c r="S141">
        <f t="shared" si="33"/>
        <v>4.4509523606320034</v>
      </c>
      <c r="T141">
        <f t="shared" si="34"/>
        <v>4.262147784237051</v>
      </c>
      <c r="U141">
        <f t="shared" si="35"/>
        <v>3</v>
      </c>
      <c r="V141" t="e">
        <f t="shared" si="36"/>
        <v>#N/A</v>
      </c>
      <c r="W141" t="e">
        <f t="shared" si="37"/>
        <v>#N/A</v>
      </c>
      <c r="X141">
        <f t="shared" si="38"/>
        <v>43.6</v>
      </c>
      <c r="Y141" t="e">
        <f t="shared" si="39"/>
        <v>#N/A</v>
      </c>
      <c r="Z141" t="e">
        <f t="shared" si="40"/>
        <v>#N/A</v>
      </c>
      <c r="AA141" t="e">
        <f t="shared" si="41"/>
        <v>#N/A</v>
      </c>
      <c r="AB141">
        <f t="shared" si="42"/>
        <v>4.9000000000000004</v>
      </c>
      <c r="AC141" t="e">
        <f t="shared" si="43"/>
        <v>#N/A</v>
      </c>
      <c r="AD141">
        <v>3</v>
      </c>
      <c r="AE141">
        <v>24510280301</v>
      </c>
      <c r="AF141" t="s">
        <v>29</v>
      </c>
    </row>
    <row r="142" spans="3:32" x14ac:dyDescent="0.3">
      <c r="C142">
        <v>24510250203</v>
      </c>
      <c r="D142">
        <v>37639</v>
      </c>
      <c r="E142">
        <v>34</v>
      </c>
      <c r="F142">
        <v>13.7</v>
      </c>
      <c r="G142">
        <v>16.399999999999999</v>
      </c>
      <c r="H142">
        <v>5660.9066427300004</v>
      </c>
      <c r="I142">
        <v>5.6</v>
      </c>
      <c r="J142">
        <f t="shared" si="24"/>
        <v>-0.47412240039925202</v>
      </c>
      <c r="K142">
        <f t="shared" si="25"/>
        <v>0.18382562424015314</v>
      </c>
      <c r="L142">
        <f t="shared" si="26"/>
        <v>-0.25253308274392045</v>
      </c>
      <c r="M142">
        <f t="shared" si="27"/>
        <v>-0.80274164887086386</v>
      </c>
      <c r="N142">
        <f t="shared" si="28"/>
        <v>-0.90758613399945443</v>
      </c>
      <c r="O142">
        <f t="shared" si="29"/>
        <v>-0.71704385984055763</v>
      </c>
      <c r="P142">
        <f t="shared" si="30"/>
        <v>22.768978665017165</v>
      </c>
      <c r="Q142">
        <f t="shared" si="31"/>
        <v>2.9627545545062803</v>
      </c>
      <c r="R142">
        <f t="shared" si="32"/>
        <v>1.3495658695573471</v>
      </c>
      <c r="S142">
        <f t="shared" si="33"/>
        <v>8.217979877368947</v>
      </c>
      <c r="T142">
        <f t="shared" si="34"/>
        <v>1.3495658695573471</v>
      </c>
      <c r="U142">
        <f t="shared" si="35"/>
        <v>3</v>
      </c>
      <c r="V142" t="e">
        <f t="shared" si="36"/>
        <v>#N/A</v>
      </c>
      <c r="W142" t="e">
        <f t="shared" si="37"/>
        <v>#N/A</v>
      </c>
      <c r="X142">
        <f t="shared" si="38"/>
        <v>34</v>
      </c>
      <c r="Y142" t="e">
        <f t="shared" si="39"/>
        <v>#N/A</v>
      </c>
      <c r="Z142" t="e">
        <f t="shared" si="40"/>
        <v>#N/A</v>
      </c>
      <c r="AA142" t="e">
        <f t="shared" si="41"/>
        <v>#N/A</v>
      </c>
      <c r="AB142">
        <f t="shared" si="42"/>
        <v>5.6</v>
      </c>
      <c r="AC142" t="e">
        <f t="shared" si="43"/>
        <v>#N/A</v>
      </c>
      <c r="AD142">
        <v>3</v>
      </c>
      <c r="AE142">
        <v>24510270701</v>
      </c>
      <c r="AF142" t="s">
        <v>29</v>
      </c>
    </row>
    <row r="143" spans="3:32" x14ac:dyDescent="0.3">
      <c r="C143">
        <v>24510080301</v>
      </c>
      <c r="D143">
        <v>37574</v>
      </c>
      <c r="E143">
        <v>42.5</v>
      </c>
      <c r="F143">
        <v>27.5</v>
      </c>
      <c r="G143">
        <v>7.8</v>
      </c>
      <c r="H143">
        <v>20094.494262799999</v>
      </c>
      <c r="I143">
        <v>22.1</v>
      </c>
      <c r="J143">
        <f t="shared" si="24"/>
        <v>-0.47632243216082565</v>
      </c>
      <c r="K143">
        <f t="shared" si="25"/>
        <v>0.66340789923035148</v>
      </c>
      <c r="L143">
        <f t="shared" si="26"/>
        <v>1.2193555590851937</v>
      </c>
      <c r="M143">
        <f t="shared" si="27"/>
        <v>-1.175287635542611</v>
      </c>
      <c r="N143">
        <f t="shared" si="28"/>
        <v>1.1667277145441719</v>
      </c>
      <c r="O143">
        <f t="shared" si="29"/>
        <v>1.9395475328778622</v>
      </c>
      <c r="P143">
        <f t="shared" si="30"/>
        <v>49.266461868012939</v>
      </c>
      <c r="Q143">
        <f t="shared" si="31"/>
        <v>15.894345087298412</v>
      </c>
      <c r="R143">
        <f t="shared" si="32"/>
        <v>13.634677942007471</v>
      </c>
      <c r="S143">
        <f t="shared" si="33"/>
        <v>1.2401610305350896</v>
      </c>
      <c r="T143">
        <f t="shared" si="34"/>
        <v>1.2401610305350896</v>
      </c>
      <c r="U143">
        <f t="shared" si="35"/>
        <v>4</v>
      </c>
      <c r="V143" t="e">
        <f t="shared" si="36"/>
        <v>#N/A</v>
      </c>
      <c r="W143" t="e">
        <f t="shared" si="37"/>
        <v>#N/A</v>
      </c>
      <c r="X143" t="e">
        <f t="shared" si="38"/>
        <v>#N/A</v>
      </c>
      <c r="Y143">
        <f t="shared" si="39"/>
        <v>42.5</v>
      </c>
      <c r="Z143" t="e">
        <f t="shared" si="40"/>
        <v>#N/A</v>
      </c>
      <c r="AA143" t="e">
        <f t="shared" si="41"/>
        <v>#N/A</v>
      </c>
      <c r="AB143" t="e">
        <f t="shared" si="42"/>
        <v>#N/A</v>
      </c>
      <c r="AC143">
        <f t="shared" si="43"/>
        <v>22.1</v>
      </c>
      <c r="AD143">
        <v>3</v>
      </c>
      <c r="AE143">
        <v>24510150800</v>
      </c>
      <c r="AF143" t="s">
        <v>29</v>
      </c>
    </row>
    <row r="144" spans="3:32" x14ac:dyDescent="0.3">
      <c r="C144">
        <v>24510280404</v>
      </c>
      <c r="D144">
        <v>37292</v>
      </c>
      <c r="E144">
        <v>38.9</v>
      </c>
      <c r="F144">
        <v>19.8</v>
      </c>
      <c r="G144">
        <v>38.6</v>
      </c>
      <c r="H144">
        <v>6901.0654490099996</v>
      </c>
      <c r="I144">
        <v>9.6</v>
      </c>
      <c r="J144">
        <f t="shared" si="24"/>
        <v>-0.48586718534180667</v>
      </c>
      <c r="K144">
        <f t="shared" si="25"/>
        <v>0.46029070041097331</v>
      </c>
      <c r="L144">
        <f t="shared" si="26"/>
        <v>0.39808436038344175</v>
      </c>
      <c r="M144">
        <f t="shared" si="27"/>
        <v>0.15894682835155347</v>
      </c>
      <c r="N144">
        <f t="shared" si="28"/>
        <v>-0.72935750131475119</v>
      </c>
      <c r="O144">
        <f t="shared" si="29"/>
        <v>-7.3021704030031706E-2</v>
      </c>
      <c r="P144">
        <f t="shared" si="30"/>
        <v>26.527390451225507</v>
      </c>
      <c r="Q144">
        <f t="shared" si="31"/>
        <v>2.305877179253407</v>
      </c>
      <c r="R144">
        <f t="shared" si="32"/>
        <v>1.6173275505999698</v>
      </c>
      <c r="S144">
        <f t="shared" si="33"/>
        <v>5.8520393254230925</v>
      </c>
      <c r="T144">
        <f t="shared" si="34"/>
        <v>1.6173275505999698</v>
      </c>
      <c r="U144">
        <f t="shared" si="35"/>
        <v>3</v>
      </c>
      <c r="V144" t="e">
        <f t="shared" si="36"/>
        <v>#N/A</v>
      </c>
      <c r="W144" t="e">
        <f t="shared" si="37"/>
        <v>#N/A</v>
      </c>
      <c r="X144">
        <f t="shared" si="38"/>
        <v>38.9</v>
      </c>
      <c r="Y144" t="e">
        <f t="shared" si="39"/>
        <v>#N/A</v>
      </c>
      <c r="Z144" t="e">
        <f t="shared" si="40"/>
        <v>#N/A</v>
      </c>
      <c r="AA144" t="e">
        <f t="shared" si="41"/>
        <v>#N/A</v>
      </c>
      <c r="AB144">
        <f t="shared" si="42"/>
        <v>9.6</v>
      </c>
      <c r="AC144" t="e">
        <f t="shared" si="43"/>
        <v>#N/A</v>
      </c>
      <c r="AD144">
        <v>3</v>
      </c>
      <c r="AE144">
        <v>24510250500</v>
      </c>
      <c r="AF144" t="s">
        <v>29</v>
      </c>
    </row>
    <row r="145" spans="3:32" x14ac:dyDescent="0.3">
      <c r="C145">
        <v>24510180300</v>
      </c>
      <c r="D145">
        <v>37273</v>
      </c>
      <c r="E145">
        <v>30.1</v>
      </c>
      <c r="F145">
        <v>9</v>
      </c>
      <c r="G145">
        <v>53.5</v>
      </c>
      <c r="H145">
        <v>17076.661597599999</v>
      </c>
      <c r="I145">
        <v>4.5999999999999996</v>
      </c>
      <c r="J145">
        <f t="shared" si="24"/>
        <v>-0.48651027154903592</v>
      </c>
      <c r="K145">
        <f t="shared" si="25"/>
        <v>-3.6218007814173094E-2</v>
      </c>
      <c r="L145">
        <f t="shared" si="26"/>
        <v>-0.7538284897436911</v>
      </c>
      <c r="M145">
        <f t="shared" si="27"/>
        <v>0.80440440991074336</v>
      </c>
      <c r="N145">
        <f t="shared" si="28"/>
        <v>0.73302181585913517</v>
      </c>
      <c r="O145">
        <f t="shared" si="29"/>
        <v>-0.87804939879318911</v>
      </c>
      <c r="P145">
        <f t="shared" si="30"/>
        <v>23.985781396708571</v>
      </c>
      <c r="Q145">
        <f t="shared" si="31"/>
        <v>2.4028080273093542</v>
      </c>
      <c r="R145">
        <f t="shared" si="32"/>
        <v>3.431871705782132</v>
      </c>
      <c r="S145">
        <f t="shared" si="33"/>
        <v>10.812572518230905</v>
      </c>
      <c r="T145">
        <f t="shared" si="34"/>
        <v>2.4028080273093542</v>
      </c>
      <c r="U145">
        <f t="shared" si="35"/>
        <v>2</v>
      </c>
      <c r="V145" t="e">
        <f t="shared" si="36"/>
        <v>#N/A</v>
      </c>
      <c r="W145">
        <f t="shared" si="37"/>
        <v>30.1</v>
      </c>
      <c r="X145" t="e">
        <f t="shared" si="38"/>
        <v>#N/A</v>
      </c>
      <c r="Y145" t="e">
        <f t="shared" si="39"/>
        <v>#N/A</v>
      </c>
      <c r="Z145" t="e">
        <f t="shared" si="40"/>
        <v>#N/A</v>
      </c>
      <c r="AA145">
        <f t="shared" si="41"/>
        <v>4.5999999999999996</v>
      </c>
      <c r="AB145" t="e">
        <f t="shared" si="42"/>
        <v>#N/A</v>
      </c>
      <c r="AC145" t="e">
        <f t="shared" si="43"/>
        <v>#N/A</v>
      </c>
      <c r="AD145">
        <v>3</v>
      </c>
      <c r="AE145">
        <v>24510260201</v>
      </c>
      <c r="AF145" t="s">
        <v>29</v>
      </c>
    </row>
    <row r="146" spans="3:32" x14ac:dyDescent="0.3">
      <c r="C146">
        <v>24510271002</v>
      </c>
      <c r="D146">
        <v>37232</v>
      </c>
      <c r="E146">
        <v>19.7</v>
      </c>
      <c r="F146">
        <v>13.7</v>
      </c>
      <c r="G146">
        <v>13.4</v>
      </c>
      <c r="H146">
        <v>11198.7424452</v>
      </c>
      <c r="I146">
        <v>16.7</v>
      </c>
      <c r="J146">
        <f t="shared" si="24"/>
        <v>-0.48789798389095157</v>
      </c>
      <c r="K146">
        <f t="shared" si="25"/>
        <v>-0.62300102662571</v>
      </c>
      <c r="L146">
        <f t="shared" si="26"/>
        <v>-0.25253308274392045</v>
      </c>
      <c r="M146">
        <f t="shared" si="27"/>
        <v>-0.93269955119821757</v>
      </c>
      <c r="N146">
        <f t="shared" si="28"/>
        <v>-0.11171959004671007</v>
      </c>
      <c r="O146">
        <f t="shared" si="29"/>
        <v>1.0701176225336517</v>
      </c>
      <c r="P146">
        <f t="shared" si="30"/>
        <v>28.277606754932656</v>
      </c>
      <c r="Q146">
        <f t="shared" si="31"/>
        <v>5.8856760754794255</v>
      </c>
      <c r="R146">
        <f t="shared" si="32"/>
        <v>3.0408727665913036</v>
      </c>
      <c r="S146">
        <f t="shared" si="33"/>
        <v>4.6308207745021726</v>
      </c>
      <c r="T146">
        <f t="shared" si="34"/>
        <v>3.0408727665913036</v>
      </c>
      <c r="U146">
        <f t="shared" si="35"/>
        <v>3</v>
      </c>
      <c r="V146" t="e">
        <f t="shared" si="36"/>
        <v>#N/A</v>
      </c>
      <c r="W146" t="e">
        <f t="shared" si="37"/>
        <v>#N/A</v>
      </c>
      <c r="X146">
        <f t="shared" si="38"/>
        <v>19.7</v>
      </c>
      <c r="Y146" t="e">
        <f t="shared" si="39"/>
        <v>#N/A</v>
      </c>
      <c r="Z146" t="e">
        <f t="shared" si="40"/>
        <v>#N/A</v>
      </c>
      <c r="AA146" t="e">
        <f t="shared" si="41"/>
        <v>#N/A</v>
      </c>
      <c r="AB146">
        <f t="shared" si="42"/>
        <v>16.7</v>
      </c>
      <c r="AC146" t="e">
        <f t="shared" si="43"/>
        <v>#N/A</v>
      </c>
      <c r="AD146">
        <v>3</v>
      </c>
      <c r="AE146">
        <v>24510260401</v>
      </c>
      <c r="AF146" t="s">
        <v>29</v>
      </c>
    </row>
    <row r="147" spans="3:32" x14ac:dyDescent="0.3">
      <c r="C147">
        <v>24510280301</v>
      </c>
      <c r="D147">
        <v>37163</v>
      </c>
      <c r="E147">
        <v>34.1</v>
      </c>
      <c r="F147">
        <v>8.9</v>
      </c>
      <c r="G147">
        <v>23.3</v>
      </c>
      <c r="H147">
        <v>3282.2967273099998</v>
      </c>
      <c r="I147">
        <v>3.5</v>
      </c>
      <c r="J147">
        <f t="shared" ref="J147:J210" si="44">STANDARDIZE(D147,D$15,D$16)</f>
        <v>-0.49023340222246825</v>
      </c>
      <c r="K147">
        <f t="shared" ref="K147:K210" si="45">STANDARDIZE(E147,E$15,E$16)</f>
        <v>0.18946776865180262</v>
      </c>
      <c r="L147">
        <f t="shared" ref="L147:L210" si="46">STANDARDIZE(F147,F$15,F$16)</f>
        <v>-0.76449434946709049</v>
      </c>
      <c r="M147">
        <f t="shared" ref="M147:M210" si="47">STANDARDIZE(G147,G$15,G$16)</f>
        <v>-0.5038384735179503</v>
      </c>
      <c r="N147">
        <f t="shared" ref="N147:N210" si="48">STANDARDIZE(H147,H$15,H$16)</f>
        <v>-1.2494265424768418</v>
      </c>
      <c r="O147">
        <f t="shared" ref="O147:O210" si="49">STANDARDIZE(I147,I$15,I$16)</f>
        <v>-1.0551554916410837</v>
      </c>
      <c r="P147">
        <f t="shared" ref="P147:P210" si="50">SUMXMY2($E$6:$J$6,J147:O147)</f>
        <v>20.618504304968585</v>
      </c>
      <c r="Q147">
        <f t="shared" ref="Q147:Q210" si="51">SUMXMY2($E$7:$J$7,J147:O147)</f>
        <v>2.8025473383057555</v>
      </c>
      <c r="R147">
        <f t="shared" ref="R147:R210" si="52">SUMXMY2($E$8:$J$8,J147:O147)</f>
        <v>1.5910789859169601</v>
      </c>
      <c r="S147">
        <f t="shared" ref="S147:S210" si="53">SUMXMY2($E$9:$J$9,J147:O147)</f>
        <v>12.325506373155406</v>
      </c>
      <c r="T147">
        <f t="shared" ref="T147:T210" si="54">MIN(P147:S147)</f>
        <v>1.5910789859169601</v>
      </c>
      <c r="U147">
        <f t="shared" ref="U147:U210" si="55">MATCH(T147,P147:S147,0)</f>
        <v>3</v>
      </c>
      <c r="V147" t="e">
        <f t="shared" ref="V147:V210" si="56" xml:space="preserve"> IF(U147=1,E147,#N/A)</f>
        <v>#N/A</v>
      </c>
      <c r="W147" t="e">
        <f t="shared" ref="W147:W210" si="57">IF(U147=2,E147,#N/A)</f>
        <v>#N/A</v>
      </c>
      <c r="X147">
        <f t="shared" ref="X147:X210" si="58">IF(U147=3,E147,#N/A)</f>
        <v>34.1</v>
      </c>
      <c r="Y147" t="e">
        <f t="shared" ref="Y147:Y210" si="59">IF(U147=4,E147,#N/A)</f>
        <v>#N/A</v>
      </c>
      <c r="Z147" t="e">
        <f t="shared" ref="Z147:Z210" si="60">IF(U147=1,I147,#N/A)</f>
        <v>#N/A</v>
      </c>
      <c r="AA147" t="e">
        <f t="shared" ref="AA147:AA210" si="61">IF(U147=2,I147,#N/A)</f>
        <v>#N/A</v>
      </c>
      <c r="AB147">
        <f t="shared" ref="AB147:AB210" si="62">IF(U147=3,I147,#N/A)</f>
        <v>3.5</v>
      </c>
      <c r="AC147" t="e">
        <f t="shared" ref="AC147:AC210" si="63">IF(U147=4,I147,#N/A)</f>
        <v>#N/A</v>
      </c>
      <c r="AD147">
        <v>3</v>
      </c>
      <c r="AE147">
        <v>24510250207</v>
      </c>
      <c r="AF147" t="s">
        <v>29</v>
      </c>
    </row>
    <row r="148" spans="3:32" x14ac:dyDescent="0.3">
      <c r="C148">
        <v>24510270701</v>
      </c>
      <c r="D148">
        <v>36994</v>
      </c>
      <c r="E148">
        <v>30</v>
      </c>
      <c r="F148">
        <v>5.6</v>
      </c>
      <c r="G148">
        <v>16.399999999999999</v>
      </c>
      <c r="H148">
        <v>17237.237237199999</v>
      </c>
      <c r="I148">
        <v>9.9</v>
      </c>
      <c r="J148">
        <f t="shared" si="44"/>
        <v>-0.49595348480255969</v>
      </c>
      <c r="K148">
        <f t="shared" si="45"/>
        <v>-4.1860152225822567E-2</v>
      </c>
      <c r="L148">
        <f t="shared" si="46"/>
        <v>-1.1164677203392699</v>
      </c>
      <c r="M148">
        <f t="shared" si="47"/>
        <v>-0.80274164887086386</v>
      </c>
      <c r="N148">
        <f t="shared" si="48"/>
        <v>0.75609884159443286</v>
      </c>
      <c r="O148">
        <f t="shared" si="49"/>
        <v>-2.4720042344242139E-2</v>
      </c>
      <c r="P148">
        <f t="shared" si="50"/>
        <v>26.44178737458579</v>
      </c>
      <c r="Q148">
        <f t="shared" si="51"/>
        <v>4.4021667792741894</v>
      </c>
      <c r="R148">
        <f t="shared" si="52"/>
        <v>3.2176602375180883</v>
      </c>
      <c r="S148">
        <f t="shared" si="53"/>
        <v>5.8685637401603437</v>
      </c>
      <c r="T148">
        <f t="shared" si="54"/>
        <v>3.2176602375180883</v>
      </c>
      <c r="U148">
        <f t="shared" si="55"/>
        <v>3</v>
      </c>
      <c r="V148" t="e">
        <f t="shared" si="56"/>
        <v>#N/A</v>
      </c>
      <c r="W148" t="e">
        <f t="shared" si="57"/>
        <v>#N/A</v>
      </c>
      <c r="X148">
        <f t="shared" si="58"/>
        <v>30</v>
      </c>
      <c r="Y148" t="e">
        <f t="shared" si="59"/>
        <v>#N/A</v>
      </c>
      <c r="Z148" t="e">
        <f t="shared" si="60"/>
        <v>#N/A</v>
      </c>
      <c r="AA148" t="e">
        <f t="shared" si="61"/>
        <v>#N/A</v>
      </c>
      <c r="AB148">
        <f t="shared" si="62"/>
        <v>9.9</v>
      </c>
      <c r="AC148" t="e">
        <f t="shared" si="63"/>
        <v>#N/A</v>
      </c>
      <c r="AD148">
        <v>3</v>
      </c>
      <c r="AE148">
        <v>24510260403</v>
      </c>
      <c r="AF148" t="s">
        <v>29</v>
      </c>
    </row>
    <row r="149" spans="3:32" x14ac:dyDescent="0.3">
      <c r="C149">
        <v>24510150800</v>
      </c>
      <c r="D149">
        <v>36853</v>
      </c>
      <c r="E149">
        <v>33</v>
      </c>
      <c r="F149">
        <v>9.9</v>
      </c>
      <c r="G149">
        <v>10.8</v>
      </c>
      <c r="H149">
        <v>10031.1171287</v>
      </c>
      <c r="I149">
        <v>14.5</v>
      </c>
      <c r="J149">
        <f t="shared" si="44"/>
        <v>-0.5007258613930502</v>
      </c>
      <c r="K149">
        <f t="shared" si="45"/>
        <v>0.1274041801236592</v>
      </c>
      <c r="L149">
        <f t="shared" si="46"/>
        <v>-0.65783575223309665</v>
      </c>
      <c r="M149">
        <f t="shared" si="47"/>
        <v>-1.0453297332152574</v>
      </c>
      <c r="N149">
        <f t="shared" si="48"/>
        <v>-0.2795241184619634</v>
      </c>
      <c r="O149">
        <f t="shared" si="49"/>
        <v>0.71590543683786267</v>
      </c>
      <c r="P149">
        <f t="shared" si="50"/>
        <v>27.726604135671458</v>
      </c>
      <c r="Q149">
        <f t="shared" si="51"/>
        <v>4.5672871266253132</v>
      </c>
      <c r="R149">
        <f t="shared" si="52"/>
        <v>2.245345156928725</v>
      </c>
      <c r="S149">
        <f t="shared" si="53"/>
        <v>4.0721223508321716</v>
      </c>
      <c r="T149">
        <f t="shared" si="54"/>
        <v>2.245345156928725</v>
      </c>
      <c r="U149">
        <f t="shared" si="55"/>
        <v>3</v>
      </c>
      <c r="V149" t="e">
        <f t="shared" si="56"/>
        <v>#N/A</v>
      </c>
      <c r="W149" t="e">
        <f t="shared" si="57"/>
        <v>#N/A</v>
      </c>
      <c r="X149">
        <f t="shared" si="58"/>
        <v>33</v>
      </c>
      <c r="Y149" t="e">
        <f t="shared" si="59"/>
        <v>#N/A</v>
      </c>
      <c r="Z149" t="e">
        <f t="shared" si="60"/>
        <v>#N/A</v>
      </c>
      <c r="AA149" t="e">
        <f t="shared" si="61"/>
        <v>#N/A</v>
      </c>
      <c r="AB149">
        <f t="shared" si="62"/>
        <v>14.5</v>
      </c>
      <c r="AC149" t="e">
        <f t="shared" si="63"/>
        <v>#N/A</v>
      </c>
      <c r="AD149">
        <v>3</v>
      </c>
      <c r="AE149">
        <v>24510200600</v>
      </c>
      <c r="AF149" t="s">
        <v>29</v>
      </c>
    </row>
    <row r="150" spans="3:32" x14ac:dyDescent="0.3">
      <c r="C150">
        <v>24510250500</v>
      </c>
      <c r="D150">
        <v>36684</v>
      </c>
      <c r="E150">
        <v>35.1</v>
      </c>
      <c r="F150">
        <v>29.4</v>
      </c>
      <c r="G150">
        <v>66.599999999999994</v>
      </c>
      <c r="H150">
        <v>1642.1899870899999</v>
      </c>
      <c r="I150">
        <v>12.6</v>
      </c>
      <c r="J150">
        <f t="shared" si="44"/>
        <v>-0.50644594397314169</v>
      </c>
      <c r="K150">
        <f t="shared" si="45"/>
        <v>0.24588921276829653</v>
      </c>
      <c r="L150">
        <f t="shared" si="46"/>
        <v>1.4220068938297818</v>
      </c>
      <c r="M150">
        <f t="shared" si="47"/>
        <v>1.3718872500735209</v>
      </c>
      <c r="N150">
        <f t="shared" si="48"/>
        <v>-1.4851334376632785</v>
      </c>
      <c r="O150">
        <f t="shared" si="49"/>
        <v>0.40999491282786277</v>
      </c>
      <c r="P150">
        <f t="shared" si="50"/>
        <v>33.325450649446822</v>
      </c>
      <c r="Q150">
        <f t="shared" si="51"/>
        <v>7.4797883680124757</v>
      </c>
      <c r="R150">
        <f t="shared" si="52"/>
        <v>7.215281624056515</v>
      </c>
      <c r="S150">
        <f t="shared" si="53"/>
        <v>13.042310116020527</v>
      </c>
      <c r="T150">
        <f t="shared" si="54"/>
        <v>7.215281624056515</v>
      </c>
      <c r="U150">
        <f t="shared" si="55"/>
        <v>3</v>
      </c>
      <c r="V150" t="e">
        <f t="shared" si="56"/>
        <v>#N/A</v>
      </c>
      <c r="W150" t="e">
        <f t="shared" si="57"/>
        <v>#N/A</v>
      </c>
      <c r="X150">
        <f t="shared" si="58"/>
        <v>35.1</v>
      </c>
      <c r="Y150" t="e">
        <f t="shared" si="59"/>
        <v>#N/A</v>
      </c>
      <c r="Z150" t="e">
        <f t="shared" si="60"/>
        <v>#N/A</v>
      </c>
      <c r="AA150" t="e">
        <f t="shared" si="61"/>
        <v>#N/A</v>
      </c>
      <c r="AB150">
        <f t="shared" si="62"/>
        <v>12.6</v>
      </c>
      <c r="AC150" t="e">
        <f t="shared" si="63"/>
        <v>#N/A</v>
      </c>
      <c r="AD150">
        <v>3</v>
      </c>
      <c r="AE150">
        <v>24510130400</v>
      </c>
      <c r="AF150" t="s">
        <v>29</v>
      </c>
    </row>
    <row r="151" spans="3:32" x14ac:dyDescent="0.3">
      <c r="C151">
        <v>24510120202</v>
      </c>
      <c r="D151">
        <v>36435</v>
      </c>
      <c r="E151">
        <v>41.1</v>
      </c>
      <c r="F151">
        <v>5</v>
      </c>
      <c r="G151">
        <v>65.3</v>
      </c>
      <c r="H151">
        <v>16406.579502299999</v>
      </c>
      <c r="I151">
        <v>7.1</v>
      </c>
      <c r="J151">
        <f t="shared" si="44"/>
        <v>-0.514873757952093</v>
      </c>
      <c r="K151">
        <f t="shared" si="45"/>
        <v>0.58441787746726004</v>
      </c>
      <c r="L151">
        <f t="shared" si="46"/>
        <v>-1.1804628786796663</v>
      </c>
      <c r="M151">
        <f t="shared" si="47"/>
        <v>1.3155721590650009</v>
      </c>
      <c r="N151">
        <f t="shared" si="48"/>
        <v>0.63672139447192777</v>
      </c>
      <c r="O151">
        <f t="shared" si="49"/>
        <v>-0.47553555141161041</v>
      </c>
      <c r="P151">
        <f t="shared" si="50"/>
        <v>27.079168038675601</v>
      </c>
      <c r="Q151">
        <f t="shared" si="51"/>
        <v>3.0033250737120838</v>
      </c>
      <c r="R151">
        <f t="shared" si="52"/>
        <v>4.8052274676208402</v>
      </c>
      <c r="S151">
        <f t="shared" si="53"/>
        <v>11.925414508295191</v>
      </c>
      <c r="T151">
        <f t="shared" si="54"/>
        <v>3.0033250737120838</v>
      </c>
      <c r="U151">
        <f t="shared" si="55"/>
        <v>2</v>
      </c>
      <c r="V151" t="e">
        <f t="shared" si="56"/>
        <v>#N/A</v>
      </c>
      <c r="W151">
        <f t="shared" si="57"/>
        <v>41.1</v>
      </c>
      <c r="X151" t="e">
        <f t="shared" si="58"/>
        <v>#N/A</v>
      </c>
      <c r="Y151" t="e">
        <f t="shared" si="59"/>
        <v>#N/A</v>
      </c>
      <c r="Z151" t="e">
        <f t="shared" si="60"/>
        <v>#N/A</v>
      </c>
      <c r="AA151">
        <f t="shared" si="61"/>
        <v>7.1</v>
      </c>
      <c r="AB151" t="e">
        <f t="shared" si="62"/>
        <v>#N/A</v>
      </c>
      <c r="AC151" t="e">
        <f t="shared" si="63"/>
        <v>#N/A</v>
      </c>
      <c r="AD151">
        <v>3</v>
      </c>
      <c r="AE151">
        <v>24510260303</v>
      </c>
      <c r="AF151" t="s">
        <v>29</v>
      </c>
    </row>
    <row r="152" spans="3:32" x14ac:dyDescent="0.3">
      <c r="C152">
        <v>24510160700</v>
      </c>
      <c r="D152">
        <v>36346</v>
      </c>
      <c r="E152">
        <v>36.9</v>
      </c>
      <c r="F152">
        <v>16.2</v>
      </c>
      <c r="G152">
        <v>8</v>
      </c>
      <c r="H152">
        <v>15049.5845618</v>
      </c>
      <c r="I152">
        <v>14.3</v>
      </c>
      <c r="J152">
        <f t="shared" si="44"/>
        <v>-0.51788610913332456</v>
      </c>
      <c r="K152">
        <f t="shared" si="45"/>
        <v>0.34744781217798543</v>
      </c>
      <c r="L152">
        <f t="shared" si="46"/>
        <v>1.4113410341063996E-2</v>
      </c>
      <c r="M152">
        <f t="shared" si="47"/>
        <v>-1.166623775387454</v>
      </c>
      <c r="N152">
        <f t="shared" si="48"/>
        <v>0.44170173119924727</v>
      </c>
      <c r="O152">
        <f t="shared" si="49"/>
        <v>0.68370432904733647</v>
      </c>
      <c r="P152">
        <f t="shared" si="50"/>
        <v>32.674988099987473</v>
      </c>
      <c r="Q152">
        <f t="shared" si="51"/>
        <v>6.3122436282952457</v>
      </c>
      <c r="R152">
        <f t="shared" si="52"/>
        <v>4.25904612611148</v>
      </c>
      <c r="S152">
        <f t="shared" si="53"/>
        <v>1.3366124526412069</v>
      </c>
      <c r="T152">
        <f t="shared" si="54"/>
        <v>1.3366124526412069</v>
      </c>
      <c r="U152">
        <f t="shared" si="55"/>
        <v>4</v>
      </c>
      <c r="V152" t="e">
        <f t="shared" si="56"/>
        <v>#N/A</v>
      </c>
      <c r="W152" t="e">
        <f t="shared" si="57"/>
        <v>#N/A</v>
      </c>
      <c r="X152" t="e">
        <f t="shared" si="58"/>
        <v>#N/A</v>
      </c>
      <c r="Y152">
        <f t="shared" si="59"/>
        <v>36.9</v>
      </c>
      <c r="Z152" t="e">
        <f t="shared" si="60"/>
        <v>#N/A</v>
      </c>
      <c r="AA152" t="e">
        <f t="shared" si="61"/>
        <v>#N/A</v>
      </c>
      <c r="AB152" t="e">
        <f t="shared" si="62"/>
        <v>#N/A</v>
      </c>
      <c r="AC152">
        <f t="shared" si="63"/>
        <v>14.3</v>
      </c>
      <c r="AD152">
        <v>4</v>
      </c>
      <c r="AE152">
        <v>24510090100</v>
      </c>
      <c r="AF152" t="s">
        <v>30</v>
      </c>
    </row>
    <row r="153" spans="3:32" x14ac:dyDescent="0.3">
      <c r="C153">
        <v>24510260201</v>
      </c>
      <c r="D153">
        <v>36283</v>
      </c>
      <c r="E153">
        <v>31.5</v>
      </c>
      <c r="F153">
        <v>17</v>
      </c>
      <c r="G153">
        <v>35.4</v>
      </c>
      <c r="H153">
        <v>8100.1915799799999</v>
      </c>
      <c r="I153">
        <v>2.4</v>
      </c>
      <c r="J153">
        <f t="shared" si="44"/>
        <v>-0.52001844760992677</v>
      </c>
      <c r="K153">
        <f t="shared" si="45"/>
        <v>4.2772013948918323E-2</v>
      </c>
      <c r="L153">
        <f t="shared" si="46"/>
        <v>9.9440288128259099E-2</v>
      </c>
      <c r="M153">
        <f t="shared" si="47"/>
        <v>2.0325065869042744E-2</v>
      </c>
      <c r="N153">
        <f t="shared" si="48"/>
        <v>-0.55702585341849886</v>
      </c>
      <c r="O153">
        <f t="shared" si="49"/>
        <v>-1.2322615844889784</v>
      </c>
      <c r="P153">
        <f t="shared" si="50"/>
        <v>22.456732961358519</v>
      </c>
      <c r="Q153">
        <f t="shared" si="51"/>
        <v>2.2870552817975587</v>
      </c>
      <c r="R153">
        <f t="shared" si="52"/>
        <v>1.8443265241591729</v>
      </c>
      <c r="S153">
        <f t="shared" si="53"/>
        <v>10.133155499697949</v>
      </c>
      <c r="T153">
        <f t="shared" si="54"/>
        <v>1.8443265241591729</v>
      </c>
      <c r="U153">
        <f t="shared" si="55"/>
        <v>3</v>
      </c>
      <c r="V153" t="e">
        <f t="shared" si="56"/>
        <v>#N/A</v>
      </c>
      <c r="W153" t="e">
        <f t="shared" si="57"/>
        <v>#N/A</v>
      </c>
      <c r="X153">
        <f t="shared" si="58"/>
        <v>31.5</v>
      </c>
      <c r="Y153" t="e">
        <f t="shared" si="59"/>
        <v>#N/A</v>
      </c>
      <c r="Z153" t="e">
        <f t="shared" si="60"/>
        <v>#N/A</v>
      </c>
      <c r="AA153" t="e">
        <f t="shared" si="61"/>
        <v>#N/A</v>
      </c>
      <c r="AB153">
        <f t="shared" si="62"/>
        <v>2.4</v>
      </c>
      <c r="AC153" t="e">
        <f t="shared" si="63"/>
        <v>#N/A</v>
      </c>
      <c r="AD153">
        <v>4</v>
      </c>
      <c r="AE153">
        <v>24510090600</v>
      </c>
      <c r="AF153" t="s">
        <v>30</v>
      </c>
    </row>
    <row r="154" spans="3:32" x14ac:dyDescent="0.3">
      <c r="C154">
        <v>24510200701</v>
      </c>
      <c r="D154">
        <v>36164</v>
      </c>
      <c r="E154">
        <v>46.7</v>
      </c>
      <c r="F154">
        <v>16.5</v>
      </c>
      <c r="G154">
        <v>5.0999999999999996</v>
      </c>
      <c r="H154">
        <v>9929.9165878399999</v>
      </c>
      <c r="I154">
        <v>24.5</v>
      </c>
      <c r="J154">
        <f t="shared" si="44"/>
        <v>-0.52404619806573083</v>
      </c>
      <c r="K154">
        <f t="shared" si="45"/>
        <v>0.90037796451962615</v>
      </c>
      <c r="L154">
        <f t="shared" si="46"/>
        <v>4.6110989511262204E-2</v>
      </c>
      <c r="M154">
        <f t="shared" si="47"/>
        <v>-1.2922497476372292</v>
      </c>
      <c r="N154">
        <f t="shared" si="48"/>
        <v>-0.29406808971233395</v>
      </c>
      <c r="O154">
        <f t="shared" si="49"/>
        <v>2.3259608263641773</v>
      </c>
      <c r="P154">
        <f t="shared" si="50"/>
        <v>43.484118545769668</v>
      </c>
      <c r="Q154">
        <f t="shared" si="51"/>
        <v>12.903373763779481</v>
      </c>
      <c r="R154">
        <f t="shared" si="52"/>
        <v>9.8534454852193267</v>
      </c>
      <c r="S154">
        <f t="shared" si="53"/>
        <v>3.1258650331056379</v>
      </c>
      <c r="T154">
        <f t="shared" si="54"/>
        <v>3.1258650331056379</v>
      </c>
      <c r="U154">
        <f t="shared" si="55"/>
        <v>4</v>
      </c>
      <c r="V154" t="e">
        <f t="shared" si="56"/>
        <v>#N/A</v>
      </c>
      <c r="W154" t="e">
        <f t="shared" si="57"/>
        <v>#N/A</v>
      </c>
      <c r="X154" t="e">
        <f t="shared" si="58"/>
        <v>#N/A</v>
      </c>
      <c r="Y154">
        <f t="shared" si="59"/>
        <v>46.7</v>
      </c>
      <c r="Z154" t="e">
        <f t="shared" si="60"/>
        <v>#N/A</v>
      </c>
      <c r="AA154" t="e">
        <f t="shared" si="61"/>
        <v>#N/A</v>
      </c>
      <c r="AB154" t="e">
        <f t="shared" si="62"/>
        <v>#N/A</v>
      </c>
      <c r="AC154">
        <f t="shared" si="63"/>
        <v>24.5</v>
      </c>
      <c r="AD154">
        <v>4</v>
      </c>
      <c r="AE154">
        <v>24510260301</v>
      </c>
      <c r="AF154" t="s">
        <v>30</v>
      </c>
    </row>
    <row r="155" spans="3:32" x14ac:dyDescent="0.3">
      <c r="C155">
        <v>24510130300</v>
      </c>
      <c r="D155">
        <v>35952</v>
      </c>
      <c r="E155">
        <v>44.5</v>
      </c>
      <c r="F155">
        <v>18.2</v>
      </c>
      <c r="G155">
        <v>11</v>
      </c>
      <c r="H155">
        <v>16401.619199100001</v>
      </c>
      <c r="I155">
        <v>12.2</v>
      </c>
      <c r="J155">
        <f t="shared" si="44"/>
        <v>-0.53122168627270949</v>
      </c>
      <c r="K155">
        <f t="shared" si="45"/>
        <v>0.77625078746333931</v>
      </c>
      <c r="L155">
        <f t="shared" si="46"/>
        <v>0.22743060480905156</v>
      </c>
      <c r="M155">
        <f t="shared" si="47"/>
        <v>-1.0366658730601004</v>
      </c>
      <c r="N155">
        <f t="shared" si="48"/>
        <v>0.63600852765796789</v>
      </c>
      <c r="O155">
        <f t="shared" si="49"/>
        <v>0.34559269724681013</v>
      </c>
      <c r="P155">
        <f t="shared" si="50"/>
        <v>34.397075505899764</v>
      </c>
      <c r="Q155">
        <f t="shared" si="51"/>
        <v>6.4392098702792104</v>
      </c>
      <c r="R155">
        <f t="shared" si="52"/>
        <v>5.0472149204460166</v>
      </c>
      <c r="S155">
        <f t="shared" si="53"/>
        <v>0.96959749179476262</v>
      </c>
      <c r="T155">
        <f t="shared" si="54"/>
        <v>0.96959749179476262</v>
      </c>
      <c r="U155">
        <f t="shared" si="55"/>
        <v>4</v>
      </c>
      <c r="V155" t="e">
        <f t="shared" si="56"/>
        <v>#N/A</v>
      </c>
      <c r="W155" t="e">
        <f t="shared" si="57"/>
        <v>#N/A</v>
      </c>
      <c r="X155" t="e">
        <f t="shared" si="58"/>
        <v>#N/A</v>
      </c>
      <c r="Y155">
        <f t="shared" si="59"/>
        <v>44.5</v>
      </c>
      <c r="Z155" t="e">
        <f t="shared" si="60"/>
        <v>#N/A</v>
      </c>
      <c r="AA155" t="e">
        <f t="shared" si="61"/>
        <v>#N/A</v>
      </c>
      <c r="AB155" t="e">
        <f t="shared" si="62"/>
        <v>#N/A</v>
      </c>
      <c r="AC155">
        <f t="shared" si="63"/>
        <v>12.2</v>
      </c>
      <c r="AD155">
        <v>4</v>
      </c>
      <c r="AE155">
        <v>24510160801</v>
      </c>
      <c r="AF155" t="s">
        <v>30</v>
      </c>
    </row>
    <row r="156" spans="3:32" x14ac:dyDescent="0.3">
      <c r="C156">
        <v>24510090800</v>
      </c>
      <c r="D156">
        <v>35808</v>
      </c>
      <c r="E156">
        <v>44.2</v>
      </c>
      <c r="F156">
        <v>29.9</v>
      </c>
      <c r="G156">
        <v>8.4</v>
      </c>
      <c r="H156">
        <v>9420.6008583700004</v>
      </c>
      <c r="I156">
        <v>32.5</v>
      </c>
      <c r="J156">
        <f t="shared" si="44"/>
        <v>-0.53609560279065716</v>
      </c>
      <c r="K156">
        <f t="shared" si="45"/>
        <v>0.75932435422839129</v>
      </c>
      <c r="L156">
        <f t="shared" si="46"/>
        <v>1.4753361924467787</v>
      </c>
      <c r="M156">
        <f t="shared" si="47"/>
        <v>-1.1492960550771403</v>
      </c>
      <c r="N156">
        <f t="shared" si="48"/>
        <v>-0.36726407526561911</v>
      </c>
      <c r="O156">
        <f t="shared" si="49"/>
        <v>3.6140051379852296</v>
      </c>
      <c r="P156">
        <f t="shared" si="50"/>
        <v>60.56867411296237</v>
      </c>
      <c r="Q156">
        <f t="shared" si="51"/>
        <v>25.03255702486436</v>
      </c>
      <c r="R156">
        <f t="shared" si="52"/>
        <v>21.12048390076319</v>
      </c>
      <c r="S156">
        <f t="shared" si="53"/>
        <v>8.2741252421027962</v>
      </c>
      <c r="T156">
        <f t="shared" si="54"/>
        <v>8.2741252421027962</v>
      </c>
      <c r="U156">
        <f t="shared" si="55"/>
        <v>4</v>
      </c>
      <c r="V156" t="e">
        <f t="shared" si="56"/>
        <v>#N/A</v>
      </c>
      <c r="W156" t="e">
        <f t="shared" si="57"/>
        <v>#N/A</v>
      </c>
      <c r="X156" t="e">
        <f t="shared" si="58"/>
        <v>#N/A</v>
      </c>
      <c r="Y156">
        <f t="shared" si="59"/>
        <v>44.2</v>
      </c>
      <c r="Z156" t="e">
        <f t="shared" si="60"/>
        <v>#N/A</v>
      </c>
      <c r="AA156" t="e">
        <f t="shared" si="61"/>
        <v>#N/A</v>
      </c>
      <c r="AB156" t="e">
        <f t="shared" si="62"/>
        <v>#N/A</v>
      </c>
      <c r="AC156">
        <f t="shared" si="63"/>
        <v>32.5</v>
      </c>
      <c r="AD156">
        <v>4</v>
      </c>
      <c r="AE156">
        <v>24510150200</v>
      </c>
      <c r="AF156" t="s">
        <v>30</v>
      </c>
    </row>
    <row r="157" spans="3:32" x14ac:dyDescent="0.3">
      <c r="C157">
        <v>24510260401</v>
      </c>
      <c r="D157">
        <v>35750</v>
      </c>
      <c r="E157">
        <v>20.9</v>
      </c>
      <c r="F157">
        <v>14.8</v>
      </c>
      <c r="G157">
        <v>69.3</v>
      </c>
      <c r="H157">
        <v>6245.40778839</v>
      </c>
      <c r="I157">
        <v>13</v>
      </c>
      <c r="J157">
        <f t="shared" si="44"/>
        <v>-0.53805870805483058</v>
      </c>
      <c r="K157">
        <f t="shared" si="45"/>
        <v>-0.55529529368591735</v>
      </c>
      <c r="L157">
        <f t="shared" si="46"/>
        <v>-0.13520862578652715</v>
      </c>
      <c r="M157">
        <f t="shared" si="47"/>
        <v>1.4888493621681391</v>
      </c>
      <c r="N157">
        <f t="shared" si="48"/>
        <v>-0.82358492426236529</v>
      </c>
      <c r="O157">
        <f t="shared" si="49"/>
        <v>0.4743971284089154</v>
      </c>
      <c r="P157">
        <f t="shared" si="50"/>
        <v>25.027804023613186</v>
      </c>
      <c r="Q157">
        <f t="shared" si="51"/>
        <v>3.1667213501851852</v>
      </c>
      <c r="R157">
        <f t="shared" si="52"/>
        <v>2.9849751381511154</v>
      </c>
      <c r="S157">
        <f t="shared" si="53"/>
        <v>12.926376738132204</v>
      </c>
      <c r="T157">
        <f t="shared" si="54"/>
        <v>2.9849751381511154</v>
      </c>
      <c r="U157">
        <f t="shared" si="55"/>
        <v>3</v>
      </c>
      <c r="V157" t="e">
        <f t="shared" si="56"/>
        <v>#N/A</v>
      </c>
      <c r="W157" t="e">
        <f t="shared" si="57"/>
        <v>#N/A</v>
      </c>
      <c r="X157">
        <f t="shared" si="58"/>
        <v>20.9</v>
      </c>
      <c r="Y157" t="e">
        <f t="shared" si="59"/>
        <v>#N/A</v>
      </c>
      <c r="Z157" t="e">
        <f t="shared" si="60"/>
        <v>#N/A</v>
      </c>
      <c r="AA157" t="e">
        <f t="shared" si="61"/>
        <v>#N/A</v>
      </c>
      <c r="AB157">
        <f t="shared" si="62"/>
        <v>13</v>
      </c>
      <c r="AC157" t="e">
        <f t="shared" si="63"/>
        <v>#N/A</v>
      </c>
      <c r="AD157">
        <v>4</v>
      </c>
      <c r="AE157">
        <v>24510271700</v>
      </c>
      <c r="AF157" t="s">
        <v>30</v>
      </c>
    </row>
    <row r="158" spans="3:32" x14ac:dyDescent="0.3">
      <c r="C158">
        <v>24510160500</v>
      </c>
      <c r="D158">
        <v>35705</v>
      </c>
      <c r="E158">
        <v>37.9</v>
      </c>
      <c r="F158">
        <v>20.7</v>
      </c>
      <c r="G158">
        <v>7.9</v>
      </c>
      <c r="H158">
        <v>10626.846242400001</v>
      </c>
      <c r="I158">
        <v>11.7</v>
      </c>
      <c r="J158">
        <f t="shared" si="44"/>
        <v>-0.53958180696668934</v>
      </c>
      <c r="K158">
        <f t="shared" si="45"/>
        <v>0.40386925629447934</v>
      </c>
      <c r="L158">
        <f t="shared" si="46"/>
        <v>0.49407709789403598</v>
      </c>
      <c r="M158">
        <f t="shared" si="47"/>
        <v>-1.1709557054650326</v>
      </c>
      <c r="N158">
        <f t="shared" si="48"/>
        <v>-0.19390928845183872</v>
      </c>
      <c r="O158">
        <f t="shared" si="49"/>
        <v>0.26508992777049439</v>
      </c>
      <c r="P158">
        <f t="shared" si="50"/>
        <v>31.320784000846174</v>
      </c>
      <c r="Q158">
        <f t="shared" si="51"/>
        <v>5.7899674843056363</v>
      </c>
      <c r="R158">
        <f t="shared" si="52"/>
        <v>3.5673943852828489</v>
      </c>
      <c r="S158">
        <f t="shared" si="53"/>
        <v>2.327684866757874</v>
      </c>
      <c r="T158">
        <f t="shared" si="54"/>
        <v>2.327684866757874</v>
      </c>
      <c r="U158">
        <f t="shared" si="55"/>
        <v>4</v>
      </c>
      <c r="V158" t="e">
        <f t="shared" si="56"/>
        <v>#N/A</v>
      </c>
      <c r="W158" t="e">
        <f t="shared" si="57"/>
        <v>#N/A</v>
      </c>
      <c r="X158" t="e">
        <f t="shared" si="58"/>
        <v>#N/A</v>
      </c>
      <c r="Y158">
        <f t="shared" si="59"/>
        <v>37.9</v>
      </c>
      <c r="Z158" t="e">
        <f t="shared" si="60"/>
        <v>#N/A</v>
      </c>
      <c r="AA158" t="e">
        <f t="shared" si="61"/>
        <v>#N/A</v>
      </c>
      <c r="AB158" t="e">
        <f t="shared" si="62"/>
        <v>#N/A</v>
      </c>
      <c r="AC158">
        <f t="shared" si="63"/>
        <v>11.7</v>
      </c>
      <c r="AD158">
        <v>4</v>
      </c>
      <c r="AE158">
        <v>24510271001</v>
      </c>
      <c r="AF158" t="s">
        <v>30</v>
      </c>
    </row>
    <row r="159" spans="3:32" x14ac:dyDescent="0.3">
      <c r="C159">
        <v>24510150400</v>
      </c>
      <c r="D159">
        <v>35479</v>
      </c>
      <c r="E159">
        <v>45.6</v>
      </c>
      <c r="F159">
        <v>25.5</v>
      </c>
      <c r="G159">
        <v>11.1</v>
      </c>
      <c r="H159">
        <v>11826.7276423</v>
      </c>
      <c r="I159">
        <v>11.9</v>
      </c>
      <c r="J159">
        <f t="shared" si="44"/>
        <v>-0.54723114816846841</v>
      </c>
      <c r="K159">
        <f t="shared" si="45"/>
        <v>0.83831437599148273</v>
      </c>
      <c r="L159">
        <f t="shared" si="46"/>
        <v>1.0060383646172062</v>
      </c>
      <c r="M159">
        <f t="shared" si="47"/>
        <v>-1.032333942982522</v>
      </c>
      <c r="N159">
        <f t="shared" si="48"/>
        <v>-2.146909756252665E-2</v>
      </c>
      <c r="O159">
        <f t="shared" si="49"/>
        <v>0.29729103556102082</v>
      </c>
      <c r="P159">
        <f t="shared" si="50"/>
        <v>35.894920161188708</v>
      </c>
      <c r="Q159">
        <f t="shared" si="51"/>
        <v>7.4672840821355084</v>
      </c>
      <c r="R159">
        <f t="shared" si="52"/>
        <v>5.6802904113667987</v>
      </c>
      <c r="S159">
        <f t="shared" si="53"/>
        <v>1.6299552927805063</v>
      </c>
      <c r="T159">
        <f t="shared" si="54"/>
        <v>1.6299552927805063</v>
      </c>
      <c r="U159">
        <f t="shared" si="55"/>
        <v>4</v>
      </c>
      <c r="V159" t="e">
        <f t="shared" si="56"/>
        <v>#N/A</v>
      </c>
      <c r="W159" t="e">
        <f t="shared" si="57"/>
        <v>#N/A</v>
      </c>
      <c r="X159" t="e">
        <f t="shared" si="58"/>
        <v>#N/A</v>
      </c>
      <c r="Y159">
        <f t="shared" si="59"/>
        <v>45.6</v>
      </c>
      <c r="Z159" t="e">
        <f t="shared" si="60"/>
        <v>#N/A</v>
      </c>
      <c r="AA159" t="e">
        <f t="shared" si="61"/>
        <v>#N/A</v>
      </c>
      <c r="AB159" t="e">
        <f t="shared" si="62"/>
        <v>#N/A</v>
      </c>
      <c r="AC159">
        <f t="shared" si="63"/>
        <v>11.9</v>
      </c>
      <c r="AD159">
        <v>4</v>
      </c>
      <c r="AE159">
        <v>24510151000</v>
      </c>
      <c r="AF159" t="s">
        <v>30</v>
      </c>
    </row>
    <row r="160" spans="3:32" x14ac:dyDescent="0.3">
      <c r="C160">
        <v>24510080700</v>
      </c>
      <c r="D160">
        <v>35282</v>
      </c>
      <c r="E160">
        <v>46.3</v>
      </c>
      <c r="F160">
        <v>9.6999999999999993</v>
      </c>
      <c r="G160">
        <v>13.7</v>
      </c>
      <c r="H160">
        <v>9856.9570871300002</v>
      </c>
      <c r="I160">
        <v>25.1</v>
      </c>
      <c r="J160">
        <f t="shared" si="44"/>
        <v>-0.55389893673816082</v>
      </c>
      <c r="K160">
        <f t="shared" si="45"/>
        <v>0.87780938687302823</v>
      </c>
      <c r="L160">
        <f t="shared" si="46"/>
        <v>-0.67916747167989555</v>
      </c>
      <c r="M160">
        <f t="shared" si="47"/>
        <v>-0.91970376096548212</v>
      </c>
      <c r="N160">
        <f t="shared" si="48"/>
        <v>-0.30455341787115847</v>
      </c>
      <c r="O160">
        <f t="shared" si="49"/>
        <v>2.4225641497357566</v>
      </c>
      <c r="P160">
        <f t="shared" si="50"/>
        <v>41.429089994778366</v>
      </c>
      <c r="Q160">
        <f t="shared" si="51"/>
        <v>11.663919593104829</v>
      </c>
      <c r="R160">
        <f t="shared" si="52"/>
        <v>9.0375022224957533</v>
      </c>
      <c r="S160">
        <f t="shared" si="53"/>
        <v>4.7714946752868528</v>
      </c>
      <c r="T160">
        <f t="shared" si="54"/>
        <v>4.7714946752868528</v>
      </c>
      <c r="U160">
        <f t="shared" si="55"/>
        <v>4</v>
      </c>
      <c r="V160" t="e">
        <f t="shared" si="56"/>
        <v>#N/A</v>
      </c>
      <c r="W160" t="e">
        <f t="shared" si="57"/>
        <v>#N/A</v>
      </c>
      <c r="X160" t="e">
        <f t="shared" si="58"/>
        <v>#N/A</v>
      </c>
      <c r="Y160">
        <f t="shared" si="59"/>
        <v>46.3</v>
      </c>
      <c r="Z160" t="e">
        <f t="shared" si="60"/>
        <v>#N/A</v>
      </c>
      <c r="AA160" t="e">
        <f t="shared" si="61"/>
        <v>#N/A</v>
      </c>
      <c r="AB160" t="e">
        <f t="shared" si="62"/>
        <v>#N/A</v>
      </c>
      <c r="AC160">
        <f t="shared" si="63"/>
        <v>25.1</v>
      </c>
      <c r="AD160">
        <v>4</v>
      </c>
      <c r="AE160">
        <v>24510070100</v>
      </c>
      <c r="AF160" t="s">
        <v>30</v>
      </c>
    </row>
    <row r="161" spans="2:32" x14ac:dyDescent="0.3">
      <c r="C161">
        <v>24510080600</v>
      </c>
      <c r="D161">
        <v>34688</v>
      </c>
      <c r="E161">
        <v>51.5</v>
      </c>
      <c r="F161">
        <v>22.2</v>
      </c>
      <c r="G161">
        <v>7.7</v>
      </c>
      <c r="H161">
        <v>19009.855251000001</v>
      </c>
      <c r="I161">
        <v>15.3</v>
      </c>
      <c r="J161">
        <f t="shared" si="44"/>
        <v>-0.57400384237469537</v>
      </c>
      <c r="K161">
        <f t="shared" si="45"/>
        <v>1.1712008962787968</v>
      </c>
      <c r="L161">
        <f t="shared" si="46"/>
        <v>0.65406499374502669</v>
      </c>
      <c r="M161">
        <f t="shared" si="47"/>
        <v>-1.1796195656201895</v>
      </c>
      <c r="N161">
        <f t="shared" si="48"/>
        <v>1.0108495100346477</v>
      </c>
      <c r="O161">
        <f t="shared" si="49"/>
        <v>0.84470986799996794</v>
      </c>
      <c r="P161">
        <f t="shared" si="50"/>
        <v>42.672861413525666</v>
      </c>
      <c r="Q161">
        <f t="shared" si="51"/>
        <v>10.653943833404321</v>
      </c>
      <c r="R161">
        <f t="shared" si="52"/>
        <v>9.18125968754849</v>
      </c>
      <c r="S161">
        <f t="shared" si="53"/>
        <v>0.1540858056627305</v>
      </c>
      <c r="T161">
        <f t="shared" si="54"/>
        <v>0.1540858056627305</v>
      </c>
      <c r="U161">
        <f t="shared" si="55"/>
        <v>4</v>
      </c>
      <c r="V161" t="e">
        <f t="shared" si="56"/>
        <v>#N/A</v>
      </c>
      <c r="W161" t="e">
        <f t="shared" si="57"/>
        <v>#N/A</v>
      </c>
      <c r="X161" t="e">
        <f t="shared" si="58"/>
        <v>#N/A</v>
      </c>
      <c r="Y161">
        <f t="shared" si="59"/>
        <v>51.5</v>
      </c>
      <c r="Z161" t="e">
        <f t="shared" si="60"/>
        <v>#N/A</v>
      </c>
      <c r="AA161" t="e">
        <f t="shared" si="61"/>
        <v>#N/A</v>
      </c>
      <c r="AB161" t="e">
        <f t="shared" si="62"/>
        <v>#N/A</v>
      </c>
      <c r="AC161">
        <f t="shared" si="63"/>
        <v>15.3</v>
      </c>
      <c r="AD161">
        <v>4</v>
      </c>
      <c r="AE161">
        <v>24510080800</v>
      </c>
      <c r="AF161" t="s">
        <v>30</v>
      </c>
    </row>
    <row r="162" spans="2:32" x14ac:dyDescent="0.3">
      <c r="C162">
        <v>24510040200</v>
      </c>
      <c r="D162">
        <v>34375</v>
      </c>
      <c r="E162">
        <v>50.4</v>
      </c>
      <c r="F162">
        <v>7.2</v>
      </c>
      <c r="G162">
        <v>70.7</v>
      </c>
      <c r="H162">
        <v>4971.5234931200002</v>
      </c>
      <c r="I162">
        <v>4.4000000000000004</v>
      </c>
      <c r="J162">
        <f t="shared" si="44"/>
        <v>-0.58459784147273453</v>
      </c>
      <c r="K162">
        <f t="shared" si="45"/>
        <v>1.1091373077506534</v>
      </c>
      <c r="L162">
        <f t="shared" si="46"/>
        <v>-0.94581396476488</v>
      </c>
      <c r="M162">
        <f t="shared" si="47"/>
        <v>1.5494963832542379</v>
      </c>
      <c r="N162">
        <f t="shared" si="48"/>
        <v>-1.0066603941092711</v>
      </c>
      <c r="O162">
        <f t="shared" si="49"/>
        <v>-0.91025050658371531</v>
      </c>
      <c r="P162">
        <f t="shared" si="50"/>
        <v>26.448474226442251</v>
      </c>
      <c r="Q162">
        <f t="shared" si="51"/>
        <v>3.429528432568151</v>
      </c>
      <c r="R162">
        <f t="shared" si="52"/>
        <v>5.1277851572467537</v>
      </c>
      <c r="S162">
        <f t="shared" si="53"/>
        <v>16.978304625180737</v>
      </c>
      <c r="T162">
        <f t="shared" si="54"/>
        <v>3.429528432568151</v>
      </c>
      <c r="U162">
        <f t="shared" si="55"/>
        <v>2</v>
      </c>
      <c r="V162" t="e">
        <f t="shared" si="56"/>
        <v>#N/A</v>
      </c>
      <c r="W162">
        <f t="shared" si="57"/>
        <v>50.4</v>
      </c>
      <c r="X162" t="e">
        <f t="shared" si="58"/>
        <v>#N/A</v>
      </c>
      <c r="Y162" t="e">
        <f t="shared" si="59"/>
        <v>#N/A</v>
      </c>
      <c r="Z162" t="e">
        <f t="shared" si="60"/>
        <v>#N/A</v>
      </c>
      <c r="AA162">
        <f t="shared" si="61"/>
        <v>4.4000000000000004</v>
      </c>
      <c r="AB162" t="e">
        <f t="shared" si="62"/>
        <v>#N/A</v>
      </c>
      <c r="AC162" t="e">
        <f t="shared" si="63"/>
        <v>#N/A</v>
      </c>
      <c r="AD162">
        <v>4</v>
      </c>
      <c r="AE162">
        <v>24510150300</v>
      </c>
      <c r="AF162" t="s">
        <v>30</v>
      </c>
    </row>
    <row r="163" spans="2:32" x14ac:dyDescent="0.3">
      <c r="C163">
        <v>24510200500</v>
      </c>
      <c r="D163">
        <v>34236</v>
      </c>
      <c r="E163">
        <v>60.5</v>
      </c>
      <c r="F163">
        <v>43.5</v>
      </c>
      <c r="G163">
        <v>61.1</v>
      </c>
      <c r="H163">
        <v>12128.4644484</v>
      </c>
      <c r="I163">
        <v>9.5</v>
      </c>
      <c r="J163">
        <f t="shared" si="44"/>
        <v>-0.58930252477825362</v>
      </c>
      <c r="K163">
        <f t="shared" si="45"/>
        <v>1.6789938933272421</v>
      </c>
      <c r="L163">
        <f t="shared" si="46"/>
        <v>2.9258931148290941</v>
      </c>
      <c r="M163">
        <f t="shared" si="47"/>
        <v>1.133631095806706</v>
      </c>
      <c r="N163">
        <f t="shared" si="48"/>
        <v>2.1894815276318678E-2</v>
      </c>
      <c r="O163">
        <f t="shared" si="49"/>
        <v>-8.9122257925294796E-2</v>
      </c>
      <c r="P163">
        <f t="shared" si="50"/>
        <v>52.532789625280557</v>
      </c>
      <c r="Q163">
        <f t="shared" si="51"/>
        <v>17.146131681815106</v>
      </c>
      <c r="R163">
        <f t="shared" si="52"/>
        <v>18.268278543426344</v>
      </c>
      <c r="S163">
        <f t="shared" si="53"/>
        <v>12.443995521017349</v>
      </c>
      <c r="T163">
        <f t="shared" si="54"/>
        <v>12.443995521017349</v>
      </c>
      <c r="U163">
        <f t="shared" si="55"/>
        <v>4</v>
      </c>
      <c r="V163" t="e">
        <f t="shared" si="56"/>
        <v>#N/A</v>
      </c>
      <c r="W163" t="e">
        <f t="shared" si="57"/>
        <v>#N/A</v>
      </c>
      <c r="X163" t="e">
        <f t="shared" si="58"/>
        <v>#N/A</v>
      </c>
      <c r="Y163">
        <f t="shared" si="59"/>
        <v>60.5</v>
      </c>
      <c r="Z163" t="e">
        <f t="shared" si="60"/>
        <v>#N/A</v>
      </c>
      <c r="AA163" t="e">
        <f t="shared" si="61"/>
        <v>#N/A</v>
      </c>
      <c r="AB163" t="e">
        <f t="shared" si="62"/>
        <v>#N/A</v>
      </c>
      <c r="AC163">
        <f t="shared" si="63"/>
        <v>9.5</v>
      </c>
      <c r="AD163">
        <v>4</v>
      </c>
      <c r="AE163">
        <v>24510080301</v>
      </c>
      <c r="AF163" t="s">
        <v>30</v>
      </c>
    </row>
    <row r="164" spans="2:32" x14ac:dyDescent="0.3">
      <c r="C164">
        <v>24510250207</v>
      </c>
      <c r="D164">
        <v>34081</v>
      </c>
      <c r="E164">
        <v>42.5</v>
      </c>
      <c r="F164">
        <v>15</v>
      </c>
      <c r="G164">
        <v>21.6</v>
      </c>
      <c r="H164">
        <v>5812.7717237899997</v>
      </c>
      <c r="I164">
        <v>10.6</v>
      </c>
      <c r="J164">
        <f t="shared" si="44"/>
        <v>-0.5945487543635446</v>
      </c>
      <c r="K164">
        <f t="shared" si="45"/>
        <v>0.66340789923035148</v>
      </c>
      <c r="L164">
        <f t="shared" si="46"/>
        <v>-0.11387690633972845</v>
      </c>
      <c r="M164">
        <f t="shared" si="47"/>
        <v>-0.57748128483678407</v>
      </c>
      <c r="N164">
        <f t="shared" si="48"/>
        <v>-0.88576094063485211</v>
      </c>
      <c r="O164">
        <f t="shared" si="49"/>
        <v>8.7983834922599785E-2</v>
      </c>
      <c r="P164">
        <f t="shared" si="50"/>
        <v>27.58425726185024</v>
      </c>
      <c r="Q164">
        <f t="shared" si="51"/>
        <v>3.2159377991701596</v>
      </c>
      <c r="R164">
        <f t="shared" si="52"/>
        <v>1.6081826269056441</v>
      </c>
      <c r="S164">
        <f t="shared" si="53"/>
        <v>5.0732405151329933</v>
      </c>
      <c r="T164">
        <f t="shared" si="54"/>
        <v>1.6081826269056441</v>
      </c>
      <c r="U164">
        <f t="shared" si="55"/>
        <v>3</v>
      </c>
      <c r="V164" t="e">
        <f t="shared" si="56"/>
        <v>#N/A</v>
      </c>
      <c r="W164" t="e">
        <f t="shared" si="57"/>
        <v>#N/A</v>
      </c>
      <c r="X164">
        <f t="shared" si="58"/>
        <v>42.5</v>
      </c>
      <c r="Y164" t="e">
        <f t="shared" si="59"/>
        <v>#N/A</v>
      </c>
      <c r="Z164" t="e">
        <f t="shared" si="60"/>
        <v>#N/A</v>
      </c>
      <c r="AA164" t="e">
        <f t="shared" si="61"/>
        <v>#N/A</v>
      </c>
      <c r="AB164">
        <f t="shared" si="62"/>
        <v>10.6</v>
      </c>
      <c r="AC164" t="e">
        <f t="shared" si="63"/>
        <v>#N/A</v>
      </c>
      <c r="AD164">
        <v>4</v>
      </c>
      <c r="AE164">
        <v>24510160700</v>
      </c>
      <c r="AF164" t="s">
        <v>30</v>
      </c>
    </row>
    <row r="165" spans="2:32" x14ac:dyDescent="0.3">
      <c r="C165">
        <v>24510260302</v>
      </c>
      <c r="D165">
        <v>33920</v>
      </c>
      <c r="E165">
        <v>40.6</v>
      </c>
      <c r="F165">
        <v>14.2</v>
      </c>
      <c r="G165">
        <v>19</v>
      </c>
      <c r="H165">
        <v>17600.508317899999</v>
      </c>
      <c r="I165">
        <v>17.8</v>
      </c>
      <c r="J165">
        <f t="shared" si="44"/>
        <v>-0.59999806380375009</v>
      </c>
      <c r="K165">
        <f t="shared" si="45"/>
        <v>0.55620715540901311</v>
      </c>
      <c r="L165">
        <f t="shared" si="46"/>
        <v>-0.19920378412692355</v>
      </c>
      <c r="M165">
        <f t="shared" si="47"/>
        <v>-0.69011146685382396</v>
      </c>
      <c r="N165">
        <f t="shared" si="48"/>
        <v>0.80830611350121928</v>
      </c>
      <c r="O165">
        <f t="shared" si="49"/>
        <v>1.2472237153815466</v>
      </c>
      <c r="P165">
        <f t="shared" si="50"/>
        <v>36.628149946487881</v>
      </c>
      <c r="Q165">
        <f t="shared" si="51"/>
        <v>7.2990848737938503</v>
      </c>
      <c r="R165">
        <f t="shared" si="52"/>
        <v>5.7513143571303145</v>
      </c>
      <c r="S165">
        <f t="shared" si="53"/>
        <v>1.1492046230938588</v>
      </c>
      <c r="T165">
        <f t="shared" si="54"/>
        <v>1.1492046230938588</v>
      </c>
      <c r="U165">
        <f t="shared" si="55"/>
        <v>4</v>
      </c>
      <c r="V165" t="e">
        <f t="shared" si="56"/>
        <v>#N/A</v>
      </c>
      <c r="W165" t="e">
        <f t="shared" si="57"/>
        <v>#N/A</v>
      </c>
      <c r="X165" t="e">
        <f t="shared" si="58"/>
        <v>#N/A</v>
      </c>
      <c r="Y165">
        <f t="shared" si="59"/>
        <v>40.6</v>
      </c>
      <c r="Z165" t="e">
        <f t="shared" si="60"/>
        <v>#N/A</v>
      </c>
      <c r="AA165" t="e">
        <f t="shared" si="61"/>
        <v>#N/A</v>
      </c>
      <c r="AB165" t="e">
        <f t="shared" si="62"/>
        <v>#N/A</v>
      </c>
      <c r="AC165">
        <f t="shared" si="63"/>
        <v>17.8</v>
      </c>
      <c r="AD165">
        <v>4</v>
      </c>
      <c r="AE165">
        <v>24510200701</v>
      </c>
      <c r="AF165" t="s">
        <v>30</v>
      </c>
    </row>
    <row r="166" spans="2:32" x14ac:dyDescent="0.3">
      <c r="B166">
        <v>4</v>
      </c>
      <c r="C166">
        <v>24510080102</v>
      </c>
      <c r="D166">
        <v>33711</v>
      </c>
      <c r="E166">
        <v>49.7</v>
      </c>
      <c r="F166">
        <v>22.3</v>
      </c>
      <c r="G166">
        <v>10.7</v>
      </c>
      <c r="H166">
        <v>17763.297684000001</v>
      </c>
      <c r="I166">
        <v>17.2</v>
      </c>
      <c r="J166">
        <f t="shared" si="44"/>
        <v>-0.60707201208327144</v>
      </c>
      <c r="K166">
        <f t="shared" si="45"/>
        <v>1.0696422968691079</v>
      </c>
      <c r="L166">
        <f t="shared" si="46"/>
        <v>0.6647308534684262</v>
      </c>
      <c r="M166">
        <f t="shared" si="47"/>
        <v>-1.0496616632928357</v>
      </c>
      <c r="N166">
        <f t="shared" si="48"/>
        <v>0.83170128353000206</v>
      </c>
      <c r="O166">
        <f t="shared" si="49"/>
        <v>1.1506203920099676</v>
      </c>
      <c r="P166">
        <f t="shared" si="50"/>
        <v>42.777421601484548</v>
      </c>
      <c r="Q166">
        <f t="shared" si="51"/>
        <v>10.450580017905228</v>
      </c>
      <c r="R166">
        <f t="shared" si="52"/>
        <v>8.766050162021676</v>
      </c>
      <c r="S166">
        <f t="shared" si="53"/>
        <v>0</v>
      </c>
      <c r="T166">
        <f t="shared" si="54"/>
        <v>0</v>
      </c>
      <c r="U166">
        <f t="shared" si="55"/>
        <v>4</v>
      </c>
      <c r="V166" t="e">
        <f t="shared" si="56"/>
        <v>#N/A</v>
      </c>
      <c r="W166" t="e">
        <f t="shared" si="57"/>
        <v>#N/A</v>
      </c>
      <c r="X166" t="e">
        <f t="shared" si="58"/>
        <v>#N/A</v>
      </c>
      <c r="Y166">
        <f t="shared" si="59"/>
        <v>49.7</v>
      </c>
      <c r="Z166" t="e">
        <f t="shared" si="60"/>
        <v>#N/A</v>
      </c>
      <c r="AA166" t="e">
        <f t="shared" si="61"/>
        <v>#N/A</v>
      </c>
      <c r="AB166" t="e">
        <f t="shared" si="62"/>
        <v>#N/A</v>
      </c>
      <c r="AC166">
        <f t="shared" si="63"/>
        <v>17.2</v>
      </c>
      <c r="AD166">
        <v>4</v>
      </c>
      <c r="AE166">
        <v>24510130300</v>
      </c>
      <c r="AF166" t="s">
        <v>30</v>
      </c>
    </row>
    <row r="167" spans="2:32" x14ac:dyDescent="0.3">
      <c r="C167">
        <v>24510150500</v>
      </c>
      <c r="D167">
        <v>33670</v>
      </c>
      <c r="E167">
        <v>41.1</v>
      </c>
      <c r="F167">
        <v>24.4</v>
      </c>
      <c r="G167">
        <v>8.3000000000000007</v>
      </c>
      <c r="H167">
        <v>4166.21665407</v>
      </c>
      <c r="I167">
        <v>13.3</v>
      </c>
      <c r="J167">
        <f t="shared" si="44"/>
        <v>-0.60845972442518714</v>
      </c>
      <c r="K167">
        <f t="shared" si="45"/>
        <v>0.58441787746726004</v>
      </c>
      <c r="L167">
        <f t="shared" si="46"/>
        <v>0.88871390765981284</v>
      </c>
      <c r="M167">
        <f t="shared" si="47"/>
        <v>-1.1536279851547186</v>
      </c>
      <c r="N167">
        <f t="shared" si="48"/>
        <v>-1.1223945533868664</v>
      </c>
      <c r="O167">
        <f t="shared" si="49"/>
        <v>0.52269879009470499</v>
      </c>
      <c r="P167">
        <f t="shared" si="50"/>
        <v>34.077133649839013</v>
      </c>
      <c r="Q167">
        <f t="shared" si="51"/>
        <v>7.8328030506036228</v>
      </c>
      <c r="R167">
        <f t="shared" si="52"/>
        <v>5.0076288570688394</v>
      </c>
      <c r="S167">
        <f t="shared" si="53"/>
        <v>4.5091981455834604</v>
      </c>
      <c r="T167">
        <f t="shared" si="54"/>
        <v>4.5091981455834604</v>
      </c>
      <c r="U167">
        <f t="shared" si="55"/>
        <v>4</v>
      </c>
      <c r="V167" t="e">
        <f t="shared" si="56"/>
        <v>#N/A</v>
      </c>
      <c r="W167" t="e">
        <f t="shared" si="57"/>
        <v>#N/A</v>
      </c>
      <c r="X167" t="e">
        <f t="shared" si="58"/>
        <v>#N/A</v>
      </c>
      <c r="Y167">
        <f t="shared" si="59"/>
        <v>41.1</v>
      </c>
      <c r="Z167" t="e">
        <f t="shared" si="60"/>
        <v>#N/A</v>
      </c>
      <c r="AA167" t="e">
        <f t="shared" si="61"/>
        <v>#N/A</v>
      </c>
      <c r="AB167" t="e">
        <f t="shared" si="62"/>
        <v>#N/A</v>
      </c>
      <c r="AC167">
        <f t="shared" si="63"/>
        <v>13.3</v>
      </c>
      <c r="AD167">
        <v>4</v>
      </c>
      <c r="AE167">
        <v>24510090800</v>
      </c>
      <c r="AF167" t="s">
        <v>30</v>
      </c>
    </row>
    <row r="168" spans="2:32" x14ac:dyDescent="0.3">
      <c r="C168">
        <v>24510272006</v>
      </c>
      <c r="D168">
        <v>32500</v>
      </c>
      <c r="E168">
        <v>41.1</v>
      </c>
      <c r="F168">
        <v>6.3</v>
      </c>
      <c r="G168">
        <v>54.1</v>
      </c>
      <c r="H168">
        <v>12467.934076</v>
      </c>
      <c r="I168">
        <v>7.3</v>
      </c>
      <c r="J168">
        <f t="shared" si="44"/>
        <v>-0.64806029613351268</v>
      </c>
      <c r="K168">
        <f t="shared" si="45"/>
        <v>0.58441787746726004</v>
      </c>
      <c r="L168">
        <f t="shared" si="46"/>
        <v>-1.0418067022754742</v>
      </c>
      <c r="M168">
        <f t="shared" si="47"/>
        <v>0.83039599037621414</v>
      </c>
      <c r="N168">
        <f t="shared" si="48"/>
        <v>7.0681476515793082E-2</v>
      </c>
      <c r="O168">
        <f t="shared" si="49"/>
        <v>-0.4433344436210841</v>
      </c>
      <c r="P168">
        <f t="shared" si="50"/>
        <v>25.679648624029831</v>
      </c>
      <c r="Q168">
        <f t="shared" si="51"/>
        <v>1.6802402741948601</v>
      </c>
      <c r="R168">
        <f t="shared" si="52"/>
        <v>2.4432239045037485</v>
      </c>
      <c r="S168">
        <f t="shared" si="53"/>
        <v>9.8038531515967406</v>
      </c>
      <c r="T168">
        <f t="shared" si="54"/>
        <v>1.6802402741948601</v>
      </c>
      <c r="U168">
        <f t="shared" si="55"/>
        <v>2</v>
      </c>
      <c r="V168" t="e">
        <f t="shared" si="56"/>
        <v>#N/A</v>
      </c>
      <c r="W168">
        <f t="shared" si="57"/>
        <v>41.1</v>
      </c>
      <c r="X168" t="e">
        <f t="shared" si="58"/>
        <v>#N/A</v>
      </c>
      <c r="Y168" t="e">
        <f t="shared" si="59"/>
        <v>#N/A</v>
      </c>
      <c r="Z168" t="e">
        <f t="shared" si="60"/>
        <v>#N/A</v>
      </c>
      <c r="AA168">
        <f t="shared" si="61"/>
        <v>7.3</v>
      </c>
      <c r="AB168" t="e">
        <f t="shared" si="62"/>
        <v>#N/A</v>
      </c>
      <c r="AC168" t="e">
        <f t="shared" si="63"/>
        <v>#N/A</v>
      </c>
      <c r="AD168">
        <v>4</v>
      </c>
      <c r="AE168">
        <v>24510160500</v>
      </c>
      <c r="AF168" t="s">
        <v>30</v>
      </c>
    </row>
    <row r="169" spans="2:32" x14ac:dyDescent="0.3">
      <c r="C169">
        <v>24510190200</v>
      </c>
      <c r="D169">
        <v>32500</v>
      </c>
      <c r="E169">
        <v>49.1</v>
      </c>
      <c r="F169">
        <v>28.6</v>
      </c>
      <c r="G169">
        <v>67.900000000000006</v>
      </c>
      <c r="H169">
        <v>17630.853994500001</v>
      </c>
      <c r="I169">
        <v>11.3</v>
      </c>
      <c r="J169">
        <f t="shared" si="44"/>
        <v>-0.64806029613351268</v>
      </c>
      <c r="K169">
        <f t="shared" si="45"/>
        <v>1.0357894303992115</v>
      </c>
      <c r="L169">
        <f t="shared" si="46"/>
        <v>1.3366800160425871</v>
      </c>
      <c r="M169">
        <f t="shared" si="47"/>
        <v>1.4282023410820412</v>
      </c>
      <c r="N169">
        <f t="shared" si="48"/>
        <v>0.81266722307922068</v>
      </c>
      <c r="O169">
        <f t="shared" si="49"/>
        <v>0.20068771218944201</v>
      </c>
      <c r="P169">
        <f t="shared" si="50"/>
        <v>41.615428480743368</v>
      </c>
      <c r="Q169">
        <f t="shared" si="51"/>
        <v>8.7505502390350021</v>
      </c>
      <c r="R169">
        <f t="shared" si="52"/>
        <v>10.183703209413663</v>
      </c>
      <c r="S169">
        <f t="shared" si="53"/>
        <v>7.4968861489066771</v>
      </c>
      <c r="T169">
        <f t="shared" si="54"/>
        <v>7.4968861489066771</v>
      </c>
      <c r="U169">
        <f t="shared" si="55"/>
        <v>4</v>
      </c>
      <c r="V169" t="e">
        <f t="shared" si="56"/>
        <v>#N/A</v>
      </c>
      <c r="W169" t="e">
        <f t="shared" si="57"/>
        <v>#N/A</v>
      </c>
      <c r="X169" t="e">
        <f t="shared" si="58"/>
        <v>#N/A</v>
      </c>
      <c r="Y169">
        <f t="shared" si="59"/>
        <v>49.1</v>
      </c>
      <c r="Z169" t="e">
        <f t="shared" si="60"/>
        <v>#N/A</v>
      </c>
      <c r="AA169" t="e">
        <f t="shared" si="61"/>
        <v>#N/A</v>
      </c>
      <c r="AB169" t="e">
        <f t="shared" si="62"/>
        <v>#N/A</v>
      </c>
      <c r="AC169">
        <f t="shared" si="63"/>
        <v>11.3</v>
      </c>
      <c r="AD169">
        <v>4</v>
      </c>
      <c r="AE169">
        <v>24510150400</v>
      </c>
      <c r="AF169" t="s">
        <v>30</v>
      </c>
    </row>
    <row r="170" spans="2:32" x14ac:dyDescent="0.3">
      <c r="C170">
        <v>24510080302</v>
      </c>
      <c r="D170">
        <v>32167</v>
      </c>
      <c r="E170">
        <v>38.799999999999997</v>
      </c>
      <c r="F170">
        <v>19.7</v>
      </c>
      <c r="G170">
        <v>6.9</v>
      </c>
      <c r="H170">
        <v>17307.012374800001</v>
      </c>
      <c r="I170">
        <v>12</v>
      </c>
      <c r="J170">
        <f t="shared" si="44"/>
        <v>-0.65933122808126687</v>
      </c>
      <c r="K170">
        <f t="shared" si="45"/>
        <v>0.4546485559993238</v>
      </c>
      <c r="L170">
        <f t="shared" si="46"/>
        <v>0.38741850066004219</v>
      </c>
      <c r="M170">
        <f t="shared" si="47"/>
        <v>-1.2142750062408172</v>
      </c>
      <c r="N170">
        <f t="shared" si="48"/>
        <v>0.76612653103780204</v>
      </c>
      <c r="O170">
        <f t="shared" si="49"/>
        <v>0.31339158945628393</v>
      </c>
      <c r="P170">
        <f t="shared" si="50"/>
        <v>35.534099884463721</v>
      </c>
      <c r="Q170">
        <f t="shared" si="51"/>
        <v>7.5011497207626254</v>
      </c>
      <c r="R170">
        <f t="shared" si="52"/>
        <v>5.5879155360361663</v>
      </c>
      <c r="S170">
        <f t="shared" si="53"/>
        <v>1.1902001366522559</v>
      </c>
      <c r="T170">
        <f t="shared" si="54"/>
        <v>1.1902001366522559</v>
      </c>
      <c r="U170">
        <f t="shared" si="55"/>
        <v>4</v>
      </c>
      <c r="V170" t="e">
        <f t="shared" si="56"/>
        <v>#N/A</v>
      </c>
      <c r="W170" t="e">
        <f t="shared" si="57"/>
        <v>#N/A</v>
      </c>
      <c r="X170" t="e">
        <f t="shared" si="58"/>
        <v>#N/A</v>
      </c>
      <c r="Y170">
        <f t="shared" si="59"/>
        <v>38.799999999999997</v>
      </c>
      <c r="Z170" t="e">
        <f t="shared" si="60"/>
        <v>#N/A</v>
      </c>
      <c r="AA170" t="e">
        <f t="shared" si="61"/>
        <v>#N/A</v>
      </c>
      <c r="AB170" t="e">
        <f t="shared" si="62"/>
        <v>#N/A</v>
      </c>
      <c r="AC170">
        <f t="shared" si="63"/>
        <v>12</v>
      </c>
      <c r="AD170">
        <v>4</v>
      </c>
      <c r="AE170">
        <v>24510080700</v>
      </c>
      <c r="AF170" t="s">
        <v>30</v>
      </c>
    </row>
    <row r="171" spans="2:32" x14ac:dyDescent="0.3">
      <c r="C171">
        <v>24510260403</v>
      </c>
      <c r="D171">
        <v>32143</v>
      </c>
      <c r="E171">
        <v>32.5</v>
      </c>
      <c r="F171">
        <v>37.1</v>
      </c>
      <c r="G171">
        <v>17.399999999999999</v>
      </c>
      <c r="H171">
        <v>2414.7182828700002</v>
      </c>
      <c r="I171">
        <v>6.1</v>
      </c>
      <c r="J171">
        <f t="shared" si="44"/>
        <v>-0.66014354750092485</v>
      </c>
      <c r="K171">
        <f t="shared" si="45"/>
        <v>9.9193458065412243E-2</v>
      </c>
      <c r="L171">
        <f t="shared" si="46"/>
        <v>2.2432780925315341</v>
      </c>
      <c r="M171">
        <f t="shared" si="47"/>
        <v>-0.75942234809507936</v>
      </c>
      <c r="N171">
        <f t="shared" si="48"/>
        <v>-1.3741100258470769</v>
      </c>
      <c r="O171">
        <f t="shared" si="49"/>
        <v>-0.63654109036424189</v>
      </c>
      <c r="P171">
        <f t="shared" si="50"/>
        <v>36.747828702998802</v>
      </c>
      <c r="Q171">
        <f t="shared" si="51"/>
        <v>12.141774498115769</v>
      </c>
      <c r="R171">
        <f t="shared" si="52"/>
        <v>9.6393613244759742</v>
      </c>
      <c r="S171">
        <f t="shared" si="53"/>
        <v>11.580187479305057</v>
      </c>
      <c r="T171">
        <f t="shared" si="54"/>
        <v>9.6393613244759742</v>
      </c>
      <c r="U171">
        <f t="shared" si="55"/>
        <v>3</v>
      </c>
      <c r="V171" t="e">
        <f t="shared" si="56"/>
        <v>#N/A</v>
      </c>
      <c r="W171" t="e">
        <f t="shared" si="57"/>
        <v>#N/A</v>
      </c>
      <c r="X171">
        <f t="shared" si="58"/>
        <v>32.5</v>
      </c>
      <c r="Y171" t="e">
        <f t="shared" si="59"/>
        <v>#N/A</v>
      </c>
      <c r="Z171" t="e">
        <f t="shared" si="60"/>
        <v>#N/A</v>
      </c>
      <c r="AA171" t="e">
        <f t="shared" si="61"/>
        <v>#N/A</v>
      </c>
      <c r="AB171">
        <f t="shared" si="62"/>
        <v>6.1</v>
      </c>
      <c r="AC171" t="e">
        <f t="shared" si="63"/>
        <v>#N/A</v>
      </c>
      <c r="AD171">
        <v>4</v>
      </c>
      <c r="AE171">
        <v>24510080600</v>
      </c>
      <c r="AF171" t="s">
        <v>30</v>
      </c>
    </row>
    <row r="172" spans="2:32" x14ac:dyDescent="0.3">
      <c r="C172">
        <v>24510070200</v>
      </c>
      <c r="D172">
        <v>32000</v>
      </c>
      <c r="E172">
        <v>54.9</v>
      </c>
      <c r="F172">
        <v>24</v>
      </c>
      <c r="G172">
        <v>22.9</v>
      </c>
      <c r="H172">
        <v>31482.560559400001</v>
      </c>
      <c r="I172">
        <v>23.8</v>
      </c>
      <c r="J172">
        <f t="shared" si="44"/>
        <v>-0.66498361737638678</v>
      </c>
      <c r="K172">
        <f t="shared" si="45"/>
        <v>1.3630338062748761</v>
      </c>
      <c r="L172">
        <f t="shared" si="46"/>
        <v>0.84605046876621548</v>
      </c>
      <c r="M172">
        <f t="shared" si="47"/>
        <v>-0.52116619382826423</v>
      </c>
      <c r="N172">
        <f t="shared" si="48"/>
        <v>2.8033564065211536</v>
      </c>
      <c r="O172">
        <f t="shared" si="49"/>
        <v>2.2132569490973357</v>
      </c>
      <c r="P172">
        <f t="shared" si="50"/>
        <v>63.923348955485821</v>
      </c>
      <c r="Q172">
        <f t="shared" si="51"/>
        <v>23.851319024331122</v>
      </c>
      <c r="R172">
        <f t="shared" si="52"/>
        <v>23.309635021667763</v>
      </c>
      <c r="S172">
        <f t="shared" si="53"/>
        <v>5.4182369724310853</v>
      </c>
      <c r="T172">
        <f t="shared" si="54"/>
        <v>5.4182369724310853</v>
      </c>
      <c r="U172">
        <f t="shared" si="55"/>
        <v>4</v>
      </c>
      <c r="V172" t="e">
        <f t="shared" si="56"/>
        <v>#N/A</v>
      </c>
      <c r="W172" t="e">
        <f t="shared" si="57"/>
        <v>#N/A</v>
      </c>
      <c r="X172" t="e">
        <f t="shared" si="58"/>
        <v>#N/A</v>
      </c>
      <c r="Y172">
        <f t="shared" si="59"/>
        <v>54.9</v>
      </c>
      <c r="Z172" t="e">
        <f t="shared" si="60"/>
        <v>#N/A</v>
      </c>
      <c r="AA172" t="e">
        <f t="shared" si="61"/>
        <v>#N/A</v>
      </c>
      <c r="AB172" t="e">
        <f t="shared" si="62"/>
        <v>#N/A</v>
      </c>
      <c r="AC172">
        <f t="shared" si="63"/>
        <v>23.8</v>
      </c>
      <c r="AD172">
        <v>4</v>
      </c>
      <c r="AE172">
        <v>24510200500</v>
      </c>
      <c r="AF172" t="s">
        <v>30</v>
      </c>
    </row>
    <row r="173" spans="2:32" x14ac:dyDescent="0.3">
      <c r="C173">
        <v>24510200600</v>
      </c>
      <c r="D173">
        <v>31991</v>
      </c>
      <c r="E173">
        <v>22.2</v>
      </c>
      <c r="F173">
        <v>19.899999999999999</v>
      </c>
      <c r="G173">
        <v>47</v>
      </c>
      <c r="H173">
        <v>3900.7347126599998</v>
      </c>
      <c r="I173">
        <v>18.7</v>
      </c>
      <c r="J173">
        <f t="shared" si="44"/>
        <v>-0.66528823715875851</v>
      </c>
      <c r="K173">
        <f t="shared" si="45"/>
        <v>-0.48194741633447519</v>
      </c>
      <c r="L173">
        <f t="shared" si="46"/>
        <v>0.40875022010684087</v>
      </c>
      <c r="M173">
        <f t="shared" si="47"/>
        <v>0.52282895486814374</v>
      </c>
      <c r="N173">
        <f t="shared" si="48"/>
        <v>-1.1605481214463604</v>
      </c>
      <c r="O173">
        <f t="shared" si="49"/>
        <v>1.3921287004389147</v>
      </c>
      <c r="P173">
        <f t="shared" si="50"/>
        <v>30.992454036851946</v>
      </c>
      <c r="Q173">
        <f t="shared" si="51"/>
        <v>6.171528503589677</v>
      </c>
      <c r="R173">
        <f t="shared" si="52"/>
        <v>4.0606351386792072</v>
      </c>
      <c r="S173">
        <f t="shared" si="53"/>
        <v>8.976456550510596</v>
      </c>
      <c r="T173">
        <f t="shared" si="54"/>
        <v>4.0606351386792072</v>
      </c>
      <c r="U173">
        <f t="shared" si="55"/>
        <v>3</v>
      </c>
      <c r="V173" t="e">
        <f t="shared" si="56"/>
        <v>#N/A</v>
      </c>
      <c r="W173" t="e">
        <f t="shared" si="57"/>
        <v>#N/A</v>
      </c>
      <c r="X173">
        <f t="shared" si="58"/>
        <v>22.2</v>
      </c>
      <c r="Y173" t="e">
        <f t="shared" si="59"/>
        <v>#N/A</v>
      </c>
      <c r="Z173" t="e">
        <f t="shared" si="60"/>
        <v>#N/A</v>
      </c>
      <c r="AA173" t="e">
        <f t="shared" si="61"/>
        <v>#N/A</v>
      </c>
      <c r="AB173">
        <f t="shared" si="62"/>
        <v>18.7</v>
      </c>
      <c r="AC173" t="e">
        <f t="shared" si="63"/>
        <v>#N/A</v>
      </c>
      <c r="AD173">
        <v>4</v>
      </c>
      <c r="AE173">
        <v>24510260302</v>
      </c>
      <c r="AF173" t="s">
        <v>30</v>
      </c>
    </row>
    <row r="174" spans="2:32" x14ac:dyDescent="0.3">
      <c r="C174">
        <v>24510200100</v>
      </c>
      <c r="D174">
        <v>30875</v>
      </c>
      <c r="E174">
        <v>42.7</v>
      </c>
      <c r="F174">
        <v>21.2</v>
      </c>
      <c r="G174">
        <v>14.1</v>
      </c>
      <c r="H174">
        <v>18034.388433</v>
      </c>
      <c r="I174">
        <v>12</v>
      </c>
      <c r="J174">
        <f t="shared" si="44"/>
        <v>-0.70306109017285368</v>
      </c>
      <c r="K174">
        <f t="shared" si="45"/>
        <v>0.67469218805365039</v>
      </c>
      <c r="L174">
        <f t="shared" si="46"/>
        <v>0.54740639651103284</v>
      </c>
      <c r="M174">
        <f t="shared" si="47"/>
        <v>-0.90237604065516819</v>
      </c>
      <c r="N174">
        <f t="shared" si="48"/>
        <v>0.87066091779867427</v>
      </c>
      <c r="O174">
        <f t="shared" si="49"/>
        <v>0.31339158945628393</v>
      </c>
      <c r="P174">
        <f t="shared" si="50"/>
        <v>37.127025847094821</v>
      </c>
      <c r="Q174">
        <f t="shared" si="51"/>
        <v>7.4341667872420354</v>
      </c>
      <c r="R174">
        <f t="shared" si="52"/>
        <v>5.9979484325455896</v>
      </c>
      <c r="S174">
        <f t="shared" si="53"/>
        <v>0.90312749532976599</v>
      </c>
      <c r="T174">
        <f t="shared" si="54"/>
        <v>0.90312749532976599</v>
      </c>
      <c r="U174">
        <f t="shared" si="55"/>
        <v>4</v>
      </c>
      <c r="V174" t="e">
        <f t="shared" si="56"/>
        <v>#N/A</v>
      </c>
      <c r="W174" t="e">
        <f t="shared" si="57"/>
        <v>#N/A</v>
      </c>
      <c r="X174" t="e">
        <f t="shared" si="58"/>
        <v>#N/A</v>
      </c>
      <c r="Y174">
        <f t="shared" si="59"/>
        <v>42.7</v>
      </c>
      <c r="Z174" t="e">
        <f t="shared" si="60"/>
        <v>#N/A</v>
      </c>
      <c r="AA174" t="e">
        <f t="shared" si="61"/>
        <v>#N/A</v>
      </c>
      <c r="AB174" t="e">
        <f t="shared" si="62"/>
        <v>#N/A</v>
      </c>
      <c r="AC174">
        <f t="shared" si="63"/>
        <v>12</v>
      </c>
      <c r="AD174">
        <v>4</v>
      </c>
      <c r="AE174">
        <v>24510080102</v>
      </c>
      <c r="AF174" t="s">
        <v>30</v>
      </c>
    </row>
    <row r="175" spans="2:32" x14ac:dyDescent="0.3">
      <c r="C175">
        <v>24510200400</v>
      </c>
      <c r="D175">
        <v>30757</v>
      </c>
      <c r="E175">
        <v>42.4</v>
      </c>
      <c r="F175">
        <v>25.8</v>
      </c>
      <c r="G175">
        <v>9.9</v>
      </c>
      <c r="H175">
        <v>11291.399572599999</v>
      </c>
      <c r="I175">
        <v>15.3</v>
      </c>
      <c r="J175">
        <f t="shared" si="44"/>
        <v>-0.707054993986172</v>
      </c>
      <c r="K175">
        <f t="shared" si="45"/>
        <v>0.65776575481870203</v>
      </c>
      <c r="L175">
        <f t="shared" si="46"/>
        <v>1.0380359437874045</v>
      </c>
      <c r="M175">
        <f t="shared" si="47"/>
        <v>-1.0843171039134636</v>
      </c>
      <c r="N175">
        <f t="shared" si="48"/>
        <v>-9.840343001835819E-2</v>
      </c>
      <c r="O175">
        <f t="shared" si="49"/>
        <v>0.84470986799996794</v>
      </c>
      <c r="P175">
        <f t="shared" si="50"/>
        <v>38.733165989259184</v>
      </c>
      <c r="Q175">
        <f t="shared" si="51"/>
        <v>8.8102273996874203</v>
      </c>
      <c r="R175">
        <f t="shared" si="52"/>
        <v>6.316840994186717</v>
      </c>
      <c r="S175">
        <f t="shared" si="53"/>
        <v>1.2788725994492158</v>
      </c>
      <c r="T175">
        <f t="shared" si="54"/>
        <v>1.2788725994492158</v>
      </c>
      <c r="U175">
        <f t="shared" si="55"/>
        <v>4</v>
      </c>
      <c r="V175" t="e">
        <f t="shared" si="56"/>
        <v>#N/A</v>
      </c>
      <c r="W175" t="e">
        <f t="shared" si="57"/>
        <v>#N/A</v>
      </c>
      <c r="X175" t="e">
        <f t="shared" si="58"/>
        <v>#N/A</v>
      </c>
      <c r="Y175">
        <f t="shared" si="59"/>
        <v>42.4</v>
      </c>
      <c r="Z175" t="e">
        <f t="shared" si="60"/>
        <v>#N/A</v>
      </c>
      <c r="AA175" t="e">
        <f t="shared" si="61"/>
        <v>#N/A</v>
      </c>
      <c r="AB175" t="e">
        <f t="shared" si="62"/>
        <v>#N/A</v>
      </c>
      <c r="AC175">
        <f t="shared" si="63"/>
        <v>15.3</v>
      </c>
      <c r="AD175">
        <v>4</v>
      </c>
      <c r="AE175">
        <v>24510150500</v>
      </c>
      <c r="AF175" t="s">
        <v>30</v>
      </c>
    </row>
    <row r="176" spans="2:32" x14ac:dyDescent="0.3">
      <c r="C176">
        <v>24510170100</v>
      </c>
      <c r="D176">
        <v>30702</v>
      </c>
      <c r="E176">
        <v>50.1</v>
      </c>
      <c r="F176">
        <v>17.399999999999999</v>
      </c>
      <c r="G176">
        <v>43.8</v>
      </c>
      <c r="H176">
        <v>14808.6522463</v>
      </c>
      <c r="I176">
        <v>4.3</v>
      </c>
      <c r="J176">
        <f t="shared" si="44"/>
        <v>-0.70891655932288811</v>
      </c>
      <c r="K176">
        <f t="shared" si="45"/>
        <v>1.0922108745157053</v>
      </c>
      <c r="L176">
        <f t="shared" si="46"/>
        <v>0.14210372702185645</v>
      </c>
      <c r="M176">
        <f t="shared" si="47"/>
        <v>0.384207192385633</v>
      </c>
      <c r="N176">
        <f t="shared" si="48"/>
        <v>0.40707629698576037</v>
      </c>
      <c r="O176">
        <f t="shared" si="49"/>
        <v>-0.92635106047897853</v>
      </c>
      <c r="P176">
        <f t="shared" si="50"/>
        <v>31.417817483394309</v>
      </c>
      <c r="Q176">
        <f t="shared" si="51"/>
        <v>3.8618482746328358</v>
      </c>
      <c r="R176">
        <f t="shared" si="52"/>
        <v>4.6274091879143278</v>
      </c>
      <c r="S176">
        <f t="shared" si="53"/>
        <v>6.8341174547336534</v>
      </c>
      <c r="T176">
        <f t="shared" si="54"/>
        <v>3.8618482746328358</v>
      </c>
      <c r="U176">
        <f t="shared" si="55"/>
        <v>2</v>
      </c>
      <c r="V176" t="e">
        <f t="shared" si="56"/>
        <v>#N/A</v>
      </c>
      <c r="W176">
        <f t="shared" si="57"/>
        <v>50.1</v>
      </c>
      <c r="X176" t="e">
        <f t="shared" si="58"/>
        <v>#N/A</v>
      </c>
      <c r="Y176" t="e">
        <f t="shared" si="59"/>
        <v>#N/A</v>
      </c>
      <c r="Z176" t="e">
        <f t="shared" si="60"/>
        <v>#N/A</v>
      </c>
      <c r="AA176">
        <f t="shared" si="61"/>
        <v>4.3</v>
      </c>
      <c r="AB176" t="e">
        <f t="shared" si="62"/>
        <v>#N/A</v>
      </c>
      <c r="AC176" t="e">
        <f t="shared" si="63"/>
        <v>#N/A</v>
      </c>
      <c r="AD176">
        <v>4</v>
      </c>
      <c r="AE176">
        <v>24510190200</v>
      </c>
      <c r="AF176" t="s">
        <v>30</v>
      </c>
    </row>
    <row r="177" spans="3:32" x14ac:dyDescent="0.3">
      <c r="C177">
        <v>24510150600</v>
      </c>
      <c r="D177">
        <v>30529</v>
      </c>
      <c r="E177">
        <v>44.6</v>
      </c>
      <c r="F177">
        <v>20.7</v>
      </c>
      <c r="G177">
        <v>10</v>
      </c>
      <c r="H177">
        <v>9214.8972371500004</v>
      </c>
      <c r="I177">
        <v>23.9</v>
      </c>
      <c r="J177">
        <f t="shared" si="44"/>
        <v>-0.71477202847292265</v>
      </c>
      <c r="K177">
        <f t="shared" si="45"/>
        <v>0.78189293187498876</v>
      </c>
      <c r="L177">
        <f t="shared" si="46"/>
        <v>0.49407709789403598</v>
      </c>
      <c r="M177">
        <f t="shared" si="47"/>
        <v>-1.079985173835885</v>
      </c>
      <c r="N177">
        <f t="shared" si="48"/>
        <v>-0.39682664012640939</v>
      </c>
      <c r="O177">
        <f t="shared" si="49"/>
        <v>2.2293575029925985</v>
      </c>
      <c r="P177">
        <f t="shared" si="50"/>
        <v>44.561873594100959</v>
      </c>
      <c r="Q177">
        <f t="shared" si="51"/>
        <v>12.642857523126079</v>
      </c>
      <c r="R177">
        <f t="shared" si="52"/>
        <v>9.4465808500269777</v>
      </c>
      <c r="S177">
        <f t="shared" si="53"/>
        <v>2.7973958239828347</v>
      </c>
      <c r="T177">
        <f t="shared" si="54"/>
        <v>2.7973958239828347</v>
      </c>
      <c r="U177">
        <f t="shared" si="55"/>
        <v>4</v>
      </c>
      <c r="V177" t="e">
        <f t="shared" si="56"/>
        <v>#N/A</v>
      </c>
      <c r="W177" t="e">
        <f t="shared" si="57"/>
        <v>#N/A</v>
      </c>
      <c r="X177" t="e">
        <f t="shared" si="58"/>
        <v>#N/A</v>
      </c>
      <c r="Y177">
        <f t="shared" si="59"/>
        <v>44.6</v>
      </c>
      <c r="Z177" t="e">
        <f t="shared" si="60"/>
        <v>#N/A</v>
      </c>
      <c r="AA177" t="e">
        <f t="shared" si="61"/>
        <v>#N/A</v>
      </c>
      <c r="AB177" t="e">
        <f t="shared" si="62"/>
        <v>#N/A</v>
      </c>
      <c r="AC177">
        <f t="shared" si="63"/>
        <v>23.9</v>
      </c>
      <c r="AD177">
        <v>4</v>
      </c>
      <c r="AE177">
        <v>24510080302</v>
      </c>
      <c r="AF177" t="s">
        <v>30</v>
      </c>
    </row>
    <row r="178" spans="3:32" x14ac:dyDescent="0.3">
      <c r="C178">
        <v>24510271801</v>
      </c>
      <c r="D178">
        <v>30462</v>
      </c>
      <c r="E178">
        <v>34.299999999999997</v>
      </c>
      <c r="F178">
        <v>20.2</v>
      </c>
      <c r="G178">
        <v>9.1</v>
      </c>
      <c r="H178">
        <v>14738.6500789</v>
      </c>
      <c r="I178">
        <v>19.100000000000001</v>
      </c>
      <c r="J178">
        <f t="shared" si="44"/>
        <v>-0.71703975351946769</v>
      </c>
      <c r="K178">
        <f t="shared" si="45"/>
        <v>0.20075205747510116</v>
      </c>
      <c r="L178">
        <f t="shared" si="46"/>
        <v>0.44074779927703911</v>
      </c>
      <c r="M178">
        <f t="shared" si="47"/>
        <v>-1.118972544534091</v>
      </c>
      <c r="N178">
        <f t="shared" si="48"/>
        <v>0.39701598009933509</v>
      </c>
      <c r="O178">
        <f t="shared" si="49"/>
        <v>1.4565309160199678</v>
      </c>
      <c r="P178">
        <f t="shared" si="50"/>
        <v>38.989697227887305</v>
      </c>
      <c r="Q178">
        <f t="shared" si="51"/>
        <v>9.4498879734206902</v>
      </c>
      <c r="R178">
        <f t="shared" si="52"/>
        <v>6.6183199721061037</v>
      </c>
      <c r="S178">
        <f t="shared" si="53"/>
        <v>1.1045681208127776</v>
      </c>
      <c r="T178">
        <f t="shared" si="54"/>
        <v>1.1045681208127776</v>
      </c>
      <c r="U178">
        <f t="shared" si="55"/>
        <v>4</v>
      </c>
      <c r="V178" t="e">
        <f t="shared" si="56"/>
        <v>#N/A</v>
      </c>
      <c r="W178" t="e">
        <f t="shared" si="57"/>
        <v>#N/A</v>
      </c>
      <c r="X178" t="e">
        <f t="shared" si="58"/>
        <v>#N/A</v>
      </c>
      <c r="Y178">
        <f t="shared" si="59"/>
        <v>34.299999999999997</v>
      </c>
      <c r="Z178" t="e">
        <f t="shared" si="60"/>
        <v>#N/A</v>
      </c>
      <c r="AA178" t="e">
        <f t="shared" si="61"/>
        <v>#N/A</v>
      </c>
      <c r="AB178" t="e">
        <f t="shared" si="62"/>
        <v>#N/A</v>
      </c>
      <c r="AC178">
        <f t="shared" si="63"/>
        <v>19.100000000000001</v>
      </c>
      <c r="AD178">
        <v>4</v>
      </c>
      <c r="AE178">
        <v>24510070200</v>
      </c>
      <c r="AF178" t="s">
        <v>30</v>
      </c>
    </row>
    <row r="179" spans="3:32" x14ac:dyDescent="0.3">
      <c r="C179">
        <v>24510090400</v>
      </c>
      <c r="D179">
        <v>30125</v>
      </c>
      <c r="E179">
        <v>44.6</v>
      </c>
      <c r="F179">
        <v>25.3</v>
      </c>
      <c r="G179">
        <v>25.5</v>
      </c>
      <c r="H179">
        <v>11657.478868099999</v>
      </c>
      <c r="I179">
        <v>8.6999999999999993</v>
      </c>
      <c r="J179">
        <f t="shared" si="44"/>
        <v>-0.72844607203716494</v>
      </c>
      <c r="K179">
        <f t="shared" si="45"/>
        <v>0.78189293187498876</v>
      </c>
      <c r="L179">
        <f t="shared" si="46"/>
        <v>0.98470664517040751</v>
      </c>
      <c r="M179">
        <f t="shared" si="47"/>
        <v>-0.40853601181122434</v>
      </c>
      <c r="N179">
        <f t="shared" si="48"/>
        <v>-4.5792577310827309E-2</v>
      </c>
      <c r="O179">
        <f t="shared" si="49"/>
        <v>-0.21792668908740009</v>
      </c>
      <c r="P179">
        <f t="shared" si="50"/>
        <v>34.063296996382611</v>
      </c>
      <c r="Q179">
        <f t="shared" si="51"/>
        <v>5.5632429314179808</v>
      </c>
      <c r="R179">
        <f t="shared" si="52"/>
        <v>4.4760676268275725</v>
      </c>
      <c r="S179">
        <f t="shared" si="53"/>
        <v>3.2538745567407106</v>
      </c>
      <c r="T179">
        <f t="shared" si="54"/>
        <v>3.2538745567407106</v>
      </c>
      <c r="U179">
        <f t="shared" si="55"/>
        <v>4</v>
      </c>
      <c r="V179" t="e">
        <f t="shared" si="56"/>
        <v>#N/A</v>
      </c>
      <c r="W179" t="e">
        <f t="shared" si="57"/>
        <v>#N/A</v>
      </c>
      <c r="X179" t="e">
        <f t="shared" si="58"/>
        <v>#N/A</v>
      </c>
      <c r="Y179">
        <f t="shared" si="59"/>
        <v>44.6</v>
      </c>
      <c r="Z179" t="e">
        <f t="shared" si="60"/>
        <v>#N/A</v>
      </c>
      <c r="AA179" t="e">
        <f t="shared" si="61"/>
        <v>#N/A</v>
      </c>
      <c r="AB179" t="e">
        <f t="shared" si="62"/>
        <v>#N/A</v>
      </c>
      <c r="AC179">
        <f t="shared" si="63"/>
        <v>8.6999999999999993</v>
      </c>
      <c r="AD179">
        <v>4</v>
      </c>
      <c r="AE179">
        <v>24510200100</v>
      </c>
      <c r="AF179" t="s">
        <v>30</v>
      </c>
    </row>
    <row r="180" spans="3:32" x14ac:dyDescent="0.3">
      <c r="C180">
        <v>24510080400</v>
      </c>
      <c r="D180">
        <v>30096</v>
      </c>
      <c r="E180">
        <v>58.4</v>
      </c>
      <c r="F180">
        <v>24.2</v>
      </c>
      <c r="G180">
        <v>12.6</v>
      </c>
      <c r="H180">
        <v>16140.3508772</v>
      </c>
      <c r="I180">
        <v>22.7</v>
      </c>
      <c r="J180">
        <f t="shared" si="44"/>
        <v>-0.7294276246692516</v>
      </c>
      <c r="K180">
        <f t="shared" si="45"/>
        <v>1.5605088606826047</v>
      </c>
      <c r="L180">
        <f t="shared" si="46"/>
        <v>0.86738218821301416</v>
      </c>
      <c r="M180">
        <f t="shared" si="47"/>
        <v>-0.9673549918188451</v>
      </c>
      <c r="N180">
        <f t="shared" si="48"/>
        <v>0.59846051724167071</v>
      </c>
      <c r="O180">
        <f t="shared" si="49"/>
        <v>2.0361508562494408</v>
      </c>
      <c r="P180">
        <f t="shared" si="50"/>
        <v>51.943581614389018</v>
      </c>
      <c r="Q180">
        <f t="shared" si="51"/>
        <v>15.232537492954371</v>
      </c>
      <c r="R180">
        <f t="shared" si="52"/>
        <v>13.217152105597961</v>
      </c>
      <c r="S180">
        <f t="shared" si="53"/>
        <v>1.1423282891991957</v>
      </c>
      <c r="T180">
        <f t="shared" si="54"/>
        <v>1.1423282891991957</v>
      </c>
      <c r="U180">
        <f t="shared" si="55"/>
        <v>4</v>
      </c>
      <c r="V180" t="e">
        <f t="shared" si="56"/>
        <v>#N/A</v>
      </c>
      <c r="W180" t="e">
        <f t="shared" si="57"/>
        <v>#N/A</v>
      </c>
      <c r="X180" t="e">
        <f t="shared" si="58"/>
        <v>#N/A</v>
      </c>
      <c r="Y180">
        <f t="shared" si="59"/>
        <v>58.4</v>
      </c>
      <c r="Z180" t="e">
        <f t="shared" si="60"/>
        <v>#N/A</v>
      </c>
      <c r="AA180" t="e">
        <f t="shared" si="61"/>
        <v>#N/A</v>
      </c>
      <c r="AB180" t="e">
        <f t="shared" si="62"/>
        <v>#N/A</v>
      </c>
      <c r="AC180">
        <f t="shared" si="63"/>
        <v>22.7</v>
      </c>
      <c r="AD180">
        <v>4</v>
      </c>
      <c r="AE180">
        <v>24510200400</v>
      </c>
      <c r="AF180" t="s">
        <v>30</v>
      </c>
    </row>
    <row r="181" spans="3:32" x14ac:dyDescent="0.3">
      <c r="C181">
        <v>24510151300</v>
      </c>
      <c r="D181">
        <v>29816</v>
      </c>
      <c r="E181">
        <v>44.6</v>
      </c>
      <c r="F181">
        <v>23.9</v>
      </c>
      <c r="G181">
        <v>7.3</v>
      </c>
      <c r="H181">
        <v>12696.550761099999</v>
      </c>
      <c r="I181">
        <v>18.600000000000001</v>
      </c>
      <c r="J181">
        <f t="shared" si="44"/>
        <v>-0.73890468456526115</v>
      </c>
      <c r="K181">
        <f t="shared" si="45"/>
        <v>0.78189293187498876</v>
      </c>
      <c r="L181">
        <f t="shared" si="46"/>
        <v>0.83538460904281597</v>
      </c>
      <c r="M181">
        <f t="shared" si="47"/>
        <v>-1.1969472859305033</v>
      </c>
      <c r="N181">
        <f t="shared" si="48"/>
        <v>0.10353697775317477</v>
      </c>
      <c r="O181">
        <f t="shared" si="49"/>
        <v>1.3760281465436519</v>
      </c>
      <c r="P181">
        <f t="shared" si="50"/>
        <v>42.212923296686327</v>
      </c>
      <c r="Q181">
        <f t="shared" si="51"/>
        <v>10.575513407247239</v>
      </c>
      <c r="R181">
        <f t="shared" si="52"/>
        <v>7.8565948809339297</v>
      </c>
      <c r="S181">
        <f t="shared" si="53"/>
        <v>0.7320272215270377</v>
      </c>
      <c r="T181">
        <f t="shared" si="54"/>
        <v>0.7320272215270377</v>
      </c>
      <c r="U181">
        <f t="shared" si="55"/>
        <v>4</v>
      </c>
      <c r="V181" t="e">
        <f t="shared" si="56"/>
        <v>#N/A</v>
      </c>
      <c r="W181" t="e">
        <f t="shared" si="57"/>
        <v>#N/A</v>
      </c>
      <c r="X181" t="e">
        <f t="shared" si="58"/>
        <v>#N/A</v>
      </c>
      <c r="Y181">
        <f t="shared" si="59"/>
        <v>44.6</v>
      </c>
      <c r="Z181" t="e">
        <f t="shared" si="60"/>
        <v>#N/A</v>
      </c>
      <c r="AA181" t="e">
        <f t="shared" si="61"/>
        <v>#N/A</v>
      </c>
      <c r="AB181" t="e">
        <f t="shared" si="62"/>
        <v>#N/A</v>
      </c>
      <c r="AC181">
        <f t="shared" si="63"/>
        <v>18.600000000000001</v>
      </c>
      <c r="AD181">
        <v>4</v>
      </c>
      <c r="AE181">
        <v>24510150600</v>
      </c>
      <c r="AF181" t="s">
        <v>30</v>
      </c>
    </row>
    <row r="182" spans="3:32" x14ac:dyDescent="0.3">
      <c r="C182">
        <v>24510271802</v>
      </c>
      <c r="D182">
        <v>29495</v>
      </c>
      <c r="E182">
        <v>48.1</v>
      </c>
      <c r="F182">
        <v>24.6</v>
      </c>
      <c r="G182">
        <v>10.4</v>
      </c>
      <c r="H182">
        <v>14619.254628000001</v>
      </c>
      <c r="I182">
        <v>8.5</v>
      </c>
      <c r="J182">
        <f t="shared" si="44"/>
        <v>-0.74976945680318641</v>
      </c>
      <c r="K182">
        <f t="shared" si="45"/>
        <v>0.9793679862827176</v>
      </c>
      <c r="L182">
        <f t="shared" si="46"/>
        <v>0.91004562710661197</v>
      </c>
      <c r="M182">
        <f t="shared" si="47"/>
        <v>-1.0626574535255713</v>
      </c>
      <c r="N182">
        <f t="shared" si="48"/>
        <v>0.37985713894534495</v>
      </c>
      <c r="O182">
        <f t="shared" si="49"/>
        <v>-0.2501277968779263</v>
      </c>
      <c r="P182">
        <f t="shared" si="50"/>
        <v>37.434112495023868</v>
      </c>
      <c r="Q182">
        <f t="shared" si="51"/>
        <v>7.92897798008691</v>
      </c>
      <c r="R182">
        <f t="shared" si="52"/>
        <v>6.4482043418668153</v>
      </c>
      <c r="S182">
        <f t="shared" si="53"/>
        <v>2.2551188602785244</v>
      </c>
      <c r="T182">
        <f t="shared" si="54"/>
        <v>2.2551188602785244</v>
      </c>
      <c r="U182">
        <f t="shared" si="55"/>
        <v>4</v>
      </c>
      <c r="V182" t="e">
        <f t="shared" si="56"/>
        <v>#N/A</v>
      </c>
      <c r="W182" t="e">
        <f t="shared" si="57"/>
        <v>#N/A</v>
      </c>
      <c r="X182" t="e">
        <f t="shared" si="58"/>
        <v>#N/A</v>
      </c>
      <c r="Y182">
        <f t="shared" si="59"/>
        <v>48.1</v>
      </c>
      <c r="Z182" t="e">
        <f t="shared" si="60"/>
        <v>#N/A</v>
      </c>
      <c r="AA182" t="e">
        <f t="shared" si="61"/>
        <v>#N/A</v>
      </c>
      <c r="AB182" t="e">
        <f t="shared" si="62"/>
        <v>#N/A</v>
      </c>
      <c r="AC182">
        <f t="shared" si="63"/>
        <v>8.5</v>
      </c>
      <c r="AD182">
        <v>4</v>
      </c>
      <c r="AE182">
        <v>24510271801</v>
      </c>
      <c r="AF182" t="s">
        <v>30</v>
      </c>
    </row>
    <row r="183" spans="3:32" x14ac:dyDescent="0.3">
      <c r="C183">
        <v>24510080200</v>
      </c>
      <c r="D183">
        <v>29485</v>
      </c>
      <c r="E183">
        <v>57.8</v>
      </c>
      <c r="F183">
        <v>27.1</v>
      </c>
      <c r="G183">
        <v>11.2</v>
      </c>
      <c r="H183">
        <v>4767.7776440899997</v>
      </c>
      <c r="I183">
        <v>17.600000000000001</v>
      </c>
      <c r="J183">
        <f t="shared" si="44"/>
        <v>-0.75010792322804387</v>
      </c>
      <c r="K183">
        <f t="shared" si="45"/>
        <v>1.5266559942127085</v>
      </c>
      <c r="L183">
        <f t="shared" si="46"/>
        <v>1.1766921201915963</v>
      </c>
      <c r="M183">
        <f t="shared" si="47"/>
        <v>-1.0280020129049436</v>
      </c>
      <c r="N183">
        <f t="shared" si="48"/>
        <v>-1.0359415989871585</v>
      </c>
      <c r="O183">
        <f t="shared" si="49"/>
        <v>1.2150226075910204</v>
      </c>
      <c r="P183">
        <f t="shared" si="50"/>
        <v>44.810855392882189</v>
      </c>
      <c r="Q183">
        <f t="shared" si="51"/>
        <v>12.213111490519029</v>
      </c>
      <c r="R183">
        <f t="shared" si="52"/>
        <v>9.635285933857844</v>
      </c>
      <c r="S183">
        <f t="shared" si="53"/>
        <v>3.9841318525051594</v>
      </c>
      <c r="T183">
        <f t="shared" si="54"/>
        <v>3.9841318525051594</v>
      </c>
      <c r="U183">
        <f t="shared" si="55"/>
        <v>4</v>
      </c>
      <c r="V183" t="e">
        <f t="shared" si="56"/>
        <v>#N/A</v>
      </c>
      <c r="W183" t="e">
        <f t="shared" si="57"/>
        <v>#N/A</v>
      </c>
      <c r="X183" t="e">
        <f t="shared" si="58"/>
        <v>#N/A</v>
      </c>
      <c r="Y183">
        <f t="shared" si="59"/>
        <v>57.8</v>
      </c>
      <c r="Z183" t="e">
        <f t="shared" si="60"/>
        <v>#N/A</v>
      </c>
      <c r="AA183" t="e">
        <f t="shared" si="61"/>
        <v>#N/A</v>
      </c>
      <c r="AB183" t="e">
        <f t="shared" si="62"/>
        <v>#N/A</v>
      </c>
      <c r="AC183">
        <f t="shared" si="63"/>
        <v>17.600000000000001</v>
      </c>
      <c r="AD183">
        <v>4</v>
      </c>
      <c r="AE183">
        <v>24510090400</v>
      </c>
      <c r="AF183" t="s">
        <v>30</v>
      </c>
    </row>
    <row r="184" spans="3:32" x14ac:dyDescent="0.3">
      <c r="C184">
        <v>24510070300</v>
      </c>
      <c r="D184">
        <v>29261</v>
      </c>
      <c r="E184">
        <v>47.6</v>
      </c>
      <c r="F184">
        <v>20.2</v>
      </c>
      <c r="G184">
        <v>24.6</v>
      </c>
      <c r="H184">
        <v>11802.0160834</v>
      </c>
      <c r="I184">
        <v>13</v>
      </c>
      <c r="J184">
        <f t="shared" si="44"/>
        <v>-0.75768957114485147</v>
      </c>
      <c r="K184">
        <f t="shared" si="45"/>
        <v>0.95115726422447056</v>
      </c>
      <c r="L184">
        <f t="shared" si="46"/>
        <v>0.44074779927703911</v>
      </c>
      <c r="M184">
        <f t="shared" si="47"/>
        <v>-0.44752338250943036</v>
      </c>
      <c r="N184">
        <f t="shared" si="48"/>
        <v>-2.5020503505017049E-2</v>
      </c>
      <c r="O184">
        <f t="shared" si="49"/>
        <v>0.4743971284089154</v>
      </c>
      <c r="P184">
        <f t="shared" si="50"/>
        <v>35.017333072924259</v>
      </c>
      <c r="Q184">
        <f t="shared" si="51"/>
        <v>5.2111570951530162</v>
      </c>
      <c r="R184">
        <f t="shared" si="52"/>
        <v>3.8927738858199197</v>
      </c>
      <c r="S184">
        <f t="shared" si="53"/>
        <v>1.6407133924239008</v>
      </c>
      <c r="T184">
        <f t="shared" si="54"/>
        <v>1.6407133924239008</v>
      </c>
      <c r="U184">
        <f t="shared" si="55"/>
        <v>4</v>
      </c>
      <c r="V184" t="e">
        <f t="shared" si="56"/>
        <v>#N/A</v>
      </c>
      <c r="W184" t="e">
        <f t="shared" si="57"/>
        <v>#N/A</v>
      </c>
      <c r="X184" t="e">
        <f t="shared" si="58"/>
        <v>#N/A</v>
      </c>
      <c r="Y184">
        <f t="shared" si="59"/>
        <v>47.6</v>
      </c>
      <c r="Z184" t="e">
        <f t="shared" si="60"/>
        <v>#N/A</v>
      </c>
      <c r="AA184" t="e">
        <f t="shared" si="61"/>
        <v>#N/A</v>
      </c>
      <c r="AB184" t="e">
        <f t="shared" si="62"/>
        <v>#N/A</v>
      </c>
      <c r="AC184">
        <f t="shared" si="63"/>
        <v>13</v>
      </c>
      <c r="AD184">
        <v>4</v>
      </c>
      <c r="AE184">
        <v>24510080400</v>
      </c>
      <c r="AF184" t="s">
        <v>30</v>
      </c>
    </row>
    <row r="185" spans="3:32" x14ac:dyDescent="0.3">
      <c r="C185">
        <v>24510120600</v>
      </c>
      <c r="D185">
        <v>29036</v>
      </c>
      <c r="E185">
        <v>45.5</v>
      </c>
      <c r="F185">
        <v>22.3</v>
      </c>
      <c r="G185">
        <v>66</v>
      </c>
      <c r="H185">
        <v>16806.333864600001</v>
      </c>
      <c r="I185">
        <v>6.5</v>
      </c>
      <c r="J185">
        <f t="shared" si="44"/>
        <v>-0.7653050657041448</v>
      </c>
      <c r="K185">
        <f t="shared" si="45"/>
        <v>0.83267223157983328</v>
      </c>
      <c r="L185">
        <f t="shared" si="46"/>
        <v>0.6647308534684262</v>
      </c>
      <c r="M185">
        <f t="shared" si="47"/>
        <v>1.3458956696080504</v>
      </c>
      <c r="N185">
        <f t="shared" si="48"/>
        <v>0.69417183794875192</v>
      </c>
      <c r="O185">
        <f t="shared" si="49"/>
        <v>-0.57213887478318926</v>
      </c>
      <c r="P185">
        <f t="shared" si="50"/>
        <v>35.346827311432349</v>
      </c>
      <c r="Q185">
        <f t="shared" si="51"/>
        <v>5.5891353842728062</v>
      </c>
      <c r="R185">
        <f t="shared" si="52"/>
        <v>7.0838225411936229</v>
      </c>
      <c r="S185">
        <f t="shared" si="53"/>
        <v>8.8067012860401768</v>
      </c>
      <c r="T185">
        <f t="shared" si="54"/>
        <v>5.5891353842728062</v>
      </c>
      <c r="U185">
        <f t="shared" si="55"/>
        <v>2</v>
      </c>
      <c r="V185" t="e">
        <f t="shared" si="56"/>
        <v>#N/A</v>
      </c>
      <c r="W185">
        <f t="shared" si="57"/>
        <v>45.5</v>
      </c>
      <c r="X185" t="e">
        <f t="shared" si="58"/>
        <v>#N/A</v>
      </c>
      <c r="Y185" t="e">
        <f t="shared" si="59"/>
        <v>#N/A</v>
      </c>
      <c r="Z185" t="e">
        <f t="shared" si="60"/>
        <v>#N/A</v>
      </c>
      <c r="AA185">
        <f t="shared" si="61"/>
        <v>6.5</v>
      </c>
      <c r="AB185" t="e">
        <f t="shared" si="62"/>
        <v>#N/A</v>
      </c>
      <c r="AC185" t="e">
        <f t="shared" si="63"/>
        <v>#N/A</v>
      </c>
      <c r="AD185">
        <v>4</v>
      </c>
      <c r="AE185">
        <v>24510151300</v>
      </c>
      <c r="AF185" t="s">
        <v>30</v>
      </c>
    </row>
    <row r="186" spans="3:32" x14ac:dyDescent="0.3">
      <c r="C186">
        <v>24510130400</v>
      </c>
      <c r="D186">
        <v>28750</v>
      </c>
      <c r="E186">
        <v>39.799999999999997</v>
      </c>
      <c r="F186">
        <v>14</v>
      </c>
      <c r="G186">
        <v>13.5</v>
      </c>
      <c r="H186">
        <v>1982.08143191</v>
      </c>
      <c r="I186">
        <v>16.100000000000001</v>
      </c>
      <c r="J186">
        <f t="shared" si="44"/>
        <v>-0.77498520545506888</v>
      </c>
      <c r="K186">
        <f t="shared" si="45"/>
        <v>0.51107000011581771</v>
      </c>
      <c r="L186">
        <f t="shared" si="46"/>
        <v>-0.22053550357372223</v>
      </c>
      <c r="M186">
        <f t="shared" si="47"/>
        <v>-0.92836762112063898</v>
      </c>
      <c r="N186">
        <f t="shared" si="48"/>
        <v>-1.43628615523079</v>
      </c>
      <c r="O186">
        <f t="shared" si="49"/>
        <v>0.97351429916207322</v>
      </c>
      <c r="P186">
        <f t="shared" si="50"/>
        <v>32.23954769370124</v>
      </c>
      <c r="Q186">
        <f t="shared" si="51"/>
        <v>6.6447726114284</v>
      </c>
      <c r="R186">
        <f t="shared" si="52"/>
        <v>3.5931271848981123</v>
      </c>
      <c r="S186">
        <f t="shared" si="53"/>
        <v>6.3137402092862906</v>
      </c>
      <c r="T186">
        <f t="shared" si="54"/>
        <v>3.5931271848981123</v>
      </c>
      <c r="U186">
        <f t="shared" si="55"/>
        <v>3</v>
      </c>
      <c r="V186" t="e">
        <f t="shared" si="56"/>
        <v>#N/A</v>
      </c>
      <c r="W186" t="e">
        <f t="shared" si="57"/>
        <v>#N/A</v>
      </c>
      <c r="X186">
        <f t="shared" si="58"/>
        <v>39.799999999999997</v>
      </c>
      <c r="Y186" t="e">
        <f t="shared" si="59"/>
        <v>#N/A</v>
      </c>
      <c r="Z186" t="e">
        <f t="shared" si="60"/>
        <v>#N/A</v>
      </c>
      <c r="AA186" t="e">
        <f t="shared" si="61"/>
        <v>#N/A</v>
      </c>
      <c r="AB186">
        <f t="shared" si="62"/>
        <v>16.100000000000001</v>
      </c>
      <c r="AC186" t="e">
        <f t="shared" si="63"/>
        <v>#N/A</v>
      </c>
      <c r="AD186">
        <v>4</v>
      </c>
      <c r="AE186">
        <v>24510271802</v>
      </c>
      <c r="AF186" t="s">
        <v>30</v>
      </c>
    </row>
    <row r="187" spans="3:32" x14ac:dyDescent="0.3">
      <c r="C187">
        <v>24510271600</v>
      </c>
      <c r="D187">
        <v>28133</v>
      </c>
      <c r="E187">
        <v>50.9</v>
      </c>
      <c r="F187">
        <v>24.1</v>
      </c>
      <c r="G187">
        <v>10.8</v>
      </c>
      <c r="H187">
        <v>13777.4528618</v>
      </c>
      <c r="I187">
        <v>23.1</v>
      </c>
      <c r="J187">
        <f t="shared" si="44"/>
        <v>-0.79586858386877557</v>
      </c>
      <c r="K187">
        <f t="shared" si="45"/>
        <v>1.1373480298089005</v>
      </c>
      <c r="L187">
        <f t="shared" si="46"/>
        <v>0.8567163284896151</v>
      </c>
      <c r="M187">
        <f t="shared" si="47"/>
        <v>-1.0453297332152574</v>
      </c>
      <c r="N187">
        <f t="shared" si="48"/>
        <v>0.25887813446491376</v>
      </c>
      <c r="O187">
        <f t="shared" si="49"/>
        <v>2.1005530718304937</v>
      </c>
      <c r="P187">
        <f t="shared" si="50"/>
        <v>49.386793832569168</v>
      </c>
      <c r="Q187">
        <f t="shared" si="51"/>
        <v>14.204941168174166</v>
      </c>
      <c r="R187">
        <f t="shared" si="52"/>
        <v>11.529234179773688</v>
      </c>
      <c r="S187">
        <f t="shared" si="53"/>
        <v>1.3076038563240326</v>
      </c>
      <c r="T187">
        <f t="shared" si="54"/>
        <v>1.3076038563240326</v>
      </c>
      <c r="U187">
        <f t="shared" si="55"/>
        <v>4</v>
      </c>
      <c r="V187" t="e">
        <f t="shared" si="56"/>
        <v>#N/A</v>
      </c>
      <c r="W187" t="e">
        <f t="shared" si="57"/>
        <v>#N/A</v>
      </c>
      <c r="X187" t="e">
        <f t="shared" si="58"/>
        <v>#N/A</v>
      </c>
      <c r="Y187">
        <f t="shared" si="59"/>
        <v>50.9</v>
      </c>
      <c r="Z187" t="e">
        <f t="shared" si="60"/>
        <v>#N/A</v>
      </c>
      <c r="AA187" t="e">
        <f t="shared" si="61"/>
        <v>#N/A</v>
      </c>
      <c r="AB187" t="e">
        <f t="shared" si="62"/>
        <v>#N/A</v>
      </c>
      <c r="AC187">
        <f t="shared" si="63"/>
        <v>23.1</v>
      </c>
      <c r="AD187">
        <v>4</v>
      </c>
      <c r="AE187">
        <v>24510080200</v>
      </c>
      <c r="AF187" t="s">
        <v>30</v>
      </c>
    </row>
    <row r="188" spans="3:32" x14ac:dyDescent="0.3">
      <c r="C188">
        <v>24510140200</v>
      </c>
      <c r="D188">
        <v>28000</v>
      </c>
      <c r="E188">
        <v>50.5</v>
      </c>
      <c r="F188">
        <v>30.4</v>
      </c>
      <c r="G188">
        <v>14.2</v>
      </c>
      <c r="H188">
        <v>18697.162330399999</v>
      </c>
      <c r="I188">
        <v>6.6</v>
      </c>
      <c r="J188">
        <f t="shared" si="44"/>
        <v>-0.80037018731938014</v>
      </c>
      <c r="K188">
        <f t="shared" si="45"/>
        <v>1.1147794521623029</v>
      </c>
      <c r="L188">
        <f t="shared" si="46"/>
        <v>1.5286654910637756</v>
      </c>
      <c r="M188">
        <f t="shared" si="47"/>
        <v>-0.89804411057758982</v>
      </c>
      <c r="N188">
        <f t="shared" si="48"/>
        <v>0.96591104618105783</v>
      </c>
      <c r="O188">
        <f t="shared" si="49"/>
        <v>-0.55603832088792615</v>
      </c>
      <c r="P188">
        <f t="shared" si="50"/>
        <v>43.356097479392815</v>
      </c>
      <c r="Q188">
        <f t="shared" si="51"/>
        <v>11.506932572407548</v>
      </c>
      <c r="R188">
        <f t="shared" si="52"/>
        <v>10.601346331308285</v>
      </c>
      <c r="S188">
        <f t="shared" si="53"/>
        <v>3.7394687103670869</v>
      </c>
      <c r="T188">
        <f t="shared" si="54"/>
        <v>3.7394687103670869</v>
      </c>
      <c r="U188">
        <f t="shared" si="55"/>
        <v>4</v>
      </c>
      <c r="V188" t="e">
        <f t="shared" si="56"/>
        <v>#N/A</v>
      </c>
      <c r="W188" t="e">
        <f t="shared" si="57"/>
        <v>#N/A</v>
      </c>
      <c r="X188" t="e">
        <f t="shared" si="58"/>
        <v>#N/A</v>
      </c>
      <c r="Y188">
        <f t="shared" si="59"/>
        <v>50.5</v>
      </c>
      <c r="Z188" t="e">
        <f t="shared" si="60"/>
        <v>#N/A</v>
      </c>
      <c r="AA188" t="e">
        <f t="shared" si="61"/>
        <v>#N/A</v>
      </c>
      <c r="AB188" t="e">
        <f t="shared" si="62"/>
        <v>#N/A</v>
      </c>
      <c r="AC188">
        <f t="shared" si="63"/>
        <v>6.6</v>
      </c>
      <c r="AD188">
        <v>4</v>
      </c>
      <c r="AE188">
        <v>24510070300</v>
      </c>
      <c r="AF188" t="s">
        <v>30</v>
      </c>
    </row>
    <row r="189" spans="3:32" x14ac:dyDescent="0.3">
      <c r="C189">
        <v>24510080500</v>
      </c>
      <c r="D189">
        <v>27939</v>
      </c>
      <c r="E189">
        <v>59.2</v>
      </c>
      <c r="F189">
        <v>25.6</v>
      </c>
      <c r="G189">
        <v>6.7</v>
      </c>
      <c r="H189">
        <v>12639.074321300001</v>
      </c>
      <c r="I189">
        <v>17.8</v>
      </c>
      <c r="J189">
        <f t="shared" si="44"/>
        <v>-0.80243483251101078</v>
      </c>
      <c r="K189">
        <f t="shared" si="45"/>
        <v>1.6056460159758001</v>
      </c>
      <c r="L189">
        <f t="shared" si="46"/>
        <v>1.0167042243406057</v>
      </c>
      <c r="M189">
        <f t="shared" si="47"/>
        <v>-1.2229388663959742</v>
      </c>
      <c r="N189">
        <f t="shared" si="48"/>
        <v>9.5276787828090612E-2</v>
      </c>
      <c r="O189">
        <f t="shared" si="49"/>
        <v>1.2472237153815466</v>
      </c>
      <c r="P189">
        <f t="shared" si="50"/>
        <v>47.644243190242818</v>
      </c>
      <c r="Q189">
        <f t="shared" si="51"/>
        <v>12.787253351517617</v>
      </c>
      <c r="R189">
        <f t="shared" si="52"/>
        <v>10.552335066394431</v>
      </c>
      <c r="S189">
        <f t="shared" si="53"/>
        <v>1.0310301013763066</v>
      </c>
      <c r="T189">
        <f t="shared" si="54"/>
        <v>1.0310301013763066</v>
      </c>
      <c r="U189">
        <f t="shared" si="55"/>
        <v>4</v>
      </c>
      <c r="V189" t="e">
        <f t="shared" si="56"/>
        <v>#N/A</v>
      </c>
      <c r="W189" t="e">
        <f t="shared" si="57"/>
        <v>#N/A</v>
      </c>
      <c r="X189" t="e">
        <f t="shared" si="58"/>
        <v>#N/A</v>
      </c>
      <c r="Y189">
        <f t="shared" si="59"/>
        <v>59.2</v>
      </c>
      <c r="Z189" t="e">
        <f t="shared" si="60"/>
        <v>#N/A</v>
      </c>
      <c r="AA189" t="e">
        <f t="shared" si="61"/>
        <v>#N/A</v>
      </c>
      <c r="AB189" t="e">
        <f t="shared" si="62"/>
        <v>#N/A</v>
      </c>
      <c r="AC189">
        <f t="shared" si="63"/>
        <v>17.8</v>
      </c>
      <c r="AD189">
        <v>4</v>
      </c>
      <c r="AE189">
        <v>24510271600</v>
      </c>
      <c r="AF189" t="s">
        <v>30</v>
      </c>
    </row>
    <row r="190" spans="3:32" x14ac:dyDescent="0.3">
      <c r="C190">
        <v>24510200200</v>
      </c>
      <c r="D190">
        <v>27923</v>
      </c>
      <c r="E190">
        <v>54.8</v>
      </c>
      <c r="F190">
        <v>25.9</v>
      </c>
      <c r="G190">
        <v>6.9</v>
      </c>
      <c r="H190">
        <v>8284.5024833999996</v>
      </c>
      <c r="I190">
        <v>15.4</v>
      </c>
      <c r="J190">
        <f t="shared" si="44"/>
        <v>-0.80297637879078276</v>
      </c>
      <c r="K190">
        <f t="shared" si="45"/>
        <v>1.3573916618632267</v>
      </c>
      <c r="L190">
        <f t="shared" si="46"/>
        <v>1.0487018035108036</v>
      </c>
      <c r="M190">
        <f t="shared" si="47"/>
        <v>-1.2142750062408172</v>
      </c>
      <c r="N190">
        <f t="shared" si="48"/>
        <v>-0.53053772936609245</v>
      </c>
      <c r="O190">
        <f t="shared" si="49"/>
        <v>0.86081042189523105</v>
      </c>
      <c r="P190">
        <f t="shared" si="50"/>
        <v>42.839996803306505</v>
      </c>
      <c r="Q190">
        <f t="shared" si="51"/>
        <v>10.701777484411867</v>
      </c>
      <c r="R190">
        <f t="shared" si="52"/>
        <v>8.1876024199830155</v>
      </c>
      <c r="S190">
        <f t="shared" si="53"/>
        <v>2.235394408136576</v>
      </c>
      <c r="T190">
        <f t="shared" si="54"/>
        <v>2.235394408136576</v>
      </c>
      <c r="U190">
        <f t="shared" si="55"/>
        <v>4</v>
      </c>
      <c r="V190" t="e">
        <f t="shared" si="56"/>
        <v>#N/A</v>
      </c>
      <c r="W190" t="e">
        <f t="shared" si="57"/>
        <v>#N/A</v>
      </c>
      <c r="X190" t="e">
        <f t="shared" si="58"/>
        <v>#N/A</v>
      </c>
      <c r="Y190">
        <f t="shared" si="59"/>
        <v>54.8</v>
      </c>
      <c r="Z190" t="e">
        <f t="shared" si="60"/>
        <v>#N/A</v>
      </c>
      <c r="AA190" t="e">
        <f t="shared" si="61"/>
        <v>#N/A</v>
      </c>
      <c r="AB190" t="e">
        <f t="shared" si="62"/>
        <v>#N/A</v>
      </c>
      <c r="AC190">
        <f t="shared" si="63"/>
        <v>15.4</v>
      </c>
      <c r="AD190">
        <v>4</v>
      </c>
      <c r="AE190">
        <v>24510140200</v>
      </c>
      <c r="AF190" t="s">
        <v>30</v>
      </c>
    </row>
    <row r="191" spans="3:32" x14ac:dyDescent="0.3">
      <c r="C191">
        <v>24510090700</v>
      </c>
      <c r="D191">
        <v>27440</v>
      </c>
      <c r="E191">
        <v>50.2</v>
      </c>
      <c r="F191">
        <v>23.2</v>
      </c>
      <c r="G191">
        <v>9.6999999999999993</v>
      </c>
      <c r="H191">
        <v>18655.213270100001</v>
      </c>
      <c r="I191">
        <v>17.899999999999999</v>
      </c>
      <c r="J191">
        <f t="shared" si="44"/>
        <v>-0.81932430711139914</v>
      </c>
      <c r="K191">
        <f t="shared" si="45"/>
        <v>1.0978530189273548</v>
      </c>
      <c r="L191">
        <f t="shared" si="46"/>
        <v>0.76072359097902043</v>
      </c>
      <c r="M191">
        <f t="shared" si="47"/>
        <v>-1.0929809640686203</v>
      </c>
      <c r="N191">
        <f t="shared" si="48"/>
        <v>0.95988236370763858</v>
      </c>
      <c r="O191">
        <f t="shared" si="49"/>
        <v>1.2633242692768094</v>
      </c>
      <c r="P191">
        <f t="shared" si="50"/>
        <v>46.462228497907908</v>
      </c>
      <c r="Q191">
        <f t="shared" si="51"/>
        <v>12.070857724559444</v>
      </c>
      <c r="R191">
        <f t="shared" si="52"/>
        <v>10.083158727822052</v>
      </c>
      <c r="S191">
        <f t="shared" si="53"/>
        <v>8.6070602324720788E-2</v>
      </c>
      <c r="T191">
        <f t="shared" si="54"/>
        <v>8.6070602324720788E-2</v>
      </c>
      <c r="U191">
        <f t="shared" si="55"/>
        <v>4</v>
      </c>
      <c r="V191" t="e">
        <f t="shared" si="56"/>
        <v>#N/A</v>
      </c>
      <c r="W191" t="e">
        <f t="shared" si="57"/>
        <v>#N/A</v>
      </c>
      <c r="X191" t="e">
        <f t="shared" si="58"/>
        <v>#N/A</v>
      </c>
      <c r="Y191">
        <f t="shared" si="59"/>
        <v>50.2</v>
      </c>
      <c r="Z191" t="e">
        <f t="shared" si="60"/>
        <v>#N/A</v>
      </c>
      <c r="AA191" t="e">
        <f t="shared" si="61"/>
        <v>#N/A</v>
      </c>
      <c r="AB191" t="e">
        <f t="shared" si="62"/>
        <v>#N/A</v>
      </c>
      <c r="AC191">
        <f t="shared" si="63"/>
        <v>17.899999999999999</v>
      </c>
      <c r="AD191">
        <v>4</v>
      </c>
      <c r="AE191">
        <v>24510080500</v>
      </c>
      <c r="AF191" t="s">
        <v>30</v>
      </c>
    </row>
    <row r="192" spans="3:32" x14ac:dyDescent="0.3">
      <c r="C192">
        <v>24510160200</v>
      </c>
      <c r="D192">
        <v>26792</v>
      </c>
      <c r="E192">
        <v>51.9</v>
      </c>
      <c r="F192">
        <v>21.8</v>
      </c>
      <c r="G192">
        <v>7.6</v>
      </c>
      <c r="H192">
        <v>17414.4855283</v>
      </c>
      <c r="I192">
        <v>13.3</v>
      </c>
      <c r="J192">
        <f t="shared" si="44"/>
        <v>-0.84125693144216407</v>
      </c>
      <c r="K192">
        <f t="shared" si="45"/>
        <v>1.1937694739253943</v>
      </c>
      <c r="L192">
        <f t="shared" si="46"/>
        <v>0.61140155485142933</v>
      </c>
      <c r="M192">
        <f t="shared" si="47"/>
        <v>-1.1839514956977679</v>
      </c>
      <c r="N192">
        <f t="shared" si="48"/>
        <v>0.78157196681717223</v>
      </c>
      <c r="O192">
        <f t="shared" si="49"/>
        <v>0.52269879009470499</v>
      </c>
      <c r="P192">
        <f t="shared" si="50"/>
        <v>42.415717271952722</v>
      </c>
      <c r="Q192">
        <f t="shared" si="51"/>
        <v>9.8113447056911145</v>
      </c>
      <c r="R192">
        <f t="shared" si="52"/>
        <v>8.0721712484680506</v>
      </c>
      <c r="S192">
        <f t="shared" si="53"/>
        <v>0.487926392263344</v>
      </c>
      <c r="T192">
        <f t="shared" si="54"/>
        <v>0.487926392263344</v>
      </c>
      <c r="U192">
        <f t="shared" si="55"/>
        <v>4</v>
      </c>
      <c r="V192" t="e">
        <f t="shared" si="56"/>
        <v>#N/A</v>
      </c>
      <c r="W192" t="e">
        <f t="shared" si="57"/>
        <v>#N/A</v>
      </c>
      <c r="X192" t="e">
        <f t="shared" si="58"/>
        <v>#N/A</v>
      </c>
      <c r="Y192">
        <f t="shared" si="59"/>
        <v>51.9</v>
      </c>
      <c r="Z192" t="e">
        <f t="shared" si="60"/>
        <v>#N/A</v>
      </c>
      <c r="AA192" t="e">
        <f t="shared" si="61"/>
        <v>#N/A</v>
      </c>
      <c r="AB192" t="e">
        <f t="shared" si="62"/>
        <v>#N/A</v>
      </c>
      <c r="AC192">
        <f t="shared" si="63"/>
        <v>13.3</v>
      </c>
      <c r="AD192">
        <v>4</v>
      </c>
      <c r="AE192">
        <v>24510200200</v>
      </c>
      <c r="AF192" t="s">
        <v>30</v>
      </c>
    </row>
    <row r="193" spans="3:32" x14ac:dyDescent="0.3">
      <c r="C193">
        <v>24510160100</v>
      </c>
      <c r="D193">
        <v>26557</v>
      </c>
      <c r="E193">
        <v>67.400000000000006</v>
      </c>
      <c r="F193">
        <v>24</v>
      </c>
      <c r="G193">
        <v>11.3</v>
      </c>
      <c r="H193">
        <v>16164.6246531</v>
      </c>
      <c r="I193">
        <v>9.6999999999999993</v>
      </c>
      <c r="J193">
        <f t="shared" si="44"/>
        <v>-0.84921089242631498</v>
      </c>
      <c r="K193">
        <f t="shared" si="45"/>
        <v>2.0683018577310506</v>
      </c>
      <c r="L193">
        <f t="shared" si="46"/>
        <v>0.84605046876621548</v>
      </c>
      <c r="M193">
        <f t="shared" si="47"/>
        <v>-1.023670082827365</v>
      </c>
      <c r="N193">
        <f t="shared" si="48"/>
        <v>0.60194900747924684</v>
      </c>
      <c r="O193">
        <f t="shared" si="49"/>
        <v>-5.692115013476861E-2</v>
      </c>
      <c r="P193">
        <f t="shared" si="50"/>
        <v>46.07020597326634</v>
      </c>
      <c r="Q193">
        <f t="shared" si="51"/>
        <v>11.519779295737274</v>
      </c>
      <c r="R193">
        <f t="shared" si="52"/>
        <v>10.717975498811498</v>
      </c>
      <c r="S193">
        <f t="shared" si="53"/>
        <v>2.6004472053773724</v>
      </c>
      <c r="T193">
        <f t="shared" si="54"/>
        <v>2.6004472053773724</v>
      </c>
      <c r="U193">
        <f t="shared" si="55"/>
        <v>4</v>
      </c>
      <c r="V193" t="e">
        <f t="shared" si="56"/>
        <v>#N/A</v>
      </c>
      <c r="W193" t="e">
        <f t="shared" si="57"/>
        <v>#N/A</v>
      </c>
      <c r="X193" t="e">
        <f t="shared" si="58"/>
        <v>#N/A</v>
      </c>
      <c r="Y193">
        <f t="shared" si="59"/>
        <v>67.400000000000006</v>
      </c>
      <c r="Z193" t="e">
        <f t="shared" si="60"/>
        <v>#N/A</v>
      </c>
      <c r="AA193" t="e">
        <f t="shared" si="61"/>
        <v>#N/A</v>
      </c>
      <c r="AB193" t="e">
        <f t="shared" si="62"/>
        <v>#N/A</v>
      </c>
      <c r="AC193">
        <f t="shared" si="63"/>
        <v>9.6999999999999993</v>
      </c>
      <c r="AD193">
        <v>4</v>
      </c>
      <c r="AE193">
        <v>24510090700</v>
      </c>
      <c r="AF193" t="s">
        <v>30</v>
      </c>
    </row>
    <row r="194" spans="3:32" x14ac:dyDescent="0.3">
      <c r="C194">
        <v>24510160400</v>
      </c>
      <c r="D194">
        <v>26552</v>
      </c>
      <c r="E194">
        <v>46.1</v>
      </c>
      <c r="F194">
        <v>17.8</v>
      </c>
      <c r="G194">
        <v>6.3</v>
      </c>
      <c r="H194">
        <v>16311.369509</v>
      </c>
      <c r="I194">
        <v>13</v>
      </c>
      <c r="J194">
        <f t="shared" si="44"/>
        <v>-0.84938012563874365</v>
      </c>
      <c r="K194">
        <f t="shared" si="45"/>
        <v>0.86652509804972966</v>
      </c>
      <c r="L194">
        <f t="shared" si="46"/>
        <v>0.1847671659154542</v>
      </c>
      <c r="M194">
        <f t="shared" si="47"/>
        <v>-1.2402665867062879</v>
      </c>
      <c r="N194">
        <f t="shared" si="48"/>
        <v>0.62303835094730087</v>
      </c>
      <c r="O194">
        <f t="shared" si="49"/>
        <v>0.4743971284089154</v>
      </c>
      <c r="P194">
        <f t="shared" si="50"/>
        <v>38.368596877048226</v>
      </c>
      <c r="Q194">
        <f t="shared" si="51"/>
        <v>8.0103188265863157</v>
      </c>
      <c r="R194">
        <f t="shared" si="52"/>
        <v>5.9844048999107953</v>
      </c>
      <c r="S194">
        <f t="shared" si="53"/>
        <v>0.86748331821920832</v>
      </c>
      <c r="T194">
        <f t="shared" si="54"/>
        <v>0.86748331821920832</v>
      </c>
      <c r="U194">
        <f t="shared" si="55"/>
        <v>4</v>
      </c>
      <c r="V194" t="e">
        <f t="shared" si="56"/>
        <v>#N/A</v>
      </c>
      <c r="W194" t="e">
        <f t="shared" si="57"/>
        <v>#N/A</v>
      </c>
      <c r="X194" t="e">
        <f t="shared" si="58"/>
        <v>#N/A</v>
      </c>
      <c r="Y194">
        <f t="shared" si="59"/>
        <v>46.1</v>
      </c>
      <c r="Z194" t="e">
        <f t="shared" si="60"/>
        <v>#N/A</v>
      </c>
      <c r="AA194" t="e">
        <f t="shared" si="61"/>
        <v>#N/A</v>
      </c>
      <c r="AB194" t="e">
        <f t="shared" si="62"/>
        <v>#N/A</v>
      </c>
      <c r="AC194">
        <f t="shared" si="63"/>
        <v>13</v>
      </c>
      <c r="AD194">
        <v>4</v>
      </c>
      <c r="AE194">
        <v>24510160200</v>
      </c>
      <c r="AF194" t="s">
        <v>30</v>
      </c>
    </row>
    <row r="195" spans="3:32" x14ac:dyDescent="0.3">
      <c r="C195">
        <v>24510260604</v>
      </c>
      <c r="D195">
        <v>25563</v>
      </c>
      <c r="E195">
        <v>42.6</v>
      </c>
      <c r="F195">
        <v>20.5</v>
      </c>
      <c r="G195">
        <v>72.7</v>
      </c>
      <c r="H195">
        <v>7533.6830196399997</v>
      </c>
      <c r="I195">
        <v>17.600000000000001</v>
      </c>
      <c r="J195">
        <f t="shared" si="44"/>
        <v>-0.88285445505714877</v>
      </c>
      <c r="K195">
        <f t="shared" si="45"/>
        <v>0.66905004364200094</v>
      </c>
      <c r="L195">
        <f t="shared" si="46"/>
        <v>0.4727453784472373</v>
      </c>
      <c r="M195">
        <f t="shared" si="47"/>
        <v>1.6361349848058069</v>
      </c>
      <c r="N195">
        <f t="shared" si="48"/>
        <v>-0.63844127022019326</v>
      </c>
      <c r="O195">
        <f t="shared" si="49"/>
        <v>1.2150226075910204</v>
      </c>
      <c r="P195">
        <f t="shared" si="50"/>
        <v>38.271713811937587</v>
      </c>
      <c r="Q195">
        <f t="shared" si="51"/>
        <v>6.9407852759084641</v>
      </c>
      <c r="R195">
        <f t="shared" si="52"/>
        <v>6.9451523943446603</v>
      </c>
      <c r="S195">
        <f t="shared" si="53"/>
        <v>9.6523589404741212</v>
      </c>
      <c r="T195">
        <f t="shared" si="54"/>
        <v>6.9407852759084641</v>
      </c>
      <c r="U195">
        <f t="shared" si="55"/>
        <v>2</v>
      </c>
      <c r="V195" t="e">
        <f t="shared" si="56"/>
        <v>#N/A</v>
      </c>
      <c r="W195">
        <f t="shared" si="57"/>
        <v>42.6</v>
      </c>
      <c r="X195" t="e">
        <f t="shared" si="58"/>
        <v>#N/A</v>
      </c>
      <c r="Y195" t="e">
        <f t="shared" si="59"/>
        <v>#N/A</v>
      </c>
      <c r="Z195" t="e">
        <f t="shared" si="60"/>
        <v>#N/A</v>
      </c>
      <c r="AA195">
        <f t="shared" si="61"/>
        <v>17.600000000000001</v>
      </c>
      <c r="AB195" t="e">
        <f t="shared" si="62"/>
        <v>#N/A</v>
      </c>
      <c r="AC195" t="e">
        <f t="shared" si="63"/>
        <v>#N/A</v>
      </c>
      <c r="AD195">
        <v>4</v>
      </c>
      <c r="AE195">
        <v>24510160100</v>
      </c>
      <c r="AF195" t="s">
        <v>30</v>
      </c>
    </row>
    <row r="196" spans="3:32" x14ac:dyDescent="0.3">
      <c r="C196">
        <v>24510100100</v>
      </c>
      <c r="D196">
        <v>25215</v>
      </c>
      <c r="E196">
        <v>58.6</v>
      </c>
      <c r="F196">
        <v>20.2</v>
      </c>
      <c r="G196">
        <v>9.1999999999999993</v>
      </c>
      <c r="H196">
        <v>12132.625691900001</v>
      </c>
      <c r="I196">
        <v>8.3000000000000007</v>
      </c>
      <c r="J196">
        <f t="shared" si="44"/>
        <v>-0.89463308664218921</v>
      </c>
      <c r="K196">
        <f t="shared" si="45"/>
        <v>1.5717931495059037</v>
      </c>
      <c r="L196">
        <f t="shared" si="46"/>
        <v>0.44074779927703911</v>
      </c>
      <c r="M196">
        <f t="shared" si="47"/>
        <v>-1.1146406144565126</v>
      </c>
      <c r="N196">
        <f t="shared" si="48"/>
        <v>2.2492845734609659E-2</v>
      </c>
      <c r="O196">
        <f t="shared" si="49"/>
        <v>-0.28232890466845245</v>
      </c>
      <c r="P196">
        <f t="shared" si="50"/>
        <v>38.937407547112976</v>
      </c>
      <c r="Q196">
        <f t="shared" si="51"/>
        <v>8.0753590143646345</v>
      </c>
      <c r="R196">
        <f t="shared" si="52"/>
        <v>6.6627221486022563</v>
      </c>
      <c r="S196">
        <f t="shared" si="53"/>
        <v>3.0973995057150123</v>
      </c>
      <c r="T196">
        <f t="shared" si="54"/>
        <v>3.0973995057150123</v>
      </c>
      <c r="U196">
        <f t="shared" si="55"/>
        <v>4</v>
      </c>
      <c r="V196" t="e">
        <f t="shared" si="56"/>
        <v>#N/A</v>
      </c>
      <c r="W196" t="e">
        <f t="shared" si="57"/>
        <v>#N/A</v>
      </c>
      <c r="X196" t="e">
        <f t="shared" si="58"/>
        <v>#N/A</v>
      </c>
      <c r="Y196">
        <f t="shared" si="59"/>
        <v>58.6</v>
      </c>
      <c r="Z196" t="e">
        <f t="shared" si="60"/>
        <v>#N/A</v>
      </c>
      <c r="AA196" t="e">
        <f t="shared" si="61"/>
        <v>#N/A</v>
      </c>
      <c r="AB196" t="e">
        <f t="shared" si="62"/>
        <v>#N/A</v>
      </c>
      <c r="AC196">
        <f t="shared" si="63"/>
        <v>8.3000000000000007</v>
      </c>
      <c r="AD196">
        <v>4</v>
      </c>
      <c r="AE196">
        <v>24510160400</v>
      </c>
      <c r="AF196" t="s">
        <v>30</v>
      </c>
    </row>
    <row r="197" spans="3:32" x14ac:dyDescent="0.3">
      <c r="C197">
        <v>24510130100</v>
      </c>
      <c r="D197">
        <v>24639</v>
      </c>
      <c r="E197">
        <v>51.9</v>
      </c>
      <c r="F197">
        <v>12.9</v>
      </c>
      <c r="G197">
        <v>21</v>
      </c>
      <c r="H197">
        <v>22352.437981200001</v>
      </c>
      <c r="I197">
        <v>8.8000000000000007</v>
      </c>
      <c r="J197">
        <f t="shared" si="44"/>
        <v>-0.9141287527139802</v>
      </c>
      <c r="K197">
        <f t="shared" si="45"/>
        <v>1.1937694739253943</v>
      </c>
      <c r="L197">
        <f t="shared" si="46"/>
        <v>-0.33785996053111533</v>
      </c>
      <c r="M197">
        <f t="shared" si="47"/>
        <v>-0.60347286530225486</v>
      </c>
      <c r="N197">
        <f t="shared" si="48"/>
        <v>1.491226657398582</v>
      </c>
      <c r="O197">
        <f t="shared" si="49"/>
        <v>-0.20182613519213671</v>
      </c>
      <c r="P197">
        <f t="shared" si="50"/>
        <v>39.4942746244066</v>
      </c>
      <c r="Q197">
        <f t="shared" si="51"/>
        <v>8.1915528148712546</v>
      </c>
      <c r="R197">
        <f t="shared" si="52"/>
        <v>7.8919963732394951</v>
      </c>
      <c r="S197">
        <f t="shared" si="53"/>
        <v>3.5780495095367821</v>
      </c>
      <c r="T197">
        <f t="shared" si="54"/>
        <v>3.5780495095367821</v>
      </c>
      <c r="U197">
        <f t="shared" si="55"/>
        <v>4</v>
      </c>
      <c r="V197" t="e">
        <f t="shared" si="56"/>
        <v>#N/A</v>
      </c>
      <c r="W197" t="e">
        <f t="shared" si="57"/>
        <v>#N/A</v>
      </c>
      <c r="X197" t="e">
        <f t="shared" si="58"/>
        <v>#N/A</v>
      </c>
      <c r="Y197">
        <f t="shared" si="59"/>
        <v>51.9</v>
      </c>
      <c r="Z197" t="e">
        <f t="shared" si="60"/>
        <v>#N/A</v>
      </c>
      <c r="AA197" t="e">
        <f t="shared" si="61"/>
        <v>#N/A</v>
      </c>
      <c r="AB197" t="e">
        <f t="shared" si="62"/>
        <v>#N/A</v>
      </c>
      <c r="AC197">
        <f t="shared" si="63"/>
        <v>8.8000000000000007</v>
      </c>
      <c r="AD197">
        <v>4</v>
      </c>
      <c r="AE197">
        <v>24510100100</v>
      </c>
      <c r="AF197" t="s">
        <v>30</v>
      </c>
    </row>
    <row r="198" spans="3:32" x14ac:dyDescent="0.3">
      <c r="C198">
        <v>24510190300</v>
      </c>
      <c r="D198">
        <v>23750</v>
      </c>
      <c r="E198">
        <v>63</v>
      </c>
      <c r="F198">
        <v>33.799999999999997</v>
      </c>
      <c r="G198">
        <v>60.8</v>
      </c>
      <c r="H198">
        <v>17817.279867699999</v>
      </c>
      <c r="I198">
        <v>16.3</v>
      </c>
      <c r="J198">
        <f t="shared" si="44"/>
        <v>-0.94421841788381045</v>
      </c>
      <c r="K198">
        <f t="shared" si="45"/>
        <v>1.8200475036184771</v>
      </c>
      <c r="L198">
        <f t="shared" si="46"/>
        <v>1.8913047216593541</v>
      </c>
      <c r="M198">
        <f t="shared" si="47"/>
        <v>1.1206353055739704</v>
      </c>
      <c r="N198">
        <f t="shared" si="48"/>
        <v>0.8394592986660192</v>
      </c>
      <c r="O198">
        <f t="shared" si="49"/>
        <v>1.0057154069525995</v>
      </c>
      <c r="P198">
        <f t="shared" si="50"/>
        <v>55.41835686307887</v>
      </c>
      <c r="Q198">
        <f t="shared" si="51"/>
        <v>15.356156506715818</v>
      </c>
      <c r="R198">
        <f t="shared" si="52"/>
        <v>16.117142873923861</v>
      </c>
      <c r="S198">
        <f t="shared" si="53"/>
        <v>6.9125057019554133</v>
      </c>
      <c r="T198">
        <f t="shared" si="54"/>
        <v>6.9125057019554133</v>
      </c>
      <c r="U198">
        <f t="shared" si="55"/>
        <v>4</v>
      </c>
      <c r="V198" t="e">
        <f t="shared" si="56"/>
        <v>#N/A</v>
      </c>
      <c r="W198" t="e">
        <f t="shared" si="57"/>
        <v>#N/A</v>
      </c>
      <c r="X198" t="e">
        <f t="shared" si="58"/>
        <v>#N/A</v>
      </c>
      <c r="Y198">
        <f t="shared" si="59"/>
        <v>63</v>
      </c>
      <c r="Z198" t="e">
        <f t="shared" si="60"/>
        <v>#N/A</v>
      </c>
      <c r="AA198" t="e">
        <f t="shared" si="61"/>
        <v>#N/A</v>
      </c>
      <c r="AB198" t="e">
        <f t="shared" si="62"/>
        <v>#N/A</v>
      </c>
      <c r="AC198">
        <f t="shared" si="63"/>
        <v>16.3</v>
      </c>
      <c r="AD198">
        <v>4</v>
      </c>
      <c r="AE198">
        <v>24510130100</v>
      </c>
      <c r="AF198" t="s">
        <v>30</v>
      </c>
    </row>
    <row r="199" spans="3:32" x14ac:dyDescent="0.3">
      <c r="C199">
        <v>24510090900</v>
      </c>
      <c r="D199">
        <v>23750</v>
      </c>
      <c r="E199">
        <v>52.9</v>
      </c>
      <c r="F199">
        <v>18.8</v>
      </c>
      <c r="G199">
        <v>10</v>
      </c>
      <c r="H199">
        <v>9239.9291555199998</v>
      </c>
      <c r="I199">
        <v>28.4</v>
      </c>
      <c r="J199">
        <f t="shared" si="44"/>
        <v>-0.94421841788381045</v>
      </c>
      <c r="K199">
        <f t="shared" si="45"/>
        <v>1.2501909180418882</v>
      </c>
      <c r="L199">
        <f t="shared" si="46"/>
        <v>0.29142576314944796</v>
      </c>
      <c r="M199">
        <f t="shared" si="47"/>
        <v>-1.079985173835885</v>
      </c>
      <c r="N199">
        <f t="shared" si="48"/>
        <v>-0.39322919392680322</v>
      </c>
      <c r="O199">
        <f t="shared" si="49"/>
        <v>2.95388242827944</v>
      </c>
      <c r="P199">
        <f t="shared" si="50"/>
        <v>54.153053145111471</v>
      </c>
      <c r="Q199">
        <f t="shared" si="51"/>
        <v>17.963038293782915</v>
      </c>
      <c r="R199">
        <f t="shared" si="52"/>
        <v>14.455979959339697</v>
      </c>
      <c r="S199">
        <f t="shared" si="53"/>
        <v>5.03875035535461</v>
      </c>
      <c r="T199">
        <f t="shared" si="54"/>
        <v>5.03875035535461</v>
      </c>
      <c r="U199">
        <f t="shared" si="55"/>
        <v>4</v>
      </c>
      <c r="V199" t="e">
        <f t="shared" si="56"/>
        <v>#N/A</v>
      </c>
      <c r="W199" t="e">
        <f t="shared" si="57"/>
        <v>#N/A</v>
      </c>
      <c r="X199" t="e">
        <f t="shared" si="58"/>
        <v>#N/A</v>
      </c>
      <c r="Y199">
        <f t="shared" si="59"/>
        <v>52.9</v>
      </c>
      <c r="Z199" t="e">
        <f t="shared" si="60"/>
        <v>#N/A</v>
      </c>
      <c r="AA199" t="e">
        <f t="shared" si="61"/>
        <v>#N/A</v>
      </c>
      <c r="AB199" t="e">
        <f t="shared" si="62"/>
        <v>#N/A</v>
      </c>
      <c r="AC199">
        <f t="shared" si="63"/>
        <v>28.4</v>
      </c>
      <c r="AD199">
        <v>4</v>
      </c>
      <c r="AE199">
        <v>24510190300</v>
      </c>
      <c r="AF199" t="s">
        <v>30</v>
      </c>
    </row>
    <row r="200" spans="3:32" x14ac:dyDescent="0.3">
      <c r="C200">
        <v>24510200300</v>
      </c>
      <c r="D200">
        <v>23542</v>
      </c>
      <c r="E200">
        <v>52.9</v>
      </c>
      <c r="F200">
        <v>36.6</v>
      </c>
      <c r="G200">
        <v>50.3</v>
      </c>
      <c r="H200">
        <v>19926.199261999998</v>
      </c>
      <c r="I200">
        <v>25.2</v>
      </c>
      <c r="J200">
        <f t="shared" si="44"/>
        <v>-0.95125851952084617</v>
      </c>
      <c r="K200">
        <f t="shared" si="45"/>
        <v>1.2501909180418882</v>
      </c>
      <c r="L200">
        <f t="shared" si="46"/>
        <v>2.1899487939145375</v>
      </c>
      <c r="M200">
        <f t="shared" si="47"/>
        <v>0.66578264742823257</v>
      </c>
      <c r="N200">
        <f t="shared" si="48"/>
        <v>1.1425413057323615</v>
      </c>
      <c r="O200">
        <f t="shared" si="49"/>
        <v>2.4386647036310194</v>
      </c>
      <c r="P200">
        <f t="shared" si="50"/>
        <v>64.190972011322003</v>
      </c>
      <c r="Q200">
        <f t="shared" si="51"/>
        <v>22.046437923491883</v>
      </c>
      <c r="R200">
        <f t="shared" si="52"/>
        <v>21.266067160415311</v>
      </c>
      <c r="S200">
        <f t="shared" si="53"/>
        <v>7.1757807736555392</v>
      </c>
      <c r="T200">
        <f t="shared" si="54"/>
        <v>7.1757807736555392</v>
      </c>
      <c r="U200">
        <f t="shared" si="55"/>
        <v>4</v>
      </c>
      <c r="V200" t="e">
        <f t="shared" si="56"/>
        <v>#N/A</v>
      </c>
      <c r="W200" t="e">
        <f t="shared" si="57"/>
        <v>#N/A</v>
      </c>
      <c r="X200" t="e">
        <f t="shared" si="58"/>
        <v>#N/A</v>
      </c>
      <c r="Y200">
        <f t="shared" si="59"/>
        <v>52.9</v>
      </c>
      <c r="Z200" t="e">
        <f t="shared" si="60"/>
        <v>#N/A</v>
      </c>
      <c r="AA200" t="e">
        <f t="shared" si="61"/>
        <v>#N/A</v>
      </c>
      <c r="AB200" t="e">
        <f t="shared" si="62"/>
        <v>#N/A</v>
      </c>
      <c r="AC200">
        <f t="shared" si="63"/>
        <v>25.2</v>
      </c>
      <c r="AD200">
        <v>4</v>
      </c>
      <c r="AE200">
        <v>24510090900</v>
      </c>
      <c r="AF200" t="s">
        <v>30</v>
      </c>
    </row>
    <row r="201" spans="3:32" x14ac:dyDescent="0.3">
      <c r="C201">
        <v>24510250301</v>
      </c>
      <c r="D201">
        <v>23452</v>
      </c>
      <c r="E201">
        <v>38.799999999999997</v>
      </c>
      <c r="F201">
        <v>27.4</v>
      </c>
      <c r="G201">
        <v>24.5</v>
      </c>
      <c r="H201">
        <v>3334.1565818700001</v>
      </c>
      <c r="I201">
        <v>18.600000000000001</v>
      </c>
      <c r="J201">
        <f t="shared" si="44"/>
        <v>-0.95430471734456346</v>
      </c>
      <c r="K201">
        <f t="shared" si="45"/>
        <v>0.4546485559993238</v>
      </c>
      <c r="L201">
        <f t="shared" si="46"/>
        <v>1.2086896993617942</v>
      </c>
      <c r="M201">
        <f t="shared" si="47"/>
        <v>-0.45185531258700889</v>
      </c>
      <c r="N201">
        <f t="shared" si="48"/>
        <v>-1.2419735365209501</v>
      </c>
      <c r="O201">
        <f t="shared" si="49"/>
        <v>1.3760281465436519</v>
      </c>
      <c r="P201">
        <f t="shared" si="50"/>
        <v>40.751123498892113</v>
      </c>
      <c r="Q201">
        <f t="shared" si="51"/>
        <v>10.150146478138657</v>
      </c>
      <c r="R201">
        <f t="shared" si="52"/>
        <v>7.0540148019649873</v>
      </c>
      <c r="S201">
        <f t="shared" si="53"/>
        <v>5.5029874269992156</v>
      </c>
      <c r="T201">
        <f t="shared" si="54"/>
        <v>5.5029874269992156</v>
      </c>
      <c r="U201">
        <f t="shared" si="55"/>
        <v>4</v>
      </c>
      <c r="V201" t="e">
        <f t="shared" si="56"/>
        <v>#N/A</v>
      </c>
      <c r="W201" t="e">
        <f t="shared" si="57"/>
        <v>#N/A</v>
      </c>
      <c r="X201" t="e">
        <f t="shared" si="58"/>
        <v>#N/A</v>
      </c>
      <c r="Y201">
        <f t="shared" si="59"/>
        <v>38.799999999999997</v>
      </c>
      <c r="Z201" t="e">
        <f t="shared" si="60"/>
        <v>#N/A</v>
      </c>
      <c r="AA201" t="e">
        <f t="shared" si="61"/>
        <v>#N/A</v>
      </c>
      <c r="AB201" t="e">
        <f t="shared" si="62"/>
        <v>#N/A</v>
      </c>
      <c r="AC201">
        <f t="shared" si="63"/>
        <v>18.600000000000001</v>
      </c>
      <c r="AD201">
        <v>4</v>
      </c>
      <c r="AE201">
        <v>24510200300</v>
      </c>
      <c r="AF201" t="s">
        <v>30</v>
      </c>
    </row>
    <row r="202" spans="3:32" x14ac:dyDescent="0.3">
      <c r="C202">
        <v>24510190100</v>
      </c>
      <c r="D202">
        <v>21630</v>
      </c>
      <c r="E202">
        <v>54.8</v>
      </c>
      <c r="F202">
        <v>31.7</v>
      </c>
      <c r="G202">
        <v>25</v>
      </c>
      <c r="H202">
        <v>12810.978907500001</v>
      </c>
      <c r="I202">
        <v>16.5</v>
      </c>
      <c r="J202">
        <f t="shared" si="44"/>
        <v>-1.0159732999535969</v>
      </c>
      <c r="K202">
        <f t="shared" si="45"/>
        <v>1.3573916618632267</v>
      </c>
      <c r="L202">
        <f t="shared" si="46"/>
        <v>1.6673216674679676</v>
      </c>
      <c r="M202">
        <f t="shared" si="47"/>
        <v>-0.43019566219911659</v>
      </c>
      <c r="N202">
        <f t="shared" si="48"/>
        <v>0.11998194590583629</v>
      </c>
      <c r="O202">
        <f t="shared" si="49"/>
        <v>1.0379165147431255</v>
      </c>
      <c r="P202">
        <f t="shared" si="50"/>
        <v>48.966079601997919</v>
      </c>
      <c r="Q202">
        <f t="shared" si="51"/>
        <v>12.421400870317063</v>
      </c>
      <c r="R202">
        <f t="shared" si="52"/>
        <v>10.674489937585276</v>
      </c>
      <c r="S202">
        <f t="shared" si="53"/>
        <v>2.1581730066029969</v>
      </c>
      <c r="T202">
        <f t="shared" si="54"/>
        <v>2.1581730066029969</v>
      </c>
      <c r="U202">
        <f t="shared" si="55"/>
        <v>4</v>
      </c>
      <c r="V202" t="e">
        <f t="shared" si="56"/>
        <v>#N/A</v>
      </c>
      <c r="W202" t="e">
        <f t="shared" si="57"/>
        <v>#N/A</v>
      </c>
      <c r="X202" t="e">
        <f t="shared" si="58"/>
        <v>#N/A</v>
      </c>
      <c r="Y202">
        <f t="shared" si="59"/>
        <v>54.8</v>
      </c>
      <c r="Z202" t="e">
        <f t="shared" si="60"/>
        <v>#N/A</v>
      </c>
      <c r="AA202" t="e">
        <f t="shared" si="61"/>
        <v>#N/A</v>
      </c>
      <c r="AB202" t="e">
        <f t="shared" si="62"/>
        <v>#N/A</v>
      </c>
      <c r="AC202">
        <f t="shared" si="63"/>
        <v>16.5</v>
      </c>
      <c r="AD202">
        <v>4</v>
      </c>
      <c r="AE202">
        <v>24510250301</v>
      </c>
      <c r="AF202" t="s">
        <v>30</v>
      </c>
    </row>
    <row r="203" spans="3:32" x14ac:dyDescent="0.3">
      <c r="C203">
        <v>24510151200</v>
      </c>
      <c r="D203">
        <v>21363</v>
      </c>
      <c r="E203">
        <v>67.400000000000006</v>
      </c>
      <c r="F203">
        <v>22.2</v>
      </c>
      <c r="G203">
        <v>11.4</v>
      </c>
      <c r="H203">
        <v>14045.3182273</v>
      </c>
      <c r="I203">
        <v>15.5</v>
      </c>
      <c r="J203">
        <f t="shared" si="44"/>
        <v>-1.0250103534972916</v>
      </c>
      <c r="K203">
        <f t="shared" si="45"/>
        <v>2.0683018577310506</v>
      </c>
      <c r="L203">
        <f t="shared" si="46"/>
        <v>0.65406499374502669</v>
      </c>
      <c r="M203">
        <f t="shared" si="47"/>
        <v>-1.0193381527497867</v>
      </c>
      <c r="N203">
        <f t="shared" si="48"/>
        <v>0.29737423479891756</v>
      </c>
      <c r="O203">
        <f t="shared" si="49"/>
        <v>0.87691097579049415</v>
      </c>
      <c r="P203">
        <f t="shared" si="50"/>
        <v>49.186952033620628</v>
      </c>
      <c r="Q203">
        <f t="shared" si="51"/>
        <v>12.355846218987503</v>
      </c>
      <c r="R203">
        <f t="shared" si="52"/>
        <v>10.733758321423259</v>
      </c>
      <c r="S203">
        <f t="shared" si="53"/>
        <v>1.5334488911130395</v>
      </c>
      <c r="T203">
        <f t="shared" si="54"/>
        <v>1.5334488911130395</v>
      </c>
      <c r="U203">
        <f t="shared" si="55"/>
        <v>4</v>
      </c>
      <c r="V203" t="e">
        <f t="shared" si="56"/>
        <v>#N/A</v>
      </c>
      <c r="W203" t="e">
        <f t="shared" si="57"/>
        <v>#N/A</v>
      </c>
      <c r="X203" t="e">
        <f t="shared" si="58"/>
        <v>#N/A</v>
      </c>
      <c r="Y203">
        <f t="shared" si="59"/>
        <v>67.400000000000006</v>
      </c>
      <c r="Z203" t="e">
        <f t="shared" si="60"/>
        <v>#N/A</v>
      </c>
      <c r="AA203" t="e">
        <f t="shared" si="61"/>
        <v>#N/A</v>
      </c>
      <c r="AB203" t="e">
        <f t="shared" si="62"/>
        <v>#N/A</v>
      </c>
      <c r="AC203">
        <f t="shared" si="63"/>
        <v>15.5</v>
      </c>
      <c r="AD203">
        <v>4</v>
      </c>
      <c r="AE203">
        <v>24510190100</v>
      </c>
      <c r="AF203" t="s">
        <v>30</v>
      </c>
    </row>
    <row r="204" spans="3:32" x14ac:dyDescent="0.3">
      <c r="C204">
        <v>24510180200</v>
      </c>
      <c r="D204">
        <v>20938</v>
      </c>
      <c r="E204">
        <v>51.5</v>
      </c>
      <c r="F204">
        <v>33.9</v>
      </c>
      <c r="G204">
        <v>14.1</v>
      </c>
      <c r="H204">
        <v>10781.2844847</v>
      </c>
      <c r="I204">
        <v>13.8</v>
      </c>
      <c r="J204">
        <f t="shared" si="44"/>
        <v>-1.0393951765537348</v>
      </c>
      <c r="K204">
        <f t="shared" si="45"/>
        <v>1.1712008962787968</v>
      </c>
      <c r="L204">
        <f t="shared" si="46"/>
        <v>1.9019705813827537</v>
      </c>
      <c r="M204">
        <f t="shared" si="47"/>
        <v>-0.90237604065516819</v>
      </c>
      <c r="N204">
        <f t="shared" si="48"/>
        <v>-0.17171429485910433</v>
      </c>
      <c r="O204">
        <f t="shared" si="49"/>
        <v>0.60320155957102073</v>
      </c>
      <c r="P204">
        <f t="shared" si="50"/>
        <v>47.80497967016445</v>
      </c>
      <c r="Q204">
        <f t="shared" si="51"/>
        <v>13.026622277301808</v>
      </c>
      <c r="R204">
        <f t="shared" si="52"/>
        <v>10.630760916460506</v>
      </c>
      <c r="S204">
        <f t="shared" si="53"/>
        <v>3.0561828676798619</v>
      </c>
      <c r="T204">
        <f t="shared" si="54"/>
        <v>3.0561828676798619</v>
      </c>
      <c r="U204">
        <f t="shared" si="55"/>
        <v>4</v>
      </c>
      <c r="V204" t="e">
        <f t="shared" si="56"/>
        <v>#N/A</v>
      </c>
      <c r="W204" t="e">
        <f t="shared" si="57"/>
        <v>#N/A</v>
      </c>
      <c r="X204" t="e">
        <f t="shared" si="58"/>
        <v>#N/A</v>
      </c>
      <c r="Y204">
        <f t="shared" si="59"/>
        <v>51.5</v>
      </c>
      <c r="Z204" t="e">
        <f t="shared" si="60"/>
        <v>#N/A</v>
      </c>
      <c r="AA204" t="e">
        <f t="shared" si="61"/>
        <v>#N/A</v>
      </c>
      <c r="AB204" t="e">
        <f t="shared" si="62"/>
        <v>#N/A</v>
      </c>
      <c r="AC204">
        <f t="shared" si="63"/>
        <v>13.8</v>
      </c>
      <c r="AD204">
        <v>4</v>
      </c>
      <c r="AE204">
        <v>24510151200</v>
      </c>
      <c r="AF204" t="s">
        <v>30</v>
      </c>
    </row>
    <row r="205" spans="3:32" x14ac:dyDescent="0.3">
      <c r="C205">
        <v>24510170300</v>
      </c>
      <c r="D205">
        <v>20880</v>
      </c>
      <c r="E205">
        <v>43.6</v>
      </c>
      <c r="F205">
        <v>23</v>
      </c>
      <c r="G205">
        <v>12.7</v>
      </c>
      <c r="H205">
        <v>17030.826558299999</v>
      </c>
      <c r="I205">
        <v>10.9</v>
      </c>
      <c r="J205">
        <f t="shared" si="44"/>
        <v>-1.0413582818179081</v>
      </c>
      <c r="K205">
        <f t="shared" si="45"/>
        <v>0.7254714877584949</v>
      </c>
      <c r="L205">
        <f t="shared" si="46"/>
        <v>0.73939187153222174</v>
      </c>
      <c r="M205">
        <f t="shared" si="47"/>
        <v>-0.96302306174126673</v>
      </c>
      <c r="N205">
        <f t="shared" si="48"/>
        <v>0.72643466238965904</v>
      </c>
      <c r="O205">
        <f t="shared" si="49"/>
        <v>0.13628549660838934</v>
      </c>
      <c r="P205">
        <f t="shared" si="50"/>
        <v>40.082191901662085</v>
      </c>
      <c r="Q205">
        <f t="shared" si="51"/>
        <v>8.3951674723867384</v>
      </c>
      <c r="R205">
        <f t="shared" si="52"/>
        <v>6.4919605199524746</v>
      </c>
      <c r="S205">
        <f t="shared" si="53"/>
        <v>1.3600949663766491</v>
      </c>
      <c r="T205">
        <f t="shared" si="54"/>
        <v>1.3600949663766491</v>
      </c>
      <c r="U205">
        <f t="shared" si="55"/>
        <v>4</v>
      </c>
      <c r="V205" t="e">
        <f t="shared" si="56"/>
        <v>#N/A</v>
      </c>
      <c r="W205" t="e">
        <f t="shared" si="57"/>
        <v>#N/A</v>
      </c>
      <c r="X205" t="e">
        <f t="shared" si="58"/>
        <v>#N/A</v>
      </c>
      <c r="Y205">
        <f t="shared" si="59"/>
        <v>43.6</v>
      </c>
      <c r="Z205" t="e">
        <f t="shared" si="60"/>
        <v>#N/A</v>
      </c>
      <c r="AA205" t="e">
        <f t="shared" si="61"/>
        <v>#N/A</v>
      </c>
      <c r="AB205" t="e">
        <f t="shared" si="62"/>
        <v>#N/A</v>
      </c>
      <c r="AC205">
        <f t="shared" si="63"/>
        <v>10.9</v>
      </c>
      <c r="AD205">
        <v>4</v>
      </c>
      <c r="AE205">
        <v>24510180200</v>
      </c>
      <c r="AF205" t="s">
        <v>30</v>
      </c>
    </row>
    <row r="206" spans="3:32" x14ac:dyDescent="0.3">
      <c r="C206">
        <v>24510030100</v>
      </c>
      <c r="D206">
        <v>19741</v>
      </c>
      <c r="E206">
        <v>59.1</v>
      </c>
      <c r="F206">
        <v>19.100000000000001</v>
      </c>
      <c r="G206">
        <v>49.1</v>
      </c>
      <c r="H206">
        <v>18576.8834475</v>
      </c>
      <c r="I206">
        <v>21.4</v>
      </c>
      <c r="J206">
        <f t="shared" si="44"/>
        <v>-1.0799096076091754</v>
      </c>
      <c r="K206">
        <f t="shared" si="45"/>
        <v>1.6000038715641507</v>
      </c>
      <c r="L206">
        <f t="shared" si="46"/>
        <v>0.32342334231964615</v>
      </c>
      <c r="M206">
        <f t="shared" si="47"/>
        <v>0.61379948649729132</v>
      </c>
      <c r="N206">
        <f t="shared" si="48"/>
        <v>0.94862524316006136</v>
      </c>
      <c r="O206">
        <f t="shared" si="49"/>
        <v>1.8268436556110197</v>
      </c>
      <c r="P206">
        <f t="shared" si="50"/>
        <v>51.412325357762157</v>
      </c>
      <c r="Q206">
        <f t="shared" si="51"/>
        <v>12.354276904637651</v>
      </c>
      <c r="R206">
        <f t="shared" si="52"/>
        <v>12.087477462686456</v>
      </c>
      <c r="S206">
        <f t="shared" si="53"/>
        <v>3.8594017202542195</v>
      </c>
      <c r="T206">
        <f t="shared" si="54"/>
        <v>3.8594017202542195</v>
      </c>
      <c r="U206">
        <f t="shared" si="55"/>
        <v>4</v>
      </c>
      <c r="V206" t="e">
        <f t="shared" si="56"/>
        <v>#N/A</v>
      </c>
      <c r="W206" t="e">
        <f t="shared" si="57"/>
        <v>#N/A</v>
      </c>
      <c r="X206" t="e">
        <f t="shared" si="58"/>
        <v>#N/A</v>
      </c>
      <c r="Y206">
        <f t="shared" si="59"/>
        <v>59.1</v>
      </c>
      <c r="Z206" t="e">
        <f t="shared" si="60"/>
        <v>#N/A</v>
      </c>
      <c r="AA206" t="e">
        <f t="shared" si="61"/>
        <v>#N/A</v>
      </c>
      <c r="AB206" t="e">
        <f t="shared" si="62"/>
        <v>#N/A</v>
      </c>
      <c r="AC206">
        <f t="shared" si="63"/>
        <v>21.4</v>
      </c>
      <c r="AD206">
        <v>4</v>
      </c>
      <c r="AE206">
        <v>24510170300</v>
      </c>
      <c r="AF206" t="s">
        <v>30</v>
      </c>
    </row>
    <row r="207" spans="3:32" x14ac:dyDescent="0.3">
      <c r="C207">
        <v>24510070400</v>
      </c>
      <c r="D207">
        <v>18977</v>
      </c>
      <c r="E207">
        <v>57.9</v>
      </c>
      <c r="F207">
        <v>22.5</v>
      </c>
      <c r="G207">
        <v>6.7</v>
      </c>
      <c r="H207">
        <v>9830.4816223100006</v>
      </c>
      <c r="I207">
        <v>12.2</v>
      </c>
      <c r="J207">
        <f t="shared" si="44"/>
        <v>-1.1057684424682872</v>
      </c>
      <c r="K207">
        <f t="shared" si="45"/>
        <v>1.5322981386243579</v>
      </c>
      <c r="L207">
        <f t="shared" si="46"/>
        <v>0.68606257291522488</v>
      </c>
      <c r="M207">
        <f t="shared" si="47"/>
        <v>-1.2229388663959742</v>
      </c>
      <c r="N207">
        <f t="shared" si="48"/>
        <v>-0.30835832242907935</v>
      </c>
      <c r="O207">
        <f t="shared" si="49"/>
        <v>0.34559269724681013</v>
      </c>
      <c r="P207">
        <f t="shared" si="50"/>
        <v>43.083069905920709</v>
      </c>
      <c r="Q207">
        <f t="shared" si="51"/>
        <v>9.8318774038448318</v>
      </c>
      <c r="R207">
        <f t="shared" si="52"/>
        <v>7.4793436469212837</v>
      </c>
      <c r="S207">
        <f t="shared" si="53"/>
        <v>2.4410340834340785</v>
      </c>
      <c r="T207">
        <f t="shared" si="54"/>
        <v>2.4410340834340785</v>
      </c>
      <c r="U207">
        <f t="shared" si="55"/>
        <v>4</v>
      </c>
      <c r="V207" t="e">
        <f t="shared" si="56"/>
        <v>#N/A</v>
      </c>
      <c r="W207" t="e">
        <f t="shared" si="57"/>
        <v>#N/A</v>
      </c>
      <c r="X207" t="e">
        <f t="shared" si="58"/>
        <v>#N/A</v>
      </c>
      <c r="Y207">
        <f t="shared" si="59"/>
        <v>57.9</v>
      </c>
      <c r="Z207" t="e">
        <f t="shared" si="60"/>
        <v>#N/A</v>
      </c>
      <c r="AA207" t="e">
        <f t="shared" si="61"/>
        <v>#N/A</v>
      </c>
      <c r="AB207" t="e">
        <f t="shared" si="62"/>
        <v>#N/A</v>
      </c>
      <c r="AC207">
        <f t="shared" si="63"/>
        <v>12.2</v>
      </c>
      <c r="AD207">
        <v>4</v>
      </c>
      <c r="AE207">
        <v>24510030100</v>
      </c>
      <c r="AF207" t="s">
        <v>30</v>
      </c>
    </row>
    <row r="208" spans="3:32" x14ac:dyDescent="0.3">
      <c r="C208">
        <v>24510160300</v>
      </c>
      <c r="D208">
        <v>18093</v>
      </c>
      <c r="E208">
        <v>68.099999999999994</v>
      </c>
      <c r="F208">
        <v>38.1</v>
      </c>
      <c r="G208">
        <v>7.9</v>
      </c>
      <c r="H208">
        <v>15785.2077001</v>
      </c>
      <c r="I208">
        <v>16.5</v>
      </c>
      <c r="J208">
        <f t="shared" si="44"/>
        <v>-1.1356888744256888</v>
      </c>
      <c r="K208">
        <f t="shared" si="45"/>
        <v>2.1077968686125956</v>
      </c>
      <c r="L208">
        <f t="shared" si="46"/>
        <v>2.3499366897655278</v>
      </c>
      <c r="M208">
        <f t="shared" si="47"/>
        <v>-1.1709557054650326</v>
      </c>
      <c r="N208">
        <f t="shared" si="48"/>
        <v>0.54742134182211277</v>
      </c>
      <c r="O208">
        <f t="shared" si="49"/>
        <v>1.0379165147431255</v>
      </c>
      <c r="P208">
        <f t="shared" si="50"/>
        <v>63.107857906211919</v>
      </c>
      <c r="Q208">
        <f t="shared" si="51"/>
        <v>21.654369111901879</v>
      </c>
      <c r="R208">
        <f t="shared" si="52"/>
        <v>19.538211939597559</v>
      </c>
      <c r="S208">
        <f t="shared" si="53"/>
        <v>4.3053489065493507</v>
      </c>
      <c r="T208">
        <f t="shared" si="54"/>
        <v>4.3053489065493507</v>
      </c>
      <c r="U208">
        <f t="shared" si="55"/>
        <v>4</v>
      </c>
      <c r="V208" t="e">
        <f t="shared" si="56"/>
        <v>#N/A</v>
      </c>
      <c r="W208" t="e">
        <f t="shared" si="57"/>
        <v>#N/A</v>
      </c>
      <c r="X208" t="e">
        <f t="shared" si="58"/>
        <v>#N/A</v>
      </c>
      <c r="Y208">
        <f t="shared" si="59"/>
        <v>68.099999999999994</v>
      </c>
      <c r="Z208" t="e">
        <f t="shared" si="60"/>
        <v>#N/A</v>
      </c>
      <c r="AA208" t="e">
        <f t="shared" si="61"/>
        <v>#N/A</v>
      </c>
      <c r="AB208" t="e">
        <f t="shared" si="62"/>
        <v>#N/A</v>
      </c>
      <c r="AC208">
        <f t="shared" si="63"/>
        <v>16.5</v>
      </c>
      <c r="AD208">
        <v>4</v>
      </c>
      <c r="AE208">
        <v>24510070400</v>
      </c>
      <c r="AF208" t="s">
        <v>30</v>
      </c>
    </row>
    <row r="209" spans="3:32" x14ac:dyDescent="0.3">
      <c r="C209">
        <v>24510150100</v>
      </c>
      <c r="D209">
        <v>17346</v>
      </c>
      <c r="E209">
        <v>71.3</v>
      </c>
      <c r="F209">
        <v>27.2</v>
      </c>
      <c r="G209">
        <v>6.7</v>
      </c>
      <c r="H209">
        <v>22517.531556800001</v>
      </c>
      <c r="I209">
        <v>19.2</v>
      </c>
      <c r="J209">
        <f t="shared" si="44"/>
        <v>-1.1609723163625427</v>
      </c>
      <c r="K209">
        <f t="shared" si="45"/>
        <v>2.2883454897853768</v>
      </c>
      <c r="L209">
        <f t="shared" si="46"/>
        <v>1.1873579799149956</v>
      </c>
      <c r="M209">
        <f t="shared" si="47"/>
        <v>-1.2229388663959742</v>
      </c>
      <c r="N209">
        <f t="shared" si="48"/>
        <v>1.5149529754275435</v>
      </c>
      <c r="O209">
        <f t="shared" si="49"/>
        <v>1.4726314699152305</v>
      </c>
      <c r="P209">
        <f t="shared" si="50"/>
        <v>64.081235788078772</v>
      </c>
      <c r="Q209">
        <f t="shared" si="51"/>
        <v>21.34376618693091</v>
      </c>
      <c r="R209">
        <f t="shared" si="52"/>
        <v>19.695337864142132</v>
      </c>
      <c r="S209">
        <f t="shared" si="53"/>
        <v>2.6657311306925844</v>
      </c>
      <c r="T209">
        <f t="shared" si="54"/>
        <v>2.6657311306925844</v>
      </c>
      <c r="U209">
        <f t="shared" si="55"/>
        <v>4</v>
      </c>
      <c r="V209" t="e">
        <f t="shared" si="56"/>
        <v>#N/A</v>
      </c>
      <c r="W209" t="e">
        <f t="shared" si="57"/>
        <v>#N/A</v>
      </c>
      <c r="X209" t="e">
        <f t="shared" si="58"/>
        <v>#N/A</v>
      </c>
      <c r="Y209">
        <f t="shared" si="59"/>
        <v>71.3</v>
      </c>
      <c r="Z209" t="e">
        <f t="shared" si="60"/>
        <v>#N/A</v>
      </c>
      <c r="AA209" t="e">
        <f t="shared" si="61"/>
        <v>#N/A</v>
      </c>
      <c r="AB209" t="e">
        <f t="shared" si="62"/>
        <v>#N/A</v>
      </c>
      <c r="AC209">
        <f t="shared" si="63"/>
        <v>19.2</v>
      </c>
      <c r="AD209">
        <v>4</v>
      </c>
      <c r="AE209">
        <v>24510160300</v>
      </c>
      <c r="AF209" t="s">
        <v>30</v>
      </c>
    </row>
    <row r="210" spans="3:32" x14ac:dyDescent="0.3">
      <c r="C210">
        <v>24510260303</v>
      </c>
      <c r="D210">
        <v>17125</v>
      </c>
      <c r="E210">
        <v>34.1</v>
      </c>
      <c r="F210">
        <v>17.100000000000001</v>
      </c>
      <c r="G210">
        <v>58.5</v>
      </c>
      <c r="H210">
        <v>1655.28393013</v>
      </c>
      <c r="I210">
        <v>14.2</v>
      </c>
      <c r="J210">
        <f t="shared" si="44"/>
        <v>-1.1684524243518932</v>
      </c>
      <c r="K210">
        <f t="shared" si="45"/>
        <v>0.18946776865180262</v>
      </c>
      <c r="L210">
        <f t="shared" si="46"/>
        <v>0.11010614785165862</v>
      </c>
      <c r="M210">
        <f t="shared" si="47"/>
        <v>1.0210009137896661</v>
      </c>
      <c r="N210">
        <f t="shared" si="48"/>
        <v>-1.4832516499820132</v>
      </c>
      <c r="O210">
        <f t="shared" si="49"/>
        <v>0.66760377515207303</v>
      </c>
      <c r="P210">
        <f t="shared" si="50"/>
        <v>33.061803339594491</v>
      </c>
      <c r="Q210">
        <f t="shared" si="51"/>
        <v>5.2033338219996059</v>
      </c>
      <c r="R210">
        <f t="shared" si="52"/>
        <v>3.7395133588619975</v>
      </c>
      <c r="S210">
        <f t="shared" si="53"/>
        <v>11.277419376148607</v>
      </c>
      <c r="T210">
        <f t="shared" si="54"/>
        <v>3.7395133588619975</v>
      </c>
      <c r="U210">
        <f t="shared" si="55"/>
        <v>3</v>
      </c>
      <c r="V210" t="e">
        <f t="shared" si="56"/>
        <v>#N/A</v>
      </c>
      <c r="W210" t="e">
        <f t="shared" si="57"/>
        <v>#N/A</v>
      </c>
      <c r="X210">
        <f t="shared" si="58"/>
        <v>34.1</v>
      </c>
      <c r="Y210" t="e">
        <f t="shared" si="59"/>
        <v>#N/A</v>
      </c>
      <c r="Z210" t="e">
        <f t="shared" si="60"/>
        <v>#N/A</v>
      </c>
      <c r="AA210" t="e">
        <f t="shared" si="61"/>
        <v>#N/A</v>
      </c>
      <c r="AB210">
        <f t="shared" si="62"/>
        <v>14.2</v>
      </c>
      <c r="AC210" t="e">
        <f t="shared" si="63"/>
        <v>#N/A</v>
      </c>
      <c r="AD210">
        <v>4</v>
      </c>
      <c r="AE210">
        <v>24510150100</v>
      </c>
      <c r="AF210" t="s">
        <v>30</v>
      </c>
    </row>
    <row r="211" spans="3:32" x14ac:dyDescent="0.3">
      <c r="C211">
        <v>24510250204</v>
      </c>
      <c r="D211">
        <v>15567</v>
      </c>
      <c r="E211">
        <v>67.3</v>
      </c>
      <c r="F211">
        <v>24.2</v>
      </c>
      <c r="G211">
        <v>5.2</v>
      </c>
      <c r="H211">
        <v>12398.5572588</v>
      </c>
      <c r="I211">
        <v>16.7</v>
      </c>
      <c r="J211">
        <f t="shared" ref="J211:J215" si="64">STANDARDIZE(D211,D$15,D$16)</f>
        <v>-1.2211854933446891</v>
      </c>
      <c r="K211">
        <f t="shared" ref="K211:K215" si="65">STANDARDIZE(E211,E$15,E$16)</f>
        <v>2.0626597133194009</v>
      </c>
      <c r="L211">
        <f t="shared" ref="L211:L215" si="66">STANDARDIZE(F211,F$15,F$16)</f>
        <v>0.86738218821301416</v>
      </c>
      <c r="M211">
        <f t="shared" ref="M211:M215" si="67">STANDARDIZE(G211,G$15,G$16)</f>
        <v>-1.2879178175596508</v>
      </c>
      <c r="N211">
        <f t="shared" ref="N211:N215" si="68">STANDARDIZE(H211,H$15,H$16)</f>
        <v>6.0711031434922624E-2</v>
      </c>
      <c r="O211">
        <f t="shared" ref="O211:O215" si="69">STANDARDIZE(I211,I$15,I$16)</f>
        <v>1.0701176225336517</v>
      </c>
      <c r="P211">
        <f t="shared" ref="P211:P215" si="70">SUMXMY2($E$6:$J$6,J211:O211)</f>
        <v>52.9707589008013</v>
      </c>
      <c r="Q211">
        <f t="shared" ref="Q211:Q215" si="71">SUMXMY2($E$7:$J$7,J211:O211)</f>
        <v>14.658757910485392</v>
      </c>
      <c r="R211">
        <f t="shared" ref="R211:R215" si="72">SUMXMY2($E$8:$J$8,J211:O211)</f>
        <v>12.232573600800377</v>
      </c>
      <c r="S211">
        <f t="shared" ref="S211:S215" si="73">SUMXMY2($E$9:$J$9,J211:O211)</f>
        <v>2.0619591804793984</v>
      </c>
      <c r="T211">
        <f t="shared" ref="T211:T215" si="74">MIN(P211:S211)</f>
        <v>2.0619591804793984</v>
      </c>
      <c r="U211">
        <f t="shared" ref="U211:U215" si="75">MATCH(T211,P211:S211,0)</f>
        <v>4</v>
      </c>
      <c r="V211" t="e">
        <f t="shared" ref="V211:V215" si="76" xml:space="preserve"> IF(U211=1,E211,#N/A)</f>
        <v>#N/A</v>
      </c>
      <c r="W211" t="e">
        <f t="shared" ref="W211:W215" si="77">IF(U211=2,E211,#N/A)</f>
        <v>#N/A</v>
      </c>
      <c r="X211" t="e">
        <f t="shared" ref="X211:X215" si="78">IF(U211=3,E211,#N/A)</f>
        <v>#N/A</v>
      </c>
      <c r="Y211">
        <f t="shared" ref="Y211:Y215" si="79">IF(U211=4,E211,#N/A)</f>
        <v>67.3</v>
      </c>
      <c r="Z211" t="e">
        <f t="shared" ref="Z211:Z215" si="80">IF(U211=1,I211,#N/A)</f>
        <v>#N/A</v>
      </c>
      <c r="AA211" t="e">
        <f t="shared" ref="AA211:AA215" si="81">IF(U211=2,I211,#N/A)</f>
        <v>#N/A</v>
      </c>
      <c r="AB211" t="e">
        <f t="shared" ref="AB211:AB215" si="82">IF(U211=3,I211,#N/A)</f>
        <v>#N/A</v>
      </c>
      <c r="AC211">
        <f t="shared" ref="AC211:AC215" si="83">IF(U211=4,I211,#N/A)</f>
        <v>16.7</v>
      </c>
      <c r="AD211">
        <v>4</v>
      </c>
      <c r="AE211">
        <v>24510250204</v>
      </c>
      <c r="AF211" t="s">
        <v>30</v>
      </c>
    </row>
    <row r="212" spans="3:32" x14ac:dyDescent="0.3">
      <c r="C212">
        <v>24510180100</v>
      </c>
      <c r="D212">
        <v>14583</v>
      </c>
      <c r="E212">
        <v>63.5</v>
      </c>
      <c r="F212">
        <v>33.5</v>
      </c>
      <c r="G212">
        <v>8.5</v>
      </c>
      <c r="H212">
        <v>16680.567139300001</v>
      </c>
      <c r="I212">
        <v>21.1</v>
      </c>
      <c r="J212">
        <f t="shared" si="64"/>
        <v>-1.2544905895506653</v>
      </c>
      <c r="K212">
        <f t="shared" si="65"/>
        <v>1.8482582256767242</v>
      </c>
      <c r="L212">
        <f t="shared" si="66"/>
        <v>1.8593071424891563</v>
      </c>
      <c r="M212">
        <f t="shared" si="67"/>
        <v>-1.1449641249995619</v>
      </c>
      <c r="N212">
        <f t="shared" si="68"/>
        <v>0.6760973531537855</v>
      </c>
      <c r="O212">
        <f t="shared" si="69"/>
        <v>1.7785419939252307</v>
      </c>
      <c r="P212">
        <f t="shared" si="70"/>
        <v>63.463043475173606</v>
      </c>
      <c r="Q212">
        <f t="shared" si="71"/>
        <v>21.166837314161643</v>
      </c>
      <c r="R212">
        <f t="shared" si="72"/>
        <v>18.512421361561035</v>
      </c>
      <c r="S212">
        <f t="shared" si="73"/>
        <v>2.8799867698411079</v>
      </c>
      <c r="T212">
        <f t="shared" si="74"/>
        <v>2.8799867698411079</v>
      </c>
      <c r="U212">
        <f t="shared" si="75"/>
        <v>4</v>
      </c>
      <c r="V212" t="e">
        <f t="shared" si="76"/>
        <v>#N/A</v>
      </c>
      <c r="W212" t="e">
        <f t="shared" si="77"/>
        <v>#N/A</v>
      </c>
      <c r="X212" t="e">
        <f t="shared" si="78"/>
        <v>#N/A</v>
      </c>
      <c r="Y212">
        <f t="shared" si="79"/>
        <v>63.5</v>
      </c>
      <c r="Z212" t="e">
        <f t="shared" si="80"/>
        <v>#N/A</v>
      </c>
      <c r="AA212" t="e">
        <f t="shared" si="81"/>
        <v>#N/A</v>
      </c>
      <c r="AB212" t="e">
        <f t="shared" si="82"/>
        <v>#N/A</v>
      </c>
      <c r="AC212">
        <f t="shared" si="83"/>
        <v>21.1</v>
      </c>
      <c r="AD212">
        <v>4</v>
      </c>
      <c r="AE212">
        <v>24510180100</v>
      </c>
      <c r="AF212" t="s">
        <v>30</v>
      </c>
    </row>
    <row r="213" spans="3:32" x14ac:dyDescent="0.3">
      <c r="C213">
        <v>24510280500</v>
      </c>
      <c r="D213">
        <v>13644</v>
      </c>
      <c r="E213">
        <v>80.400000000000006</v>
      </c>
      <c r="F213">
        <v>38</v>
      </c>
      <c r="G213">
        <v>28.2</v>
      </c>
      <c r="H213">
        <v>9968.5410931999995</v>
      </c>
      <c r="I213">
        <v>17.3</v>
      </c>
      <c r="J213">
        <f t="shared" si="64"/>
        <v>-1.2862725868447831</v>
      </c>
      <c r="K213">
        <f t="shared" si="65"/>
        <v>2.8017806312454718</v>
      </c>
      <c r="L213">
        <f t="shared" si="66"/>
        <v>2.3392708300421283</v>
      </c>
      <c r="M213">
        <f t="shared" si="67"/>
        <v>-0.29157389971660602</v>
      </c>
      <c r="N213">
        <f t="shared" si="68"/>
        <v>-0.2885171935338961</v>
      </c>
      <c r="O213">
        <f t="shared" si="69"/>
        <v>1.166720945905231</v>
      </c>
      <c r="P213">
        <f t="shared" si="70"/>
        <v>66.460532527088532</v>
      </c>
      <c r="Q213">
        <f t="shared" si="71"/>
        <v>22.438283012799076</v>
      </c>
      <c r="R213">
        <f t="shared" si="72"/>
        <v>21.116896284441925</v>
      </c>
      <c r="S213">
        <f t="shared" si="73"/>
        <v>8.0955464847910488</v>
      </c>
      <c r="T213">
        <f t="shared" si="74"/>
        <v>8.0955464847910488</v>
      </c>
      <c r="U213">
        <f t="shared" si="75"/>
        <v>4</v>
      </c>
      <c r="V213" t="e">
        <f t="shared" si="76"/>
        <v>#N/A</v>
      </c>
      <c r="W213" t="e">
        <f t="shared" si="77"/>
        <v>#N/A</v>
      </c>
      <c r="X213" t="e">
        <f t="shared" si="78"/>
        <v>#N/A</v>
      </c>
      <c r="Y213">
        <f t="shared" si="79"/>
        <v>80.400000000000006</v>
      </c>
      <c r="Z213" t="e">
        <f t="shared" si="80"/>
        <v>#N/A</v>
      </c>
      <c r="AA213" t="e">
        <f t="shared" si="81"/>
        <v>#N/A</v>
      </c>
      <c r="AB213" t="e">
        <f t="shared" si="82"/>
        <v>#N/A</v>
      </c>
      <c r="AC213">
        <f t="shared" si="83"/>
        <v>17.3</v>
      </c>
      <c r="AD213">
        <v>4</v>
      </c>
      <c r="AE213">
        <v>24510280500</v>
      </c>
      <c r="AF213" t="s">
        <v>30</v>
      </c>
    </row>
    <row r="214" spans="3:32" x14ac:dyDescent="0.3">
      <c r="C214">
        <v>24510170200</v>
      </c>
      <c r="D214">
        <v>13643</v>
      </c>
      <c r="E214">
        <v>74.900000000000006</v>
      </c>
      <c r="F214">
        <v>27.3</v>
      </c>
      <c r="G214">
        <v>19</v>
      </c>
      <c r="H214">
        <v>16489.278037</v>
      </c>
      <c r="I214">
        <v>13.6</v>
      </c>
      <c r="J214">
        <f t="shared" si="64"/>
        <v>-1.2863064334872687</v>
      </c>
      <c r="K214">
        <f t="shared" si="65"/>
        <v>2.4914626886047553</v>
      </c>
      <c r="L214">
        <f t="shared" si="66"/>
        <v>1.1980238396383951</v>
      </c>
      <c r="M214">
        <f t="shared" si="67"/>
        <v>-0.69011146685382396</v>
      </c>
      <c r="N214">
        <f t="shared" si="68"/>
        <v>0.6486063616954576</v>
      </c>
      <c r="O214">
        <f t="shared" si="69"/>
        <v>0.5710004517804943</v>
      </c>
      <c r="P214">
        <f t="shared" si="70"/>
        <v>56.818176593568793</v>
      </c>
      <c r="Q214">
        <f t="shared" si="71"/>
        <v>15.790348426954884</v>
      </c>
      <c r="R214">
        <f t="shared" si="72"/>
        <v>14.754985556763152</v>
      </c>
      <c r="S214">
        <f t="shared" si="73"/>
        <v>3.2660934039459635</v>
      </c>
      <c r="T214">
        <f t="shared" si="74"/>
        <v>3.2660934039459635</v>
      </c>
      <c r="U214">
        <f t="shared" si="75"/>
        <v>4</v>
      </c>
      <c r="V214" t="e">
        <f t="shared" si="76"/>
        <v>#N/A</v>
      </c>
      <c r="W214" t="e">
        <f t="shared" si="77"/>
        <v>#N/A</v>
      </c>
      <c r="X214" t="e">
        <f t="shared" si="78"/>
        <v>#N/A</v>
      </c>
      <c r="Y214">
        <f t="shared" si="79"/>
        <v>74.900000000000006</v>
      </c>
      <c r="Z214" t="e">
        <f t="shared" si="80"/>
        <v>#N/A</v>
      </c>
      <c r="AA214" t="e">
        <f t="shared" si="81"/>
        <v>#N/A</v>
      </c>
      <c r="AB214" t="e">
        <f t="shared" si="82"/>
        <v>#N/A</v>
      </c>
      <c r="AC214">
        <f t="shared" si="83"/>
        <v>13.6</v>
      </c>
      <c r="AD214">
        <v>4</v>
      </c>
      <c r="AE214">
        <v>24510170200</v>
      </c>
      <c r="AF214" t="s">
        <v>30</v>
      </c>
    </row>
    <row r="215" spans="3:32" x14ac:dyDescent="0.3">
      <c r="C215">
        <v>24510100200</v>
      </c>
      <c r="D215">
        <v>13074</v>
      </c>
      <c r="E215">
        <v>76.900000000000006</v>
      </c>
      <c r="F215">
        <v>38.200000000000003</v>
      </c>
      <c r="G215">
        <v>7.4</v>
      </c>
      <c r="H215">
        <v>23506.923795800001</v>
      </c>
      <c r="I215">
        <v>15.4</v>
      </c>
      <c r="J215">
        <f t="shared" si="64"/>
        <v>-1.3055651730616595</v>
      </c>
      <c r="K215">
        <f t="shared" si="65"/>
        <v>2.604305576837743</v>
      </c>
      <c r="L215">
        <f t="shared" si="66"/>
        <v>2.3606025494889273</v>
      </c>
      <c r="M215">
        <f t="shared" si="67"/>
        <v>-1.1926153558529249</v>
      </c>
      <c r="N215">
        <f t="shared" si="68"/>
        <v>1.6571428506700325</v>
      </c>
      <c r="O215">
        <f t="shared" si="69"/>
        <v>0.86081042189523105</v>
      </c>
      <c r="P215">
        <f t="shared" si="70"/>
        <v>73.402087663823764</v>
      </c>
      <c r="Q215">
        <f t="shared" si="71"/>
        <v>27.622203048272851</v>
      </c>
      <c r="R215">
        <f t="shared" si="72"/>
        <v>26.253005271511409</v>
      </c>
      <c r="S215">
        <f t="shared" si="73"/>
        <v>6.5048442459381794</v>
      </c>
      <c r="T215">
        <f t="shared" si="74"/>
        <v>6.5048442459381794</v>
      </c>
      <c r="U215">
        <f t="shared" si="75"/>
        <v>4</v>
      </c>
      <c r="V215" t="e">
        <f t="shared" si="76"/>
        <v>#N/A</v>
      </c>
      <c r="W215" t="e">
        <f t="shared" si="77"/>
        <v>#N/A</v>
      </c>
      <c r="X215" t="e">
        <f t="shared" si="78"/>
        <v>#N/A</v>
      </c>
      <c r="Y215">
        <f t="shared" si="79"/>
        <v>76.900000000000006</v>
      </c>
      <c r="Z215" t="e">
        <f t="shared" si="80"/>
        <v>#N/A</v>
      </c>
      <c r="AA215" t="e">
        <f t="shared" si="81"/>
        <v>#N/A</v>
      </c>
      <c r="AB215" t="e">
        <f t="shared" si="82"/>
        <v>#N/A</v>
      </c>
      <c r="AC215">
        <f t="shared" si="83"/>
        <v>15.4</v>
      </c>
      <c r="AD215">
        <v>4</v>
      </c>
      <c r="AE215">
        <v>24510100200</v>
      </c>
      <c r="AF215" t="s">
        <v>30</v>
      </c>
    </row>
  </sheetData>
  <sortState xmlns:xlrd2="http://schemas.microsoft.com/office/spreadsheetml/2017/richdata2" ref="AD18:AE215">
    <sortCondition ref="AD18:AD2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Randy Wang</cp:lastModifiedBy>
  <dcterms:created xsi:type="dcterms:W3CDTF">2020-03-26T00:27:22Z</dcterms:created>
  <dcterms:modified xsi:type="dcterms:W3CDTF">2020-03-28T01:29:23Z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05e624f7-9e45-4075-a38e-a23e6d659329</vt:lpwstr>
  </property>
</Properties>
</file>