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ba\Downloads\"/>
    </mc:Choice>
  </mc:AlternateContent>
  <bookViews>
    <workbookView xWindow="0" yWindow="0" windowWidth="20490" windowHeight="8355" activeTab="1"/>
  </bookViews>
  <sheets>
    <sheet name="Sheet1" sheetId="1" r:id="rId1"/>
    <sheet name="Sheet2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2" l="1"/>
  <c r="B47" i="2" s="1"/>
  <c r="B49" i="2" s="1"/>
  <c r="B29" i="2"/>
  <c r="B18" i="2" l="1"/>
  <c r="E7" i="2"/>
  <c r="E5" i="2"/>
  <c r="B39" i="2" l="1"/>
  <c r="B31" i="2"/>
  <c r="D29" i="1"/>
  <c r="C29" i="1"/>
  <c r="D28" i="1"/>
  <c r="I15" i="1"/>
  <c r="C28" i="1"/>
  <c r="D26" i="1"/>
  <c r="C26" i="1"/>
  <c r="I16" i="1"/>
  <c r="B20" i="1"/>
  <c r="E7" i="1" l="1"/>
  <c r="C7" i="1"/>
  <c r="E8" i="2"/>
</calcChain>
</file>

<file path=xl/sharedStrings.xml><?xml version="1.0" encoding="utf-8"?>
<sst xmlns="http://schemas.openxmlformats.org/spreadsheetml/2006/main" count="84" uniqueCount="60">
  <si>
    <t>Biaya Investasi</t>
  </si>
  <si>
    <t>No.</t>
  </si>
  <si>
    <t>Uraian</t>
  </si>
  <si>
    <t>Harga Satuan</t>
  </si>
  <si>
    <t>Unit</t>
  </si>
  <si>
    <t>Total Biaya</t>
  </si>
  <si>
    <t>Sistem Website</t>
  </si>
  <si>
    <t>Pembuatan PT</t>
  </si>
  <si>
    <t>Biaya Lisensi(?)</t>
  </si>
  <si>
    <t>Biaya Operasional</t>
  </si>
  <si>
    <t>Tahun</t>
  </si>
  <si>
    <t>Biaya Variabel</t>
  </si>
  <si>
    <t>Hosting</t>
  </si>
  <si>
    <t>Pemasaran</t>
  </si>
  <si>
    <t>Total</t>
  </si>
  <si>
    <t>Biaya Tetap</t>
  </si>
  <si>
    <t>Domain</t>
  </si>
  <si>
    <t>Sewa Kantor</t>
  </si>
  <si>
    <t>Maintainance Web</t>
  </si>
  <si>
    <t>Listrik dan Air</t>
  </si>
  <si>
    <t xml:space="preserve">BEP Membership </t>
  </si>
  <si>
    <t>Harga Membership</t>
  </si>
  <si>
    <t>Premium</t>
  </si>
  <si>
    <t>Premium Unlimited</t>
  </si>
  <si>
    <t>Penjualan</t>
  </si>
  <si>
    <t xml:space="preserve">Total Biaya Tetap </t>
  </si>
  <si>
    <t>Total Biaya Variabel</t>
  </si>
  <si>
    <t>Total Biaya Operasional</t>
  </si>
  <si>
    <t>Kapasitas Member</t>
  </si>
  <si>
    <t>Biaya Variabel Member</t>
  </si>
  <si>
    <t>BEP Rupiah</t>
  </si>
  <si>
    <t xml:space="preserve">BEP Unit </t>
  </si>
  <si>
    <t>Asumsi :</t>
  </si>
  <si>
    <t>Biaya membuat lisensi belum diketahui</t>
  </si>
  <si>
    <t>1. Dengan estimasi biaya Hosting belum dipertimbangkan dengan kapasitas akun, serta pemasaran yang dilakukan seperti apa. Hanya mengambil sampel acak dari rentang harga minimum hingga maksimum.</t>
  </si>
  <si>
    <t>2. Perusahaan hanya memiliki 3 karyawan, yang merupakan selaku founder, CTO, CFO</t>
  </si>
  <si>
    <t>3. Karyawan tidak digaji</t>
  </si>
  <si>
    <t>4. Sewa Kantor sudah termasuk peralatan didalamnya, dan karyawan sudah memiliki komputer masing-masing</t>
  </si>
  <si>
    <t>Belum dihitung kalau mengambil profit 10% dari setiap penjualan</t>
  </si>
  <si>
    <t>Pembuatan CV</t>
  </si>
  <si>
    <t>Google Play Account</t>
  </si>
  <si>
    <t>Maintainance Aplikasi</t>
  </si>
  <si>
    <t>Server</t>
  </si>
  <si>
    <t>Pengembangan Aplikasi</t>
  </si>
  <si>
    <t>Biaya Gaji Karyawan</t>
  </si>
  <si>
    <t>Total Variabel + Tetap</t>
  </si>
  <si>
    <t xml:space="preserve">Internet </t>
  </si>
  <si>
    <t>Target Transaksi Pertahun</t>
  </si>
  <si>
    <t xml:space="preserve">Benefit per Transaksi </t>
  </si>
  <si>
    <t>Target minimum benefit per transaksi</t>
  </si>
  <si>
    <t>S</t>
  </si>
  <si>
    <t>BEP</t>
  </si>
  <si>
    <t>Target total biaya pembayaran per transaksi</t>
  </si>
  <si>
    <t>0.1</t>
  </si>
  <si>
    <t>Perusahaan harus mendapatkan omset Rp. 104.312.757 pertahun dengan asumsi 10000 target transaksi pertahun dengan biaya minimal. 50.000 per transaksi</t>
  </si>
  <si>
    <t>ROI</t>
  </si>
  <si>
    <t>Jika mendapat investasi</t>
  </si>
  <si>
    <t>Perusahaan yang berinvestasi akan mendapat 66,67% dari 30.000.000, yaitu sebanyak</t>
  </si>
  <si>
    <t>Biaya Investasi (hiraukan)</t>
  </si>
  <si>
    <t>Jika kasus mendapat investasi sebesar 30juta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</si>
</sst>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Rp&quot;* #,##0_-;\-&quot;Rp&quot;* #,##0_-;_-&quot;Rp&quot;* &quot;-&quot;_-;_-@_-"/>
    <numFmt numFmtId="165" formatCode="_-* #,##0_-;\-* #,##0_-;_-* &quot;-&quot;_-;_-@_-"/>
    <numFmt numFmtId="166" formatCode="&quot;Rp&quot;#,##0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1" fillId="3" borderId="0" xfId="0" applyFont="1" applyFill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/>
    <xf numFmtId="0" fontId="1" fillId="4" borderId="1" xfId="0" applyFont="1" applyFill="1" applyBorder="1"/>
    <xf numFmtId="0" fontId="1" fillId="0" borderId="1" xfId="0" applyFont="1" applyBorder="1"/>
    <xf numFmtId="3" fontId="1" fillId="0" borderId="1" xfId="0" applyNumberFormat="1" applyFont="1" applyBorder="1"/>
    <xf numFmtId="0" fontId="1" fillId="3" borderId="1" xfId="0" applyFont="1" applyFill="1" applyBorder="1"/>
    <xf numFmtId="3" fontId="1" fillId="3" borderId="1" xfId="0" applyNumberFormat="1" applyFont="1" applyFill="1" applyBorder="1"/>
    <xf numFmtId="0" fontId="2" fillId="0" borderId="1" xfId="0" applyFont="1" applyBorder="1"/>
    <xf numFmtId="3" fontId="2" fillId="0" borderId="1" xfId="0" applyNumberFormat="1" applyFont="1" applyBorder="1"/>
    <xf numFmtId="0" fontId="1" fillId="3" borderId="2" xfId="0" applyFont="1" applyFill="1" applyBorder="1"/>
    <xf numFmtId="0" fontId="1" fillId="0" borderId="0" xfId="0" applyFont="1" applyBorder="1"/>
    <xf numFmtId="0" fontId="2" fillId="3" borderId="2" xfId="0" applyFont="1" applyFill="1" applyBorder="1"/>
    <xf numFmtId="0" fontId="2" fillId="0" borderId="0" xfId="0" applyFont="1"/>
    <xf numFmtId="0" fontId="1" fillId="0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1" fillId="0" borderId="0" xfId="0" applyNumberFormat="1" applyFont="1"/>
    <xf numFmtId="164" fontId="1" fillId="4" borderId="1" xfId="0" applyNumberFormat="1" applyFont="1" applyFill="1" applyBorder="1"/>
    <xf numFmtId="164" fontId="1" fillId="0" borderId="1" xfId="0" applyNumberFormat="1" applyFont="1" applyBorder="1"/>
    <xf numFmtId="165" fontId="1" fillId="0" borderId="0" xfId="0" applyNumberFormat="1" applyFont="1"/>
    <xf numFmtId="165" fontId="1" fillId="2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/>
    <xf numFmtId="165" fontId="1" fillId="0" borderId="1" xfId="0" applyNumberFormat="1" applyFont="1" applyBorder="1"/>
    <xf numFmtId="165" fontId="0" fillId="0" borderId="0" xfId="0" applyNumberFormat="1"/>
    <xf numFmtId="164" fontId="0" fillId="0" borderId="1" xfId="0" applyNumberFormat="1" applyBorder="1"/>
    <xf numFmtId="165" fontId="0" fillId="0" borderId="1" xfId="0" applyNumberFormat="1" applyBorder="1"/>
    <xf numFmtId="164" fontId="1" fillId="0" borderId="1" xfId="0" applyNumberFormat="1" applyFont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center"/>
    </xf>
    <xf numFmtId="164" fontId="1" fillId="5" borderId="1" xfId="0" applyNumberFormat="1" applyFont="1" applyFill="1" applyBorder="1"/>
    <xf numFmtId="165" fontId="1" fillId="5" borderId="1" xfId="0" applyNumberFormat="1" applyFont="1" applyFill="1" applyBorder="1"/>
    <xf numFmtId="0" fontId="1" fillId="5" borderId="1" xfId="0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164" fontId="0" fillId="6" borderId="1" xfId="0" applyNumberFormat="1" applyFont="1" applyFill="1" applyBorder="1" applyAlignment="1">
      <alignment horizontal="left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65" fontId="2" fillId="6" borderId="1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164" fontId="0" fillId="0" borderId="0" xfId="0" applyNumberFormat="1"/>
    <xf numFmtId="0" fontId="0" fillId="0" borderId="3" xfId="0" applyFill="1" applyBorder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3" borderId="0" xfId="0" applyFill="1"/>
    <xf numFmtId="165" fontId="0" fillId="3" borderId="0" xfId="0" applyNumberFormat="1" applyFill="1"/>
    <xf numFmtId="166" fontId="0" fillId="0" borderId="0" xfId="0" applyNumberFormat="1"/>
    <xf numFmtId="164" fontId="0" fillId="3" borderId="0" xfId="0" applyNumberFormat="1" applyFill="1"/>
    <xf numFmtId="0" fontId="0" fillId="3" borderId="0" xfId="0" applyFont="1" applyFill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29</xdr:row>
      <xdr:rowOff>152400</xdr:rowOff>
    </xdr:from>
    <xdr:ext cx="9325373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898EB3-08B4-4922-BEC5-2B14C737BEEB}"/>
            </a:ext>
          </a:extLst>
        </xdr:cNvPr>
        <xdr:cNvSpPr txBox="1"/>
      </xdr:nvSpPr>
      <xdr:spPr>
        <a:xfrm>
          <a:off x="0" y="5676900"/>
          <a:ext cx="932537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/>
            <a:t>Berdasarkan</a:t>
          </a:r>
          <a:r>
            <a:rPr lang="id-ID" sz="1100" baseline="0"/>
            <a:t> estimasi biaya diatas, dan penentuan harga membership serta kapasitas maksimum membership, maka :</a:t>
          </a:r>
        </a:p>
        <a:p>
          <a:r>
            <a:rPr lang="id-ID" sz="1100" baseline="0"/>
            <a:t>Perusahaan harus menjual </a:t>
          </a:r>
          <a:r>
            <a:rPr lang="id-ID" sz="1100" i="1" baseline="0"/>
            <a:t>membership premium </a:t>
          </a:r>
          <a:r>
            <a:rPr lang="id-ID" sz="1100" baseline="0"/>
            <a:t>sebanyak </a:t>
          </a:r>
          <a:r>
            <a:rPr lang="id-ID" sz="1100" b="1" baseline="0"/>
            <a:t>542 unit</a:t>
          </a:r>
          <a:r>
            <a:rPr lang="id-ID" sz="1100" baseline="0"/>
            <a:t>, dan perusahaan harus mendapat omset sebesar </a:t>
          </a:r>
          <a:r>
            <a:rPr lang="id-ID" sz="1100" b="1" baseline="0"/>
            <a:t>Rp. 48.803.113</a:t>
          </a:r>
          <a:r>
            <a:rPr lang="id-ID" sz="1100" baseline="0"/>
            <a:t> untuk </a:t>
          </a:r>
          <a:r>
            <a:rPr lang="id-ID" sz="1100" b="1" baseline="0"/>
            <a:t>satu tahun pertama</a:t>
          </a:r>
        </a:p>
        <a:p>
          <a:r>
            <a:rPr lang="id-ID" sz="1100" baseline="0"/>
            <a:t>Begitu pula dengan </a:t>
          </a:r>
          <a:r>
            <a:rPr lang="id-ID" sz="1100" i="1" baseline="0"/>
            <a:t>premium unlimited.</a:t>
          </a:r>
          <a:endParaRPr lang="id-ID" sz="1100" i="1"/>
        </a:p>
      </xdr:txBody>
    </xdr:sp>
    <xdr:clientData/>
  </xdr:oneCellAnchor>
  <xdr:oneCellAnchor>
    <xdr:from>
      <xdr:col>4</xdr:col>
      <xdr:colOff>142875</xdr:colOff>
      <xdr:row>27</xdr:row>
      <xdr:rowOff>38100</xdr:rowOff>
    </xdr:from>
    <xdr:ext cx="374705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05BD435-293D-4336-B2D3-72608D85EBEE}"/>
            </a:ext>
          </a:extLst>
        </xdr:cNvPr>
        <xdr:cNvSpPr txBox="1"/>
      </xdr:nvSpPr>
      <xdr:spPr>
        <a:xfrm>
          <a:off x="5486400" y="5181600"/>
          <a:ext cx="37470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1"/>
            <a:t>Perhitungan BEP yang</a:t>
          </a:r>
          <a:r>
            <a:rPr lang="id-ID" sz="1100" b="1" baseline="0"/>
            <a:t> dilakukan hanya untuk tahun pertama</a:t>
          </a:r>
          <a:endParaRPr lang="id-ID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8" workbookViewId="0">
      <selection activeCell="A9" sqref="A9:F20"/>
    </sheetView>
  </sheetViews>
  <sheetFormatPr defaultRowHeight="15" x14ac:dyDescent="0.25"/>
  <cols>
    <col min="1" max="1" width="23.28515625" style="3" customWidth="1"/>
    <col min="2" max="2" width="20.140625" style="3" customWidth="1"/>
    <col min="3" max="3" width="16.140625" style="3" customWidth="1"/>
    <col min="4" max="4" width="20.5703125" style="3" customWidth="1"/>
    <col min="5" max="5" width="18.140625" style="3" customWidth="1"/>
    <col min="6" max="7" width="9.140625" style="3"/>
    <col min="8" max="8" width="21.28515625" style="3" customWidth="1"/>
    <col min="9" max="9" width="17.140625" style="3" customWidth="1"/>
    <col min="10" max="16384" width="9.140625" style="3"/>
  </cols>
  <sheetData>
    <row r="1" spans="1:9" x14ac:dyDescent="0.25">
      <c r="A1" s="2" t="s">
        <v>0</v>
      </c>
    </row>
    <row r="3" spans="1:9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9" x14ac:dyDescent="0.25">
      <c r="A4" s="5">
        <v>1</v>
      </c>
      <c r="B4" s="5" t="s">
        <v>6</v>
      </c>
      <c r="C4" s="5">
        <v>0</v>
      </c>
      <c r="D4" s="5">
        <v>1</v>
      </c>
      <c r="E4" s="5">
        <v>0</v>
      </c>
    </row>
    <row r="5" spans="1:9" x14ac:dyDescent="0.25">
      <c r="A5" s="5">
        <v>2</v>
      </c>
      <c r="B5" s="5" t="s">
        <v>7</v>
      </c>
      <c r="C5" s="5">
        <v>10000000</v>
      </c>
      <c r="D5" s="5">
        <v>1</v>
      </c>
      <c r="E5" s="5">
        <v>10000000</v>
      </c>
    </row>
    <row r="6" spans="1:9" x14ac:dyDescent="0.25">
      <c r="A6" s="5">
        <v>3</v>
      </c>
      <c r="B6" s="5" t="s">
        <v>8</v>
      </c>
      <c r="C6" s="5">
        <v>0</v>
      </c>
      <c r="D6" s="5">
        <v>1</v>
      </c>
      <c r="E6" s="5">
        <v>0</v>
      </c>
    </row>
    <row r="7" spans="1:9" x14ac:dyDescent="0.25">
      <c r="A7" s="6" t="s">
        <v>14</v>
      </c>
      <c r="B7" s="6"/>
      <c r="C7" s="6">
        <f>SUM(C4:C6)</f>
        <v>10000000</v>
      </c>
      <c r="D7" s="6"/>
      <c r="E7" s="6">
        <f>SUM(E4:E6)</f>
        <v>10000000</v>
      </c>
    </row>
    <row r="9" spans="1:9" x14ac:dyDescent="0.25">
      <c r="A9" s="2" t="s">
        <v>9</v>
      </c>
    </row>
    <row r="10" spans="1:9" x14ac:dyDescent="0.25">
      <c r="A10" s="58" t="s">
        <v>2</v>
      </c>
      <c r="B10" s="4"/>
      <c r="C10" s="4"/>
      <c r="D10" s="4" t="s">
        <v>10</v>
      </c>
      <c r="E10" s="4"/>
      <c r="F10" s="4"/>
    </row>
    <row r="11" spans="1:9" x14ac:dyDescent="0.25">
      <c r="A11" s="58"/>
      <c r="B11" s="4">
        <v>1</v>
      </c>
      <c r="C11" s="4">
        <v>2</v>
      </c>
      <c r="D11" s="4">
        <v>3</v>
      </c>
      <c r="E11" s="4">
        <v>4</v>
      </c>
      <c r="F11" s="4">
        <v>5</v>
      </c>
    </row>
    <row r="12" spans="1:9" x14ac:dyDescent="0.25">
      <c r="A12" s="7" t="s">
        <v>11</v>
      </c>
      <c r="B12" s="8"/>
      <c r="C12" s="8"/>
      <c r="D12" s="8"/>
      <c r="E12" s="8"/>
      <c r="F12" s="8"/>
    </row>
    <row r="13" spans="1:9" x14ac:dyDescent="0.25">
      <c r="A13" s="9" t="s">
        <v>12</v>
      </c>
      <c r="B13" s="10">
        <v>1500000</v>
      </c>
      <c r="C13" s="9"/>
      <c r="D13" s="9"/>
      <c r="E13" s="9"/>
      <c r="F13" s="9"/>
    </row>
    <row r="14" spans="1:9" x14ac:dyDescent="0.25">
      <c r="A14" s="9" t="s">
        <v>13</v>
      </c>
      <c r="B14" s="9">
        <v>10000000</v>
      </c>
      <c r="C14" s="9"/>
      <c r="D14" s="9"/>
      <c r="E14" s="9"/>
      <c r="F14" s="9"/>
    </row>
    <row r="15" spans="1:9" x14ac:dyDescent="0.25">
      <c r="A15" s="7" t="s">
        <v>15</v>
      </c>
      <c r="B15" s="8"/>
      <c r="C15" s="8"/>
      <c r="D15" s="8"/>
      <c r="E15" s="8"/>
      <c r="F15" s="8"/>
      <c r="H15" s="11" t="s">
        <v>25</v>
      </c>
      <c r="I15" s="11">
        <f>SUM(B16:B19)</f>
        <v>17623000</v>
      </c>
    </row>
    <row r="16" spans="1:9" x14ac:dyDescent="0.25">
      <c r="A16" s="9" t="s">
        <v>16</v>
      </c>
      <c r="B16" s="9">
        <v>223000</v>
      </c>
      <c r="C16" s="9"/>
      <c r="D16" s="9"/>
      <c r="E16" s="9"/>
      <c r="F16" s="9"/>
      <c r="H16" s="11" t="s">
        <v>26</v>
      </c>
      <c r="I16" s="12">
        <f>SUM(B13:B14)</f>
        <v>11500000</v>
      </c>
    </row>
    <row r="17" spans="1:6" x14ac:dyDescent="0.25">
      <c r="A17" s="9" t="s">
        <v>17</v>
      </c>
      <c r="B17" s="9">
        <v>15000000</v>
      </c>
      <c r="C17" s="9"/>
      <c r="D17" s="9"/>
      <c r="E17" s="9"/>
      <c r="F17" s="9"/>
    </row>
    <row r="18" spans="1:6" x14ac:dyDescent="0.25">
      <c r="A18" s="9" t="s">
        <v>18</v>
      </c>
      <c r="B18" s="9">
        <v>0</v>
      </c>
      <c r="C18" s="9"/>
      <c r="D18" s="9"/>
      <c r="E18" s="9"/>
      <c r="F18" s="9"/>
    </row>
    <row r="19" spans="1:6" x14ac:dyDescent="0.25">
      <c r="A19" s="9" t="s">
        <v>19</v>
      </c>
      <c r="B19" s="9">
        <v>2400000</v>
      </c>
      <c r="C19" s="9"/>
      <c r="D19" s="9"/>
      <c r="E19" s="9"/>
      <c r="F19" s="9"/>
    </row>
    <row r="20" spans="1:6" x14ac:dyDescent="0.25">
      <c r="A20" s="13" t="s">
        <v>27</v>
      </c>
      <c r="B20" s="14">
        <f>SUM(B13,B13:B19)</f>
        <v>30623000</v>
      </c>
      <c r="C20" s="9"/>
      <c r="D20" s="9"/>
      <c r="E20" s="9"/>
      <c r="F20" s="9"/>
    </row>
    <row r="22" spans="1:6" x14ac:dyDescent="0.25">
      <c r="A22" s="15" t="s">
        <v>20</v>
      </c>
      <c r="B22" s="16"/>
      <c r="C22" s="16"/>
      <c r="D22" s="16"/>
    </row>
    <row r="23" spans="1:6" x14ac:dyDescent="0.25">
      <c r="A23" s="17"/>
      <c r="B23" s="17"/>
      <c r="C23" s="17" t="s">
        <v>22</v>
      </c>
      <c r="D23" s="17" t="s">
        <v>23</v>
      </c>
    </row>
    <row r="24" spans="1:6" x14ac:dyDescent="0.25">
      <c r="A24" s="3" t="s">
        <v>21</v>
      </c>
      <c r="C24" s="3">
        <v>89999</v>
      </c>
      <c r="D24" s="3">
        <v>189999</v>
      </c>
    </row>
    <row r="25" spans="1:6" x14ac:dyDescent="0.25">
      <c r="A25" s="3" t="s">
        <v>28</v>
      </c>
      <c r="C25" s="3">
        <v>200</v>
      </c>
      <c r="D25" s="3">
        <v>100</v>
      </c>
    </row>
    <row r="26" spans="1:6" x14ac:dyDescent="0.25">
      <c r="A26" s="3" t="s">
        <v>24</v>
      </c>
      <c r="C26" s="3">
        <f>C25*C24</f>
        <v>17999800</v>
      </c>
      <c r="D26" s="3">
        <f>D24*D25</f>
        <v>18999900</v>
      </c>
    </row>
    <row r="27" spans="1:6" x14ac:dyDescent="0.25">
      <c r="A27" s="3" t="s">
        <v>29</v>
      </c>
      <c r="C27" s="3">
        <v>57500</v>
      </c>
      <c r="D27" s="3">
        <v>115000</v>
      </c>
    </row>
    <row r="28" spans="1:6" x14ac:dyDescent="0.25">
      <c r="A28" s="3" t="s">
        <v>31</v>
      </c>
      <c r="C28" s="18">
        <f>I15/(C24-C27)</f>
        <v>542.26283885658017</v>
      </c>
      <c r="D28" s="18">
        <f>I15/(D24-D27)</f>
        <v>234.9764663528847</v>
      </c>
    </row>
    <row r="29" spans="1:6" x14ac:dyDescent="0.25">
      <c r="A29" s="3" t="s">
        <v>30</v>
      </c>
      <c r="C29" s="18">
        <f>I15/(1-(I16/C26))</f>
        <v>48803113.234253354</v>
      </c>
      <c r="D29" s="18">
        <f>I15/(1-(I16/D26))</f>
        <v>44645293.630581744</v>
      </c>
    </row>
    <row r="36" spans="1:1" x14ac:dyDescent="0.25">
      <c r="A36" s="3" t="s">
        <v>32</v>
      </c>
    </row>
    <row r="37" spans="1:1" x14ac:dyDescent="0.25">
      <c r="A37" s="3" t="s">
        <v>34</v>
      </c>
    </row>
    <row r="38" spans="1:1" x14ac:dyDescent="0.25">
      <c r="A38" s="3" t="s">
        <v>33</v>
      </c>
    </row>
    <row r="39" spans="1:1" x14ac:dyDescent="0.25">
      <c r="A39" s="3" t="s">
        <v>35</v>
      </c>
    </row>
    <row r="40" spans="1:1" x14ac:dyDescent="0.25">
      <c r="A40" s="3" t="s">
        <v>36</v>
      </c>
    </row>
    <row r="41" spans="1:1" x14ac:dyDescent="0.25">
      <c r="A41" s="3" t="s">
        <v>37</v>
      </c>
    </row>
    <row r="44" spans="1:1" x14ac:dyDescent="0.25">
      <c r="A44" s="3" t="s">
        <v>38</v>
      </c>
    </row>
  </sheetData>
  <mergeCells count="1">
    <mergeCell ref="A10:A1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7" workbookViewId="0">
      <selection activeCell="B33" sqref="B33"/>
    </sheetView>
  </sheetViews>
  <sheetFormatPr defaultRowHeight="15" x14ac:dyDescent="0.25"/>
  <cols>
    <col min="1" max="1" width="41" customWidth="1"/>
    <col min="2" max="2" width="29.7109375" customWidth="1"/>
    <col min="3" max="3" width="25.85546875" customWidth="1"/>
    <col min="4" max="4" width="20.140625" style="33" customWidth="1"/>
    <col min="5" max="5" width="26.28515625" customWidth="1"/>
    <col min="6" max="6" width="25.5703125" customWidth="1"/>
  </cols>
  <sheetData>
    <row r="1" spans="1:6" x14ac:dyDescent="0.25">
      <c r="A1" s="57" t="s">
        <v>58</v>
      </c>
      <c r="B1" s="3"/>
      <c r="C1" s="3"/>
      <c r="D1" s="27"/>
      <c r="E1" s="3"/>
    </row>
    <row r="2" spans="1:6" x14ac:dyDescent="0.25">
      <c r="A2" s="3"/>
      <c r="B2" s="3"/>
      <c r="C2" s="3"/>
      <c r="D2" s="27"/>
      <c r="E2" s="3"/>
    </row>
    <row r="3" spans="1:6" x14ac:dyDescent="0.25">
      <c r="A3" s="4" t="s">
        <v>1</v>
      </c>
      <c r="B3" s="20" t="s">
        <v>2</v>
      </c>
      <c r="C3" s="20" t="s">
        <v>3</v>
      </c>
      <c r="D3" s="28" t="s">
        <v>4</v>
      </c>
      <c r="E3" s="20" t="s">
        <v>5</v>
      </c>
    </row>
    <row r="4" spans="1:6" x14ac:dyDescent="0.25">
      <c r="A4" s="5">
        <v>1</v>
      </c>
      <c r="B4" s="21" t="s">
        <v>43</v>
      </c>
      <c r="C4" s="21">
        <v>0</v>
      </c>
      <c r="D4" s="29">
        <v>1</v>
      </c>
      <c r="E4" s="21">
        <v>0</v>
      </c>
    </row>
    <row r="5" spans="1:6" x14ac:dyDescent="0.25">
      <c r="A5" s="5">
        <v>2</v>
      </c>
      <c r="B5" s="21" t="s">
        <v>39</v>
      </c>
      <c r="C5" s="21">
        <v>7000000</v>
      </c>
      <c r="D5" s="29">
        <v>1</v>
      </c>
      <c r="E5" s="21">
        <f>C5*D5</f>
        <v>7000000</v>
      </c>
    </row>
    <row r="6" spans="1:6" x14ac:dyDescent="0.25">
      <c r="A6" s="5">
        <v>3</v>
      </c>
      <c r="B6" s="21" t="s">
        <v>8</v>
      </c>
      <c r="C6" s="21">
        <v>0</v>
      </c>
      <c r="D6" s="29">
        <v>1</v>
      </c>
      <c r="E6" s="21">
        <v>0</v>
      </c>
    </row>
    <row r="7" spans="1:6" x14ac:dyDescent="0.25">
      <c r="A7" s="19">
        <v>4</v>
      </c>
      <c r="B7" s="22" t="s">
        <v>40</v>
      </c>
      <c r="C7" s="22">
        <v>325000</v>
      </c>
      <c r="D7" s="30">
        <v>1</v>
      </c>
      <c r="E7" s="23">
        <f>C7*D7</f>
        <v>325000</v>
      </c>
    </row>
    <row r="8" spans="1:6" x14ac:dyDescent="0.25">
      <c r="A8" s="45" t="s">
        <v>14</v>
      </c>
      <c r="B8" s="46"/>
      <c r="C8" s="46"/>
      <c r="D8" s="47"/>
      <c r="E8" s="46">
        <f ca="1">SUM(E4:E8)</f>
        <v>7325000</v>
      </c>
    </row>
    <row r="10" spans="1:6" x14ac:dyDescent="0.25">
      <c r="A10" s="48" t="s">
        <v>9</v>
      </c>
      <c r="B10" s="24"/>
      <c r="C10" s="24"/>
      <c r="D10" s="27"/>
      <c r="E10" s="24"/>
      <c r="F10" s="3"/>
    </row>
    <row r="11" spans="1:6" x14ac:dyDescent="0.25">
      <c r="A11" s="58" t="s">
        <v>2</v>
      </c>
      <c r="B11" s="20"/>
      <c r="C11" s="20"/>
      <c r="D11" s="28" t="s">
        <v>10</v>
      </c>
      <c r="E11" s="20"/>
      <c r="F11" s="4"/>
    </row>
    <row r="12" spans="1:6" x14ac:dyDescent="0.25">
      <c r="A12" s="58"/>
      <c r="B12" s="28">
        <v>1</v>
      </c>
      <c r="C12" s="28">
        <v>2</v>
      </c>
      <c r="D12" s="28">
        <v>3</v>
      </c>
      <c r="E12" s="28">
        <v>4</v>
      </c>
      <c r="F12" s="28">
        <v>5</v>
      </c>
    </row>
    <row r="13" spans="1:6" x14ac:dyDescent="0.25">
      <c r="A13" s="7" t="s">
        <v>11</v>
      </c>
      <c r="B13" s="25"/>
      <c r="C13" s="25"/>
      <c r="D13" s="31"/>
      <c r="E13" s="25"/>
      <c r="F13" s="8"/>
    </row>
    <row r="14" spans="1:6" x14ac:dyDescent="0.25">
      <c r="A14" s="9" t="s">
        <v>12</v>
      </c>
      <c r="B14" s="26">
        <v>1500000</v>
      </c>
      <c r="C14" s="26"/>
      <c r="D14" s="32"/>
      <c r="E14" s="26"/>
      <c r="F14" s="9"/>
    </row>
    <row r="15" spans="1:6" x14ac:dyDescent="0.25">
      <c r="A15" s="9" t="s">
        <v>13</v>
      </c>
      <c r="B15" s="26">
        <v>10000000</v>
      </c>
      <c r="C15" s="26"/>
      <c r="D15" s="32"/>
      <c r="E15" s="26"/>
      <c r="F15" s="9"/>
    </row>
    <row r="16" spans="1:6" x14ac:dyDescent="0.25">
      <c r="A16" s="1" t="s">
        <v>42</v>
      </c>
      <c r="B16" s="34">
        <v>3600000</v>
      </c>
      <c r="C16" s="34"/>
      <c r="D16" s="35"/>
      <c r="E16" s="34"/>
      <c r="F16" s="1"/>
    </row>
    <row r="17" spans="1:6" x14ac:dyDescent="0.25">
      <c r="A17" s="1" t="s">
        <v>44</v>
      </c>
      <c r="B17" s="22">
        <v>22750000</v>
      </c>
      <c r="C17" s="1"/>
      <c r="D17" s="35"/>
      <c r="E17" s="1"/>
      <c r="F17" s="1"/>
    </row>
    <row r="18" spans="1:6" x14ac:dyDescent="0.25">
      <c r="A18" s="41" t="s">
        <v>14</v>
      </c>
      <c r="B18" s="42">
        <f>SUM(B14:B17)</f>
        <v>37850000</v>
      </c>
      <c r="C18" s="38"/>
      <c r="D18" s="39"/>
      <c r="E18" s="38"/>
      <c r="F18" s="40"/>
    </row>
    <row r="19" spans="1:6" x14ac:dyDescent="0.25">
      <c r="A19" s="7" t="s">
        <v>15</v>
      </c>
      <c r="B19" s="25"/>
      <c r="C19" s="26"/>
      <c r="D19" s="32"/>
      <c r="E19" s="26"/>
      <c r="F19" s="9"/>
    </row>
    <row r="20" spans="1:6" x14ac:dyDescent="0.25">
      <c r="A20" s="50" t="s">
        <v>46</v>
      </c>
      <c r="B20" s="49">
        <v>400000</v>
      </c>
      <c r="C20" s="26"/>
      <c r="D20" s="32"/>
      <c r="E20" s="26"/>
      <c r="F20" s="9"/>
    </row>
    <row r="21" spans="1:6" x14ac:dyDescent="0.25">
      <c r="A21" s="9" t="s">
        <v>16</v>
      </c>
      <c r="B21" s="26">
        <v>223000</v>
      </c>
      <c r="C21" s="26"/>
      <c r="D21" s="32"/>
      <c r="E21" s="26"/>
      <c r="F21" s="9"/>
    </row>
    <row r="22" spans="1:6" x14ac:dyDescent="0.25">
      <c r="A22" s="9" t="s">
        <v>17</v>
      </c>
      <c r="B22" s="26">
        <v>15000000</v>
      </c>
      <c r="C22" s="26"/>
      <c r="D22" s="32"/>
      <c r="E22" s="26"/>
      <c r="F22" s="9"/>
    </row>
    <row r="23" spans="1:6" x14ac:dyDescent="0.25">
      <c r="A23" s="9" t="s">
        <v>41</v>
      </c>
      <c r="B23" s="26">
        <v>0</v>
      </c>
      <c r="C23" s="26"/>
      <c r="D23" s="32"/>
      <c r="E23" s="26"/>
      <c r="F23" s="9"/>
    </row>
    <row r="24" spans="1:6" x14ac:dyDescent="0.25">
      <c r="A24" s="9" t="s">
        <v>19</v>
      </c>
      <c r="B24" s="26">
        <v>2400000</v>
      </c>
      <c r="C24" s="1"/>
      <c r="D24" s="35"/>
      <c r="E24" s="1"/>
      <c r="F24" s="1"/>
    </row>
    <row r="25" spans="1:6" x14ac:dyDescent="0.25">
      <c r="A25" s="36" t="s">
        <v>43</v>
      </c>
      <c r="B25" s="36">
        <v>0</v>
      </c>
      <c r="C25" s="22"/>
      <c r="D25" s="22"/>
      <c r="E25" s="30"/>
      <c r="F25" s="1"/>
    </row>
    <row r="26" spans="1:6" x14ac:dyDescent="0.25">
      <c r="A26" s="36" t="s">
        <v>39</v>
      </c>
      <c r="B26" s="36">
        <v>7000000</v>
      </c>
      <c r="C26" s="1"/>
      <c r="D26" s="35"/>
      <c r="E26" s="1"/>
      <c r="F26" s="1"/>
    </row>
    <row r="27" spans="1:6" x14ac:dyDescent="0.25">
      <c r="A27" s="36" t="s">
        <v>8</v>
      </c>
      <c r="B27" s="36">
        <v>0</v>
      </c>
      <c r="C27" s="1"/>
      <c r="D27" s="35"/>
      <c r="E27" s="1"/>
      <c r="F27" s="1"/>
    </row>
    <row r="28" spans="1:6" x14ac:dyDescent="0.25">
      <c r="A28" s="37" t="s">
        <v>40</v>
      </c>
      <c r="B28" s="37">
        <v>325000</v>
      </c>
      <c r="C28" s="1"/>
      <c r="D28" s="35"/>
      <c r="E28" s="1"/>
      <c r="F28" s="1"/>
    </row>
    <row r="29" spans="1:6" x14ac:dyDescent="0.25">
      <c r="A29" s="43" t="s">
        <v>14</v>
      </c>
      <c r="B29" s="44">
        <f>SUM(B20:B28)</f>
        <v>25348000</v>
      </c>
      <c r="C29" s="1"/>
      <c r="D29" s="35"/>
      <c r="E29" s="1"/>
      <c r="F29" s="1"/>
    </row>
    <row r="31" spans="1:6" x14ac:dyDescent="0.25">
      <c r="A31" s="43" t="s">
        <v>45</v>
      </c>
      <c r="B31" s="42">
        <f>SUM(B18,B29)</f>
        <v>63198000</v>
      </c>
    </row>
    <row r="32" spans="1:6" x14ac:dyDescent="0.25">
      <c r="B32" s="49"/>
    </row>
    <row r="33" spans="1:6" x14ac:dyDescent="0.25">
      <c r="A33" t="s">
        <v>47</v>
      </c>
      <c r="B33">
        <v>10000</v>
      </c>
    </row>
    <row r="34" spans="1:6" x14ac:dyDescent="0.25">
      <c r="A34" t="s">
        <v>48</v>
      </c>
      <c r="B34" s="52" t="s">
        <v>53</v>
      </c>
    </row>
    <row r="35" spans="1:6" x14ac:dyDescent="0.25">
      <c r="A35" t="s">
        <v>52</v>
      </c>
      <c r="B35" s="51">
        <v>50000</v>
      </c>
    </row>
    <row r="36" spans="1:6" x14ac:dyDescent="0.25">
      <c r="A36" t="s">
        <v>49</v>
      </c>
      <c r="B36" s="51">
        <v>5000</v>
      </c>
    </row>
    <row r="37" spans="1:6" x14ac:dyDescent="0.25">
      <c r="A37" t="s">
        <v>50</v>
      </c>
      <c r="B37" s="55">
        <f>B36*B33</f>
        <v>50000000</v>
      </c>
    </row>
    <row r="39" spans="1:6" x14ac:dyDescent="0.25">
      <c r="A39" t="s">
        <v>51</v>
      </c>
      <c r="B39" s="49">
        <f>(B29/(1-(B18/B37)))</f>
        <v>104312757.20164609</v>
      </c>
    </row>
    <row r="43" spans="1:6" x14ac:dyDescent="0.25">
      <c r="A43" s="53" t="s">
        <v>54</v>
      </c>
      <c r="B43" s="53"/>
      <c r="C43" s="53"/>
      <c r="D43" s="54"/>
      <c r="E43" s="53"/>
      <c r="F43" s="53"/>
    </row>
    <row r="45" spans="1:6" x14ac:dyDescent="0.25">
      <c r="A45" t="s">
        <v>59</v>
      </c>
    </row>
    <row r="46" spans="1:6" x14ac:dyDescent="0.25">
      <c r="A46" t="s">
        <v>56</v>
      </c>
      <c r="B46" s="49">
        <v>30000000</v>
      </c>
    </row>
    <row r="47" spans="1:6" x14ac:dyDescent="0.25">
      <c r="A47" t="s">
        <v>55</v>
      </c>
      <c r="B47">
        <f>((B37-B46)/B46)*100</f>
        <v>66.666666666666657</v>
      </c>
    </row>
    <row r="48" spans="1:6" x14ac:dyDescent="0.25">
      <c r="B48" t="s">
        <v>57</v>
      </c>
    </row>
    <row r="49" spans="2:2" x14ac:dyDescent="0.25">
      <c r="B49" s="56">
        <f>(B47*B46)/100</f>
        <v>19999999.999999996</v>
      </c>
    </row>
  </sheetData>
  <mergeCells count="1">
    <mergeCell ref="A11:A1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Respati Putra</dc:creator>
  <cp:lastModifiedBy>Toshiba</cp:lastModifiedBy>
  <dcterms:created xsi:type="dcterms:W3CDTF">2017-06-20T03:07:38Z</dcterms:created>
  <dcterms:modified xsi:type="dcterms:W3CDTF">2017-10-21T04:25:06Z</dcterms:modified>
</cp:coreProperties>
</file>