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njinirao/Documents/"/>
    </mc:Choice>
  </mc:AlternateContent>
  <xr:revisionPtr revIDLastSave="0" documentId="13_ncr:1_{C80F28E0-EBD5-6443-821B-B6919EDFBD9A}" xr6:coauthVersionLast="47" xr6:coauthVersionMax="47" xr10:uidLastSave="{00000000-0000-0000-0000-000000000000}"/>
  <bookViews>
    <workbookView xWindow="0" yWindow="500" windowWidth="28680" windowHeight="15800" activeTab="5" xr2:uid="{00000000-000D-0000-FFFF-FFFF00000000}"/>
  </bookViews>
  <sheets>
    <sheet name="Per Category" sheetId="3" r:id="rId1"/>
    <sheet name="Per Sub Category" sheetId="4" r:id="rId2"/>
    <sheet name="Launch Date Outcomes" sheetId="14" r:id="rId3"/>
    <sheet name="Crowdfunding" sheetId="1" r:id="rId4"/>
    <sheet name="Goal Analysis" sheetId="15" r:id="rId5"/>
    <sheet name="Statistical Analysis" sheetId="16" r:id="rId6"/>
  </sheets>
  <definedNames>
    <definedName name="_xlnm._FilterDatabase" localSheetId="3" hidden="1">Crowdfunding!$A$1:$T$1001</definedName>
    <definedName name="_xlnm._FilterDatabase" localSheetId="5" hidden="1">'Statistical Analysis'!$A$1:$D$567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6" l="1"/>
  <c r="G8" i="16"/>
  <c r="J7" i="16"/>
  <c r="G7" i="16"/>
  <c r="S2" i="1" a="1"/>
  <c r="S2" i="1" s="1"/>
  <c r="E2" i="15"/>
  <c r="D13" i="15"/>
  <c r="D12" i="15"/>
  <c r="D11" i="15"/>
  <c r="D10" i="15"/>
  <c r="D9" i="15"/>
  <c r="D8" i="15"/>
  <c r="D7" i="15"/>
  <c r="D6" i="15"/>
  <c r="D5" i="15"/>
  <c r="D4" i="15"/>
  <c r="D3" i="15"/>
  <c r="D2" i="15"/>
  <c r="H2" i="15" s="1"/>
  <c r="C13" i="15"/>
  <c r="C12" i="15"/>
  <c r="C11" i="15"/>
  <c r="C10" i="15"/>
  <c r="C9" i="15"/>
  <c r="C8" i="15"/>
  <c r="C7" i="15"/>
  <c r="C6" i="15"/>
  <c r="C5" i="15"/>
  <c r="C4" i="15"/>
  <c r="C3" i="15"/>
  <c r="C2" i="15"/>
  <c r="G2" i="15" s="1"/>
  <c r="B13" i="15"/>
  <c r="E13" i="15" s="1"/>
  <c r="B12" i="15"/>
  <c r="E12" i="15" s="1"/>
  <c r="B11" i="15"/>
  <c r="B10" i="15"/>
  <c r="B9" i="15"/>
  <c r="E9" i="15" s="1"/>
  <c r="B8" i="15"/>
  <c r="E8" i="15" s="1"/>
  <c r="B7" i="15"/>
  <c r="B6" i="15"/>
  <c r="B5" i="15"/>
  <c r="E5" i="15" s="1"/>
  <c r="B4" i="15"/>
  <c r="E4" i="15" s="1"/>
  <c r="J4" i="16"/>
  <c r="J3" i="16"/>
  <c r="G3" i="16"/>
  <c r="G4" i="16"/>
  <c r="B3" i="15"/>
  <c r="B2" i="15"/>
  <c r="J6" i="16"/>
  <c r="J5" i="16"/>
  <c r="G6" i="16"/>
  <c r="G5" i="16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8" i="15" l="1"/>
  <c r="G5" i="15"/>
  <c r="G9" i="15"/>
  <c r="G13" i="15"/>
  <c r="H5" i="15"/>
  <c r="H9" i="15"/>
  <c r="H13" i="15"/>
  <c r="G4" i="15"/>
  <c r="G12" i="15"/>
  <c r="H12" i="15"/>
  <c r="G8" i="15"/>
  <c r="H4" i="15"/>
  <c r="E6" i="15"/>
  <c r="F6" i="15" s="1"/>
  <c r="E10" i="15"/>
  <c r="G10" i="15" s="1"/>
  <c r="F13" i="15"/>
  <c r="F9" i="15"/>
  <c r="F5" i="15"/>
  <c r="E3" i="15"/>
  <c r="G3" i="15" s="1"/>
  <c r="E7" i="15"/>
  <c r="H7" i="15" s="1"/>
  <c r="E11" i="15"/>
  <c r="H11" i="15" s="1"/>
  <c r="F12" i="15"/>
  <c r="F8" i="15"/>
  <c r="F4" i="15"/>
  <c r="F2" i="15"/>
  <c r="G6" i="15" l="1"/>
  <c r="F11" i="15"/>
  <c r="G11" i="15"/>
  <c r="F7" i="15"/>
  <c r="H3" i="15"/>
  <c r="F10" i="15"/>
  <c r="G7" i="15"/>
  <c r="F3" i="15"/>
  <c r="H6" i="15"/>
  <c r="H10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<sst xmlns="http://schemas.openxmlformats.org/spreadsheetml/2006/main" count="7070" uniqueCount="2115">
  <si>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</si>
  <si>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</si>
  <si>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</si>
  <si>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</si>
  <si>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</si>
  <si>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</si>
  <si>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</si>
  <si>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</si>
  <si>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</si>
  <si>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</si>
  <si>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</si>
  <si>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</si>
  <si>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</si>
  <si>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</si>
  <si>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</si>
  <si>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</si>
  <si>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</si>
  <si>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</si>
  <si>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</si>
  <si>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</si>
  <si>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</si>
  <si>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</si>
  <si>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</si>
  <si>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</si>
  <si>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</si>
  <si>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</si>
  <si>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</si>
  <si>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</si>
  <si>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</si>
  <si>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</si>
  <si>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</si>
  <si>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</si>
  <si>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</si>
  <si>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</si>
  <si>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</si>
  <si>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</si>
  <si>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</si>
  <si>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</si>
  <si>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</si>
  <si>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</si>
  <si>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</si>
  <si>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</si>
  <si>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</si>
  <si>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</si>
  <si>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</si>
  <si>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</si>
  <si>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</si>
  <si>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</si>
  <si>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</si>
  <si>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</si>
  <si>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</si>
  <si>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</si>
  <si>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</si>
  <si>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</si>
  <si>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</si>
  <si>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</si>
  <si>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</si>
  <si>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</si>
  <si>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</si>
  <si>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</si>
  <si>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</si>
  <si>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</si>
  <si>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</si>
  <si>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</si>
  <si>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</si>
  <si>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</si>
  <si>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</si>
  <si>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</si>
  <si>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</si>
  <si>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</si>
  <si>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</si>
  <si>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</si>
  <si>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</si>
  <si>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</si>
  <si>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</si>
  <si>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</si>
  <si>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</si>
  <si>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</si>
  <si>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</si>
  <si>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</si>
  <si>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</si>
  <si>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</si>
  <si>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</si>
  <si>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</si>
  <si>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</si>
  <si>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</si>
  <si>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</si>
  <si>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</si>
  <si>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</si>
  <si>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</si>
  <si>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</si>
  <si>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</si>
  <si>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</si>
  <si>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</si>
  <si>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</si>
  <si>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</si>
  <si>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</si>
  <si>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</si>
  <si>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</si>
  <si>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</si>
  <si>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</si>
  <si>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</si>
  <si>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</si>
  <si>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</si>
  <si>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</si>
  <si>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</si>
  <si>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</si>
  <si>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</si>
  <si>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</si>
  <si>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</si>
  <si>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</si>
  <si>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</si>
  <si>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</si>
  <si>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</si>
  <si>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</si>
  <si>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</si>
  <si>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</si>
  <si>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</si>
  <si>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</si>
  <si>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</si>
  <si>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</si>
  <si>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</si>
  <si>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</si>
  <si>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</si>
  <si>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</si>
  <si>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</si>
  <si>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</si>
  <si>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</si>
  <si>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</si>
  <si>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</si>
  <si>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</si>
  <si>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</si>
  <si>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</si>
  <si>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</si>
  <si>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</si>
  <si>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</si>
  <si>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</si>
  <si>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</si>
  <si>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</si>
  <si>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</si>
  <si>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</si>
  <si>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</si>
  <si>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</si>
  <si>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</si>
  <si>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</si>
  <si>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</si>
  <si>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</si>
  <si>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</si>
  <si>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</si>
  <si>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</si>
  <si>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</si>
  <si>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</si>
  <si>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</si>
  <si>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</si>
  <si>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</si>
  <si>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</si>
  <si>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</si>
  <si>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</si>
  <si>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</si>
  <si>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</si>
  <si>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</si>
  <si>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</si>
  <si>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</si>
  <si>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</si>
  <si>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</si>
  <si>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</si>
  <si>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</si>
  <si>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</si>
  <si>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</si>
  <si>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</si>
  <si>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</si>
  <si>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</si>
  <si>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</si>
  <si>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</si>
  <si>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</si>
  <si>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</si>
  <si>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</si>
  <si>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</si>
  <si>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</si>
  <si>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</si>
  <si>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</si>
  <si>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</si>
  <si>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</si>
  <si>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</si>
  <si>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</si>
  <si>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</si>
  <si>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</si>
  <si>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</si>
  <si>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</si>
  <si>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</si>
  <si>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</si>
  <si>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</si>
  <si>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</si>
  <si>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</si>
  <si>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</si>
  <si>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</si>
  <si>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</si>
  <si>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</si>
  <si>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</si>
  <si>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</si>
  <si>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</si>
  <si>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</si>
  <si>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</si>
  <si>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</si>
  <si>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</si>
  <si>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</si>
  <si>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</si>
  <si>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</si>
  <si>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</si>
  <si>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</si>
  <si>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</si>
  <si>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</si>
  <si>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</si>
  <si>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</si>
  <si>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</si>
  <si>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</si>
  <si>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</si>
  <si>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</si>
  <si>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</si>
  <si>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</si>
  <si>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</si>
  <si>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</si>
  <si>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</si>
  <si>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</si>
  <si>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</si>
  <si>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</si>
  <si>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</si>
  <si>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</si>
  <si>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</si>
  <si>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</si>
  <si>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</si>
  <si>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</si>
  <si>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</si>
  <si>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</si>
  <si>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</si>
  <si>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</si>
  <si>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</si>
  <si>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</si>
  <si>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</si>
  <si>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</si>
  <si>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</si>
  <si>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</si>
  <si>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</si>
  <si>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</si>
  <si>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</si>
  <si>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</si>
  <si>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</si>
  <si>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</si>
  <si>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</si>
  <si>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</si>
  <si>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</si>
  <si>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</si>
  <si>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</si>
  <si>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</si>
  <si>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</si>
  <si>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</si>
  <si>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</si>
  <si>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</si>
  <si>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</si>
  <si>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</si>
  <si>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</si>
  <si>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</si>
  <si>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</si>
  <si>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</si>
  <si>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</si>
  <si>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</si>
  <si>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</si>
  <si>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</si>
  <si>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</si>
  <si>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</si>
  <si>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</si>
  <si>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</si>
  <si>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</si>
  <si>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</si>
  <si>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</si>
  <si>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</si>
  <si>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</si>
  <si>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</si>
  <si>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</si>
  <si>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</si>
  <si>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</si>
  <si>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</si>
  <si>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</si>
  <si>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</si>
  <si>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</si>
  <si>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</si>
  <si>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</si>
  <si>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</si>
  <si>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</si>
  <si>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</si>
  <si>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</si>
  <si>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</si>
  <si>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</si>
  <si>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</si>
  <si>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</si>
  <si>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</si>
  <si>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</si>
  <si>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</si>
  <si>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</si>
  <si>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</si>
  <si>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</si>
  <si>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</si>
  <si>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</si>
  <si>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</si>
  <si>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</si>
  <si>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</si>
  <si>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</si>
  <si>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</si>
  <si>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</si>
  <si>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</si>
  <si>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</si>
  <si>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</si>
  <si>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</si>
  <si>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</si>
  <si>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</si>
  <si>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</si>
  <si>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</si>
  <si>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</si>
  <si>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</si>
  <si>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</si>
  <si>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</si>
  <si>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</si>
  <si>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</si>
  <si>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</si>
  <si>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</si>
  <si>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</si>
  <si>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</si>
  <si>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</si>
  <si>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</si>
  <si>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</si>
  <si>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</si>
  <si>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</si>
  <si>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</si>
  <si>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</si>
  <si>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</si>
  <si>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</si>
  <si>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</si>
  <si>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</si>
  <si>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</si>
  <si>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</si>
  <si>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</si>
  <si>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</si>
  <si>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</si>
  <si>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</si>
  <si>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</si>
  <si>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</si>
  <si>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</si>
  <si>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</si>
  <si>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</si>
  <si>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</si>
  <si>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</si>
  <si>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</si>
  <si>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</si>
  <si>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</si>
  <si>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</si>
  <si>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</si>
  <si>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</si>
  <si>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</si>
  <si>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</si>
  <si>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</si>
  <si>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</si>
  <si>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</si>
  <si>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</si>
  <si>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</si>
  <si>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</si>
  <si>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</si>
  <si>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</si>
  <si>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</si>
  <si>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</si>
  <si>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</si>
  <si>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</si>
  <si>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</si>
  <si>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</si>
  <si>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</si>
  <si>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</si>
  <si>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</si>
  <si>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</si>
  <si>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</si>
  <si>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</si>
  <si>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</si>
  <si>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</si>
  <si>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</si>
  <si>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</si>
  <si>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</si>
  <si>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</si>
  <si>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</si>
  <si>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</si>
  <si>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</si>
  <si>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</si>
  <si>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</si>
  <si>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</si>
  <si>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</si>
  <si>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</si>
  <si>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</si>
  <si>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</si>
  <si>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</si>
  <si>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</si>
  <si>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</si>
  <si>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</si>
  <si>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</si>
  <si>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</si>
  <si>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</si>
  <si>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</si>
  <si>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</si>
  <si>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</si>
  <si>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</si>
  <si>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</si>
  <si>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</si>
  <si>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</si>
  <si>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</si>
  <si>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</si>
  <si>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</si>
  <si>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</si>
  <si>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</si>
  <si>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</si>
  <si>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</si>
  <si>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</si>
  <si>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</si>
  <si>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</si>
  <si>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</si>
  <si>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</si>
  <si>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</si>
  <si>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</si>
  <si>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</si>
  <si>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</si>
  <si>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</si>
  <si>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</si>
  <si>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</si>
  <si>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</si>
  <si>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</si>
  <si>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</si>
  <si>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</si>
  <si>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</si>
  <si>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</si>
  <si>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</si>
  <si>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</si>
  <si>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</si>
  <si>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</si>
  <si>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</si>
  <si>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</si>
  <si>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</si>
  <si>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</si>
  <si>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</si>
  <si>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</si>
  <si>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</si>
  <si>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</si>
  <si>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</si>
  <si>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</si>
  <si>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</si>
  <si>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</si>
  <si>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</si>
  <si>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</si>
  <si>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</si>
  <si>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</si>
  <si>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</si>
  <si>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</si>
  <si>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</si>
  <si>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</si>
  <si>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</si>
  <si>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</si>
  <si>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</si>
  <si>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</si>
  <si>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</si>
  <si>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</si>
  <si>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</si>
  <si>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</si>
  <si>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</si>
  <si>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</si>
  <si>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</si>
  <si>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</si>
  <si>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</si>
  <si>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</si>
  <si>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</si>
  <si>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</si>
  <si>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</si>
  <si>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</si>
  <si>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</si>
  <si>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</si>
  <si>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</si>
  <si>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</si>
  <si>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</si>
  <si>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</si>
  <si>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</si>
  <si>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</si>
  <si>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</si>
  <si>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</si>
  <si>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</si>
  <si>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</si>
  <si>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</si>
  <si>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</si>
  <si>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</si>
  <si>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</si>
  <si>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</si>
  <si>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</si>
  <si>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</si>
  <si>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</si>
  <si>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</si>
  <si>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</si>
  <si>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</si>
  <si>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</si>
  <si>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</si>
  <si>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</si>
  <si>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</si>
  <si>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</si>
  <si>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</si>
  <si>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</si>
  <si>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</si>
  <si>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</si>
  <si>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</si>
  <si>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</si>
  <si>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</si>
  <si>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</si>
  <si>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</si>
  <si>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</si>
  <si>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</si>
  <si>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</si>
  <si>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</si>
  <si>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</si>
  <si>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</si>
  <si>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</si>
  <si>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</si>
  <si>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</si>
  <si>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</si>
  <si>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</si>
  <si>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</si>
  <si>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</si>
  <si>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</si>
  <si>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</si>
  <si>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</si>
  <si>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</si>
  <si>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</si>
  <si>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</si>
  <si>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</si>
  <si>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</si>
  <si>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</si>
  <si>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</si>
  <si>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</si>
  <si>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</si>
  <si>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</si>
  <si>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</si>
  <si>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</si>
  <si>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</si>
  <si>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</si>
  <si>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</si>
  <si>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</si>
  <si>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</si>
  <si>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</si>
  <si>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</si>
  <si>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</si>
  <si>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</si>
  <si>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</si>
  <si>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</si>
  <si>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</si>
  <si>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</si>
  <si>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</si>
  <si>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</si>
  <si>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</si>
  <si>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</si>
  <si>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</si>
  <si>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</si>
  <si>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</si>
  <si>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</si>
  <si>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</si>
  <si>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</si>
  <si>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</si>
  <si>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</si>
  <si>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</si>
  <si>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</si>
  <si>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</si>
  <si>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</si>
  <si>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</si>
  <si>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</si>
  <si>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</si>
  <si>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</si>
  <si>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</si>
  <si>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</si>
  <si>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</si>
  <si>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</si>
  <si>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</si>
  <si>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</si>
  <si>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</si>
  <si>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</si>
  <si>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</si>
  <si>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</si>
  <si>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</si>
  <si>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</si>
  <si>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</si>
  <si>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</si>
  <si>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</si>
  <si>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</si>
  <si>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</si>
  <si>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</si>
  <si>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</si>
  <si>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</si>
  <si>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</si>
  <si>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</si>
  <si>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</si>
  <si>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</si>
  <si>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</si>
  <si>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</si>
  <si>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</si>
  <si>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</si>
  <si>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</si>
  <si>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</si>
  <si>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</si>
  <si>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</si>
  <si>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</si>
  <si>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</si>
  <si>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</si>
  <si>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</si>
  <si>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</si>
  <si>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</si>
  <si>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</si>
  <si>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</si>
  <si>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</si>
  <si>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</si>
  <si>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</si>
  <si>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</si>
  <si>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</si>
  <si>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</si>
  <si>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</si>
  <si>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</si>
  <si>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</si>
  <si>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</si>
  <si>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</si>
  <si>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</si>
  <si>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</si>
  <si>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</si>
  <si>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</si>
  <si>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</si>
  <si>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</si>
  <si>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</si>
  <si>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</si>
  <si>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</si>
  <si>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</si>
  <si>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</si>
  <si>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</si>
  <si>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</si>
  <si>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</si>
  <si>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</si>
  <si>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</si>
  <si>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</si>
  <si>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</si>
  <si>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</si>
  <si>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</si>
  <si>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</si>
  <si>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</si>
  <si>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</si>
  <si>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</si>
  <si>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</si>
  <si>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</si>
  <si>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</si>
  <si>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</si>
  <si>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</si>
  <si>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</si>
  <si>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</si>
  <si>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</si>
  <si>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</si>
  <si>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</si>
  <si>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</si>
  <si>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</si>
  <si>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</si>
  <si>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</si>
  <si>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</si>
  <si>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</si>
  <si>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</si>
  <si>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</si>
  <si>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</si>
  <si>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</si>
  <si>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</si>
  <si>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</si>
  <si>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</si>
  <si>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</si>
  <si>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</si>
  <si>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</si>
  <si>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</si>
  <si>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</si>
  <si>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</si>
  <si>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</si>
  <si>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</si>
  <si>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</si>
  <si>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</si>
  <si>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</si>
  <si>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</si>
  <si>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</si>
  <si>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</si>
  <si>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</si>
  <si>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</si>
  <si>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</si>
  <si>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</si>
  <si>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</si>
  <si>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</si>
  <si>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</si>
  <si>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</si>
  <si>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</si>
  <si>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</si>
  <si>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</si>
  <si>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</si>
  <si>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</si>
  <si>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</si>
  <si>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</si>
  <si>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</si>
  <si>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</si>
  <si>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</si>
  <si>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</si>
  <si>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</si>
  <si>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</si>
  <si>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</si>
  <si>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</si>
  <si>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</si>
  <si>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</si>
  <si>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</si>
  <si>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</si>
  <si>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</si>
  <si>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</si>
  <si>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</si>
  <si>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</si>
  <si>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</si>
  <si>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</si>
  <si>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</si>
  <si>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</si>
  <si>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</si>
  <si>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</si>
  <si>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</si>
  <si>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</si>
  <si>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</si>
  <si>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</si>
  <si>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</si>
  <si>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</si>
  <si>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</si>
  <si>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</si>
  <si>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</si>
  <si>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</si>
  <si>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</si>
  <si>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</si>
  <si>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</si>
  <si>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</si>
  <si>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</si>
  <si>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</si>
  <si>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</si>
  <si>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</si>
  <si>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</si>
  <si>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</si>
  <si>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</si>
  <si>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</si>
  <si>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</si>
  <si>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</si>
  <si>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</si>
  <si>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</si>
  <si>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</si>
  <si>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</si>
  <si>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</si>
  <si>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</si>
  <si>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</si>
  <si>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</si>
  <si>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</si>
  <si>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</si>
  <si>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</si>
  <si>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</si>
  <si>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</si>
  <si>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</si>
  <si>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</si>
  <si>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</si>
  <si>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</si>
  <si>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</si>
  <si>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</si>
  <si>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</si>
  <si>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</si>
  <si>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</si>
  <si>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</si>
  <si>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</si>
  <si>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</si>
  <si>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</si>
  <si>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</si>
  <si>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</si>
  <si>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</si>
  <si>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</si>
  <si>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</si>
  <si>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</si>
  <si>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</si>
  <si>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</si>
  <si>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</si>
  <si>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</si>
  <si>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</si>
  <si>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</si>
  <si>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</si>
  <si>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</si>
  <si>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</si>
  <si>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</si>
  <si>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</si>
  <si>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</si>
  <si>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</si>
  <si>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</si>
  <si>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</si>
  <si>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</si>
  <si>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</si>
  <si>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</si>
  <si>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</si>
  <si>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</si>
  <si>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</si>
  <si>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</si>
  <si>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</si>
  <si>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</si>
  <si>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</si>
  <si>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</si>
  <si>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</si>
  <si>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</si>
  <si>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</si>
  <si>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</si>
  <si>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</si>
  <si>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</si>
  <si>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</si>
  <si>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</si>
  <si>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</si>
  <si>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</si>
  <si>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</si>
  <si>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</si>
  <si>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</si>
  <si>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</si>
  <si>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</si>
  <si>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</si>
  <si>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</si>
  <si>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</si>
  <si>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</si>
  <si>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</si>
  <si>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</si>
  <si>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</si>
  <si>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</si>
  <si>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</si>
  <si>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</si>
  <si>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</si>
  <si>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</si>
  <si>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</si>
  <si>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</si>
  <si>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</si>
  <si>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</si>
  <si>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</si>
  <si>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</si>
  <si>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</si>
  <si>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</si>
  <si>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</si>
  <si>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</si>
  <si>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</si>
  <si>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</si>
  <si>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</si>
  <si>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</si>
  <si>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</si>
  <si>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</si>
  <si>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</si>
  <si>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</si>
  <si>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</si>
  <si>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</si>
  <si>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</si>
  <si>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</si>
  <si>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</si>
  <si>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</si>
  <si>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</si>
  <si>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</si>
  <si>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</si>
  <si>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</si>
  <si>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</si>
  <si>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</si>
  <si>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</si>
  <si>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</si>
  <si>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</si>
  <si>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</si>
  <si>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</si>
  <si>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</si>
  <si>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</si>
  <si>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</si>
  <si>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</si>
  <si>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</si>
  <si>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</si>
  <si>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</si>
  <si>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</si>
  <si>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</si>
  <si>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</si>
  <si>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</si>
  <si>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</si>
  <si>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</si>
  <si>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</si>
  <si>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</si>
  <si>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</si>
  <si>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</si>
  <si>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</si>
  <si>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</si>
  <si>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</si>
  <si>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</si>
  <si>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</si>
  <si>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</si>
  <si>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</si>
  <si>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</si>
  <si>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</si>
  <si>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</si>
  <si>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</si>
  <si>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</si>
  <si>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</si>
  <si>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</si>
  <si>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</si>
  <si>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</si>
  <si>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</si>
  <si>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</si>
  <si>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</si>
  <si>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</si>
  <si>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</si>
  <si>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</si>
  <si>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</si>
  <si>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</si>
  <si>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</si>
  <si>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</si>
  <si>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</si>
  <si>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</si>
  <si>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</si>
  <si>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</si>
  <si>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</si>
  <si>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</si>
  <si>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</si>
  <si>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</si>
  <si>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</si>
  <si>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</si>
  <si>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</si>
  <si>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</si>
  <si>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</si>
  <si>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</si>
  <si>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</si>
  <si>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</si>
  <si>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</si>
  <si>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</si>
  <si>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</si>
  <si>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</si>
  <si>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</si>
  <si>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</si>
  <si>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</si>
  <si>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</si>
  <si>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</si>
  <si>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</si>
  <si>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</si>
  <si>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</si>
  <si>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</si>
  <si>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</si>
  <si>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</si>
  <si>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</si>
  <si>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</si>
  <si>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</si>
  <si>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</si>
  <si>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</si>
  <si>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</si>
  <si>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</si>
  <si>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</si>
  <si>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</si>
  <si>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</si>
  <si>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</si>
  <si>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</si>
  <si>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</si>
  <si>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</si>
  <si>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</si>
  <si>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</si>
  <si>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</si>
  <si>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</si>
  <si>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</si>
  <si>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</si>
  <si>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</si>
  <si>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</si>
  <si>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</si>
  <si>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</si>
  <si>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</si>
  <si>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</si>
  <si>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</si>
  <si>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</si>
  <si>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</si>
  <si>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</si>
  <si>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</si>
  <si>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</si>
  <si>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</si>
  <si>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</si>
  <si>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</si>
  <si>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</si>
  <si>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</si>
  <si>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</si>
  <si>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</si>
  <si>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</si>
  <si>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</si>
  <si>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</si>
  <si>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</si>
  <si>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</si>
  <si>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</si>
  <si>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</si>
  <si>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</si>
  <si>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</si>
  <si>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</si>
  <si>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</si>
  <si>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</si>
  <si>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</si>
  <si>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</si>
  <si>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</si>
  <si>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</si>
  <si>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</si>
  <si>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</si>
  <si>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</si>
  <si>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</si>
  <si>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</si>
  <si>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</si>
  <si>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</si>
  <si>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</si>
  <si>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</si>
  <si>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</si>
  <si>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</si>
  <si>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</si>
  <si>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</si>
  <si>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</si>
  <si>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</si>
  <si>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</si>
  <si>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</si>
  <si>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</si>
  <si>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</si>
  <si>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</si>
  <si>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</si>
  <si>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</si>
  <si>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</si>
  <si>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</si>
  <si>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</si>
  <si>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</si>
  <si>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</si>
  <si>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</si>
  <si>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</si>
  <si>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</si>
  <si>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</si>
  <si>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</si>
  <si>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</si>
  <si>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</si>
  <si>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</si>
  <si>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</si>
  <si>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</si>
  <si>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</si>
  <si>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</si>
  <si>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</si>
  <si>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</si>
  <si>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</si>
  <si>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</si>
  <si>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</si>
  <si>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</si>
  <si>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</si>
  <si>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</si>
  <si>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</si>
  <si>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</si>
  <si>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</si>
  <si>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</si>
  <si>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</si>
  <si>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</si>
  <si>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</si>
  <si>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</si>
  <si>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</si>
  <si>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</si>
  <si>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</si>
  <si>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</si>
  <si>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</si>
  <si>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</si>
  <si>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</si>
  <si>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</si>
  <si>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</si>
  <si>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</si>
  <si>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</si>
  <si>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</si>
  <si>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</si>
  <si>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</si>
  <si>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</si>
  <si>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</si>
  <si>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</si>
  <si>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</si>
  <si>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</si>
  <si>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</si>
  <si>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</si>
  <si>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</si>
  <si>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</si>
  <si>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</si>
  <si>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</si>
  <si>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</si>
  <si>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</si>
  <si>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</si>
  <si>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</si>
  <si>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</si>
  <si>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</si>
  <si>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</si>
  <si>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</si>
  <si>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</si>
  <si>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</si>
  <si>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</si>
  <si>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</si>
  <si>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</si>
  <si>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</si>
  <si>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</si>
  <si>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</si>
  <si>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</si>
  <si>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</si>
  <si>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</si>
  <si>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</si>
  <si>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</si>
  <si>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</si>
  <si>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</si>
  <si>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</si>
  <si>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</si>
  <si>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</si>
  <si>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</si>
  <si>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</si>
  <si>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</si>
  <si>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</si>
  <si>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</si>
  <si>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</si>
  <si>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</si>
  <si>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</si>
  <si>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</si>
  <si>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</si>
  <si>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</si>
  <si>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</si>
  <si>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</si>
  <si>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</si>
  <si>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</si>
  <si>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</si>
  <si>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</si>
  <si>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</si>
  <si>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</si>
  <si>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</si>
  <si>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</si>
  <si>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</si>
  <si>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</si>
  <si>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</si>
  <si>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</si>
  <si>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</si>
  <si>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</si>
  <si>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</si>
  <si>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</si>
  <si>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</si>
  <si>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</si>
  <si>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</si>
  <si>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</si>
  <si>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</si>
  <si>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</si>
  <si>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</si>
  <si>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</si>
  <si>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</si>
  <si>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</si>
  <si>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</si>
  <si>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</si>
  <si>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</si>
  <si>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</si>
  <si>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</si>
  <si>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</si>
  <si>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</si>
  <si>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</si>
  <si>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</si>
  <si>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</si>
  <si>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</si>
  <si>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</si>
  <si>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</si>
  <si>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</si>
  <si>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</si>
  <si>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</si>
  <si>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</si>
  <si>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</si>
  <si>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</si>
  <si>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</si>
  <si>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</si>
  <si>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</si>
  <si>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</si>
  <si>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</si>
  <si>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</si>
  <si>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</si>
  <si>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</si>
  <si>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</si>
  <si>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</si>
  <si>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</si>
  <si>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</si>
  <si>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</si>
  <si>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</si>
  <si>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</si>
  <si>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</si>
  <si>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</si>
  <si>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</si>
  <si>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</si>
  <si>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</si>
  <si>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</si>
  <si>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</si>
  <si>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</si>
  <si>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</si>
  <si>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</si>
  <si>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</si>
  <si>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</si>
  <si>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</si>
  <si>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</si>
  <si>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</si>
  <si>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</si>
  <si>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</si>
  <si>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</si>
  <si>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</si>
  <si>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</si>
  <si>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</si>
  <si>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</si>
  <si>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</si>
  <si>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</si>
  <si>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</si>
  <si>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</si>
  <si>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</si>
  <si>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</si>
  <si>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</si>
  <si>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</si>
  <si>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</si>
  <si>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</si>
  <si>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</si>
  <si>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</si>
  <si>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</si>
  <si>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</si>
  <si>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</si>
  <si>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</si>
  <si>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</si>
  <si>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</si>
  <si>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</si>
  <si>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</si>
  <si>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</si>
  <si>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</si>
  <si>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</si>
  <si>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</si>
  <si>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</si>
  <si>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</si>
  <si>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</si>
  <si>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</si>
  <si>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</si>
  <si>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</si>
  <si>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</si>
  <si>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</si>
  <si>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</si>
  <si>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</si>
  <si>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</si>
  <si>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</si>
  <si>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</si>
  <si>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</si>
  <si>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</si>
  <si>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</si>
  <si>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</si>
  <si>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</si>
  <si>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</si>
  <si>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</si>
  <si>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</si>
  <si>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</si>
  <si>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</si>
  <si>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</si>
  <si>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</si>
  <si>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</si>
  <si>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</si>
  <si>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</si>
  <si>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</si>
  <si>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</si>
  <si>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</si>
  <si>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</si>
  <si>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</si>
  <si>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</si>
  <si>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</si>
  <si>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</si>
  <si>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</si>
  <si>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</si>
  <si>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</si>
  <si>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</si>
  <si>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</si>
  <si>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</si>
  <si>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</si>
  <si>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</si>
  <si>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</si>
  <si>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</si>
  <si>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</si>
  <si>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</si>
  <si>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</si>
  <si>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</si>
  <si>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</si>
  <si>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</si>
  <si>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</si>
  <si>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</si>
  <si>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</si>
  <si>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</si>
  <si>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</si>
  <si>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</si>
  <si>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</si>
  <si>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</si>
  <si>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</si>
  <si>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</si>
  <si>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</si>
  <si>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</si>
  <si>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</si>
  <si>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</si>
  <si>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</si>
  <si>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</si>
  <si>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</si>
  <si>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</si>
  <si>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</si>
  <si>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</si>
  <si>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</si>
  <si>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</si>
  <si>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</si>
  <si>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</si>
  <si>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</si>
  <si>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</si>
  <si>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</si>
  <si>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</si>
  <si>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</si>
  <si>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</si>
  <si>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</si>
  <si>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</si>
  <si>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</si>
  <si>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</si>
  <si>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</si>
  <si>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</si>
  <si>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</si>
  <si>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</si>
  <si>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</si>
  <si>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</si>
  <si>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</si>
  <si>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</si>
  <si>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</si>
  <si>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</si>
  <si>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</si>
  <si>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</si>
  <si>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</si>
  <si>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</si>
  <si>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</si>
  <si>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</si>
  <si>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</si>
  <si>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</si>
  <si>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</si>
  <si>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</si>
  <si>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</si>
  <si>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</si>
  <si>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</si>
  <si>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</si>
  <si>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</si>
  <si>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</si>
  <si>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</si>
  <si>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</si>
  <si>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</si>
  <si>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</si>
  <si>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</si>
  <si>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</si>
  <si>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</si>
  <si>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</si>
  <si>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</si>
  <si>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</si>
  <si>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</si>
  <si>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</si>
  <si>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</si>
  <si>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</si>
  <si>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</si>
  <si>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</si>
  <si>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</si>
  <si>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</si>
  <si>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</si>
  <si>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</si>
  <si>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</si>
  <si>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</si>
  <si>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</si>
  <si>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</si>
  <si>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</si>
  <si>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</si>
  <si>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</si>
  <si>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</si>
  <si>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</si>
  <si>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</si>
  <si>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</si>
  <si>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</si>
  <si>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</si>
  <si>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</si>
  <si>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</si>
  <si>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</si>
  <si>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</si>
  <si>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</si>
  <si>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</si>
  <si>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</si>
  <si>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</si>
  <si>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</si>
  <si>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</si>
  <si>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</si>
  <si>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</si>
  <si>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</si>
  <si>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</si>
  <si>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</si>
  <si>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</si>
  <si>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</si>
  <si>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</si>
  <si>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</si>
  <si>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</si>
  <si>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</si>
  <si>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</si>
  <si>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</si>
  <si>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</si>
  <si>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</si>
  <si>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</si>
  <si>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</si>
  <si>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</si>
  <si>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</si>
  <si>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</si>
  <si>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</si>
  <si>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</si>
  <si>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</si>
  <si>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</si>
  <si>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</si>
  <si>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</si>
  <si>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</si>
  <si>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</si>
  <si>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</si>
  <si>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</si>
  <si>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</si>
  <si>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</si>
  <si>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</si>
  <si>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</si>
  <si>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</si>
  <si>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</si>
  <si>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</si>
  <si>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</si>
  <si>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</si>
  <si>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</si>
  <si>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</si>
  <si>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</si>
  <si>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</si>
  <si>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</si>
  <si>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</si>
  <si>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</si>
  <si>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</si>
  <si>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</si>
  <si>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</si>
  <si>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</si>
  <si>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</si>
  <si>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</si>
  <si>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</si>
  <si>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</si>
  <si>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</si>
  <si>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</si>
  <si>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</si>
  <si>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</si>
  <si>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</si>
  <si>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</si>
  <si>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</si>
  <si>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</si>
  <si>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</si>
  <si>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</si>
  <si>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</si>
  <si>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</si>
  <si>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</si>
  <si>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</si>
  <si>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</si>
  <si>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</si>
  <si>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</si>
  <si>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</si>
  <si>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</si>
  <si>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</si>
  <si>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</si>
  <si>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</si>
  <si>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</si>
  <si>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</si>
  <si>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</si>
  <si>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</si>
  <si>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</si>
  <si>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</si>
  <si>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</si>
  <si>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</si>
  <si>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</si>
  <si>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</si>
  <si>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</si>
  <si>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</si>
  <si>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</si>
  <si>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</si>
  <si>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</si>
  <si>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</si>
  <si>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</si>
  <si>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</si>
  <si>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</si>
  <si>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</si>
  <si>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</si>
  <si>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</si>
  <si>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</si>
  <si>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</si>
  <si>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</si>
  <si>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</si>
  <si>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</si>
  <si>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</si>
  <si>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</si>
  <si>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</si>
  <si>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</si>
  <si>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</si>
  <si>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</si>
  <si>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</si>
  <si>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</si>
  <si>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</si>
  <si>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</si>
  <si>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</si>
  <si>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</si>
  <si>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</si>
  <si>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</si>
  <si>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</si>
  <si>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</si>
  <si>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</si>
  <si>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</si>
  <si>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</si>
  <si>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</si>
  <si>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</si>
  <si>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</si>
  <si>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</si>
  <si>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</si>
  <si>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</si>
  <si>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</si>
  <si>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</si>
  <si>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</si>
  <si>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</si>
  <si>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</si>
  <si>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</si>
  <si>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</si>
  <si>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</si>
  <si>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</si>
  <si>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</si>
  <si>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</si>
  <si>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</si>
  <si>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</si>
  <si>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</si>
  <si>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</si>
  <si>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</si>
  <si>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</si>
  <si>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</si>
  <si>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</si>
  <si>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</si>
  <si>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</si>
  <si>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</si>
  <si>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</si>
  <si>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</si>
  <si>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</si>
  <si>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</si>
  <si>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</si>
  <si>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</si>
  <si>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</si>
  <si>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</si>
  <si>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</si>
  <si>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</si>
  <si>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</si>
  <si>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</si>
  <si>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</si>
  <si>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</si>
  <si>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</si>
  <si>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</si>
  <si>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</si>
  <si>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</si>
  <si>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</si>
  <si>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</si>
  <si>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</si>
  <si>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</si>
  <si>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</si>
  <si>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</si>
  <si>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</si>
  <si>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</si>
  <si>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</si>
  <si>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</si>
  <si>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</si>
  <si>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</si>
  <si>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</si>
  <si>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</si>
  <si>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</si>
  <si>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</si>
  <si>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</si>
  <si>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</si>
  <si>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</si>
  <si>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</si>
  <si>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</si>
  <si>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</si>
  <si>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</si>
  <si>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</si>
  <si>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</si>
  <si>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</si>
  <si>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</si>
  <si>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</si>
  <si>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</si>
  <si>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</si>
  <si>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</si>
  <si>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</si>
  <si>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</si>
  <si>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</si>
  <si>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</si>
  <si>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</si>
  <si>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</si>
  <si>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</si>
  <si>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</si>
  <si>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</si>
  <si>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</si>
  <si>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</si>
  <si>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</si>
  <si>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</si>
  <si>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</si>
  <si>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</si>
  <si>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</si>
  <si>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</si>
  <si>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</si>
  <si>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</si>
  <si>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</si>
  <si>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</si>
  <si>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</si>
  <si>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</si>
  <si>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</si>
  <si>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</si>
  <si>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</si>
  <si>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</si>
  <si>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</si>
  <si>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</si>
  <si>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</si>
  <si>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</si>
  <si>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</si>
  <si>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</si>
  <si>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</si>
  <si>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</si>
  <si>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</si>
  <si>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</si>
  <si>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</si>
  <si>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</si>
  <si>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</si>
  <si>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</si>
  <si>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</si>
  <si>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</si>
  <si>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</si>
  <si>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</si>
  <si>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</si>
  <si>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</si>
  <si>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</si>
  <si>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</si>
  <si>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</si>
  <si>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</si>
  <si>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</si>
  <si>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</si>
  <si>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</si>
  <si>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</si>
  <si>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</si>
  <si>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</si>
  <si>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</si>
  <si>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</si>
  <si>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</si>
  <si>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</si>
  <si>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</si>
  <si>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</si>
  <si>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</si>
  <si>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</si>
  <si>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</si>
  <si>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</si>
  <si>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</si>
  <si>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</si>
  <si>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</si>
  <si>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</si>
  <si>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</si>
  <si>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</si>
  <si>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</si>
  <si>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</si>
  <si>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</si>
  <si>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</si>
  <si>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</si>
  <si>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</si>
  <si>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</si>
  <si>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</si>
  <si>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</si>
  <si>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</si>
  <si>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</si>
  <si>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</si>
  <si>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</si>
  <si>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</si>
  <si>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</si>
  <si>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</si>
  <si>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</si>
  <si>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</si>
  <si>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</si>
  <si>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</si>
  <si>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</si>
  <si>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</si>
  <si>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</si>
  <si>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</si>
  <si>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</si>
  <si>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</si>
  <si>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</si>
  <si>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</si>
  <si>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</si>
  <si>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</si>
  <si>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</si>
  <si>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</si>
  <si>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</si>
  <si>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</si>
  <si>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</si>
  <si>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</si>
  <si>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</si>
  <si>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</si>
  <si>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</si>
  <si>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</si>
  <si>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</si>
  <si>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</si>
  <si>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</si>
  <si>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</si>
  <si>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</si>
  <si>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</si>
  <si>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</si>
  <si>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</si>
  <si>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</si>
  <si>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</si>
  <si>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</si>
  <si>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</si>
  <si>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</si>
  <si>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</si>
  <si>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</si>
  <si>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</si>
  <si>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</si>
  <si>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</si>
  <si>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</si>
  <si>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</si>
  <si>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</si>
  <si>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</si>
  <si>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</si>
  <si>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</si>
  <si>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</si>
  <si>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</si>
  <si>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</si>
  <si>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</si>
  <si>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</si>
  <si>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</si>
  <si>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</si>
  <si>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</si>
  <si>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</si>
  <si>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</si>
  <si>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</si>
  <si>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</si>
  <si>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</si>
  <si>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</si>
  <si>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</si>
  <si>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</si>
  <si>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</si>
  <si>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</si>
  <si>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</si>
  <si>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</si>
  <si>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</si>
  <si>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</si>
  <si>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</si>
  <si>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</si>
  <si>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</si>
  <si>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</si>
  <si>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</si>
  <si>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</si>
  <si>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</si>
  <si>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</si>
  <si>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</si>
  <si>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</si>
  <si>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</si>
  <si>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</si>
  <si>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</si>
  <si>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</si>
  <si>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</si>
  <si>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</si>
  <si>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</si>
  <si>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</si>
  <si>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</si>
  <si>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</si>
  <si>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</si>
  <si>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</si>
  <si>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</si>
  <si>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</si>
  <si>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</si>
  <si>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</si>
  <si>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</si>
  <si>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</si>
  <si>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</si>
  <si>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</si>
  <si>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</si>
  <si>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</si>
  <si>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</si>
  <si>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</si>
  <si>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</si>
  <si>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</si>
  <si>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</si>
  <si>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</si>
  <si>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</si>
  <si>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</si>
  <si>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</si>
  <si>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</si>
  <si>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</si>
  <si>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</si>
  <si>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</si>
  <si>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</si>
  <si>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</si>
  <si>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</si>
  <si>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</si>
  <si>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</si>
  <si>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</si>
  <si>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</si>
  <si>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</si>
  <si>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</si>
  <si>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</si>
  <si>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</si>
  <si>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</si>
  <si>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</si>
  <si>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</si>
  <si>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</si>
  <si>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</si>
  <si>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</si>
  <si>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</si>
  <si>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</si>
  <si>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</si>
  <si>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</si>
  <si>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</si>
  <si>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</si>
  <si>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</si>
  <si>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</si>
  <si>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</si>
  <si>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</si>
  <si>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</si>
  <si>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</si>
  <si>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</si>
  <si>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</si>
  <si>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</si>
  <si>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</si>
  <si>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</si>
  <si>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</si>
  <si>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</si>
  <si>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</si>
  <si>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</si>
  <si>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</si>
  <si>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</si>
  <si>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</si>
  <si>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</si>
  <si>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</si>
  <si>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</si>
  <si>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</si>
  <si>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</si>
  <si>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</si>
  <si>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</si>
  <si>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</si>
  <si>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</si>
  <si>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</si>
  <si>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</si>
  <si>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</si>
  <si>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</si>
  <si>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</si>
  <si>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</si>
  <si>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</si>
  <si>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</si>
  <si>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</si>
  <si>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</si>
  <si>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</si>
  <si>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</si>
  <si>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</si>
  <si>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</si>
  <si>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</si>
  <si>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</si>
  <si>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</si>
  <si>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</si>
  <si>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</si>
  <si>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</si>
  <si>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</si>
  <si>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</si>
  <si>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</si>
  <si>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</si>
  <si>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</si>
  <si>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</si>
  <si>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</si>
  <si>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</si>
  <si>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</si>
  <si>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</si>
  <si>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</si>
  <si>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</si>
  <si>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</si>
  <si>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</si>
  <si>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</si>
  <si>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</si>
  <si>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</si>
  <si>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</si>
  <si>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</si>
  <si>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</si>
  <si>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</si>
  <si>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</si>
  <si>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</si>
  <si>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</si>
  <si>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</si>
  <si>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</si>
  <si>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</si>
  <si>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</si>
  <si>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</si>
  <si>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</si>
  <si>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</si>
  <si>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</si>
  <si>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</si>
  <si>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</si>
  <si>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</si>
  <si>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</si>
  <si>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</si>
  <si>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</si>
  <si>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</si>
  <si>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</si>
  <si>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</si>
  <si>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</si>
  <si>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</si>
  <si>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</si>
  <si>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</si>
  <si>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</si>
  <si>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</si>
  <si>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</si>
  <si>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</si>
  <si>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</si>
  <si>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</si>
  <si>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</si>
  <si>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</si>
  <si>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</si>
  <si>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</si>
  <si>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</si>
  <si>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</si>
  <si>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</si>
  <si>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</si>
  <si>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</si>
  <si>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</si>
  <si>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</si>
  <si>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</si>
  <si>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</si>
  <si>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</si>
  <si>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</si>
  <si>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</si>
  <si>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</si>
  <si>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</si>
  <si>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</si>
  <si>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</si>
  <si>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</si>
  <si>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</si>
  <si>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</si>
  <si>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</si>
  <si>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</si>
  <si>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</si>
  <si>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</si>
  <si>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</si>
  <si>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</si>
  <si>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</si>
  <si>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</si>
  <si>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</si>
  <si>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</si>
  <si>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</si>
  <si>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</si>
  <si>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</si>
  <si>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</si>
  <si>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</si>
  <si>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</si>
  <si>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</si>
  <si>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</si>
  <si>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</si>
  <si>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</si>
  <si>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</si>
  <si>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</si>
  <si>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</si>
  <si>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</si>
  <si>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</si>
  <si>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</si>
  <si>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</si>
  <si>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</si>
  <si>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</si>
  <si>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</si>
  <si>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</si>
  <si>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</si>
  <si>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</si>
  <si>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</si>
  <si>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</si>
  <si>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</si>
  <si>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</si>
  <si>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</si>
  <si>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</si>
  <si>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</si>
  <si>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</si>
  <si>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</si>
  <si>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</si>
  <si>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</si>
  <si>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</si>
  <si>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</si>
  <si>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</si>
  <si>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</si>
  <si>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</si>
  <si>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</si>
  <si>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</si>
  <si>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</si>
  <si>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</si>
  <si>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</si>
  <si>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</si>
  <si>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</si>
  <si>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</si>
  <si>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</si>
  <si>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</si>
  <si>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</si>
  <si>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</si>
  <si>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</si>
  <si>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</si>
  <si>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</si>
  <si>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</si>
  <si>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</si>
  <si>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</si>
  <si>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</si>
  <si>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</si>
  <si>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</si>
  <si>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</si>
  <si>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</si>
  <si>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</si>
  <si>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</si>
  <si>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</si>
  <si>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</si>
  <si>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</si>
  <si>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</si>
  <si>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</si>
  <si>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</si>
  <si>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</si>
  <si>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</si>
  <si>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</si>
  <si>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</si>
  <si>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</si>
  <si>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</si>
  <si>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</si>
  <si>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</si>
  <si>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</si>
  <si>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</si>
  <si>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</si>
  <si>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</si>
  <si>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</si>
  <si>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</si>
  <si>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</si>
  <si>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</si>
  <si>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</si>
  <si>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</si>
  <si>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</si>
  <si>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</si>
  <si>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</si>
  <si>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</si>
  <si>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</si>
  <si>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</si>
  <si>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</si>
  <si>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</si>
  <si>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</si>
  <si>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</si>
  <si>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</si>
  <si>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Sub-CategorySub - Category</t>
  </si>
  <si>
    <t>Row Labels</t>
  </si>
  <si>
    <t>Grand Total</t>
  </si>
  <si>
    <t>Count of outcome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</si>
  <si>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</si>
  <si>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</si>
  <si>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</si>
  <si>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</si>
  <si>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</si>
  <si>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</si>
  <si>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</si>
  <si>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</si>
  <si>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</si>
  <si>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</si>
  <si>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</si>
  <si>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</si>
  <si>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</si>
  <si>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</si>
  <si>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</si>
  <si>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</si>
  <si>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</si>
  <si>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</si>
  <si>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</si>
  <si>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</si>
  <si>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</si>
  <si>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</si>
  <si>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</si>
  <si>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</si>
  <si>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</si>
  <si>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</si>
  <si>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</si>
  <si>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</si>
  <si>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</si>
  <si>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</si>
  <si>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</si>
  <si>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</si>
  <si>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</si>
  <si>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</si>
  <si>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</si>
  <si>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</si>
  <si>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</si>
  <si>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</si>
  <si>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</si>
  <si>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</si>
  <si>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</si>
  <si>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</si>
  <si>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</si>
  <si>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</si>
  <si>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</si>
  <si>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</si>
  <si>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</si>
  <si>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</si>
  <si>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</si>
  <si>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</si>
  <si>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</si>
  <si>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</si>
  <si>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</si>
  <si>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</si>
  <si>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</si>
  <si>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</si>
  <si>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</si>
  <si>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</si>
  <si>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</si>
  <si>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</si>
  <si>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</si>
  <si>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</si>
  <si>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</si>
  <si>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</si>
  <si>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</si>
  <si>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</si>
  <si>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</si>
  <si>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</si>
  <si>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</si>
  <si>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</si>
  <si>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</si>
  <si>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</si>
  <si>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 Number</t>
  </si>
  <si>
    <t>Maximum Number</t>
  </si>
  <si>
    <t>Variance</t>
  </si>
  <si>
    <t>Standard Deviation</t>
  </si>
  <si>
    <t>Failed Campaign calculation</t>
  </si>
  <si>
    <t>Result</t>
  </si>
  <si>
    <t>Successful campaign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</si>
</sst>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2B2B2B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43" fontId="0" fillId="0" borderId="0" xfId="42" applyFont="1" applyAlignment="1"/>
    <xf numFmtId="43" fontId="0" fillId="0" borderId="0" xfId="0" applyNumberFormat="1"/>
    <xf numFmtId="164" fontId="0" fillId="0" borderId="0" xfId="0" applyNumberFormat="1"/>
    <xf numFmtId="0" fontId="0" fillId="0" borderId="0" xfId="0" pivotButton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18" fillId="0" borderId="0" xfId="0" applyFont="1"/>
    <xf numFmtId="1" fontId="0" fillId="0" borderId="0" xfId="0" applyNumberFormat="1"/>
    <xf numFmtId="43" fontId="0" fillId="0" borderId="0" xfId="42" applyFont="1"/>
    <xf numFmtId="9" fontId="0" fillId="0" borderId="0" xfId="43" applyFont="1"/>
    <xf numFmtId="0" fontId="20" fillId="0" borderId="0" xfId="0" applyFont="1"/>
    <xf numFmtId="0" fontId="19" fillId="0" borderId="0" xfId="0" applyFont="1"/>
    <xf numFmtId="9" fontId="0" fillId="0" borderId="0" xfId="0" applyNumberFormat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34" borderId="10" xfId="0" applyFill="1" applyBorder="1" applyAlignment="1">
      <alignment horizontal="center"/>
    </xf>
    <xf numFmtId="165" fontId="0" fillId="0" borderId="10" xfId="0" applyNumberForma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5700"/>
      </font>
      <fill>
        <patternFill>
          <bgColor rgb="FFFFEB9C"/>
        </patternFill>
      </fill>
    </dxf>
    <dxf>
      <fill>
        <patternFill>
          <bgColor rgb="FF00FFE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4B00"/>
        </patternFill>
      </fill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ill>
        <patternFill>
          <bgColor rgb="FF00FFE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4B00"/>
        </patternFill>
      </fill>
    </dxf>
    <dxf>
      <fill>
        <patternFill>
          <bgColor rgb="FFFF4B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FFE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FFC000"/>
      </font>
    </dxf>
    <dxf>
      <fill>
        <patternFill>
          <bgColor rgb="FFFF4B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FFE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FD555D"/>
      <color rgb="FFFF0003"/>
      <color rgb="FF1D46FF"/>
      <color rgb="FF008CF2"/>
      <color rgb="FF00FF00"/>
      <color rgb="FFF60005"/>
      <color rgb="FFDB0906"/>
      <color rgb="FFFF4B00"/>
      <color rgb="FF00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[CrowdfundingBook-working.xlsx]Per Category!PivotTable2</c:name>
    <c:fmtId val="0"/>
  </c:pivotSource>
  <c:chart>
    <c:autoTitleDeleted val="1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1309468669357518E-2"/>
          <c:y val="2.8761061946902654E-2"/>
          <c:w val="0.83220869450142265"/>
          <c:h val="0.924340115671381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40-684E-9F9E-2B35E582FBFB}"/>
            </c:ext>
          </c:extLst>
        </c:ser>
        <c:ser>
          <c:idx val="1"/>
          <c:order val="1"/>
          <c:tx>
            <c:strRef>
              <c:f>'Per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40-684E-9F9E-2B35E582FBFB}"/>
            </c:ext>
          </c:extLst>
        </c:ser>
        <c:ser>
          <c:idx val="2"/>
          <c:order val="2"/>
          <c:tx>
            <c:strRef>
              <c:f>'Per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F40-684E-9F9E-2B35E582FBFB}"/>
            </c:ext>
          </c:extLst>
        </c:ser>
        <c:ser>
          <c:idx val="3"/>
          <c:order val="3"/>
          <c:tx>
            <c:strRef>
              <c:f>'Per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40-684E-9F9E-2B35E582F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2224111"/>
        <c:axId val="1812225839"/>
      </c:barChart>
      <c:catAx>
        <c:axId val="181222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225839"/>
        <c:crosses val="autoZero"/>
        <c:auto val="1"/>
        <c:lblAlgn val="ctr"/>
        <c:lblOffset val="100"/>
        <c:noMultiLvlLbl val="0"/>
      </c:catAx>
      <c:valAx>
        <c:axId val="181222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22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[CrowdfundingBook-working.xlsx]Per Sub Category!PivotTable3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D555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'Per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B-0E40-872C-8CBE88007DBF}"/>
            </c:ext>
          </c:extLst>
        </c:ser>
        <c:ser>
          <c:idx val="1"/>
          <c:order val="1"/>
          <c:tx>
            <c:strRef>
              <c:f>'Per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D555D"/>
            </a:solidFill>
            <a:ln>
              <a:noFill/>
            </a:ln>
            <a:effectLst/>
          </c:spPr>
          <c:invertIfNegative val="0"/>
          <c:cat>
            <c:strRef>
              <c:f>'Per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FB-0E40-872C-8CBE88007DBF}"/>
            </c:ext>
          </c:extLst>
        </c:ser>
        <c:ser>
          <c:idx val="2"/>
          <c:order val="2"/>
          <c:tx>
            <c:strRef>
              <c:f>'Per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'Per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FB-0E40-872C-8CBE88007DBF}"/>
            </c:ext>
          </c:extLst>
        </c:ser>
        <c:ser>
          <c:idx val="3"/>
          <c:order val="3"/>
          <c:tx>
            <c:strRef>
              <c:f>'Per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'Per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FB-0E40-872C-8CBE88007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1070399"/>
        <c:axId val="1807898079"/>
      </c:barChart>
      <c:catAx>
        <c:axId val="181107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898079"/>
        <c:crosses val="autoZero"/>
        <c:auto val="1"/>
        <c:lblAlgn val="ctr"/>
        <c:lblOffset val="100"/>
        <c:noMultiLvlLbl val="0"/>
      </c:catAx>
      <c:valAx>
        <c:axId val="180789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07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[CrowdfundingBook-working.xlsx]Launch Date Outcomes!PivotTable13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Launch date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87-7F40-9573-636C58EE2E7B}"/>
            </c:ext>
          </c:extLst>
        </c:ser>
        <c:ser>
          <c:idx val="1"/>
          <c:order val="1"/>
          <c:tx>
            <c:strRef>
              <c:f>'Launch Date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87-7F40-9573-636C58EE2E7B}"/>
            </c:ext>
          </c:extLst>
        </c:ser>
        <c:ser>
          <c:idx val="2"/>
          <c:order val="2"/>
          <c:tx>
            <c:strRef>
              <c:f>'Launch Date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87-7F40-9573-636C58EE2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6801919"/>
        <c:axId val="1939048079"/>
      </c:lineChart>
      <c:catAx>
        <c:axId val="181680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048079"/>
        <c:crosses val="autoZero"/>
        <c:auto val="1"/>
        <c:lblAlgn val="ctr"/>
        <c:lblOffset val="100"/>
        <c:noMultiLvlLbl val="0"/>
      </c:catAx>
      <c:valAx>
        <c:axId val="193904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80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latin typeface="American Typewriter" panose="02090604020004020304" pitchFamily="18" charset="77"/>
              </a:rPr>
              <a:t>Outcome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91-0D4A-91AE-B9077BEE9B66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91-0D4A-91AE-B9077BEE9B66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91-0D4A-91AE-B9077BEE9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051663"/>
        <c:axId val="1541916399"/>
      </c:lineChart>
      <c:catAx>
        <c:axId val="155905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916399"/>
        <c:crosses val="autoZero"/>
        <c:auto val="1"/>
        <c:lblAlgn val="ctr"/>
        <c:lblOffset val="100"/>
        <c:noMultiLvlLbl val="0"/>
      </c:catAx>
      <c:valAx>
        <c:axId val="154191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5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1181100</xdr:colOff>
      <xdr:row>0</xdr:row>
      <xdr:rowOff>190500</xdr:rowOff>
    </xdr:from>
    <xdr:to>
      <xdr:col>21</xdr:col>
      <xdr:colOff>25400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C89446-8E73-43D5-C623-682F5C390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1</xdr:row>
      <xdr:rowOff>196850</xdr:rowOff>
    </xdr:from>
    <xdr:to>
      <xdr:col>21</xdr:col>
      <xdr:colOff>0</xdr:colOff>
      <xdr:row>31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3A2E16-F720-E76E-8B60-7050F31DB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12700</xdr:rowOff>
    </xdr:from>
    <xdr:to>
      <xdr:col>16</xdr:col>
      <xdr:colOff>0</xdr:colOff>
      <xdr:row>30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6E5E35-8995-4835-BFC2-2B8D9AB63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1282700</xdr:colOff>
      <xdr:row>14</xdr:row>
      <xdr:rowOff>82550</xdr:rowOff>
    </xdr:from>
    <xdr:to>
      <xdr:col>14</xdr:col>
      <xdr:colOff>25400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82AD9A-8298-1730-2CDC-59C96774C3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jini Rao" refreshedDate="45171.539312847221" createdVersion="8" refreshedVersion="8" minRefreshableVersion="3" recordCount="1000" xr:uid="{862E8A1C-53E2-C542-89F5-3C231953914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3">
      <sharedItems containsSemiMixedTypes="0" containsString="0" containsNumber="1" containsInteger="1" minValue="100" maxValue="199200"/>
    </cacheField>
    <cacheField name="pledged" numFmtId="43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1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launched_at" numFmtId="0">
      <sharedItems containsSemiMixedTypes="0" containsString="0" containsNumber="1" containsInteger="1" minValue="1263016800" maxValue="15801048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Sub -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1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48690400"/>
    <d v="2015-12-15T06:00: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424400"/>
    <d v="2014-08-21T05:00: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668000"/>
    <d v="2013-11-19T06:00: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5499600"/>
    <d v="2019-09-20T05:00: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7964000"/>
    <d v="2019-01-24T06:00: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6130000"/>
    <d v="2012-09-08T05:00: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278800"/>
    <d v="2017-09-14T05:00: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442000"/>
    <d v="2015-08-15T05:00: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330000"/>
    <d v="2010-08-11T05:00: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79566800"/>
    <d v="2013-11-07T06:00: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1762000"/>
    <d v="2010-10-01T05:00: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045200"/>
    <d v="2010-09-27T05:00: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1720400"/>
    <d v="2019-10-30T05:00: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5621200"/>
    <d v="2016-06-23T05:00: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1013600"/>
    <d v="2012-04-02T05:00: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5957600"/>
    <d v="2019-12-14T06:00: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0370400"/>
    <d v="2014-02-13T06:00: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12000"/>
    <d v="2011-01-13T06:00: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6382800"/>
    <d v="2018-09-16T05:00: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1679200"/>
    <d v="2019-03-25T05:00: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d v="2014-07-28T05:00: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3384400"/>
    <d v="2011-09-18T05:00: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2731600"/>
    <d v="2018-04-18T05:00: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0124000"/>
    <d v="2019-04-08T05:00: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326800"/>
    <d v="2014-06-23T05:00: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5694800"/>
    <d v="2011-06-07T05:00: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3013200"/>
    <d v="2018-08-27T05:00: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3848400"/>
    <d v="2015-10-11T05:00: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5695200"/>
    <d v="2010-03-04T06:00: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2062800"/>
    <d v="2018-08-29T05:00: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8674000"/>
    <d v="2019-05-29T05:00: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1973600"/>
    <d v="2016-02-02T06:00: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5564000"/>
    <d v="2018-02-06T06:00: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2485200"/>
    <d v="2014-11-11T06:00: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245200"/>
    <d v="2017-03-28T05:00: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47877600"/>
    <d v="2019-03-02T06:00: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298700000"/>
    <d v="2011-03-23T05:00: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0338000"/>
    <d v="2019-11-08T06:00: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378000"/>
    <d v="2010-10-23T05:00: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1772000"/>
    <d v="2013-03-11T05:00: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5714000"/>
    <d v="2010-06-24T05:00: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6734800"/>
    <d v="2012-09-30T05:00: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09755600"/>
    <d v="2011-07-13T05:00: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6178000"/>
    <d v="2014-08-09T05:00: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798800"/>
    <d v="2019-03-18T05:00: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8062800"/>
    <d v="2016-11-17T06:00: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78565200"/>
    <d v="2010-07-31T05:00: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6069200"/>
    <d v="2014-04-28T05:00: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5208400"/>
    <d v="2015-07-07T05:00: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1547600"/>
    <d v="2019-12-04T06:00: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5333200"/>
    <d v="2013-08-29T05:00: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2824400"/>
    <d v="2012-04-12T05:00: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526800"/>
    <d v="2010-09-19T05:00: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0562000"/>
    <d v="2014-06-28T05:00: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0748000"/>
    <d v="2018-03-17T05:00: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2926800"/>
    <d v="2018-08-04T05:00: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0869600"/>
    <d v="2015-01-17T06:00: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4242000"/>
    <d v="2017-09-13T05:00: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2811600"/>
    <d v="2015-10-04T05:00: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7243600"/>
    <d v="2017-06-27T05:00: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501200"/>
    <d v="2012-07-20T05:00: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298268000"/>
    <d v="2011-04-02T05:00: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480400"/>
    <d v="2015-06-06T05:00: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355600"/>
    <d v="2017-05-04T05:00: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0507600"/>
    <d v="2018-07-17T05:00: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108000"/>
    <d v="2011-02-03T06:00: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469200"/>
    <d v="2015-04-13T05:00: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399200"/>
    <d v="2010-01-30T06:00: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1131600"/>
    <d v="2017-09-12T05:00: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2738400"/>
    <d v="2011-01-22T06:00: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88674000"/>
    <d v="2010-12-21T06:00: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093600"/>
    <d v="2019-12-04T06:00: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5726800"/>
    <d v="2015-08-06T05:00: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226400"/>
    <d v="2016-11-30T06:00: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054800"/>
    <d v="2016-03-28T05:00: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1630800"/>
    <d v="2018-07-23T05:00: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1992800"/>
    <d v="2015-03-13T05:00: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5563600"/>
    <d v="2010-10-11T05:00: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854800"/>
    <d v="2018-04-17T05:00: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125200"/>
    <d v="2018-06-21T05:00: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3982800"/>
    <d v="2017-09-28T05:00: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1416800"/>
    <d v="2017-12-18T06:00: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7704800"/>
    <d v="2019-01-24T06:00: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69682000"/>
    <d v="2016-08-19T05:00: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3451600"/>
    <d v="2012-08-07T05:00: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5717200"/>
    <d v="2011-09-19T05:00: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0715600"/>
    <d v="2015-05-17T05:00: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299564000"/>
    <d v="2011-03-19T05:00: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29160400"/>
    <d v="2015-05-08T05:00: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307600"/>
    <d v="2010-04-17T05:00: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d v="2016-02-25T06:00: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0459600"/>
    <d v="2016-09-03T05:00: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269200"/>
    <d v="2010-06-24T05:00: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0709200"/>
    <d v="2012-10-24T05:00: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4613200"/>
    <d v="2019-04-18T05:00: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029200"/>
    <d v="2019-10-21T05:00: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299736800"/>
    <d v="2011-03-23T05:00: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5208400"/>
    <d v="2015-08-18T05:00: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7973200"/>
    <d v="2015-07-31T05:00: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6895200"/>
    <d v="2014-12-24T06:00: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19000400"/>
    <d v="2011-11-06T05:00: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4498400"/>
    <d v="2015-02-28T06:00: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274000"/>
    <d v="2018-05-21T05:00: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7896400"/>
    <d v="2010-11-02T05:00: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515600"/>
    <d v="2017-05-24T05:00: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4878800"/>
    <d v="2013-04-20T05:00: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7918800"/>
    <d v="2019-09-13T05:00: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4459600"/>
    <d v="2018-05-10T05:00: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3688400"/>
    <d v="2012-05-13T05:00: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506400"/>
    <d v="2014-01-14T06:00: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6642000"/>
    <d v="2018-09-30T05:00: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290000"/>
    <d v="2012-09-28T05:00: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08856400"/>
    <d v="2014-09-08T05:00: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192400"/>
    <d v="2017-09-19T05:00: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786000"/>
    <d v="2019-04-10T05:00: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0898400"/>
    <d v="2017-12-22T06:00: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552400"/>
    <d v="2015-09-19T05:00: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6667600"/>
    <d v="2011-09-28T05:00: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0716000"/>
    <d v="2014-02-01T06:00: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2894800"/>
    <d v="2014-07-03T05:00: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246800"/>
    <d v="2015-04-21T05:00: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2485200"/>
    <d v="2014-10-18T05:00: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7068000"/>
    <d v="2014-12-24T06:00: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344800"/>
    <d v="2015-11-27T06:00: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57723600"/>
    <d v="2019-07-05T05:00: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333200"/>
    <d v="2018-09-23T05:00: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1150800"/>
    <d v="2016-09-11T05:00: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640400"/>
    <d v="2010-05-15T05:00: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2885200"/>
    <d v="2010-09-09T05:00: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2943200"/>
    <d v="2015-02-28T06:00: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19605200"/>
    <d v="2011-11-11T06:00: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5704800"/>
    <d v="2013-12-12T06:00: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5736800"/>
    <d v="2018-01-28T06:00: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3125200"/>
    <d v="2011-09-03T05:00: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08459600"/>
    <d v="2011-08-07T05:00: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2636000"/>
    <d v="2013-03-12T05:00: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2117200"/>
    <d v="2014-06-19T05:00: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341200"/>
    <d v="2010-10-12T05:00: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8808400"/>
    <d v="2012-10-04T05:00: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29592400"/>
    <d v="2015-05-07T05:00: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538400"/>
    <d v="2018-03-02T06:00: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085200"/>
    <d v="2015-06-18T05:00: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3688400"/>
    <d v="2012-05-17T05:00: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7701200"/>
    <d v="2010-07-18T05:00: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0747600"/>
    <d v="2019-06-25T05:00: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066000"/>
    <d v="2014-09-12T05:00: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0732000"/>
    <d v="2011-11-28T06:00: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5794000"/>
    <d v="2016-06-19T05:00: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0958800"/>
    <d v="2017-08-03T05:00: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57020000"/>
    <d v="2013-02-22T06:00: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4940000"/>
    <d v="2018-12-17T06:00: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2290000"/>
    <d v="2014-07-30T05:00: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311200"/>
    <d v="2017-02-24T06:00: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0622800"/>
    <d v="2012-10-25T05:00: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3029200"/>
    <d v="2016-06-04T05:00: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69493200"/>
    <d v="2010-04-09T05:00: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0251600"/>
    <d v="2019-10-29T05:00: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8383200"/>
    <d v="2014-01-11T06:00: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554400"/>
    <d v="2015-12-09T06:00: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3662800"/>
    <d v="2019-04-14T05:00: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6341200"/>
    <d v="2019-05-13T05:00: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2984400"/>
    <d v="2015-09-29T05:00: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4248800"/>
    <d v="2019-01-07T06:00: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08475600"/>
    <d v="2017-12-08T06:00: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438800"/>
    <d v="2017-10-09T05:00: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1563600"/>
    <d v="2017-09-02T05:00: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2997600"/>
    <d v="2010-12-26T06:00: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0840400"/>
    <d v="2013-06-20T05:00: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0815200"/>
    <d v="2019-03-17T05:00: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39909200"/>
    <d v="2012-07-15T05:00: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1736400"/>
    <d v="2017-08-10T05:00: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5291600"/>
    <d v="2014-04-11T05:00: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5746000"/>
    <d v="2014-08-03T05:00: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8853200"/>
    <d v="2013-05-24T05:00: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021200"/>
    <d v="2015-10-06T05:00: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2619600"/>
    <d v="2016-09-19T05:00: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2878800"/>
    <d v="2016-09-12T05:00: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89800800"/>
    <d v="2010-12-10T06:00: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5970000"/>
    <d v="2017-09-30T05:00: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496400"/>
    <d v="2013-03-18T05:00: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234000"/>
    <d v="2010-03-27T05:00: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7093200"/>
    <d v="2017-10-22T05:00: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0574800"/>
    <d v="2019-07-01T05:00: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4008400"/>
    <d v="2010-09-22T05:00: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859600"/>
    <d v="2019-05-04T05:00: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6187600"/>
    <d v="2018-05-24T05:00: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0821200"/>
    <d v="2014-06-07T05:00: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1599200"/>
    <d v="2013-03-23T05:00: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00000"/>
    <d v="2014-12-03T06:00: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d v="2016-03-04T06:00: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322000"/>
    <d v="2013-06-05T05:00: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366800"/>
    <d v="2019-03-15T05:00: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3845200"/>
    <d v="2014-07-01T05:00: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163600"/>
    <d v="2018-04-12T05:00: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2206800"/>
    <d v="2015-09-30T05:00: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2840400"/>
    <d v="2018-08-05T05:00: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2878800"/>
    <d v="2016-09-22T05:00: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8194000"/>
    <d v="2017-07-07T05:00: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1070800"/>
    <d v="2010-09-04T05:00: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245200"/>
    <d v="2015-07-11T05:00: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69493200"/>
    <d v="2010-04-05T05:00: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6264400"/>
    <d v="2014-08-12T05:00: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531600"/>
    <d v="2011-10-06T05:00: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632800"/>
    <d v="2017-01-19T06:00: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1806800"/>
    <d v="2011-04-13T05:00: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39752400"/>
    <d v="2018-10-29T05:00: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7250400"/>
    <d v="2010-03-08T06:00: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5432400"/>
    <d v="2018-09-17T05:00: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0207200"/>
    <d v="2017-12-03T06:00: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2510800"/>
    <d v="2016-05-13T05:00: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88520800"/>
    <d v="2017-03-30T05:00: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7579600"/>
    <d v="2013-09-20T05:00: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76389600"/>
    <d v="2020-01-30T06:00: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019600"/>
    <d v="2010-11-14T06:00: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194000"/>
    <d v="2010-08-25T05:00: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037600"/>
    <d v="2019-02-15T06:00: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1941600"/>
    <d v="2011-11-24T06:00: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6427600"/>
    <d v="2019-05-07T05:00: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0991200"/>
    <d v="2011-12-15T06:00: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5093200"/>
    <d v="2012-08-28T05:00: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09496400"/>
    <d v="2011-07-19T05:00: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254800"/>
    <d v="2012-06-23T05:00: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226000"/>
    <d v="2014-10-03T05:00: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8104400"/>
    <d v="2016-03-30T05:00: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1534800"/>
    <d v="2014-11-08T06:00: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d v="2014-05-03T05:00: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0702800"/>
    <d v="2010-05-15T05:00: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1666000"/>
    <d v="2015-05-21T05:00: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2619600"/>
    <d v="2016-09-25T05:00: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496293200"/>
    <d v="2017-07-19T05:00: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d v="2019-12-06T06:00: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69112400"/>
    <d v="2013-07-18T05:00: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422800"/>
    <d v="2016-07-26T05:00: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7854800"/>
    <d v="2011-06-28T05:00: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378000"/>
    <d v="2017-08-29T05:00: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6965600"/>
    <d v="2017-02-18T06:00: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1438800"/>
    <d v="2019-07-02T05:00: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402000"/>
    <d v="2014-04-27T05:00: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3231200"/>
    <d v="2018-01-08T06:00: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0824400"/>
    <d v="2015-09-02T05:00: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070800"/>
    <d v="2010-08-07T05:00: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7365200"/>
    <d v="2014-04-23T05:00: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4392400"/>
    <d v="2017-05-20T05:00: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143200"/>
    <d v="2018-03-07T06:00: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5314000"/>
    <d v="2014-09-04T05:00: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846800"/>
    <d v="2014-04-08T05:00: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5678800"/>
    <d v="2013-08-09T05:00: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2386400"/>
    <d v="2017-01-06T06:00: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005600"/>
    <d v="2015-01-05T06:00: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178400"/>
    <d v="2015-01-09T06:00: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4399200"/>
    <d v="2010-03-01T06:00: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032800"/>
    <d v="2012-12-11T06:00: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2677200"/>
    <d v="2013-10-30T05:00: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2238800"/>
    <d v="2011-04-20T05:00: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656800"/>
    <d v="2017-02-23T06:00: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7836000"/>
    <d v="2011-02-21T06:00: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3615200"/>
    <d v="2016-03-01T06:00: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2463200"/>
    <d v="2013-03-19T05:00: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1176800"/>
    <d v="2016-12-28T06:00: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4946400"/>
    <d v="2012-12-27T06:00: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8808400"/>
    <d v="2012-10-10T05:00: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2712400"/>
    <d v="2010-08-29T05:00: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1979600"/>
    <d v="2011-05-01T05:00: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d v="2010-01-09T06:00: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0648800"/>
    <d v="2013-02-28T06:00: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1800800"/>
    <d v="2016-02-16T06:00: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5340000"/>
    <d v="2014-12-10T06:00: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1054800"/>
    <d v="2012-11-09T06:00: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49326800"/>
    <d v="2012-11-19T06:00: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48914400"/>
    <d v="2019-02-21T06:00: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269600"/>
    <d v="2010-12-04T06:00: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49468000"/>
    <d v="2016-01-07T06:00: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2734800"/>
    <d v="2019-08-04T05:00: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624400"/>
    <d v="2017-09-20T05:00: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09948000"/>
    <d v="2017-11-11T06:00: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4526800"/>
    <d v="2019-04-14T05:00: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4811600"/>
    <d v="2012-04-24T05:00: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515600"/>
    <d v="2010-07-21T05:00: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3909600"/>
    <d v="2012-12-21T06:00: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5950800"/>
    <d v="2018-09-06T05:00: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244000"/>
    <d v="2017-11-27T06:00: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1445600"/>
    <d v="2012-04-01T05:00: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226400"/>
    <d v="2016-12-03T06:00: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4584400"/>
    <d v="2016-06-04T05:00: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5848400"/>
    <d v="2012-05-06T05:00: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3483600"/>
    <d v="2016-10-18T05:00: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79880800"/>
    <d v="2016-11-30T06:00: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d v="2015-04-28T05:00: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01200"/>
    <d v="2012-03-15T05:00: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578000"/>
    <d v="2015-08-06T05:00: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68162000"/>
    <d v="2013-06-11T05:00: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8654800"/>
    <d v="2011-10-19T05:00: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1874000"/>
    <d v="2012-04-03T05:00: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6254800"/>
    <d v="2010-10-14T05:00: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0530000"/>
    <d v="2018-11-07T06:00: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1813200"/>
    <d v="2013-11-09T06:00: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48655200"/>
    <d v="2019-02-19T06:00: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89679200"/>
    <d v="2014-01-23T06:00: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6466400"/>
    <d v="2016-03-15T05:00: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56984800"/>
    <d v="2016-04-28T05:00: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069200"/>
    <d v="2017-08-31T05:00: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4930400"/>
    <d v="2015-03-15T05:00: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5864400"/>
    <d v="2018-09-16T05:00: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146400"/>
    <d v="2016-01-12T06:00: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0546000"/>
    <d v="2016-09-17T05:00: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58363600"/>
    <d v="2016-04-29T05:00: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008400"/>
    <d v="2017-07-17T05:00: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38958800"/>
    <d v="2012-06-26T05:00: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02800"/>
    <d v="2011-04-19T05:00: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6581200"/>
    <d v="2011-10-11T05:00: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0789200"/>
    <d v="2010-04-25T05:00: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7836000"/>
    <d v="2011-02-28T06:00: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2677200"/>
    <d v="2013-11-01T05:00: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322400"/>
    <d v="2012-02-29T06:00: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366800"/>
    <d v="2019-03-17T05:00: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0907600"/>
    <d v="2014-06-22T05:00: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143200"/>
    <d v="2019-11-20T06:00: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4738000"/>
    <d v="2017-05-27T05:00: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357600"/>
    <d v="2014-02-16T06:00: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1589200"/>
    <d v="2010-09-05T05:00: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003600"/>
    <d v="2011-05-19T05:00: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1634000"/>
    <d v="2011-04-09T05:00: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0664800"/>
    <d v="2010-12-08T06:00: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5896400"/>
    <d v="2014-03-29T05:00: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4862800"/>
    <d v="2015-07-03T05:00: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29125200"/>
    <d v="2018-07-09T05:00: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109600"/>
    <d v="2016-01-01T06:00: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6968400"/>
    <d v="2019-09-01T05:00: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3557600"/>
    <d v="2018-12-11T06:00: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1522400"/>
    <d v="2016-12-23T06:00: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12800"/>
    <d v="2017-12-09T06:00: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274400"/>
    <d v="2011-12-20T06:00: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446800"/>
    <d v="2013-03-29T05:00: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2693600"/>
    <d v="2018-12-18T06:00: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5564000"/>
    <d v="2018-01-17T06:00: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3797600"/>
    <d v="2019-11-28T06:00: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392800"/>
    <d v="2010-12-16T06:00: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452000"/>
    <d v="2019-11-12T06:00: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17790800"/>
    <d v="2011-11-04T05:00: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1650000"/>
    <d v="2017-08-16T05:00: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669600"/>
    <d v="2011-12-13T06:00: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0738000"/>
    <d v="2015-09-04T05:00: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4296400"/>
    <d v="2013-08-01T05:00: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4840800"/>
    <d v="2014-01-11T06:00: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16600800"/>
    <d v="2018-03-03T06:00: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418000"/>
    <d v="2015-07-10T05:00: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3550800"/>
    <d v="2017-10-18T05:00: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3634400"/>
    <d v="2015-03-07T06:00: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7224800"/>
    <d v="2017-03-01T06:00: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0008400"/>
    <d v="2017-08-13T05:00: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2098000"/>
    <d v="2015-06-07T05:00: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0392400"/>
    <d v="2015-09-07T05:00: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6876000"/>
    <d v="2015-11-15T06:00: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02800"/>
    <d v="2019-07-06T05:00: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184400"/>
    <d v="2013-09-10T05:00: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5064800"/>
    <d v="2017-03-03T06:00: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6520800"/>
    <d v="2012-01-23T06:00: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1256400"/>
    <d v="2015-09-28T05:00: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3877200"/>
    <d v="2018-08-13T05:00: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4421200"/>
    <d v="2011-09-03T05:00: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3861600"/>
    <d v="2011-01-15T06:00: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7352400"/>
    <d v="2017-10-31T05:00: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6108000"/>
    <d v="2011-03-06T06:00: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4965600"/>
    <d v="2011-12-28T06:00: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0229600"/>
    <d v="2018-04-04T05:00: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2991200"/>
    <d v="2017-01-25T06:00: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034400"/>
    <d v="2011-01-04T06:00: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3608400"/>
    <d v="2014-11-11T06:00: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6946000"/>
    <d v="2010-11-05T05:00: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59871200"/>
    <d v="2013-03-14T05:00: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304400"/>
    <d v="2019-04-21T05:00: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3375200"/>
    <d v="2015-03-31T05:00: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0696800"/>
    <d v="2015-01-28T06:00: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2946000"/>
    <d v="2017-08-25T05:00: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186400"/>
    <d v="2019-01-16T06:00: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4971600"/>
    <d v="2015-12-12T06:00: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4622800"/>
    <d v="2014-07-12T05:00: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1720400"/>
    <d v="2019-11-05T06:00: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26878800"/>
    <d v="2018-06-28T05:00: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19691600"/>
    <d v="2011-11-10T06:00: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1963600"/>
    <d v="2013-06-28T05:00: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3739600"/>
    <d v="2015-07-24T05:00: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8130000"/>
    <d v="2017-11-04T05:00: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037600"/>
    <d v="2019-02-19T06:00: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6706400"/>
    <d v="2017-03-09T06:00: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3835600"/>
    <d v="2019-04-30T05:00: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7528400"/>
    <d v="2010-07-08T05:00: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477200"/>
    <d v="2012-06-17T05:00: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656800"/>
    <d v="2012-01-06T06:00: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88242000"/>
    <d v="2010-11-24T06:00: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79048400"/>
    <d v="2013-09-28T05:00: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679200"/>
    <d v="2014-01-16T06:00: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293600"/>
    <d v="2011-01-08T06:00: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267600"/>
    <d v="2017-07-18T05:00: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074000"/>
    <d v="2013-08-08T05:00: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324000"/>
    <d v="2011-12-09T06:00: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8715600"/>
    <d v="2018-10-13T05:00: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285200"/>
    <d v="2013-05-29T05:00: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755600"/>
    <d v="2018-05-10T05:00: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6626400"/>
    <d v="2011-02-09T06:00: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6629200"/>
    <d v="2013-09-07T05:00: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d v="2019-10-27T05:00: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5829600"/>
    <d v="2012-02-22T06:00: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3640400"/>
    <d v="2010-06-17T05:00: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639200"/>
    <d v="2017-11-17T06:00: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28088400"/>
    <d v="2018-07-24T05:00: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59525600"/>
    <d v="2013-02-11T06:00: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0942800"/>
    <d v="2019-10-20T05:00: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6398800"/>
    <d v="2016-07-10T05:00: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491600"/>
    <d v="2017-04-22T05:00: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d v="2015-04-28T05:00: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034000"/>
    <d v="2017-05-31T05:00: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8728800"/>
    <d v="2014-01-13T06:00: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3298400"/>
    <d v="2018-12-24T06:00: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1739600"/>
    <d v="2010-04-28T05:00: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6434400"/>
    <d v="2012-01-30T06:00: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5244000"/>
    <d v="2011-01-26T06:00: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1221200"/>
    <d v="2018-11-27T06:00: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280400"/>
    <d v="2012-05-07T05:00: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4533600"/>
    <d v="2011-12-28T06:00: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8366800"/>
    <d v="2017-07-09T05:00: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498712400"/>
    <d v="2017-07-29T05:00: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1480400"/>
    <d v="2010-05-07T05:00: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667600"/>
    <d v="2011-09-24T05:00: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027600"/>
    <d v="2018-04-24T05:00: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059600"/>
    <d v="2015-08-03T05:00: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1944800"/>
    <d v="2013-03-06T06:00: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0584400"/>
    <d v="2014-10-15T05:00: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7404000"/>
    <d v="2011-02-18T06:00: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2012000"/>
    <d v="2014-03-10T05:00: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69733200"/>
    <d v="2019-11-02T05:00: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29643600"/>
    <d v="2018-07-09T05:00: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399006800"/>
    <d v="2014-05-22T05:00: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5359200"/>
    <d v="2013-12-11T06:00: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0572000"/>
    <d v="2016-12-15T06:00: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8623200"/>
    <d v="2014-12-27T06:00: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736400"/>
    <d v="2019-04-21T05:00: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120400"/>
    <d v="2015-09-16T05:00: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2376800"/>
    <d v="2013-04-03T05:00: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8408400"/>
    <d v="2016-11-13T06:00: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8798800"/>
    <d v="2017-07-10T05:00: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5416400"/>
    <d v="2012-05-24T05:00: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4328400"/>
    <d v="2017-09-18T05:00: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5822800"/>
    <d v="2010-10-19T05:00: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483600"/>
    <d v="2011-07-26T05:00: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1356000"/>
    <d v="2010-12-24T06:00: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810400"/>
    <d v="2012-12-20T06:00: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3663200"/>
    <d v="2018-01-04T06:00: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5915600"/>
    <d v="2013-04-16T05:00: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1852000"/>
    <d v="2019-03-23T05:00: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0098000"/>
    <d v="2018-11-13T06:00: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0440400"/>
    <d v="2017-08-19T05:00: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392400"/>
    <d v="2010-07-07T05:00: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0572000"/>
    <d v="2017-01-11T06:00: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2331600"/>
    <d v="2013-11-26T06:00: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6754000"/>
    <d v="2011-10-16T05:00: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d v="2018-02-10T06:00: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421200"/>
    <d v="2016-10-16T05:00: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69752400"/>
    <d v="2010-05-11T05:00: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19746400"/>
    <d v="2015-01-22T06:00: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330000"/>
    <d v="2010-08-12T05:00: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398661200"/>
    <d v="2014-05-18T05:00: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59525600"/>
    <d v="2013-03-09T06:00: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469600"/>
    <d v="2014-01-04T06:00: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8328800"/>
    <d v="2018-02-25T06:00: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032800"/>
    <d v="2018-02-05T06:00: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68594000"/>
    <d v="2013-06-07T05:00: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258400"/>
    <d v="2015-11-30T06:00: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5218000"/>
    <d v="2019-04-30T05:00: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1925200"/>
    <d v="2015-05-20T05:00: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1522400"/>
    <d v="2016-12-19T06:00: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d v="2012-05-02T05:00: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2280400"/>
    <d v="2019-05-04T05:00: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29989200"/>
    <d v="2018-06-27T05:00: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09600"/>
    <d v="2014-12-17T06:00: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136400"/>
    <d v="2013-06-29T05:00: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3877200"/>
    <d v="2018-08-16T05:00: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09064400"/>
    <d v="2011-07-23T05:00: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5877200"/>
    <d v="2015-03-21T05:00: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304400"/>
    <d v="2017-07-31T05:00: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8287200"/>
    <d v="2010-03-20T05:00: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2139600"/>
    <d v="2014-11-12T06:00: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0063200"/>
    <d v="2012-03-06T06:00: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130400"/>
    <d v="2019-12-19T06:00: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07128400"/>
    <d v="2014-09-22T05:00: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0142800"/>
    <d v="2019-07-21T05:00: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0575200"/>
    <d v="2018-03-24T05:00: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2664400"/>
    <d v="2017-05-23T05:00: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4479200"/>
    <d v="2016-02-20T06:00: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1934800"/>
    <d v="2010-08-21T05:00: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3970400"/>
    <d v="2019-11-24T06:00: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2654800"/>
    <d v="2013-07-27T05:00: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5886800"/>
    <d v="2010-07-12T05:00: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1784400"/>
    <d v="2019-07-12T05:00: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392400"/>
    <d v="2012-03-23T05:00: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376400"/>
    <d v="2014-06-14T05:00: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5342800"/>
    <d v="2017-06-07T05:00: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d v="2016-12-20T06:00: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092000"/>
    <d v="2015-01-03T06:00: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018000"/>
    <d v="2016-03-20T05:00: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7384400"/>
    <d v="2013-05-29T05:00: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064400"/>
    <d v="2013-03-14T05:00: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3365200"/>
    <d v="2012-08-25T05:00: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5726800"/>
    <d v="2015-07-21T05:00: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1925200"/>
    <d v="2015-05-19T05:00: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2722400"/>
    <d v="2013-04-19T05:00: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1416800"/>
    <d v="2017-12-10T06:00: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5483600"/>
    <d v="2013-05-28T05:00: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2840400"/>
    <d v="2018-08-19T05:00: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6194000"/>
    <d v="2012-05-15T05:00: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7742800"/>
    <d v="2018-06-24T05:00: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030800"/>
    <d v="2019-08-04T05:00: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536400"/>
    <d v="2014-07-06T05:00: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008400"/>
    <d v="2010-09-11T05:00: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309600"/>
    <d v="2013-12-11T06:00: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620000"/>
    <d v="2011-12-25T06:00: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1070800"/>
    <d v="2010-09-13T05:00: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3960400"/>
    <d v="2017-05-10T05:00: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365600"/>
    <d v="2018-02-25T06:00: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0696800"/>
    <d v="2015-01-22T06:00: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650000"/>
    <d v="2019-04-22T05:00: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1928400"/>
    <d v="2016-08-29T05:00: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1291600"/>
    <d v="2012-07-15T05:00: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7682400"/>
    <d v="2010-03-09T06:00: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2258000"/>
    <d v="2010-05-09T05:00: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492000"/>
    <d v="2010-11-27T06:00: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1109600"/>
    <d v="2016-02-01T06:00: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4652000"/>
    <d v="2016-03-12T06:00: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5186400"/>
    <d v="2014-01-07T06:00: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399698000"/>
    <d v="2014-06-07T05:00: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3230800"/>
    <d v="2010-09-14T05:00: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4149600"/>
    <d v="2014-01-06T06:00: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860000"/>
    <d v="2018-01-26T06:00: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4642000"/>
    <d v="2013-08-29T05:00: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482000"/>
    <d v="2018-08-18T05:00: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434000"/>
    <d v="2018-06-10T05:00: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2626000"/>
    <d v="2010-09-19T05:00: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5605200"/>
    <d v="2018-09-22T05:00: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79826000"/>
    <d v="2013-10-08T05:00: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1957200"/>
    <d v="2019-07-07T05:00: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5496400"/>
    <d v="2018-05-27T05:00: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3912400"/>
    <d v="2015-07-06T05:00: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3442400"/>
    <d v="2016-02-21T06:00: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78875600"/>
    <d v="2013-09-26T05:00: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2232800"/>
    <d v="2016-01-21T06:00: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7253600"/>
    <d v="2020-01-14T06:00: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160400"/>
    <d v="2018-09-20T05:00: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2165600"/>
    <d v="2015-02-06T06:00: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59486800"/>
    <d v="2016-04-14T05:00: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69717200"/>
    <d v="2013-06-06T05:00: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0495200"/>
    <d v="2012-03-21T05:00: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19055200"/>
    <d v="2015-01-29T06:00: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140000"/>
    <d v="2016-11-28T06:00: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3948000"/>
    <d v="2011-01-03T06:00: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127200"/>
    <d v="2016-12-25T06:00: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6414800"/>
    <d v="2014-05-03T05:00: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285200"/>
    <d v="2011-09-13T05:00: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3762000"/>
    <d v="2015-10-05T05:00: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56293600"/>
    <d v="2016-04-07T05:00: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114000"/>
    <d v="2016-08-09T05:00: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1596000"/>
    <d v="2011-12-28T06:00: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8827600"/>
    <d v="2011-10-19T05:00: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366800"/>
    <d v="2019-03-14T05:00: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2088800"/>
    <d v="2018-12-03T06:00: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6395600"/>
    <d v="2015-03-23T05:00: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1336800"/>
    <d v="2011-12-05T06:00: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6293600"/>
    <d v="2016-03-18T05:00: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4968400"/>
    <d v="2014-07-12T05:00: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79170000"/>
    <d v="2010-08-29T05:00: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4725600"/>
    <d v="2011-01-23T06:00: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055200"/>
    <d v="2014-12-26T06:00: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4690000"/>
    <d v="2015-08-05T05:00: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3416400"/>
    <d v="2015-10-14T05:00: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006800"/>
    <d v="2014-05-04T05:00: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5698400"/>
    <d v="2019-12-17T06:00: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562000"/>
    <d v="2014-05-23T05:00: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09512400"/>
    <d v="2017-11-18T06:00: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299823200"/>
    <d v="2011-04-06T05:00: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719200"/>
    <d v="2011-12-04T06:00: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2693200"/>
    <d v="2011-08-19T05:00: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3394400"/>
    <d v="2014-03-06T06:00: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4053200"/>
    <d v="2011-05-14T05:00: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3912400"/>
    <d v="2015-06-15T05:00: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29717600"/>
    <d v="2012-03-08T06:00: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5330000"/>
    <d v="2012-05-09T05:00: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8888400"/>
    <d v="2010-03-28T05:00: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89973600"/>
    <d v="2010-12-06T06:00: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47877600"/>
    <d v="2019-03-12T05:00: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69493200"/>
    <d v="2010-04-25T05:00: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072400"/>
    <d v="2015-07-12T05:00: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19141600"/>
    <d v="2015-01-01T06:00: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083600"/>
    <d v="2010-07-24T05:00: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1426000"/>
    <d v="2014-06-08T05:00: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5810000"/>
    <d v="2014-04-08T05:00: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003600"/>
    <d v="2016-06-30T05:00: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68715600"/>
    <d v="2010-04-06T05:00: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157600"/>
    <d v="2016-03-12T06:00: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3970400"/>
    <d v="2019-12-05T06:00: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6578000"/>
    <d v="2010-07-14T05:00: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3720800"/>
    <d v="2015-02-20T06:00: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5160400"/>
    <d v="2013-08-11T05:00: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1426000"/>
    <d v="2014-06-16T05:00: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3480400"/>
    <d v="2015-06-16T05:00: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5563600"/>
    <d v="2019-05-15T05:00: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5676000"/>
    <d v="2011-02-12T06:00: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3848400"/>
    <d v="2015-11-13T06:00: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7330400"/>
    <d v="2016-03-18T05:00: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550800"/>
    <d v="2014-03-25T05:00: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1852000"/>
    <d v="2019-03-10T06:00: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7618400"/>
    <d v="2019-02-02T06:00: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5637600"/>
    <d v="2012-12-30T06:00: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4728400"/>
    <d v="2013-08-06T05:00: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7810000"/>
    <d v="2010-11-15T06:00: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3723600"/>
    <d v="2017-09-04T05:00: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4114400"/>
    <d v="2017-01-29T06:00: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1906000"/>
    <d v="2016-05-09T05:00: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653200"/>
    <d v="2013-09-21T05:00: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1858000"/>
    <d v="2014-06-14T05:00: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7470800"/>
    <d v="2013-05-23T05:00: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658000"/>
    <d v="2011-05-07T05:00: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7954000"/>
    <d v="2016-07-12T05:00: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3742800"/>
    <d v="2016-09-18T05:00: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3768400"/>
    <d v="2018-05-11T05:00: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022800"/>
    <d v="2015-07-21T05:00: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165600"/>
    <d v="2015-01-31T06:00: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0104800"/>
    <d v="2020-02-10T06:00: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5650000"/>
    <d v="2010-10-07T05:00: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6664400"/>
    <d v="2010-07-10T05:00: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168400"/>
    <d v="2010-10-07T05:00: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781200"/>
    <d v="2016-07-08T05:00: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6686800"/>
    <d v="2019-05-12T05:00: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576400"/>
    <d v="2019-03-30T05:00: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4904400"/>
    <d v="2014-11-20T06:00: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6876000"/>
    <d v="2015-11-11T06:00: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0418000"/>
    <d v="2017-04-08T05:00: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0389600"/>
    <d v="2013-03-13T05:00: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26866400"/>
    <d v="2012-03-03T06:00: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103200"/>
    <d v="2016-11-22T06:00: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0206800"/>
    <d v="2010-08-08T05:00: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d v="2018-07-28T05:00: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096800"/>
    <d v="2016-01-21T06:00: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7570400"/>
    <d v="2017-03-20T05:00: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026400"/>
    <d v="2018-12-26T06:00: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8348000"/>
    <d v="2017-03-19T05:00: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5112800"/>
    <d v="2019-01-03T06:00: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7938000"/>
    <d v="2018-10-17T05:00: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3150800"/>
    <d v="2013-03-24T05:00: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3250000"/>
    <d v="2018-05-03T05:00: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499317200"/>
    <d v="2017-07-24T05:00: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7550800"/>
    <d v="2010-10-31T05:00: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4795600"/>
    <d v="2014-08-04T05:00: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3048800"/>
    <d v="2014-03-09T06:00: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0373200"/>
    <d v="2016-09-17T05:00: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091600"/>
    <d v="2016-04-10T05:00: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392400"/>
    <d v="2015-08-29T05:00: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8434400"/>
    <d v="2017-03-15T05:00: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440800"/>
    <d v="2018-01-02T06:00: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4354400"/>
    <d v="2018-01-12T06:00: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0910800"/>
    <d v="2015-09-22T05:00: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08000"/>
    <d v="2011-01-28T06:00: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133200"/>
    <d v="2015-08-30T05:00: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2910800"/>
    <d v="2012-04-27T05:00: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335200"/>
    <d v="2018-12-13T06:00: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6427600"/>
    <d v="2010-10-30T05:00: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29717600"/>
    <d v="2012-03-01T06:00: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0187600"/>
    <d v="2011-07-23T05:00: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7838800"/>
    <d v="2013-09-05T05:00: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0325200"/>
    <d v="2014-09-19T05:00: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3797200"/>
    <d v="2012-08-13T05:00: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8453200"/>
    <d v="2017-07-05T05:00: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6380000"/>
    <d v="2016-03-08T06:00: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552400"/>
    <d v="2010-08-04T05:00: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1608400"/>
    <d v="2018-03-31T05:00: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0696400"/>
    <d v="2016-05-06T05:00: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3730000"/>
    <d v="2011-10-05T05:00: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178000"/>
    <d v="2019-09-18T05:00: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8635600"/>
    <d v="2012-10-05T05:00: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68126800"/>
    <d v="2016-08-29T05:00: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7877600"/>
    <d v="2019-01-21T06:00: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374800"/>
    <d v="2019-10-23T05:00: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303200"/>
    <d v="2019-12-16T06:00: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447200"/>
    <d v="2011-12-27T06:00: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6741600"/>
    <d v="2013-12-20T06:00: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074000"/>
    <d v="2018-09-18T05:00: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7787600"/>
    <d v="2010-07-19T05:00: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0306000"/>
    <d v="2015-09-16T05:00: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2126800"/>
    <d v="2018-04-07T05:00: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298400"/>
    <d v="2017-03-15T05:00: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7100000"/>
    <d v="2019-01-26T06:00: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3022800"/>
    <d v="2013-11-10T06:00: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373600"/>
    <d v="2011-12-03T06:00: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49240400"/>
    <d v="2012-10-20T05:00: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2648400"/>
    <d v="2019-07-27T05:00: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8216400"/>
    <d v="2017-11-03T05:00: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1762400"/>
    <d v="2018-01-03T06:00: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7480800"/>
    <d v="2015-11-30T06:00: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06000"/>
    <d v="2015-04-21T05:00: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472400"/>
    <d v="2018-04-02T05:00: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2114400"/>
    <d v="2011-12-08T06:00: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438800"/>
    <d v="2019-06-26T05:00: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4399200"/>
    <d v="2010-02-09T06:00: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202000"/>
    <d v="2011-04-03T05:00: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469200"/>
    <d v="2013-07-27T05:00: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4984400"/>
    <d v="2012-05-08T05:00: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7608400"/>
    <d v="2016-07-19T05:00: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6741600"/>
    <d v="2013-12-15T06:00: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6754400"/>
    <d v="2019-01-14T06:00: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4248800"/>
    <d v="2019-01-13T06:00: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5429200"/>
    <d v="2017-06-01T05:00: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4811600"/>
    <d v="2012-04-26T05:00: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1544400"/>
    <d v="2018-07-21T05:00: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615200"/>
    <d v="2016-01-26T06:00: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67954000"/>
    <d v="2016-08-18T05:00: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1842000"/>
    <d v="2016-09-03T05:00: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424400"/>
    <d v="2014-08-20T05:00: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157200"/>
    <d v="2010-08-12T05:00: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3432400"/>
    <d v="2013-08-07T05:00: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3989200"/>
    <d v="2011-09-12T05:00: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1445200"/>
    <d v="2013-07-13T05:00: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8267600"/>
    <d v="2012-06-09T05:00: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19192800"/>
    <d v="2018-03-07T06:00: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2818000"/>
    <d v="2018-04-10T05:00: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09948000"/>
    <d v="2017-12-03T06:00: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6898400"/>
    <d v="2016-03-23T05:00: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3954000"/>
    <d v="2014-10-24T05:00: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031200"/>
    <d v="2014-11-17T06:00: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7982800"/>
    <d v="2010-10-31T05:00: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47964000"/>
    <d v="2019-03-19T05:00: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4152400"/>
    <d v="2016-06-05T05:00: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59957600"/>
    <d v="2013-02-06T06:00: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357200"/>
    <d v="2015-05-29T05:00: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786000"/>
    <d v="2017-07-24T05:00: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0158800"/>
    <d v="2017-04-14T05:00: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6178000"/>
    <d v="2014-08-06T05:00: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5583200"/>
    <d v="2017-02-09T06:00: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314000"/>
    <d v="2016-04-06T05:00: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412000"/>
    <d v="2015-02-24T06:00: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8844000"/>
    <d v="2016-11-23T06:00: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6117600"/>
    <d v="2014-12-08T06:00: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0946000"/>
    <d v="2012-06-30T05:00: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101600"/>
    <d v="2017-02-06T06:00: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590800"/>
    <d v="2010-05-24T05:00: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3880800"/>
    <d v="2010-03-02T06:00: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403600"/>
    <d v="2015-10-27T05:00: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3877200"/>
    <d v="2018-08-12T05:00: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5195600"/>
    <d v="2010-06-26T05:00: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136400"/>
    <d v="2011-10-14T05:00: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3403600"/>
    <d v="2010-09-13T05:00: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7423200"/>
    <d v="2010-03-26T05:00: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2744400"/>
    <d v="2014-10-20T05:00: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77960400"/>
    <d v="2010-07-26T05:00: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8190800"/>
    <d v="2016-04-01T05:00: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0984400"/>
    <d v="2010-08-23T05:00: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4590800"/>
    <d v="2010-06-07T05:00: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1400400"/>
    <d v="2012-12-20T06:00: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4354400"/>
    <d v="2018-01-08T06:00: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1733600"/>
    <d v="2015-01-26T06:00: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176400"/>
    <d v="2011-05-16T05:00: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126800"/>
    <d v="2014-11-02T05:00: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17810400"/>
    <d v="2018-03-07T06:00: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4635600"/>
    <d v="2019-08-30T05:00: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0699600"/>
    <d v="2017-07-27T05:00: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4082400"/>
    <d v="2012-12-09T06:00: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6453200"/>
    <d v="2012-06-12T05:00: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262800"/>
    <d v="2011-05-21T05:00: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2232400"/>
    <d v="2017-05-10T05:00: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333200"/>
    <d v="2018-09-20T05:00: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4107600"/>
    <d v="2015-11-20T06:00: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6741600"/>
    <d v="2013-12-26T06:00: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6542800"/>
    <d v="2013-09-10T05:00: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7451600"/>
    <d v="2014-04-21T05:00: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48482400"/>
    <d v="2019-02-22T06:00: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49692000"/>
    <d v="2019-02-13T06:00: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059600"/>
    <d v="2017-04-23T05:00: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3979600"/>
    <d v="2016-07-03T05:00: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5253600"/>
    <d v="2014-11-16T06:00: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2216400"/>
    <d v="2019-07-22T05:00: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6754000"/>
    <d v="2011-10-22T05:00: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211600"/>
    <d v="2011-08-18T05:00: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39528400"/>
    <d v="2015-08-23T05:00: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69163600"/>
    <d v="2016-08-10T05:00: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88501200"/>
    <d v="2010-12-21T06:00: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298959200"/>
    <d v="2011-03-29T05:00: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260000"/>
    <d v="2013-12-24T06:00: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7244000"/>
    <d v="2016-03-17T05:00: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6341200"/>
    <d v="2019-05-31T05:00: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126800"/>
    <d v="2018-04-03T05:00: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5954000"/>
    <d v="2011-05-30T05:00: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0709200"/>
    <d v="2012-11-10T06:00: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1166800"/>
    <d v="2014-07-03T05:00: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127200"/>
    <d v="2010-02-20T06:00: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1436000"/>
    <d v="2016-12-27T06:00: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2222800"/>
    <d v="2013-07-24T05:00: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136400"/>
    <d v="2013-06-29T05:00: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3922400"/>
    <d v="2018-01-03T06:00: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7976400"/>
    <d v="2016-11-04T05:00: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7474000"/>
    <d v="2014-08-15T05:00: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6149600"/>
    <d v="2019-01-22T06:00: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38440400"/>
    <d v="2012-06-28T05:00: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133600"/>
    <d v="2016-02-03T06:00: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085200"/>
    <d v="2015-06-16T05:00: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7772000"/>
    <d v="2020-01-22T06:00: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216400"/>
    <d v="2019-07-06T05:00: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48568800"/>
    <d v="2019-03-02T06:00: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4872800"/>
    <d v="2018-01-22T06:00: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16031200"/>
    <d v="2015-01-05T06:00: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0927200"/>
    <d v="2012-03-29T05:00: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1115600"/>
    <d v="2019-11-28T06:00: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3461200"/>
    <d v="2016-06-03T05:00: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4920400"/>
    <d v="2012-08-15T05:00: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1848800"/>
    <d v="2017-12-08T06:00: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319200"/>
    <d v="2016-01-11T06:00: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3854800"/>
    <d v="2018-04-21T05:00: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043600"/>
    <d v="2012-09-06T05:00: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325200"/>
    <d v="2016-05-29T05:00: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1935200"/>
    <d v="2017-12-25T06:00: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012000"/>
    <d v="2014-02-12T06:00: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6946000"/>
    <d v="2019-06-01T05:00: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8050400"/>
    <d v="2019-02-03T06:00: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3736800"/>
    <d v="2012-12-09T06:00: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2840400"/>
    <d v="2018-08-11T05:00: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8261600"/>
    <d v="2017-03-13T05:00: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3567200"/>
    <d v="2014-03-17T05:00: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0325200"/>
    <d v="2014-10-05T05:00: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6923600"/>
    <d v="2010-07-21T05:00: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0958800"/>
    <d v="2017-08-06T05:00: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2220000"/>
    <d v="2011-01-10T06:00: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4398800"/>
    <d v="2011-05-15T05:00: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5432400"/>
    <d v="2018-09-22T05:00: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3826000"/>
    <d v="2015-06-24T05:00: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14959200"/>
    <d v="2018-03-03T06:00: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2738000"/>
    <d v="2012-04-29T05:00: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5490000"/>
    <d v="2015-11-25T06:00: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7663200"/>
    <d v="2011-02-25T06:00: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1963600"/>
    <d v="2013-06-29T05:00: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103200"/>
    <d v="2015-03-06T06:00: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5349600"/>
    <d v="2010-02-16T06:00: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1202000"/>
    <d v="2011-05-20T05:00: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024400"/>
    <d v="2018-10-06T05:00: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5032400"/>
    <d v="2014-05-01T05:00: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486800"/>
    <d v="2014-07-18T05:00: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5861600"/>
    <d v="2016-03-06T06:00: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038800"/>
    <d v="2018-06-18T05:00: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259600"/>
    <d v="2018-09-01T05:00: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212000"/>
    <d v="2012-01-25T06:00: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6360400"/>
    <d v="2018-06-21T05:00: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2149200"/>
    <d v="2018-08-26T05:00: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304800"/>
    <d v="2018-01-10T06:00: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6318800"/>
    <d v="2010-06-21T05:00: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8767200"/>
    <d v="2012-02-12T06:00: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1682400"/>
    <d v="2011-12-04T06:00: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5934800"/>
    <d v="2012-06-04T05:00: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0792400"/>
    <d v="2011-07-26T05:00: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546000"/>
    <d v="2011-06-25T05:00: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4056800"/>
    <d v="2019-12-15T06:00: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08373200"/>
    <d v="2011-07-19T05:00: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5243600"/>
    <d v="2012-05-11T05:00: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28421600"/>
    <d v="2012-02-28T06:00: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286800"/>
    <d v="2018-04-28T05:00: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2117600"/>
    <d v="2013-03-19T05:00: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0556000"/>
    <d v="2019-03-01T06:00: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147600"/>
    <d v="2010-03-29T05:00: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174800"/>
    <d v="2011-08-05T05:00: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4517200"/>
    <d v="2015-07-10T05:00: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1582800"/>
    <d v="2016-08-24T05:00: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0757200"/>
    <d v="2014-09-24T05:00: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830800"/>
    <d v="2011-05-09T05:00: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061200"/>
    <d v="2018-10-15T05:00: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1554000"/>
    <d v="2013-10-23T05:00: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7096400"/>
    <d v="2010-07-05T05:00: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0392400"/>
    <d v="2015-09-18T05:00: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09512400"/>
    <d v="2017-11-19T06:00: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5950800"/>
    <d v="2018-09-08T05:00: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160800"/>
    <d v="2014-01-13T06:00: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1998800"/>
    <d v="2010-05-31T05:00: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898400"/>
    <d v="2011-01-14T06:00: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59970000"/>
    <d v="2019-07-02T05:00: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09200"/>
    <d v="2016-07-27T05:00: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79068000"/>
    <d v="2020-02-08T06:00: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7743200"/>
    <d v="2017-03-03T06:00: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685200"/>
    <d v="2019-07-23T05:00: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6418000"/>
    <d v="2015-08-07T05:00: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1820000"/>
    <d v="2015-01-25T06:00: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4763600"/>
    <d v="2010-06-30T05:00: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179600"/>
    <d v="2014-05-06T05:00: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5800400"/>
    <d v="2010-07-14T05:00: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2798800"/>
    <d v="2010-09-13T05:00: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37109200"/>
    <d v="2015-09-02T05:00: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1886800"/>
    <d v="2017-04-30T05:00: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4600400"/>
    <d v="2014-03-19T05:00: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352400"/>
    <d v="2019-06-25T05:00: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2892000"/>
    <d v="2012-01-16T06:00: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4418000"/>
    <d v="2010-07-01T05:00: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344400"/>
    <d v="2015-06-19T05:00: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3518800"/>
    <d v="2013-08-10T05:00: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7637600"/>
    <d v="2018-02-12T06:00: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619600"/>
    <d v="2011-07-17T05:00: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427600"/>
    <d v="2019-04-30T05:00: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476000"/>
    <d v="2019-12-22T06:00: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1122000"/>
    <d v="2013-10-25T05:00: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02800"/>
    <d v="2014-09-20T05:00: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1803600"/>
    <d v="2018-08-19T05:00: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4133600"/>
    <d v="2016-03-12T06:00: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6194000"/>
    <d v="2012-05-20T05:00: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326800"/>
    <d v="2012-10-08T05:00: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566800"/>
    <d v="2013-09-22T05:00: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4651600"/>
    <d v="2017-06-18T05:00: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3880400"/>
    <d v="2011-05-04T05:00: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5934800"/>
    <d v="2012-05-13T05:00: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28088400"/>
    <d v="2018-07-01T05:00: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06400"/>
    <d v="2015-01-23T06:00: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005200"/>
    <d v="2019-09-11T05:00: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6821200"/>
    <d v="2012-09-18T05:00: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7637200"/>
    <d v="2019-05-25T05:00: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5592400"/>
    <d v="2013-08-16T05:00: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3982800"/>
    <d v="2017-09-07T05:00: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8882400"/>
    <d v="2014-12-27T06:00: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09237200"/>
    <d v="2011-07-22T05:00: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3365200"/>
    <d v="2012-08-07T05:00: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07957200"/>
    <d v="2017-11-15T06:00: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49519200"/>
    <d v="2019-02-27T06:00: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29026400"/>
    <d v="2012-02-26T06:00: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4335200"/>
    <d v="2018-12-18T06:00: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083600"/>
    <d v="2010-07-15T05:00: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2498000"/>
    <d v="2019-11-11T06:00: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6056400"/>
    <d v="2017-10-04T05:00: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029200"/>
    <d v="2016-05-16T05:00: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2069200"/>
    <d v="2012-08-10T05:00: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8296800"/>
    <d v="2014-01-07T06:00: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3787600"/>
    <d v="2017-05-17T05:00: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4844000"/>
    <d v="2015-03-04T06:00: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3931600"/>
    <d v="2014-06-30T05:00: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514000"/>
    <d v="2014-03-14T05:00: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5397200"/>
    <d v="2013-04-21T05:00: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120800"/>
    <d v="2016-02-28T06:00: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7714000"/>
    <d v="2015-07-31T05:00: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3771600"/>
    <d v="2019-07-25T05:00: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8517600"/>
    <d v="2015-12-05T06:00: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28779600"/>
    <d v="2018-07-18T05:00: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4744400"/>
    <d v="2011-05-24T05:00: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4341600"/>
    <d v="2012-12-23T06:00: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4552800"/>
    <d v="2011-02-13T06:00: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5935200"/>
    <d v="2011-01-28T06:00: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1534800"/>
    <d v="2014-10-29T05:00: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6706400"/>
    <d v="2017-03-01T06:00: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3602000"/>
    <d v="2012-04-20T05:00: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200400"/>
    <d v="2011-06-18T05:00: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1707600"/>
    <d v="2014-10-03T05:00: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8364000"/>
    <d v="2014-12-22T06:00: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29333200"/>
    <d v="2015-05-07T05:00: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390800"/>
    <d v="2019-04-21T05:00: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732000"/>
    <d v="2016-12-27T06:00: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0718800"/>
    <d v="2016-08-23T05:00: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0591200"/>
    <d v="2016-01-25T06:00: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48290000"/>
    <d v="2012-10-16T05:00: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823200"/>
    <d v="2012-11-27T06:00: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0764000"/>
    <d v="2015-12-26T06:00: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372000"/>
    <d v="2012-02-19T06:00: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7096400"/>
    <d v="2010-07-13T05:00: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77701200"/>
    <d v="2010-07-26T05:00: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4911200"/>
    <d v="2016-03-16T05:00: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7922400"/>
    <d v="2011-02-21T06:00: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4408800"/>
    <d v="2013-12-05T06:00: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304800"/>
    <d v="2011-03-11T06:00: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320400"/>
    <d v="2015-05-16T05:00: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4399200"/>
    <d v="2010-03-06T06:00: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502800"/>
    <d v="2017-06-17T05:00: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3688400"/>
    <d v="2012-05-13T05:00: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3861600"/>
    <d v="2011-01-16T06:00: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6994400"/>
    <d v="2019-12-29T06:00: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4917200"/>
    <d v="2011-05-10T05:00: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208400"/>
    <d v="2013-10-14T05:00: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1685200"/>
    <d v="2014-06-11T05:00: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1960800"/>
    <d v="2010-12-12T06:00: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853200"/>
    <d v="2013-05-19T05:00: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48776800"/>
    <d v="2016-01-07T06:00: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194400"/>
    <d v="2011-02-03T06:00: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17983200"/>
    <d v="2018-03-11T06:00: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78930400"/>
    <d v="2016-12-04T06:00: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395600"/>
    <d v="2015-03-21T05:00: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181200"/>
    <d v="2015-11-04T06:00: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4181600"/>
    <d v="2018-01-27T06:00: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051600"/>
    <d v="2011-07-21T05:00: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4894800"/>
    <d v="2019-08-19T05:00: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67918800"/>
    <d v="2019-10-04T05:00: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6309600"/>
    <d v="2014-01-01T06:00: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1979600"/>
    <d v="2011-04-19T05:00: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3269200"/>
    <d v="2017-05-11T05:00: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78930400"/>
    <d v="2016-12-03T06:00: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390800"/>
    <d v="2019-04-21T05:00: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6984800"/>
    <d v="2016-03-25T05:00: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621200"/>
    <d v="2014-09-29T05:00: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5669200"/>
    <d v="2018-05-21T05:00: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0936800"/>
    <d v="2016-01-10T06:00: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3522000"/>
    <d v="2014-10-23T05:00: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1307600"/>
    <d v="2018-12-03T06:00: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7106400"/>
    <d v="2013-02-01T06:00: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197600"/>
    <d v="2014-01-25T06:00: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5868000"/>
    <d v="2010-02-25T06:00: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176400"/>
    <d v="2016-07-06T05:00: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3F3861-A320-684E-A923-C8AF2575DA8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/>
    <pivotField showAll="0"/>
    <pivotField numFmtId="43" showAll="0"/>
    <pivotField numFmtId="43" showAll="0"/>
    <pivotField showAll="0"/>
    <pivotField axis="axisCol" dataField="1" showAll="0" countSubtotal="1">
      <items count="5">
        <item x="3"/>
        <item x="0"/>
        <item x="2"/>
        <item x="1"/>
        <item t="coun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9C2F2-008D-224E-831A-02CE2A6143C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/>
    <pivotField showAll="0"/>
    <pivotField numFmtId="43" showAll="0"/>
    <pivotField numFmtId="43"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ADF151-7F41-4740-B539-723E2010E994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numFmtId="43" showAll="0"/>
    <pivotField numFmtId="43"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1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1" count="1" selected="0">
            <x v="2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1" count="1" selected="0">
            <x v="2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1" count="1" selected="0">
            <x v="8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1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9114-F55E-7746-89F8-2E29964E7814}">
  <dimension ref="A1:F14"/>
  <sheetViews>
    <sheetView workbookViewId="0">
      <selection activeCell="B18" sqref="B1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5.6640625" bestFit="1" customWidth="1"/>
    <col min="8" max="8" width="12.6640625" bestFit="1" customWidth="1"/>
    <col min="9" max="9" width="15.6640625" bestFit="1" customWidth="1"/>
    <col min="10" max="10" width="17.5" bestFit="1" customWidth="1"/>
    <col min="11" max="11" width="20.5" bestFit="1" customWidth="1"/>
    <col min="12" max="33" width="8" bestFit="1" customWidth="1"/>
    <col min="34" max="399" width="9.5" bestFit="1" customWidth="1"/>
    <col min="400" max="781" width="10.5" bestFit="1" customWidth="1"/>
    <col min="782" max="965" width="11.5" bestFit="1" customWidth="1"/>
    <col min="966" max="966" width="12.1640625" bestFit="1" customWidth="1"/>
  </cols>
  <sheetData>
    <row r="1" spans="1:6" x14ac:dyDescent="0.2">
      <c r="A1" s="6" t="s">
        <v>6</v>
      </c>
      <c r="B1" t="s">
        <v>2036</v>
      </c>
    </row>
    <row r="3" spans="1:6" x14ac:dyDescent="0.2">
      <c r="A3" s="6" t="s">
        <v>2035</v>
      </c>
      <c r="B3" s="6" t="s">
        <v>2046</v>
      </c>
    </row>
    <row r="4" spans="1:6" x14ac:dyDescent="0.2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2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2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2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2" t="s">
        <v>2040</v>
      </c>
      <c r="E8">
        <v>4</v>
      </c>
      <c r="F8">
        <v>4</v>
      </c>
    </row>
    <row r="9" spans="1:6" x14ac:dyDescent="0.2">
      <c r="A9" s="2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2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2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2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2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2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B234-A6AE-F148-BA45-AF3C7B30A041}">
  <dimension ref="A1:F30"/>
  <sheetViews>
    <sheetView workbookViewId="0">
      <selection activeCell="A12" sqref="A1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2036</v>
      </c>
    </row>
    <row r="2" spans="1:6" x14ac:dyDescent="0.2">
      <c r="A2" s="6" t="s">
        <v>2031</v>
      </c>
      <c r="B2" t="s">
        <v>2036</v>
      </c>
    </row>
    <row r="4" spans="1:6" x14ac:dyDescent="0.2">
      <c r="A4" s="6" t="s">
        <v>2035</v>
      </c>
      <c r="B4" s="6" t="s">
        <v>2046</v>
      </c>
    </row>
    <row r="5" spans="1:6" x14ac:dyDescent="0.2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2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2" t="s">
        <v>2048</v>
      </c>
      <c r="E7">
        <v>4</v>
      </c>
      <c r="F7">
        <v>4</v>
      </c>
    </row>
    <row r="8" spans="1:6" x14ac:dyDescent="0.2">
      <c r="A8" s="2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2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2" t="s">
        <v>2051</v>
      </c>
      <c r="C10">
        <v>8</v>
      </c>
      <c r="E10">
        <v>10</v>
      </c>
      <c r="F10">
        <v>18</v>
      </c>
    </row>
    <row r="11" spans="1:6" x14ac:dyDescent="0.2">
      <c r="A11" s="2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2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2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2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2" t="s">
        <v>2056</v>
      </c>
      <c r="C15">
        <v>3</v>
      </c>
      <c r="E15">
        <v>4</v>
      </c>
      <c r="F15">
        <v>7</v>
      </c>
    </row>
    <row r="16" spans="1:6" x14ac:dyDescent="0.2">
      <c r="A16" s="2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2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2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2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2" t="s">
        <v>2061</v>
      </c>
      <c r="C20">
        <v>4</v>
      </c>
      <c r="E20">
        <v>4</v>
      </c>
      <c r="F20">
        <v>8</v>
      </c>
    </row>
    <row r="21" spans="1:6" x14ac:dyDescent="0.2">
      <c r="A21" s="2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2" t="s">
        <v>2063</v>
      </c>
      <c r="C22">
        <v>9</v>
      </c>
      <c r="E22">
        <v>5</v>
      </c>
      <c r="F22">
        <v>14</v>
      </c>
    </row>
    <row r="23" spans="1:6" x14ac:dyDescent="0.2">
      <c r="A23" s="2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2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2" t="s">
        <v>2066</v>
      </c>
      <c r="C25">
        <v>7</v>
      </c>
      <c r="E25">
        <v>14</v>
      </c>
      <c r="F25">
        <v>21</v>
      </c>
    </row>
    <row r="26" spans="1:6" x14ac:dyDescent="0.2">
      <c r="A26" s="2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2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2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2" t="s">
        <v>2070</v>
      </c>
      <c r="E29">
        <v>3</v>
      </c>
      <c r="F29">
        <v>3</v>
      </c>
    </row>
    <row r="30" spans="1:6" x14ac:dyDescent="0.2">
      <c r="A30" s="2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6170-8DB1-6C4F-B4BC-1CF89DB48D98}">
  <dimension ref="A1:S18"/>
  <sheetViews>
    <sheetView workbookViewId="0">
      <selection activeCell="E30" sqref="E3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19" x14ac:dyDescent="0.2">
      <c r="A1" s="6" t="s">
        <v>2031</v>
      </c>
      <c r="B1" t="s">
        <v>2036</v>
      </c>
    </row>
    <row r="2" spans="1:19" x14ac:dyDescent="0.2">
      <c r="A2" s="6" t="s">
        <v>2085</v>
      </c>
      <c r="B2" t="s">
        <v>2036</v>
      </c>
    </row>
    <row r="4" spans="1:19" x14ac:dyDescent="0.2">
      <c r="A4" s="6" t="s">
        <v>2035</v>
      </c>
      <c r="B4" s="6" t="s">
        <v>2046</v>
      </c>
      <c r="S4" s="12"/>
    </row>
    <row r="5" spans="1:19" x14ac:dyDescent="0.2">
      <c r="A5" s="6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19" x14ac:dyDescent="0.2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19" x14ac:dyDescent="0.2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19" x14ac:dyDescent="0.2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19" x14ac:dyDescent="0.2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19" x14ac:dyDescent="0.2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19" x14ac:dyDescent="0.2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19" x14ac:dyDescent="0.2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19" x14ac:dyDescent="0.2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19" x14ac:dyDescent="0.2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19" x14ac:dyDescent="0.2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19" x14ac:dyDescent="0.2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8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120" zoomScaleNormal="120" workbookViewId="0">
      <selection activeCell="B21" sqref="B2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2" customWidth="1"/>
    <col min="4" max="5" width="11.5" bestFit="1" customWidth="1"/>
    <col min="6" max="6" width="13.83203125" bestFit="1" customWidth="1"/>
    <col min="8" max="8" width="22" customWidth="1"/>
    <col min="9" max="9" width="21" bestFit="1" customWidth="1"/>
    <col min="12" max="12" width="17.33203125" customWidth="1"/>
    <col min="13" max="13" width="11.1640625" bestFit="1" customWidth="1"/>
    <col min="14" max="14" width="18.1640625" customWidth="1"/>
    <col min="15" max="15" width="11.1640625" bestFit="1" customWidth="1"/>
    <col min="18" max="18" width="23.6640625" customWidth="1"/>
    <col min="19" max="19" width="19.33203125" bestFit="1" customWidth="1"/>
    <col min="20" max="20" width="16.6640625" customWidth="1"/>
  </cols>
  <sheetData>
    <row r="1" spans="1:20" s="1" customFormat="1" x14ac:dyDescent="0.2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2071</v>
      </c>
      <c r="M1" s="1" t="s">
        <v>8</v>
      </c>
      <c r="N1" s="1" t="s">
        <v>2072</v>
      </c>
      <c r="O1" s="1" t="s">
        <v>9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">
      <c r="A2">
        <v>0</v>
      </c>
      <c r="B2" t="s">
        <v>12</v>
      </c>
      <c r="C2" s="2" t="s">
        <v>13</v>
      </c>
      <c r="D2" s="3">
        <v>100</v>
      </c>
      <c r="E2" s="3">
        <v>0</v>
      </c>
      <c r="F2">
        <f>E2/D2*100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 s="7">
        <f>(((M2/60)/60)/24)+DATE(1970,1,1)</f>
        <v>42336.25</v>
      </c>
      <c r="M2">
        <v>1448690400</v>
      </c>
      <c r="N2" s="7">
        <f>(((O2/60)/60)/24)+DATE(1970,1,1)</f>
        <v>42353.25</v>
      </c>
      <c r="O2">
        <v>1450159200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">
      <c r="A3">
        <v>1</v>
      </c>
      <c r="B3" t="s">
        <v>18</v>
      </c>
      <c r="C3" s="2" t="s">
        <v>19</v>
      </c>
      <c r="D3" s="3">
        <v>1400</v>
      </c>
      <c r="E3" s="3">
        <v>14560</v>
      </c>
      <c r="F3" s="5">
        <f t="shared" ref="F3:F66" si="0">E3/D3*100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 s="7">
        <f t="shared" ref="L3:L66" si="1">(((M3/60)/60)/24)+DATE(1970,1,1)</f>
        <v>41870.208333333336</v>
      </c>
      <c r="M3">
        <v>1408424400</v>
      </c>
      <c r="N3" s="7">
        <f t="shared" ref="N3:N66" si="2">(((O3/60)/60)/24)+DATE(1970,1,1)</f>
        <v>41872.208333333336</v>
      </c>
      <c r="O3">
        <v>1408597200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x14ac:dyDescent="0.2">
      <c r="A4">
        <v>2</v>
      </c>
      <c r="B4" t="s">
        <v>24</v>
      </c>
      <c r="C4" s="2" t="s">
        <v>25</v>
      </c>
      <c r="D4" s="3">
        <v>108400</v>
      </c>
      <c r="E4" s="3">
        <v>142523</v>
      </c>
      <c r="F4" s="5">
        <f t="shared" si="0"/>
        <v>131.4787822878229</v>
      </c>
      <c r="G4" t="s">
        <v>20</v>
      </c>
      <c r="H4">
        <v>1425</v>
      </c>
      <c r="I4" s="4">
        <f>E4/H4</f>
        <v>100.01614035087719</v>
      </c>
      <c r="J4" t="s">
        <v>26</v>
      </c>
      <c r="K4" t="s">
        <v>27</v>
      </c>
      <c r="L4" s="7">
        <f t="shared" si="1"/>
        <v>41595.25</v>
      </c>
      <c r="M4">
        <v>1384668000</v>
      </c>
      <c r="N4" s="7">
        <f t="shared" si="2"/>
        <v>41597.25</v>
      </c>
      <c r="O4">
        <v>1384840800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x14ac:dyDescent="0.2">
      <c r="A5">
        <v>3</v>
      </c>
      <c r="B5" t="s">
        <v>29</v>
      </c>
      <c r="C5" s="2" t="s">
        <v>30</v>
      </c>
      <c r="D5" s="3">
        <v>4200</v>
      </c>
      <c r="E5" s="3">
        <v>2477</v>
      </c>
      <c r="F5" s="5">
        <f t="shared" si="0"/>
        <v>58.976190476190467</v>
      </c>
      <c r="G5" t="s">
        <v>14</v>
      </c>
      <c r="H5">
        <v>24</v>
      </c>
      <c r="I5" s="4">
        <f t="shared" ref="I5:I68" si="3">E5/H5</f>
        <v>103.20833333333333</v>
      </c>
      <c r="J5" t="s">
        <v>21</v>
      </c>
      <c r="K5" t="s">
        <v>22</v>
      </c>
      <c r="L5" s="7">
        <f t="shared" si="1"/>
        <v>43688.208333333328</v>
      </c>
      <c r="M5">
        <v>1565499600</v>
      </c>
      <c r="N5" s="7">
        <f t="shared" si="2"/>
        <v>43728.208333333328</v>
      </c>
      <c r="O5">
        <v>1568955600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">
      <c r="A6">
        <v>4</v>
      </c>
      <c r="B6" t="s">
        <v>31</v>
      </c>
      <c r="C6" s="2" t="s">
        <v>32</v>
      </c>
      <c r="D6" s="3">
        <v>7600</v>
      </c>
      <c r="E6" s="3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 s="7">
        <f t="shared" si="1"/>
        <v>43485.25</v>
      </c>
      <c r="M6">
        <v>1547964000</v>
      </c>
      <c r="N6" s="7">
        <f t="shared" si="2"/>
        <v>43489.25</v>
      </c>
      <c r="O6">
        <v>1548309600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">
      <c r="A7">
        <v>5</v>
      </c>
      <c r="B7" t="s">
        <v>34</v>
      </c>
      <c r="C7" s="2" t="s">
        <v>35</v>
      </c>
      <c r="D7" s="3">
        <v>7600</v>
      </c>
      <c r="E7" s="3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 s="7">
        <f t="shared" si="1"/>
        <v>41149.208333333336</v>
      </c>
      <c r="M7">
        <v>1346130000</v>
      </c>
      <c r="N7" s="7">
        <f t="shared" si="2"/>
        <v>41160.208333333336</v>
      </c>
      <c r="O7">
        <v>1347080400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">
      <c r="A8">
        <v>6</v>
      </c>
      <c r="B8" t="s">
        <v>38</v>
      </c>
      <c r="C8" s="2" t="s">
        <v>39</v>
      </c>
      <c r="D8" s="3">
        <v>5200</v>
      </c>
      <c r="E8" s="3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 s="7">
        <f t="shared" si="1"/>
        <v>42991.208333333328</v>
      </c>
      <c r="M8">
        <v>1505278800</v>
      </c>
      <c r="N8" s="7">
        <f t="shared" si="2"/>
        <v>42992.208333333328</v>
      </c>
      <c r="O8">
        <v>1505365200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">
      <c r="A9">
        <v>7</v>
      </c>
      <c r="B9" t="s">
        <v>43</v>
      </c>
      <c r="C9" s="2" t="s">
        <v>44</v>
      </c>
      <c r="D9" s="3">
        <v>4500</v>
      </c>
      <c r="E9" s="3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 s="7">
        <f t="shared" si="1"/>
        <v>42229.208333333328</v>
      </c>
      <c r="M9">
        <v>1439442000</v>
      </c>
      <c r="N9" s="7">
        <f t="shared" si="2"/>
        <v>42231.208333333328</v>
      </c>
      <c r="O9">
        <v>1439614800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">
      <c r="A10">
        <v>8</v>
      </c>
      <c r="B10" t="s">
        <v>45</v>
      </c>
      <c r="C10" s="2" t="s">
        <v>46</v>
      </c>
      <c r="D10" s="3">
        <v>110100</v>
      </c>
      <c r="E10" s="3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 s="7">
        <f t="shared" si="1"/>
        <v>40399.208333333336</v>
      </c>
      <c r="M10">
        <v>1281330000</v>
      </c>
      <c r="N10" s="7">
        <f t="shared" si="2"/>
        <v>40401.208333333336</v>
      </c>
      <c r="O10">
        <v>1281502800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">
      <c r="A11">
        <v>9</v>
      </c>
      <c r="B11" t="s">
        <v>48</v>
      </c>
      <c r="C11" s="2" t="s">
        <v>49</v>
      </c>
      <c r="D11" s="3">
        <v>6200</v>
      </c>
      <c r="E11" s="3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 s="7">
        <f t="shared" si="1"/>
        <v>41536.208333333336</v>
      </c>
      <c r="M11">
        <v>1379566800</v>
      </c>
      <c r="N11" s="7">
        <f t="shared" si="2"/>
        <v>41585.25</v>
      </c>
      <c r="O11">
        <v>1383804000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">
      <c r="A12">
        <v>10</v>
      </c>
      <c r="B12" t="s">
        <v>51</v>
      </c>
      <c r="C12" s="2" t="s">
        <v>52</v>
      </c>
      <c r="D12" s="3">
        <v>5200</v>
      </c>
      <c r="E12" s="3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 s="7">
        <f t="shared" si="1"/>
        <v>40404.208333333336</v>
      </c>
      <c r="M12">
        <v>1281762000</v>
      </c>
      <c r="N12" s="7">
        <f t="shared" si="2"/>
        <v>40452.208333333336</v>
      </c>
      <c r="O12">
        <v>1285909200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x14ac:dyDescent="0.2">
      <c r="A13">
        <v>11</v>
      </c>
      <c r="B13" t="s">
        <v>54</v>
      </c>
      <c r="C13" s="2" t="s">
        <v>55</v>
      </c>
      <c r="D13" s="3">
        <v>6300</v>
      </c>
      <c r="E13" s="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 s="7">
        <f t="shared" si="1"/>
        <v>40442.208333333336</v>
      </c>
      <c r="M13">
        <v>1285045200</v>
      </c>
      <c r="N13" s="7">
        <f t="shared" si="2"/>
        <v>40448.208333333336</v>
      </c>
      <c r="O13">
        <v>1285563600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">
      <c r="A14">
        <v>12</v>
      </c>
      <c r="B14" t="s">
        <v>56</v>
      </c>
      <c r="C14" s="2" t="s">
        <v>57</v>
      </c>
      <c r="D14" s="3">
        <v>6300</v>
      </c>
      <c r="E14" s="3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 s="7">
        <f t="shared" si="1"/>
        <v>43760.208333333328</v>
      </c>
      <c r="M14">
        <v>1571720400</v>
      </c>
      <c r="N14" s="7">
        <f t="shared" si="2"/>
        <v>43768.208333333328</v>
      </c>
      <c r="O14">
        <v>1572411600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x14ac:dyDescent="0.2">
      <c r="A15">
        <v>13</v>
      </c>
      <c r="B15" t="s">
        <v>58</v>
      </c>
      <c r="C15" s="2" t="s">
        <v>59</v>
      </c>
      <c r="D15" s="3">
        <v>4200</v>
      </c>
      <c r="E15" s="3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 s="7">
        <f t="shared" si="1"/>
        <v>42532.208333333328</v>
      </c>
      <c r="M15">
        <v>1465621200</v>
      </c>
      <c r="N15" s="7">
        <f t="shared" si="2"/>
        <v>42544.208333333328</v>
      </c>
      <c r="O15">
        <v>1466658000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">
      <c r="A16">
        <v>14</v>
      </c>
      <c r="B16" t="s">
        <v>61</v>
      </c>
      <c r="C16" s="2" t="s">
        <v>62</v>
      </c>
      <c r="D16" s="3">
        <v>28200</v>
      </c>
      <c r="E16" s="3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 s="7">
        <f t="shared" si="1"/>
        <v>40974.25</v>
      </c>
      <c r="M16">
        <v>1331013600</v>
      </c>
      <c r="N16" s="7">
        <f t="shared" si="2"/>
        <v>41001.208333333336</v>
      </c>
      <c r="O16">
        <v>1333342800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">
      <c r="A17">
        <v>15</v>
      </c>
      <c r="B17" t="s">
        <v>63</v>
      </c>
      <c r="C17" s="2" t="s">
        <v>64</v>
      </c>
      <c r="D17" s="3">
        <v>81200</v>
      </c>
      <c r="E17" s="3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 s="7">
        <f t="shared" si="1"/>
        <v>43809.25</v>
      </c>
      <c r="M17">
        <v>1575957600</v>
      </c>
      <c r="N17" s="7">
        <f t="shared" si="2"/>
        <v>43813.25</v>
      </c>
      <c r="O17">
        <v>1576303200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">
      <c r="A18">
        <v>16</v>
      </c>
      <c r="B18" t="s">
        <v>66</v>
      </c>
      <c r="C18" s="2" t="s">
        <v>67</v>
      </c>
      <c r="D18" s="3">
        <v>1700</v>
      </c>
      <c r="E18" s="3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 s="7">
        <f t="shared" si="1"/>
        <v>41661.25</v>
      </c>
      <c r="M18">
        <v>1390370400</v>
      </c>
      <c r="N18" s="7">
        <f t="shared" si="2"/>
        <v>41683.25</v>
      </c>
      <c r="O18">
        <v>1392271200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">
      <c r="A19">
        <v>17</v>
      </c>
      <c r="B19" t="s">
        <v>69</v>
      </c>
      <c r="C19" s="2" t="s">
        <v>70</v>
      </c>
      <c r="D19" s="3">
        <v>84600</v>
      </c>
      <c r="E19" s="3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 s="7">
        <f t="shared" si="1"/>
        <v>40555.25</v>
      </c>
      <c r="M19">
        <v>1294812000</v>
      </c>
      <c r="N19" s="7">
        <f t="shared" si="2"/>
        <v>40556.25</v>
      </c>
      <c r="O19">
        <v>1294898400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">
      <c r="A20">
        <v>18</v>
      </c>
      <c r="B20" t="s">
        <v>72</v>
      </c>
      <c r="C20" s="2" t="s">
        <v>73</v>
      </c>
      <c r="D20" s="3">
        <v>9100</v>
      </c>
      <c r="E20" s="3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 s="7">
        <f t="shared" si="1"/>
        <v>43351.208333333328</v>
      </c>
      <c r="M20">
        <v>1536382800</v>
      </c>
      <c r="N20" s="7">
        <f t="shared" si="2"/>
        <v>43359.208333333328</v>
      </c>
      <c r="O20">
        <v>1537074000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">
      <c r="A21">
        <v>19</v>
      </c>
      <c r="B21" t="s">
        <v>75</v>
      </c>
      <c r="C21" s="2" t="s">
        <v>76</v>
      </c>
      <c r="D21" s="3">
        <v>62500</v>
      </c>
      <c r="E21" s="3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 s="7">
        <f t="shared" si="1"/>
        <v>43528.25</v>
      </c>
      <c r="M21">
        <v>1551679200</v>
      </c>
      <c r="N21" s="7">
        <f t="shared" si="2"/>
        <v>43549.208333333328</v>
      </c>
      <c r="O21">
        <v>1553490000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">
      <c r="A22">
        <v>20</v>
      </c>
      <c r="B22" t="s">
        <v>77</v>
      </c>
      <c r="C22" s="2" t="s">
        <v>78</v>
      </c>
      <c r="D22" s="3">
        <v>131800</v>
      </c>
      <c r="E22" s="3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 s="7">
        <f t="shared" si="1"/>
        <v>41848.208333333336</v>
      </c>
      <c r="M22">
        <v>1406523600</v>
      </c>
      <c r="N22" s="7">
        <f t="shared" si="2"/>
        <v>41848.208333333336</v>
      </c>
      <c r="O22">
        <v>1406523600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">
      <c r="A23">
        <v>21</v>
      </c>
      <c r="B23" t="s">
        <v>79</v>
      </c>
      <c r="C23" s="2" t="s">
        <v>80</v>
      </c>
      <c r="D23" s="3">
        <v>94000</v>
      </c>
      <c r="E23" s="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 s="7">
        <f t="shared" si="1"/>
        <v>40770.208333333336</v>
      </c>
      <c r="M23">
        <v>1313384400</v>
      </c>
      <c r="N23" s="7">
        <f t="shared" si="2"/>
        <v>40804.208333333336</v>
      </c>
      <c r="O23">
        <v>1316322000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">
      <c r="A24">
        <v>22</v>
      </c>
      <c r="B24" t="s">
        <v>81</v>
      </c>
      <c r="C24" s="2" t="s">
        <v>82</v>
      </c>
      <c r="D24" s="3">
        <v>59100</v>
      </c>
      <c r="E24" s="3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 s="7">
        <f t="shared" si="1"/>
        <v>43193.208333333328</v>
      </c>
      <c r="M24">
        <v>1522731600</v>
      </c>
      <c r="N24" s="7">
        <f t="shared" si="2"/>
        <v>43208.208333333328</v>
      </c>
      <c r="O24">
        <v>1524027600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">
      <c r="A25">
        <v>23</v>
      </c>
      <c r="B25" t="s">
        <v>83</v>
      </c>
      <c r="C25" s="2" t="s">
        <v>84</v>
      </c>
      <c r="D25" s="3">
        <v>4500</v>
      </c>
      <c r="E25" s="3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 s="7">
        <f t="shared" si="1"/>
        <v>43510.25</v>
      </c>
      <c r="M25">
        <v>1550124000</v>
      </c>
      <c r="N25" s="7">
        <f t="shared" si="2"/>
        <v>43563.208333333328</v>
      </c>
      <c r="O25">
        <v>1554699600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">
      <c r="A26">
        <v>24</v>
      </c>
      <c r="B26" t="s">
        <v>85</v>
      </c>
      <c r="C26" s="2" t="s">
        <v>86</v>
      </c>
      <c r="D26" s="3">
        <v>92400</v>
      </c>
      <c r="E26" s="3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 s="7">
        <f t="shared" si="1"/>
        <v>41811.208333333336</v>
      </c>
      <c r="M26">
        <v>1403326800</v>
      </c>
      <c r="N26" s="7">
        <f t="shared" si="2"/>
        <v>41813.208333333336</v>
      </c>
      <c r="O26">
        <v>1403499600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">
      <c r="A27">
        <v>25</v>
      </c>
      <c r="B27" t="s">
        <v>87</v>
      </c>
      <c r="C27" s="2" t="s">
        <v>88</v>
      </c>
      <c r="D27" s="3">
        <v>5500</v>
      </c>
      <c r="E27" s="3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 s="7">
        <f t="shared" si="1"/>
        <v>40681.208333333336</v>
      </c>
      <c r="M27">
        <v>1305694800</v>
      </c>
      <c r="N27" s="7">
        <f t="shared" si="2"/>
        <v>40701.208333333336</v>
      </c>
      <c r="O27">
        <v>1307422800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">
      <c r="A28">
        <v>26</v>
      </c>
      <c r="B28" t="s">
        <v>90</v>
      </c>
      <c r="C28" s="2" t="s">
        <v>91</v>
      </c>
      <c r="D28" s="3">
        <v>107500</v>
      </c>
      <c r="E28" s="3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 s="7">
        <f t="shared" si="1"/>
        <v>43312.208333333328</v>
      </c>
      <c r="M28">
        <v>1533013200</v>
      </c>
      <c r="N28" s="7">
        <f t="shared" si="2"/>
        <v>43339.208333333328</v>
      </c>
      <c r="O28">
        <v>1535346000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">
      <c r="A29">
        <v>27</v>
      </c>
      <c r="B29" t="s">
        <v>92</v>
      </c>
      <c r="C29" s="2" t="s">
        <v>93</v>
      </c>
      <c r="D29" s="3">
        <v>2000</v>
      </c>
      <c r="E29" s="3">
        <v>1599</v>
      </c>
      <c r="F29" s="5">
        <f t="shared" si="0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 s="7">
        <f t="shared" si="1"/>
        <v>42280.208333333328</v>
      </c>
      <c r="M29">
        <v>1443848400</v>
      </c>
      <c r="N29" s="7">
        <f t="shared" si="2"/>
        <v>42288.208333333328</v>
      </c>
      <c r="O29">
        <v>1444539600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">
      <c r="A30">
        <v>28</v>
      </c>
      <c r="B30" t="s">
        <v>94</v>
      </c>
      <c r="C30" s="2" t="s">
        <v>95</v>
      </c>
      <c r="D30" s="3">
        <v>130800</v>
      </c>
      <c r="E30" s="3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 s="7">
        <f t="shared" si="1"/>
        <v>40218.25</v>
      </c>
      <c r="M30">
        <v>1265695200</v>
      </c>
      <c r="N30" s="7">
        <f t="shared" si="2"/>
        <v>40241.25</v>
      </c>
      <c r="O30">
        <v>1267682400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">
      <c r="A31">
        <v>29</v>
      </c>
      <c r="B31" t="s">
        <v>96</v>
      </c>
      <c r="C31" s="2" t="s">
        <v>97</v>
      </c>
      <c r="D31" s="3">
        <v>45900</v>
      </c>
      <c r="E31" s="3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 s="7">
        <f t="shared" si="1"/>
        <v>43301.208333333328</v>
      </c>
      <c r="M31">
        <v>1532062800</v>
      </c>
      <c r="N31" s="7">
        <f t="shared" si="2"/>
        <v>43341.208333333328</v>
      </c>
      <c r="O31">
        <v>1535518800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">
      <c r="A32">
        <v>30</v>
      </c>
      <c r="B32" t="s">
        <v>101</v>
      </c>
      <c r="C32" s="2" t="s">
        <v>102</v>
      </c>
      <c r="D32" s="3">
        <v>9000</v>
      </c>
      <c r="E32" s="3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 s="7">
        <f t="shared" si="1"/>
        <v>43609.208333333328</v>
      </c>
      <c r="M32">
        <v>1558674000</v>
      </c>
      <c r="N32" s="7">
        <f t="shared" si="2"/>
        <v>43614.208333333328</v>
      </c>
      <c r="O32">
        <v>1559106000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">
      <c r="A33">
        <v>31</v>
      </c>
      <c r="B33" t="s">
        <v>103</v>
      </c>
      <c r="C33" s="2" t="s">
        <v>104</v>
      </c>
      <c r="D33" s="3">
        <v>3500</v>
      </c>
      <c r="E33" s="3">
        <v>10850</v>
      </c>
      <c r="F33" s="5">
        <f t="shared" si="0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 s="7">
        <f t="shared" si="1"/>
        <v>42374.25</v>
      </c>
      <c r="M33">
        <v>1451973600</v>
      </c>
      <c r="N33" s="7">
        <f t="shared" si="2"/>
        <v>42402.25</v>
      </c>
      <c r="O33">
        <v>1454392800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">
      <c r="A34">
        <v>32</v>
      </c>
      <c r="B34" t="s">
        <v>105</v>
      </c>
      <c r="C34" s="2" t="s">
        <v>106</v>
      </c>
      <c r="D34" s="3">
        <v>101000</v>
      </c>
      <c r="E34" s="3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 s="7">
        <f t="shared" si="1"/>
        <v>43110.25</v>
      </c>
      <c r="M34">
        <v>1515564000</v>
      </c>
      <c r="N34" s="7">
        <f t="shared" si="2"/>
        <v>43137.25</v>
      </c>
      <c r="O34">
        <v>1517896800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">
      <c r="A35">
        <v>33</v>
      </c>
      <c r="B35" t="s">
        <v>109</v>
      </c>
      <c r="C35" s="2" t="s">
        <v>110</v>
      </c>
      <c r="D35" s="3">
        <v>50200</v>
      </c>
      <c r="E35" s="3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 s="7">
        <f t="shared" si="1"/>
        <v>41917.208333333336</v>
      </c>
      <c r="M35">
        <v>1412485200</v>
      </c>
      <c r="N35" s="7">
        <f t="shared" si="2"/>
        <v>41954.25</v>
      </c>
      <c r="O35">
        <v>1415685600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x14ac:dyDescent="0.2">
      <c r="A36">
        <v>34</v>
      </c>
      <c r="B36" t="s">
        <v>111</v>
      </c>
      <c r="C36" s="2" t="s">
        <v>112</v>
      </c>
      <c r="D36" s="3">
        <v>9300</v>
      </c>
      <c r="E36" s="3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 s="7">
        <f t="shared" si="1"/>
        <v>42817.208333333328</v>
      </c>
      <c r="M36">
        <v>1490245200</v>
      </c>
      <c r="N36" s="7">
        <f t="shared" si="2"/>
        <v>42822.208333333328</v>
      </c>
      <c r="O36">
        <v>1490677200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">
      <c r="A37">
        <v>35</v>
      </c>
      <c r="B37" t="s">
        <v>113</v>
      </c>
      <c r="C37" s="2" t="s">
        <v>114</v>
      </c>
      <c r="D37" s="3">
        <v>125500</v>
      </c>
      <c r="E37" s="3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 s="7">
        <f t="shared" si="1"/>
        <v>43484.25</v>
      </c>
      <c r="M37">
        <v>1547877600</v>
      </c>
      <c r="N37" s="7">
        <f t="shared" si="2"/>
        <v>43526.25</v>
      </c>
      <c r="O37">
        <v>1551506400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">
      <c r="A38">
        <v>36</v>
      </c>
      <c r="B38" t="s">
        <v>115</v>
      </c>
      <c r="C38" s="2" t="s">
        <v>116</v>
      </c>
      <c r="D38" s="3">
        <v>700</v>
      </c>
      <c r="E38" s="3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 s="7">
        <f t="shared" si="1"/>
        <v>40600.25</v>
      </c>
      <c r="M38">
        <v>1298700000</v>
      </c>
      <c r="N38" s="7">
        <f t="shared" si="2"/>
        <v>40625.208333333336</v>
      </c>
      <c r="O38">
        <v>1300856400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x14ac:dyDescent="0.2">
      <c r="A39">
        <v>37</v>
      </c>
      <c r="B39" t="s">
        <v>117</v>
      </c>
      <c r="C39" s="2" t="s">
        <v>118</v>
      </c>
      <c r="D39" s="3">
        <v>8100</v>
      </c>
      <c r="E39" s="3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 s="7">
        <f t="shared" si="1"/>
        <v>43744.208333333328</v>
      </c>
      <c r="M39">
        <v>1570338000</v>
      </c>
      <c r="N39" s="7">
        <f t="shared" si="2"/>
        <v>43777.25</v>
      </c>
      <c r="O39">
        <v>1573192800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">
      <c r="A40">
        <v>38</v>
      </c>
      <c r="B40" t="s">
        <v>120</v>
      </c>
      <c r="C40" s="2" t="s">
        <v>121</v>
      </c>
      <c r="D40" s="3">
        <v>3100</v>
      </c>
      <c r="E40" s="3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 s="7">
        <f t="shared" si="1"/>
        <v>40469.208333333336</v>
      </c>
      <c r="M40">
        <v>1287378000</v>
      </c>
      <c r="N40" s="7">
        <f t="shared" si="2"/>
        <v>40474.208333333336</v>
      </c>
      <c r="O40">
        <v>1287810000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">
      <c r="A41">
        <v>39</v>
      </c>
      <c r="B41" t="s">
        <v>123</v>
      </c>
      <c r="C41" s="2" t="s">
        <v>124</v>
      </c>
      <c r="D41" s="3">
        <v>9900</v>
      </c>
      <c r="E41" s="3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 s="7">
        <f t="shared" si="1"/>
        <v>41330.25</v>
      </c>
      <c r="M41">
        <v>1361772000</v>
      </c>
      <c r="N41" s="7">
        <f t="shared" si="2"/>
        <v>41344.208333333336</v>
      </c>
      <c r="O41">
        <v>1362978000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">
      <c r="A42">
        <v>40</v>
      </c>
      <c r="B42" t="s">
        <v>125</v>
      </c>
      <c r="C42" s="2" t="s">
        <v>126</v>
      </c>
      <c r="D42" s="3">
        <v>8800</v>
      </c>
      <c r="E42" s="3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 s="7">
        <f t="shared" si="1"/>
        <v>40334.208333333336</v>
      </c>
      <c r="M42">
        <v>1275714000</v>
      </c>
      <c r="N42" s="7">
        <f t="shared" si="2"/>
        <v>40353.208333333336</v>
      </c>
      <c r="O42">
        <v>1277355600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">
      <c r="A43">
        <v>41</v>
      </c>
      <c r="B43" t="s">
        <v>127</v>
      </c>
      <c r="C43" s="2" t="s">
        <v>128</v>
      </c>
      <c r="D43" s="3">
        <v>5600</v>
      </c>
      <c r="E43" s="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 s="7">
        <f t="shared" si="1"/>
        <v>41156.208333333336</v>
      </c>
      <c r="M43">
        <v>1346734800</v>
      </c>
      <c r="N43" s="7">
        <f t="shared" si="2"/>
        <v>41182.208333333336</v>
      </c>
      <c r="O43">
        <v>1348981200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">
      <c r="A44">
        <v>42</v>
      </c>
      <c r="B44" t="s">
        <v>129</v>
      </c>
      <c r="C44" s="2" t="s">
        <v>130</v>
      </c>
      <c r="D44" s="3">
        <v>1800</v>
      </c>
      <c r="E44" s="3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 s="7">
        <f t="shared" si="1"/>
        <v>40728.208333333336</v>
      </c>
      <c r="M44">
        <v>1309755600</v>
      </c>
      <c r="N44" s="7">
        <f t="shared" si="2"/>
        <v>40737.208333333336</v>
      </c>
      <c r="O44">
        <v>1310533200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">
      <c r="A45">
        <v>43</v>
      </c>
      <c r="B45" t="s">
        <v>131</v>
      </c>
      <c r="C45" s="2" t="s">
        <v>132</v>
      </c>
      <c r="D45" s="3">
        <v>90200</v>
      </c>
      <c r="E45" s="3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 s="7">
        <f t="shared" si="1"/>
        <v>41844.208333333336</v>
      </c>
      <c r="M45">
        <v>1406178000</v>
      </c>
      <c r="N45" s="7">
        <f t="shared" si="2"/>
        <v>41860.208333333336</v>
      </c>
      <c r="O45">
        <v>1407560400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">
      <c r="A46">
        <v>44</v>
      </c>
      <c r="B46" t="s">
        <v>134</v>
      </c>
      <c r="C46" s="2" t="s">
        <v>135</v>
      </c>
      <c r="D46" s="3">
        <v>1600</v>
      </c>
      <c r="E46" s="3">
        <v>10541</v>
      </c>
      <c r="F46" s="5">
        <f t="shared" si="0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 s="7">
        <f t="shared" si="1"/>
        <v>43541.208333333328</v>
      </c>
      <c r="M46">
        <v>1552798800</v>
      </c>
      <c r="N46" s="7">
        <f t="shared" si="2"/>
        <v>43542.208333333328</v>
      </c>
      <c r="O46">
        <v>1552885200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x14ac:dyDescent="0.2">
      <c r="A47">
        <v>45</v>
      </c>
      <c r="B47" t="s">
        <v>136</v>
      </c>
      <c r="C47" s="2" t="s">
        <v>137</v>
      </c>
      <c r="D47" s="3">
        <v>9500</v>
      </c>
      <c r="E47" s="3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 s="7">
        <f t="shared" si="1"/>
        <v>42676.208333333328</v>
      </c>
      <c r="M47">
        <v>1478062800</v>
      </c>
      <c r="N47" s="7">
        <f t="shared" si="2"/>
        <v>42691.25</v>
      </c>
      <c r="O47">
        <v>1479362400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">
      <c r="A48">
        <v>46</v>
      </c>
      <c r="B48" t="s">
        <v>138</v>
      </c>
      <c r="C48" s="2" t="s">
        <v>139</v>
      </c>
      <c r="D48" s="3">
        <v>3700</v>
      </c>
      <c r="E48" s="3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 s="7">
        <f t="shared" si="1"/>
        <v>40367.208333333336</v>
      </c>
      <c r="M48">
        <v>1278565200</v>
      </c>
      <c r="N48" s="7">
        <f t="shared" si="2"/>
        <v>40390.208333333336</v>
      </c>
      <c r="O48">
        <v>1280552400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">
      <c r="A49">
        <v>47</v>
      </c>
      <c r="B49" t="s">
        <v>140</v>
      </c>
      <c r="C49" s="2" t="s">
        <v>141</v>
      </c>
      <c r="D49" s="3">
        <v>1500</v>
      </c>
      <c r="E49" s="3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 s="7">
        <f t="shared" si="1"/>
        <v>41727.208333333336</v>
      </c>
      <c r="M49">
        <v>1396069200</v>
      </c>
      <c r="N49" s="7">
        <f t="shared" si="2"/>
        <v>41757.208333333336</v>
      </c>
      <c r="O49">
        <v>1398661200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">
      <c r="A50">
        <v>48</v>
      </c>
      <c r="B50" t="s">
        <v>142</v>
      </c>
      <c r="C50" s="2" t="s">
        <v>143</v>
      </c>
      <c r="D50" s="3">
        <v>33300</v>
      </c>
      <c r="E50" s="3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 s="7">
        <f t="shared" si="1"/>
        <v>42180.208333333328</v>
      </c>
      <c r="M50">
        <v>1435208400</v>
      </c>
      <c r="N50" s="7">
        <f t="shared" si="2"/>
        <v>42192.208333333328</v>
      </c>
      <c r="O50">
        <v>1436245200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">
      <c r="A51">
        <v>49</v>
      </c>
      <c r="B51" t="s">
        <v>144</v>
      </c>
      <c r="C51" s="2" t="s">
        <v>145</v>
      </c>
      <c r="D51" s="3">
        <v>7200</v>
      </c>
      <c r="E51" s="3">
        <v>13653</v>
      </c>
      <c r="F51" s="5">
        <f t="shared" si="0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 s="7">
        <f t="shared" si="1"/>
        <v>43758.208333333328</v>
      </c>
      <c r="M51">
        <v>1571547600</v>
      </c>
      <c r="N51" s="7">
        <f t="shared" si="2"/>
        <v>43803.25</v>
      </c>
      <c r="O51">
        <v>1575439200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x14ac:dyDescent="0.2">
      <c r="A52">
        <v>50</v>
      </c>
      <c r="B52" t="s">
        <v>146</v>
      </c>
      <c r="C52" s="2" t="s">
        <v>147</v>
      </c>
      <c r="D52" s="3">
        <v>100</v>
      </c>
      <c r="E52" s="3">
        <v>2</v>
      </c>
      <c r="F52" s="5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 s="7">
        <f t="shared" si="1"/>
        <v>41487.208333333336</v>
      </c>
      <c r="M52">
        <v>1375333200</v>
      </c>
      <c r="N52" s="7">
        <f t="shared" si="2"/>
        <v>41515.208333333336</v>
      </c>
      <c r="O52">
        <v>1377752400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">
      <c r="A53">
        <v>51</v>
      </c>
      <c r="B53" t="s">
        <v>149</v>
      </c>
      <c r="C53" s="2" t="s">
        <v>150</v>
      </c>
      <c r="D53" s="3">
        <v>158100</v>
      </c>
      <c r="E53" s="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 s="7">
        <f t="shared" si="1"/>
        <v>40995.208333333336</v>
      </c>
      <c r="M53">
        <v>1332824400</v>
      </c>
      <c r="N53" s="7">
        <f t="shared" si="2"/>
        <v>41011.208333333336</v>
      </c>
      <c r="O53">
        <v>1334206800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">
      <c r="A54">
        <v>52</v>
      </c>
      <c r="B54" t="s">
        <v>151</v>
      </c>
      <c r="C54" s="2" t="s">
        <v>152</v>
      </c>
      <c r="D54" s="3">
        <v>7200</v>
      </c>
      <c r="E54" s="3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 s="7">
        <f t="shared" si="1"/>
        <v>40436.208333333336</v>
      </c>
      <c r="M54">
        <v>1284526800</v>
      </c>
      <c r="N54" s="7">
        <f t="shared" si="2"/>
        <v>40440.208333333336</v>
      </c>
      <c r="O54">
        <v>1284872400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">
      <c r="A55">
        <v>53</v>
      </c>
      <c r="B55" t="s">
        <v>153</v>
      </c>
      <c r="C55" s="2" t="s">
        <v>154</v>
      </c>
      <c r="D55" s="3">
        <v>8800</v>
      </c>
      <c r="E55" s="3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 s="7">
        <f t="shared" si="1"/>
        <v>41779.208333333336</v>
      </c>
      <c r="M55">
        <v>1400562000</v>
      </c>
      <c r="N55" s="7">
        <f t="shared" si="2"/>
        <v>41818.208333333336</v>
      </c>
      <c r="O55">
        <v>1403931600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x14ac:dyDescent="0.2">
      <c r="A56">
        <v>54</v>
      </c>
      <c r="B56" t="s">
        <v>155</v>
      </c>
      <c r="C56" s="2" t="s">
        <v>156</v>
      </c>
      <c r="D56" s="3">
        <v>6000</v>
      </c>
      <c r="E56" s="3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 s="7">
        <f t="shared" si="1"/>
        <v>43170.25</v>
      </c>
      <c r="M56">
        <v>1520748000</v>
      </c>
      <c r="N56" s="7">
        <f t="shared" si="2"/>
        <v>43176.208333333328</v>
      </c>
      <c r="O56">
        <v>1521262800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2">
      <c r="A57">
        <v>55</v>
      </c>
      <c r="B57" t="s">
        <v>157</v>
      </c>
      <c r="C57" s="2" t="s">
        <v>158</v>
      </c>
      <c r="D57" s="3">
        <v>6600</v>
      </c>
      <c r="E57" s="3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 s="7">
        <f t="shared" si="1"/>
        <v>43311.208333333328</v>
      </c>
      <c r="M57">
        <v>1532926800</v>
      </c>
      <c r="N57" s="7">
        <f t="shared" si="2"/>
        <v>43316.208333333328</v>
      </c>
      <c r="O57">
        <v>1533358800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x14ac:dyDescent="0.2">
      <c r="A58">
        <v>56</v>
      </c>
      <c r="B58" t="s">
        <v>160</v>
      </c>
      <c r="C58" s="2" t="s">
        <v>161</v>
      </c>
      <c r="D58" s="3">
        <v>8000</v>
      </c>
      <c r="E58" s="3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 s="7">
        <f t="shared" si="1"/>
        <v>42014.25</v>
      </c>
      <c r="M58">
        <v>1420869600</v>
      </c>
      <c r="N58" s="7">
        <f t="shared" si="2"/>
        <v>42021.25</v>
      </c>
      <c r="O58">
        <v>1421474400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">
      <c r="A59">
        <v>57</v>
      </c>
      <c r="B59" t="s">
        <v>162</v>
      </c>
      <c r="C59" s="2" t="s">
        <v>163</v>
      </c>
      <c r="D59" s="3">
        <v>2900</v>
      </c>
      <c r="E59" s="3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 s="7">
        <f t="shared" si="1"/>
        <v>42979.208333333328</v>
      </c>
      <c r="M59">
        <v>1504242000</v>
      </c>
      <c r="N59" s="7">
        <f t="shared" si="2"/>
        <v>42991.208333333328</v>
      </c>
      <c r="O59">
        <v>1505278800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">
      <c r="A60">
        <v>58</v>
      </c>
      <c r="B60" t="s">
        <v>164</v>
      </c>
      <c r="C60" s="2" t="s">
        <v>165</v>
      </c>
      <c r="D60" s="3">
        <v>2700</v>
      </c>
      <c r="E60" s="3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 s="7">
        <f t="shared" si="1"/>
        <v>42268.208333333328</v>
      </c>
      <c r="M60">
        <v>1442811600</v>
      </c>
      <c r="N60" s="7">
        <f t="shared" si="2"/>
        <v>42281.208333333328</v>
      </c>
      <c r="O60">
        <v>1443934800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">
      <c r="A61">
        <v>59</v>
      </c>
      <c r="B61" t="s">
        <v>166</v>
      </c>
      <c r="C61" s="2" t="s">
        <v>167</v>
      </c>
      <c r="D61" s="3">
        <v>1400</v>
      </c>
      <c r="E61" s="3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 s="7">
        <f t="shared" si="1"/>
        <v>42898.208333333328</v>
      </c>
      <c r="M61">
        <v>1497243600</v>
      </c>
      <c r="N61" s="7">
        <f t="shared" si="2"/>
        <v>42913.208333333328</v>
      </c>
      <c r="O61">
        <v>1498539600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">
      <c r="A62">
        <v>60</v>
      </c>
      <c r="B62" t="s">
        <v>168</v>
      </c>
      <c r="C62" s="2" t="s">
        <v>169</v>
      </c>
      <c r="D62" s="3">
        <v>94200</v>
      </c>
      <c r="E62" s="3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 s="7">
        <f t="shared" si="1"/>
        <v>41107.208333333336</v>
      </c>
      <c r="M62">
        <v>1342501200</v>
      </c>
      <c r="N62" s="7">
        <f t="shared" si="2"/>
        <v>41110.208333333336</v>
      </c>
      <c r="O62">
        <v>1342760400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x14ac:dyDescent="0.2">
      <c r="A63">
        <v>61</v>
      </c>
      <c r="B63" t="s">
        <v>170</v>
      </c>
      <c r="C63" s="2" t="s">
        <v>171</v>
      </c>
      <c r="D63" s="3">
        <v>199200</v>
      </c>
      <c r="E63" s="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 s="7">
        <f t="shared" si="1"/>
        <v>40595.25</v>
      </c>
      <c r="M63">
        <v>1298268000</v>
      </c>
      <c r="N63" s="7">
        <f t="shared" si="2"/>
        <v>40635.208333333336</v>
      </c>
      <c r="O63">
        <v>1301720400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">
      <c r="A64">
        <v>62</v>
      </c>
      <c r="B64" t="s">
        <v>172</v>
      </c>
      <c r="C64" s="2" t="s">
        <v>173</v>
      </c>
      <c r="D64" s="3">
        <v>2000</v>
      </c>
      <c r="E64" s="3">
        <v>14452</v>
      </c>
      <c r="F64" s="5">
        <f t="shared" si="0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 s="7">
        <f t="shared" si="1"/>
        <v>42160.208333333328</v>
      </c>
      <c r="M64">
        <v>1433480400</v>
      </c>
      <c r="N64" s="7">
        <f t="shared" si="2"/>
        <v>42161.208333333328</v>
      </c>
      <c r="O64">
        <v>1433566800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">
      <c r="A65">
        <v>63</v>
      </c>
      <c r="B65" t="s">
        <v>174</v>
      </c>
      <c r="C65" s="2" t="s">
        <v>175</v>
      </c>
      <c r="D65" s="3">
        <v>4700</v>
      </c>
      <c r="E65" s="3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 s="7">
        <f t="shared" si="1"/>
        <v>42853.208333333328</v>
      </c>
      <c r="M65">
        <v>1493355600</v>
      </c>
      <c r="N65" s="7">
        <f t="shared" si="2"/>
        <v>42859.208333333328</v>
      </c>
      <c r="O65">
        <v>1493874000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">
      <c r="A66">
        <v>64</v>
      </c>
      <c r="B66" t="s">
        <v>176</v>
      </c>
      <c r="C66" s="2" t="s">
        <v>177</v>
      </c>
      <c r="D66" s="3">
        <v>2800</v>
      </c>
      <c r="E66" s="3">
        <v>2734</v>
      </c>
      <c r="F66" s="5">
        <f t="shared" si="0"/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 s="7">
        <f t="shared" si="1"/>
        <v>43283.208333333328</v>
      </c>
      <c r="M66">
        <v>1530507600</v>
      </c>
      <c r="N66" s="7">
        <f t="shared" si="2"/>
        <v>43298.208333333328</v>
      </c>
      <c r="O66">
        <v>1531803600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">
      <c r="A67">
        <v>65</v>
      </c>
      <c r="B67" t="s">
        <v>178</v>
      </c>
      <c r="C67" s="2" t="s">
        <v>179</v>
      </c>
      <c r="D67" s="3">
        <v>6100</v>
      </c>
      <c r="E67" s="3">
        <v>14405</v>
      </c>
      <c r="F67" s="5">
        <f t="shared" ref="F67:F130" si="4">E67/D67*100</f>
        <v>236.14754098360655</v>
      </c>
      <c r="G67" t="s">
        <v>20</v>
      </c>
      <c r="H67">
        <v>236</v>
      </c>
      <c r="I67" s="4">
        <f t="shared" si="3"/>
        <v>61.038135593220339</v>
      </c>
      <c r="J67" t="s">
        <v>21</v>
      </c>
      <c r="K67" t="s">
        <v>22</v>
      </c>
      <c r="L67" s="7">
        <f t="shared" ref="L67:L130" si="5">(((M67/60)/60)/24)+DATE(1970,1,1)</f>
        <v>40570.25</v>
      </c>
      <c r="M67">
        <v>1296108000</v>
      </c>
      <c r="N67" s="7">
        <f t="shared" ref="N67:N130" si="6">(((O67/60)/60)/24)+DATE(1970,1,1)</f>
        <v>40577.25</v>
      </c>
      <c r="O67">
        <v>1296712800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">
      <c r="A68">
        <v>66</v>
      </c>
      <c r="B68" t="s">
        <v>180</v>
      </c>
      <c r="C68" s="2" t="s">
        <v>181</v>
      </c>
      <c r="D68" s="3">
        <v>2900</v>
      </c>
      <c r="E68" s="3">
        <v>1307</v>
      </c>
      <c r="F68" s="5">
        <f t="shared" si="4"/>
        <v>45.068965517241381</v>
      </c>
      <c r="G68" t="s">
        <v>14</v>
      </c>
      <c r="H68">
        <v>12</v>
      </c>
      <c r="I68" s="4">
        <f t="shared" si="3"/>
        <v>108.91666666666667</v>
      </c>
      <c r="J68" t="s">
        <v>21</v>
      </c>
      <c r="K68" t="s">
        <v>22</v>
      </c>
      <c r="L68" s="7">
        <f t="shared" si="5"/>
        <v>42102.208333333328</v>
      </c>
      <c r="M68">
        <v>1428469200</v>
      </c>
      <c r="N68" s="7">
        <f t="shared" si="6"/>
        <v>42107.208333333328</v>
      </c>
      <c r="O68">
        <v>1428901200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2">
      <c r="A69">
        <v>67</v>
      </c>
      <c r="B69" t="s">
        <v>182</v>
      </c>
      <c r="C69" s="2" t="s">
        <v>183</v>
      </c>
      <c r="D69" s="3">
        <v>72600</v>
      </c>
      <c r="E69" s="3">
        <v>117892</v>
      </c>
      <c r="F69" s="5">
        <f t="shared" si="4"/>
        <v>162.38567493112947</v>
      </c>
      <c r="G69" t="s">
        <v>20</v>
      </c>
      <c r="H69">
        <v>4065</v>
      </c>
      <c r="I69" s="4">
        <f t="shared" ref="I69:I132" si="7">E69/H69</f>
        <v>29.001722017220171</v>
      </c>
      <c r="J69" t="s">
        <v>40</v>
      </c>
      <c r="K69" t="s">
        <v>41</v>
      </c>
      <c r="L69" s="7">
        <f t="shared" si="5"/>
        <v>40203.25</v>
      </c>
      <c r="M69">
        <v>1264399200</v>
      </c>
      <c r="N69" s="7">
        <f t="shared" si="6"/>
        <v>40208.25</v>
      </c>
      <c r="O69">
        <v>1264831200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">
      <c r="A70">
        <v>68</v>
      </c>
      <c r="B70" t="s">
        <v>184</v>
      </c>
      <c r="C70" s="2" t="s">
        <v>185</v>
      </c>
      <c r="D70" s="3">
        <v>5700</v>
      </c>
      <c r="E70" s="3">
        <v>14508</v>
      </c>
      <c r="F70" s="5">
        <f t="shared" si="4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 s="7">
        <f t="shared" si="5"/>
        <v>42943.208333333328</v>
      </c>
      <c r="M70">
        <v>1501131600</v>
      </c>
      <c r="N70" s="7">
        <f t="shared" si="6"/>
        <v>42990.208333333328</v>
      </c>
      <c r="O70">
        <v>1505192400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">
      <c r="A71">
        <v>69</v>
      </c>
      <c r="B71" t="s">
        <v>186</v>
      </c>
      <c r="C71" s="2" t="s">
        <v>187</v>
      </c>
      <c r="D71" s="3">
        <v>7900</v>
      </c>
      <c r="E71" s="3">
        <v>1901</v>
      </c>
      <c r="F71" s="5">
        <f t="shared" si="4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 s="7">
        <f t="shared" si="5"/>
        <v>40531.25</v>
      </c>
      <c r="M71">
        <v>1292738400</v>
      </c>
      <c r="N71" s="7">
        <f t="shared" si="6"/>
        <v>40565.25</v>
      </c>
      <c r="O71">
        <v>1295676000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">
      <c r="A72">
        <v>70</v>
      </c>
      <c r="B72" t="s">
        <v>188</v>
      </c>
      <c r="C72" s="2" t="s">
        <v>189</v>
      </c>
      <c r="D72" s="3">
        <v>128000</v>
      </c>
      <c r="E72" s="3">
        <v>158389</v>
      </c>
      <c r="F72" s="5">
        <f t="shared" si="4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 s="7">
        <f t="shared" si="5"/>
        <v>40484.208333333336</v>
      </c>
      <c r="M72">
        <v>1288674000</v>
      </c>
      <c r="N72" s="7">
        <f t="shared" si="6"/>
        <v>40533.25</v>
      </c>
      <c r="O72">
        <v>1292911200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x14ac:dyDescent="0.2">
      <c r="A73">
        <v>71</v>
      </c>
      <c r="B73" t="s">
        <v>190</v>
      </c>
      <c r="C73" s="2" t="s">
        <v>191</v>
      </c>
      <c r="D73" s="3">
        <v>6000</v>
      </c>
      <c r="E73" s="3">
        <v>6484</v>
      </c>
      <c r="F73" s="5">
        <f t="shared" si="4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 s="7">
        <f t="shared" si="5"/>
        <v>43799.25</v>
      </c>
      <c r="M73">
        <v>1575093600</v>
      </c>
      <c r="N73" s="7">
        <f t="shared" si="6"/>
        <v>43803.25</v>
      </c>
      <c r="O73">
        <v>1575439200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">
      <c r="A74">
        <v>72</v>
      </c>
      <c r="B74" t="s">
        <v>192</v>
      </c>
      <c r="C74" s="2" t="s">
        <v>193</v>
      </c>
      <c r="D74" s="3">
        <v>600</v>
      </c>
      <c r="E74" s="3">
        <v>4022</v>
      </c>
      <c r="F74" s="5">
        <f t="shared" si="4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 s="7">
        <f t="shared" si="5"/>
        <v>42186.208333333328</v>
      </c>
      <c r="M74">
        <v>1435726800</v>
      </c>
      <c r="N74" s="7">
        <f t="shared" si="6"/>
        <v>42222.208333333328</v>
      </c>
      <c r="O74">
        <v>1438837200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">
      <c r="A75">
        <v>73</v>
      </c>
      <c r="B75" t="s">
        <v>194</v>
      </c>
      <c r="C75" s="2" t="s">
        <v>195</v>
      </c>
      <c r="D75" s="3">
        <v>1400</v>
      </c>
      <c r="E75" s="3">
        <v>9253</v>
      </c>
      <c r="F75" s="5">
        <f t="shared" si="4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 s="7">
        <f t="shared" si="5"/>
        <v>42701.25</v>
      </c>
      <c r="M75">
        <v>1480226400</v>
      </c>
      <c r="N75" s="7">
        <f t="shared" si="6"/>
        <v>42704.25</v>
      </c>
      <c r="O75">
        <v>1480485600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">
      <c r="A76">
        <v>74</v>
      </c>
      <c r="B76" t="s">
        <v>196</v>
      </c>
      <c r="C76" s="2" t="s">
        <v>197</v>
      </c>
      <c r="D76" s="3">
        <v>3900</v>
      </c>
      <c r="E76" s="3">
        <v>4776</v>
      </c>
      <c r="F76" s="5">
        <f t="shared" si="4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 s="7">
        <f t="shared" si="5"/>
        <v>42456.208333333328</v>
      </c>
      <c r="M76">
        <v>1459054800</v>
      </c>
      <c r="N76" s="7">
        <f t="shared" si="6"/>
        <v>42457.208333333328</v>
      </c>
      <c r="O76">
        <v>1459141200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">
      <c r="A77">
        <v>75</v>
      </c>
      <c r="B77" t="s">
        <v>198</v>
      </c>
      <c r="C77" s="2" t="s">
        <v>199</v>
      </c>
      <c r="D77" s="3">
        <v>9700</v>
      </c>
      <c r="E77" s="3">
        <v>14606</v>
      </c>
      <c r="F77" s="5">
        <f t="shared" si="4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 s="7">
        <f t="shared" si="5"/>
        <v>43296.208333333328</v>
      </c>
      <c r="M77">
        <v>1531630800</v>
      </c>
      <c r="N77" s="7">
        <f t="shared" si="6"/>
        <v>43304.208333333328</v>
      </c>
      <c r="O77">
        <v>1532322000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">
      <c r="A78">
        <v>76</v>
      </c>
      <c r="B78" t="s">
        <v>200</v>
      </c>
      <c r="C78" s="2" t="s">
        <v>201</v>
      </c>
      <c r="D78" s="3">
        <v>122900</v>
      </c>
      <c r="E78" s="3">
        <v>95993</v>
      </c>
      <c r="F78" s="5">
        <f t="shared" si="4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 s="7">
        <f t="shared" si="5"/>
        <v>42027.25</v>
      </c>
      <c r="M78">
        <v>1421992800</v>
      </c>
      <c r="N78" s="7">
        <f t="shared" si="6"/>
        <v>42076.208333333328</v>
      </c>
      <c r="O78">
        <v>1426222800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">
      <c r="A79">
        <v>77</v>
      </c>
      <c r="B79" t="s">
        <v>202</v>
      </c>
      <c r="C79" s="2" t="s">
        <v>203</v>
      </c>
      <c r="D79" s="3">
        <v>9500</v>
      </c>
      <c r="E79" s="3">
        <v>4460</v>
      </c>
      <c r="F79" s="5">
        <f t="shared" si="4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 s="7">
        <f t="shared" si="5"/>
        <v>40448.208333333336</v>
      </c>
      <c r="M79">
        <v>1285563600</v>
      </c>
      <c r="N79" s="7">
        <f t="shared" si="6"/>
        <v>40462.208333333336</v>
      </c>
      <c r="O79">
        <v>1286773200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">
      <c r="A80">
        <v>78</v>
      </c>
      <c r="B80" t="s">
        <v>204</v>
      </c>
      <c r="C80" s="2" t="s">
        <v>205</v>
      </c>
      <c r="D80" s="3">
        <v>4500</v>
      </c>
      <c r="E80" s="3">
        <v>13536</v>
      </c>
      <c r="F80" s="5">
        <f t="shared" si="4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 s="7">
        <f t="shared" si="5"/>
        <v>43206.208333333328</v>
      </c>
      <c r="M80">
        <v>1523854800</v>
      </c>
      <c r="N80" s="7">
        <f t="shared" si="6"/>
        <v>43207.208333333328</v>
      </c>
      <c r="O80">
        <v>1523941200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">
      <c r="A81">
        <v>79</v>
      </c>
      <c r="B81" t="s">
        <v>207</v>
      </c>
      <c r="C81" s="2" t="s">
        <v>208</v>
      </c>
      <c r="D81" s="3">
        <v>57800</v>
      </c>
      <c r="E81" s="3">
        <v>40228</v>
      </c>
      <c r="F81" s="5">
        <f t="shared" si="4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 s="7">
        <f t="shared" si="5"/>
        <v>43267.208333333328</v>
      </c>
      <c r="M81">
        <v>1529125200</v>
      </c>
      <c r="N81" s="7">
        <f t="shared" si="6"/>
        <v>43272.208333333328</v>
      </c>
      <c r="O81">
        <v>1529557200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">
      <c r="A82">
        <v>80</v>
      </c>
      <c r="B82" t="s">
        <v>209</v>
      </c>
      <c r="C82" s="2" t="s">
        <v>210</v>
      </c>
      <c r="D82" s="3">
        <v>1100</v>
      </c>
      <c r="E82" s="3">
        <v>7012</v>
      </c>
      <c r="F82" s="5">
        <f t="shared" si="4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 s="7">
        <f t="shared" si="5"/>
        <v>42976.208333333328</v>
      </c>
      <c r="M82">
        <v>1503982800</v>
      </c>
      <c r="N82" s="7">
        <f t="shared" si="6"/>
        <v>43006.208333333328</v>
      </c>
      <c r="O82">
        <v>1506574800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">
      <c r="A83">
        <v>81</v>
      </c>
      <c r="B83" t="s">
        <v>211</v>
      </c>
      <c r="C83" s="2" t="s">
        <v>212</v>
      </c>
      <c r="D83" s="3">
        <v>16800</v>
      </c>
      <c r="E83" s="3">
        <v>37857</v>
      </c>
      <c r="F83" s="5">
        <f t="shared" si="4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 s="7">
        <f t="shared" si="5"/>
        <v>43062.25</v>
      </c>
      <c r="M83">
        <v>1511416800</v>
      </c>
      <c r="N83" s="7">
        <f t="shared" si="6"/>
        <v>43087.25</v>
      </c>
      <c r="O83">
        <v>1513576800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">
      <c r="A84">
        <v>82</v>
      </c>
      <c r="B84" t="s">
        <v>213</v>
      </c>
      <c r="C84" s="2" t="s">
        <v>214</v>
      </c>
      <c r="D84" s="3">
        <v>1000</v>
      </c>
      <c r="E84" s="3">
        <v>14973</v>
      </c>
      <c r="F84" s="5">
        <f t="shared" si="4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 s="7">
        <f t="shared" si="5"/>
        <v>43482.25</v>
      </c>
      <c r="M84">
        <v>1547704800</v>
      </c>
      <c r="N84" s="7">
        <f t="shared" si="6"/>
        <v>43489.25</v>
      </c>
      <c r="O84">
        <v>1548309600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">
      <c r="A85">
        <v>83</v>
      </c>
      <c r="B85" t="s">
        <v>215</v>
      </c>
      <c r="C85" s="2" t="s">
        <v>216</v>
      </c>
      <c r="D85" s="3">
        <v>106400</v>
      </c>
      <c r="E85" s="3">
        <v>39996</v>
      </c>
      <c r="F85" s="5">
        <f t="shared" si="4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 s="7">
        <f t="shared" si="5"/>
        <v>42579.208333333328</v>
      </c>
      <c r="M85">
        <v>1469682000</v>
      </c>
      <c r="N85" s="7">
        <f t="shared" si="6"/>
        <v>42601.208333333328</v>
      </c>
      <c r="O85">
        <v>1471582800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">
      <c r="A86">
        <v>84</v>
      </c>
      <c r="B86" t="s">
        <v>217</v>
      </c>
      <c r="C86" s="2" t="s">
        <v>218</v>
      </c>
      <c r="D86" s="3">
        <v>31400</v>
      </c>
      <c r="E86" s="3">
        <v>41564</v>
      </c>
      <c r="F86" s="5">
        <f t="shared" si="4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 s="7">
        <f t="shared" si="5"/>
        <v>41118.208333333336</v>
      </c>
      <c r="M86">
        <v>1343451600</v>
      </c>
      <c r="N86" s="7">
        <f t="shared" si="6"/>
        <v>41128.208333333336</v>
      </c>
      <c r="O86">
        <v>1344315600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">
      <c r="A87">
        <v>85</v>
      </c>
      <c r="B87" t="s">
        <v>219</v>
      </c>
      <c r="C87" s="2" t="s">
        <v>220</v>
      </c>
      <c r="D87" s="3">
        <v>4900</v>
      </c>
      <c r="E87" s="3">
        <v>6430</v>
      </c>
      <c r="F87" s="5">
        <f t="shared" si="4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 s="7">
        <f t="shared" si="5"/>
        <v>40797.208333333336</v>
      </c>
      <c r="M87">
        <v>1315717200</v>
      </c>
      <c r="N87" s="7">
        <f t="shared" si="6"/>
        <v>40805.208333333336</v>
      </c>
      <c r="O87">
        <v>1316408400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">
      <c r="A88">
        <v>86</v>
      </c>
      <c r="B88" t="s">
        <v>221</v>
      </c>
      <c r="C88" s="2" t="s">
        <v>222</v>
      </c>
      <c r="D88" s="3">
        <v>7400</v>
      </c>
      <c r="E88" s="3">
        <v>12405</v>
      </c>
      <c r="F88" s="5">
        <f t="shared" si="4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 s="7">
        <f t="shared" si="5"/>
        <v>42128.208333333328</v>
      </c>
      <c r="M88">
        <v>1430715600</v>
      </c>
      <c r="N88" s="7">
        <f t="shared" si="6"/>
        <v>42141.208333333328</v>
      </c>
      <c r="O88">
        <v>1431838800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x14ac:dyDescent="0.2">
      <c r="A89">
        <v>87</v>
      </c>
      <c r="B89" t="s">
        <v>223</v>
      </c>
      <c r="C89" s="2" t="s">
        <v>224</v>
      </c>
      <c r="D89" s="3">
        <v>198500</v>
      </c>
      <c r="E89" s="3">
        <v>123040</v>
      </c>
      <c r="F89" s="5">
        <f t="shared" si="4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 s="7">
        <f t="shared" si="5"/>
        <v>40610.25</v>
      </c>
      <c r="M89">
        <v>1299564000</v>
      </c>
      <c r="N89" s="7">
        <f t="shared" si="6"/>
        <v>40621.208333333336</v>
      </c>
      <c r="O89">
        <v>1300510800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">
      <c r="A90">
        <v>88</v>
      </c>
      <c r="B90" t="s">
        <v>225</v>
      </c>
      <c r="C90" s="2" t="s">
        <v>226</v>
      </c>
      <c r="D90" s="3">
        <v>4800</v>
      </c>
      <c r="E90" s="3">
        <v>12516</v>
      </c>
      <c r="F90" s="5">
        <f t="shared" si="4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 s="7">
        <f t="shared" si="5"/>
        <v>42110.208333333328</v>
      </c>
      <c r="M90">
        <v>1429160400</v>
      </c>
      <c r="N90" s="7">
        <f t="shared" si="6"/>
        <v>42132.208333333328</v>
      </c>
      <c r="O90">
        <v>1431061200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">
      <c r="A91">
        <v>89</v>
      </c>
      <c r="B91" t="s">
        <v>227</v>
      </c>
      <c r="C91" s="2" t="s">
        <v>228</v>
      </c>
      <c r="D91" s="3">
        <v>3400</v>
      </c>
      <c r="E91" s="3">
        <v>8588</v>
      </c>
      <c r="F91" s="5">
        <f t="shared" si="4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 s="7">
        <f t="shared" si="5"/>
        <v>40283.208333333336</v>
      </c>
      <c r="M91">
        <v>1271307600</v>
      </c>
      <c r="N91" s="7">
        <f t="shared" si="6"/>
        <v>40285.208333333336</v>
      </c>
      <c r="O91">
        <v>1271480400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">
      <c r="A92">
        <v>90</v>
      </c>
      <c r="B92" t="s">
        <v>229</v>
      </c>
      <c r="C92" s="2" t="s">
        <v>230</v>
      </c>
      <c r="D92" s="3">
        <v>7800</v>
      </c>
      <c r="E92" s="3">
        <v>6132</v>
      </c>
      <c r="F92" s="5">
        <f t="shared" si="4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 s="7">
        <f t="shared" si="5"/>
        <v>42425.25</v>
      </c>
      <c r="M92">
        <v>1456380000</v>
      </c>
      <c r="N92" s="7">
        <f t="shared" si="6"/>
        <v>42425.25</v>
      </c>
      <c r="O92">
        <v>1456380000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">
      <c r="A93">
        <v>91</v>
      </c>
      <c r="B93" t="s">
        <v>231</v>
      </c>
      <c r="C93" s="2" t="s">
        <v>232</v>
      </c>
      <c r="D93" s="3">
        <v>154300</v>
      </c>
      <c r="E93" s="3">
        <v>74688</v>
      </c>
      <c r="F93" s="5">
        <f t="shared" si="4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 s="7">
        <f t="shared" si="5"/>
        <v>42588.208333333328</v>
      </c>
      <c r="M93">
        <v>1470459600</v>
      </c>
      <c r="N93" s="7">
        <f t="shared" si="6"/>
        <v>42616.208333333328</v>
      </c>
      <c r="O93">
        <v>1472878800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2">
      <c r="A94">
        <v>92</v>
      </c>
      <c r="B94" t="s">
        <v>233</v>
      </c>
      <c r="C94" s="2" t="s">
        <v>234</v>
      </c>
      <c r="D94" s="3">
        <v>20000</v>
      </c>
      <c r="E94" s="3">
        <v>51775</v>
      </c>
      <c r="F94" s="5">
        <f t="shared" si="4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 s="7">
        <f t="shared" si="5"/>
        <v>40352.208333333336</v>
      </c>
      <c r="M94">
        <v>1277269200</v>
      </c>
      <c r="N94" s="7">
        <f t="shared" si="6"/>
        <v>40353.208333333336</v>
      </c>
      <c r="O94">
        <v>1277355600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">
      <c r="A95">
        <v>93</v>
      </c>
      <c r="B95" t="s">
        <v>235</v>
      </c>
      <c r="C95" s="2" t="s">
        <v>236</v>
      </c>
      <c r="D95" s="3">
        <v>108800</v>
      </c>
      <c r="E95" s="3">
        <v>65877</v>
      </c>
      <c r="F95" s="5">
        <f t="shared" si="4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 s="7">
        <f t="shared" si="5"/>
        <v>41202.208333333336</v>
      </c>
      <c r="M95">
        <v>1350709200</v>
      </c>
      <c r="N95" s="7">
        <f t="shared" si="6"/>
        <v>41206.208333333336</v>
      </c>
      <c r="O95">
        <v>1351054800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">
      <c r="A96">
        <v>94</v>
      </c>
      <c r="B96" t="s">
        <v>237</v>
      </c>
      <c r="C96" s="2" t="s">
        <v>238</v>
      </c>
      <c r="D96" s="3">
        <v>2900</v>
      </c>
      <c r="E96" s="3">
        <v>8807</v>
      </c>
      <c r="F96" s="5">
        <f t="shared" si="4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 s="7">
        <f t="shared" si="5"/>
        <v>43562.208333333328</v>
      </c>
      <c r="M96">
        <v>1554613200</v>
      </c>
      <c r="N96" s="7">
        <f t="shared" si="6"/>
        <v>43573.208333333328</v>
      </c>
      <c r="O96">
        <v>1555563600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x14ac:dyDescent="0.2">
      <c r="A97">
        <v>95</v>
      </c>
      <c r="B97" t="s">
        <v>239</v>
      </c>
      <c r="C97" s="2" t="s">
        <v>240</v>
      </c>
      <c r="D97" s="3">
        <v>900</v>
      </c>
      <c r="E97" s="3">
        <v>1017</v>
      </c>
      <c r="F97" s="5">
        <f t="shared" si="4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 s="7">
        <f t="shared" si="5"/>
        <v>43752.208333333328</v>
      </c>
      <c r="M97">
        <v>1571029200</v>
      </c>
      <c r="N97" s="7">
        <f t="shared" si="6"/>
        <v>43759.208333333328</v>
      </c>
      <c r="O97">
        <v>1571634000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">
      <c r="A98">
        <v>96</v>
      </c>
      <c r="B98" t="s">
        <v>241</v>
      </c>
      <c r="C98" s="2" t="s">
        <v>242</v>
      </c>
      <c r="D98" s="3">
        <v>69700</v>
      </c>
      <c r="E98" s="3">
        <v>151513</v>
      </c>
      <c r="F98" s="5">
        <f t="shared" si="4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 s="7">
        <f t="shared" si="5"/>
        <v>40612.25</v>
      </c>
      <c r="M98">
        <v>1299736800</v>
      </c>
      <c r="N98" s="7">
        <f t="shared" si="6"/>
        <v>40625.208333333336</v>
      </c>
      <c r="O98">
        <v>1300856400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">
      <c r="A99">
        <v>97</v>
      </c>
      <c r="B99" t="s">
        <v>243</v>
      </c>
      <c r="C99" s="2" t="s">
        <v>244</v>
      </c>
      <c r="D99" s="3">
        <v>1300</v>
      </c>
      <c r="E99" s="3">
        <v>12047</v>
      </c>
      <c r="F99" s="5">
        <f t="shared" si="4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 s="7">
        <f t="shared" si="5"/>
        <v>42180.208333333328</v>
      </c>
      <c r="M99">
        <v>1435208400</v>
      </c>
      <c r="N99" s="7">
        <f t="shared" si="6"/>
        <v>42234.208333333328</v>
      </c>
      <c r="O99">
        <v>1439874000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">
      <c r="A100">
        <v>98</v>
      </c>
      <c r="B100" t="s">
        <v>245</v>
      </c>
      <c r="C100" s="2" t="s">
        <v>246</v>
      </c>
      <c r="D100" s="3">
        <v>97800</v>
      </c>
      <c r="E100" s="3">
        <v>32951</v>
      </c>
      <c r="F100" s="5">
        <f t="shared" si="4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 s="7">
        <f t="shared" si="5"/>
        <v>42212.208333333328</v>
      </c>
      <c r="M100">
        <v>1437973200</v>
      </c>
      <c r="N100" s="7">
        <f t="shared" si="6"/>
        <v>42216.208333333328</v>
      </c>
      <c r="O100">
        <v>1438318800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">
      <c r="A101">
        <v>99</v>
      </c>
      <c r="B101" t="s">
        <v>247</v>
      </c>
      <c r="C101" s="2" t="s">
        <v>248</v>
      </c>
      <c r="D101" s="3">
        <v>7600</v>
      </c>
      <c r="E101" s="3">
        <v>14951</v>
      </c>
      <c r="F101" s="5">
        <f t="shared" si="4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 s="7">
        <f t="shared" si="5"/>
        <v>41968.25</v>
      </c>
      <c r="M101">
        <v>1416895200</v>
      </c>
      <c r="N101" s="7">
        <f t="shared" si="6"/>
        <v>41997.25</v>
      </c>
      <c r="O101">
        <v>1419400800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">
      <c r="A102">
        <v>100</v>
      </c>
      <c r="B102" t="s">
        <v>249</v>
      </c>
      <c r="C102" s="2" t="s">
        <v>250</v>
      </c>
      <c r="D102" s="3">
        <v>100</v>
      </c>
      <c r="E102" s="3">
        <v>1</v>
      </c>
      <c r="F102" s="5">
        <f t="shared" si="4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 s="7">
        <f t="shared" si="5"/>
        <v>40835.208333333336</v>
      </c>
      <c r="M102">
        <v>1319000400</v>
      </c>
      <c r="N102" s="7">
        <f t="shared" si="6"/>
        <v>40853.208333333336</v>
      </c>
      <c r="O102">
        <v>1320555600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">
      <c r="A103">
        <v>101</v>
      </c>
      <c r="B103" t="s">
        <v>251</v>
      </c>
      <c r="C103" s="2" t="s">
        <v>252</v>
      </c>
      <c r="D103" s="3">
        <v>900</v>
      </c>
      <c r="E103" s="3">
        <v>9193</v>
      </c>
      <c r="F103" s="5">
        <f t="shared" si="4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 s="7">
        <f t="shared" si="5"/>
        <v>42056.25</v>
      </c>
      <c r="M103">
        <v>1424498400</v>
      </c>
      <c r="N103" s="7">
        <f t="shared" si="6"/>
        <v>42063.25</v>
      </c>
      <c r="O103">
        <v>1425103200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">
      <c r="A104">
        <v>102</v>
      </c>
      <c r="B104" t="s">
        <v>253</v>
      </c>
      <c r="C104" s="2" t="s">
        <v>254</v>
      </c>
      <c r="D104" s="3">
        <v>3700</v>
      </c>
      <c r="E104" s="3">
        <v>10422</v>
      </c>
      <c r="F104" s="5">
        <f t="shared" si="4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 s="7">
        <f t="shared" si="5"/>
        <v>43234.208333333328</v>
      </c>
      <c r="M104">
        <v>1526274000</v>
      </c>
      <c r="N104" s="7">
        <f t="shared" si="6"/>
        <v>43241.208333333328</v>
      </c>
      <c r="O104">
        <v>1526878800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">
      <c r="A105">
        <v>103</v>
      </c>
      <c r="B105" t="s">
        <v>255</v>
      </c>
      <c r="C105" s="2" t="s">
        <v>256</v>
      </c>
      <c r="D105" s="3">
        <v>10000</v>
      </c>
      <c r="E105" s="3">
        <v>2461</v>
      </c>
      <c r="F105" s="5">
        <f t="shared" si="4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 s="7">
        <f t="shared" si="5"/>
        <v>40475.208333333336</v>
      </c>
      <c r="M105">
        <v>1287896400</v>
      </c>
      <c r="N105" s="7">
        <f t="shared" si="6"/>
        <v>40484.208333333336</v>
      </c>
      <c r="O105">
        <v>1288674000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">
      <c r="A106">
        <v>104</v>
      </c>
      <c r="B106" t="s">
        <v>257</v>
      </c>
      <c r="C106" s="2" t="s">
        <v>258</v>
      </c>
      <c r="D106" s="3">
        <v>119200</v>
      </c>
      <c r="E106" s="3">
        <v>170623</v>
      </c>
      <c r="F106" s="5">
        <f t="shared" si="4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 s="7">
        <f t="shared" si="5"/>
        <v>42878.208333333328</v>
      </c>
      <c r="M106">
        <v>1495515600</v>
      </c>
      <c r="N106" s="7">
        <f t="shared" si="6"/>
        <v>42879.208333333328</v>
      </c>
      <c r="O106">
        <v>1495602000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">
      <c r="A107">
        <v>105</v>
      </c>
      <c r="B107" t="s">
        <v>259</v>
      </c>
      <c r="C107" s="2" t="s">
        <v>260</v>
      </c>
      <c r="D107" s="3">
        <v>6800</v>
      </c>
      <c r="E107" s="3">
        <v>9829</v>
      </c>
      <c r="F107" s="5">
        <f t="shared" si="4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 s="7">
        <f t="shared" si="5"/>
        <v>41366.208333333336</v>
      </c>
      <c r="M107">
        <v>1364878800</v>
      </c>
      <c r="N107" s="7">
        <f t="shared" si="6"/>
        <v>41384.208333333336</v>
      </c>
      <c r="O107">
        <v>1366434000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">
      <c r="A108">
        <v>106</v>
      </c>
      <c r="B108" t="s">
        <v>261</v>
      </c>
      <c r="C108" s="2" t="s">
        <v>262</v>
      </c>
      <c r="D108" s="3">
        <v>3900</v>
      </c>
      <c r="E108" s="3">
        <v>14006</v>
      </c>
      <c r="F108" s="5">
        <f t="shared" si="4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 s="7">
        <f t="shared" si="5"/>
        <v>43716.208333333328</v>
      </c>
      <c r="M108">
        <v>1567918800</v>
      </c>
      <c r="N108" s="7">
        <f t="shared" si="6"/>
        <v>43721.208333333328</v>
      </c>
      <c r="O108">
        <v>1568350800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x14ac:dyDescent="0.2">
      <c r="A109">
        <v>107</v>
      </c>
      <c r="B109" t="s">
        <v>263</v>
      </c>
      <c r="C109" s="2" t="s">
        <v>264</v>
      </c>
      <c r="D109" s="3">
        <v>3500</v>
      </c>
      <c r="E109" s="3">
        <v>6527</v>
      </c>
      <c r="F109" s="5">
        <f t="shared" si="4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 s="7">
        <f t="shared" si="5"/>
        <v>43213.208333333328</v>
      </c>
      <c r="M109">
        <v>1524459600</v>
      </c>
      <c r="N109" s="7">
        <f t="shared" si="6"/>
        <v>43230.208333333328</v>
      </c>
      <c r="O109">
        <v>1525928400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x14ac:dyDescent="0.2">
      <c r="A110">
        <v>108</v>
      </c>
      <c r="B110" t="s">
        <v>265</v>
      </c>
      <c r="C110" s="2" t="s">
        <v>266</v>
      </c>
      <c r="D110" s="3">
        <v>1500</v>
      </c>
      <c r="E110" s="3">
        <v>8929</v>
      </c>
      <c r="F110" s="5">
        <f t="shared" si="4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 s="7">
        <f t="shared" si="5"/>
        <v>41005.208333333336</v>
      </c>
      <c r="M110">
        <v>1333688400</v>
      </c>
      <c r="N110" s="7">
        <f t="shared" si="6"/>
        <v>41042.208333333336</v>
      </c>
      <c r="O110">
        <v>1336885200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">
      <c r="A111">
        <v>109</v>
      </c>
      <c r="B111" t="s">
        <v>267</v>
      </c>
      <c r="C111" s="2" t="s">
        <v>268</v>
      </c>
      <c r="D111" s="3">
        <v>5200</v>
      </c>
      <c r="E111" s="3">
        <v>3079</v>
      </c>
      <c r="F111" s="5">
        <f t="shared" si="4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 s="7">
        <f t="shared" si="5"/>
        <v>41651.25</v>
      </c>
      <c r="M111">
        <v>1389506400</v>
      </c>
      <c r="N111" s="7">
        <f t="shared" si="6"/>
        <v>41653.25</v>
      </c>
      <c r="O111">
        <v>1389679200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x14ac:dyDescent="0.2">
      <c r="A112">
        <v>110</v>
      </c>
      <c r="B112" t="s">
        <v>270</v>
      </c>
      <c r="C112" s="2" t="s">
        <v>271</v>
      </c>
      <c r="D112" s="3">
        <v>142400</v>
      </c>
      <c r="E112" s="3">
        <v>21307</v>
      </c>
      <c r="F112" s="5">
        <f t="shared" si="4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 s="7">
        <f t="shared" si="5"/>
        <v>43354.208333333328</v>
      </c>
      <c r="M112">
        <v>1536642000</v>
      </c>
      <c r="N112" s="7">
        <f t="shared" si="6"/>
        <v>43373.208333333328</v>
      </c>
      <c r="O112">
        <v>1538283600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">
      <c r="A113">
        <v>111</v>
      </c>
      <c r="B113" t="s">
        <v>272</v>
      </c>
      <c r="C113" s="2" t="s">
        <v>273</v>
      </c>
      <c r="D113" s="3">
        <v>61400</v>
      </c>
      <c r="E113" s="3">
        <v>73653</v>
      </c>
      <c r="F113" s="5">
        <f t="shared" si="4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 s="7">
        <f t="shared" si="5"/>
        <v>41174.208333333336</v>
      </c>
      <c r="M113">
        <v>1348290000</v>
      </c>
      <c r="N113" s="7">
        <f t="shared" si="6"/>
        <v>41180.208333333336</v>
      </c>
      <c r="O113">
        <v>1348808400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">
      <c r="A114">
        <v>112</v>
      </c>
      <c r="B114" t="s">
        <v>274</v>
      </c>
      <c r="C114" s="2" t="s">
        <v>275</v>
      </c>
      <c r="D114" s="3">
        <v>4700</v>
      </c>
      <c r="E114" s="3">
        <v>12635</v>
      </c>
      <c r="F114" s="5">
        <f t="shared" si="4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 s="7">
        <f t="shared" si="5"/>
        <v>41875.208333333336</v>
      </c>
      <c r="M114">
        <v>1408856400</v>
      </c>
      <c r="N114" s="7">
        <f t="shared" si="6"/>
        <v>41890.208333333336</v>
      </c>
      <c r="O114">
        <v>1410152400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">
      <c r="A115">
        <v>113</v>
      </c>
      <c r="B115" t="s">
        <v>276</v>
      </c>
      <c r="C115" s="2" t="s">
        <v>277</v>
      </c>
      <c r="D115" s="3">
        <v>3300</v>
      </c>
      <c r="E115" s="3">
        <v>12437</v>
      </c>
      <c r="F115" s="5">
        <f t="shared" si="4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 s="7">
        <f t="shared" si="5"/>
        <v>42990.208333333328</v>
      </c>
      <c r="M115">
        <v>1505192400</v>
      </c>
      <c r="N115" s="7">
        <f t="shared" si="6"/>
        <v>42997.208333333328</v>
      </c>
      <c r="O115">
        <v>1505797200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">
      <c r="A116">
        <v>114</v>
      </c>
      <c r="B116" t="s">
        <v>278</v>
      </c>
      <c r="C116" s="2" t="s">
        <v>279</v>
      </c>
      <c r="D116" s="3">
        <v>1900</v>
      </c>
      <c r="E116" s="3">
        <v>13816</v>
      </c>
      <c r="F116" s="5">
        <f t="shared" si="4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 s="7">
        <f t="shared" si="5"/>
        <v>43564.208333333328</v>
      </c>
      <c r="M116">
        <v>1554786000</v>
      </c>
      <c r="N116" s="7">
        <f t="shared" si="6"/>
        <v>43565.208333333328</v>
      </c>
      <c r="O116">
        <v>1554872400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">
      <c r="A117">
        <v>115</v>
      </c>
      <c r="B117" t="s">
        <v>280</v>
      </c>
      <c r="C117" s="2" t="s">
        <v>281</v>
      </c>
      <c r="D117" s="3">
        <v>166700</v>
      </c>
      <c r="E117" s="3">
        <v>145382</v>
      </c>
      <c r="F117" s="5">
        <f t="shared" si="4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 s="7">
        <f t="shared" si="5"/>
        <v>43056.25</v>
      </c>
      <c r="M117">
        <v>1510898400</v>
      </c>
      <c r="N117" s="7">
        <f t="shared" si="6"/>
        <v>43091.25</v>
      </c>
      <c r="O117">
        <v>1513922400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x14ac:dyDescent="0.2">
      <c r="A118">
        <v>116</v>
      </c>
      <c r="B118" t="s">
        <v>282</v>
      </c>
      <c r="C118" s="2" t="s">
        <v>283</v>
      </c>
      <c r="D118" s="3">
        <v>7200</v>
      </c>
      <c r="E118" s="3">
        <v>6336</v>
      </c>
      <c r="F118" s="5">
        <f t="shared" si="4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 s="7">
        <f t="shared" si="5"/>
        <v>42265.208333333328</v>
      </c>
      <c r="M118">
        <v>1442552400</v>
      </c>
      <c r="N118" s="7">
        <f t="shared" si="6"/>
        <v>42266.208333333328</v>
      </c>
      <c r="O118">
        <v>1442638800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">
      <c r="A119">
        <v>117</v>
      </c>
      <c r="B119" t="s">
        <v>284</v>
      </c>
      <c r="C119" s="2" t="s">
        <v>285</v>
      </c>
      <c r="D119" s="3">
        <v>4900</v>
      </c>
      <c r="E119" s="3">
        <v>8523</v>
      </c>
      <c r="F119" s="5">
        <f t="shared" si="4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 s="7">
        <f t="shared" si="5"/>
        <v>40808.208333333336</v>
      </c>
      <c r="M119">
        <v>1316667600</v>
      </c>
      <c r="N119" s="7">
        <f t="shared" si="6"/>
        <v>40814.208333333336</v>
      </c>
      <c r="O119">
        <v>1317186000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">
      <c r="A120">
        <v>118</v>
      </c>
      <c r="B120" t="s">
        <v>286</v>
      </c>
      <c r="C120" s="2" t="s">
        <v>287</v>
      </c>
      <c r="D120" s="3">
        <v>5400</v>
      </c>
      <c r="E120" s="3">
        <v>6351</v>
      </c>
      <c r="F120" s="5">
        <f t="shared" si="4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 s="7">
        <f t="shared" si="5"/>
        <v>41665.25</v>
      </c>
      <c r="M120">
        <v>1390716000</v>
      </c>
      <c r="N120" s="7">
        <f t="shared" si="6"/>
        <v>41671.25</v>
      </c>
      <c r="O120">
        <v>1391234400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x14ac:dyDescent="0.2">
      <c r="A121">
        <v>119</v>
      </c>
      <c r="B121" t="s">
        <v>288</v>
      </c>
      <c r="C121" s="2" t="s">
        <v>289</v>
      </c>
      <c r="D121" s="3">
        <v>5000</v>
      </c>
      <c r="E121" s="3">
        <v>10748</v>
      </c>
      <c r="F121" s="5">
        <f t="shared" si="4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 s="7">
        <f t="shared" si="5"/>
        <v>41806.208333333336</v>
      </c>
      <c r="M121">
        <v>1402894800</v>
      </c>
      <c r="N121" s="7">
        <f t="shared" si="6"/>
        <v>41823.208333333336</v>
      </c>
      <c r="O121">
        <v>1404363600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">
      <c r="A122">
        <v>120</v>
      </c>
      <c r="B122" t="s">
        <v>290</v>
      </c>
      <c r="C122" s="2" t="s">
        <v>291</v>
      </c>
      <c r="D122" s="3">
        <v>75100</v>
      </c>
      <c r="E122" s="3">
        <v>112272</v>
      </c>
      <c r="F122" s="5">
        <f t="shared" si="4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 s="7">
        <f t="shared" si="5"/>
        <v>42111.208333333328</v>
      </c>
      <c r="M122">
        <v>1429246800</v>
      </c>
      <c r="N122" s="7">
        <f t="shared" si="6"/>
        <v>42115.208333333328</v>
      </c>
      <c r="O122">
        <v>1429592400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">
      <c r="A123">
        <v>121</v>
      </c>
      <c r="B123" t="s">
        <v>293</v>
      </c>
      <c r="C123" s="2" t="s">
        <v>294</v>
      </c>
      <c r="D123" s="3">
        <v>45300</v>
      </c>
      <c r="E123" s="3">
        <v>99361</v>
      </c>
      <c r="F123" s="5">
        <f t="shared" si="4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 s="7">
        <f t="shared" si="5"/>
        <v>41917.208333333336</v>
      </c>
      <c r="M123">
        <v>1412485200</v>
      </c>
      <c r="N123" s="7">
        <f t="shared" si="6"/>
        <v>41930.208333333336</v>
      </c>
      <c r="O123">
        <v>1413608400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">
      <c r="A124">
        <v>122</v>
      </c>
      <c r="B124" t="s">
        <v>295</v>
      </c>
      <c r="C124" s="2" t="s">
        <v>296</v>
      </c>
      <c r="D124" s="3">
        <v>136800</v>
      </c>
      <c r="E124" s="3">
        <v>88055</v>
      </c>
      <c r="F124" s="5">
        <f t="shared" si="4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 s="7">
        <f t="shared" si="5"/>
        <v>41970.25</v>
      </c>
      <c r="M124">
        <v>1417068000</v>
      </c>
      <c r="N124" s="7">
        <f t="shared" si="6"/>
        <v>41997.25</v>
      </c>
      <c r="O124">
        <v>1419400800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">
      <c r="A125">
        <v>123</v>
      </c>
      <c r="B125" t="s">
        <v>297</v>
      </c>
      <c r="C125" s="2" t="s">
        <v>298</v>
      </c>
      <c r="D125" s="3">
        <v>177700</v>
      </c>
      <c r="E125" s="3">
        <v>33092</v>
      </c>
      <c r="F125" s="5">
        <f t="shared" si="4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 s="7">
        <f t="shared" si="5"/>
        <v>42332.25</v>
      </c>
      <c r="M125">
        <v>1448344800</v>
      </c>
      <c r="N125" s="7">
        <f t="shared" si="6"/>
        <v>42335.25</v>
      </c>
      <c r="O125">
        <v>1448604000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">
      <c r="A126">
        <v>124</v>
      </c>
      <c r="B126" t="s">
        <v>299</v>
      </c>
      <c r="C126" s="2" t="s">
        <v>300</v>
      </c>
      <c r="D126" s="3">
        <v>2600</v>
      </c>
      <c r="E126" s="3">
        <v>9562</v>
      </c>
      <c r="F126" s="5">
        <f t="shared" si="4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 s="7">
        <f t="shared" si="5"/>
        <v>43598.208333333328</v>
      </c>
      <c r="M126">
        <v>1557723600</v>
      </c>
      <c r="N126" s="7">
        <f t="shared" si="6"/>
        <v>43651.208333333328</v>
      </c>
      <c r="O126">
        <v>1562302800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">
      <c r="A127">
        <v>125</v>
      </c>
      <c r="B127" t="s">
        <v>301</v>
      </c>
      <c r="C127" s="2" t="s">
        <v>302</v>
      </c>
      <c r="D127" s="3">
        <v>5300</v>
      </c>
      <c r="E127" s="3">
        <v>8475</v>
      </c>
      <c r="F127" s="5">
        <f t="shared" si="4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 s="7">
        <f t="shared" si="5"/>
        <v>43362.208333333328</v>
      </c>
      <c r="M127">
        <v>1537333200</v>
      </c>
      <c r="N127" s="7">
        <f t="shared" si="6"/>
        <v>43366.208333333328</v>
      </c>
      <c r="O127">
        <v>1537678800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">
      <c r="A128">
        <v>126</v>
      </c>
      <c r="B128" t="s">
        <v>303</v>
      </c>
      <c r="C128" s="2" t="s">
        <v>304</v>
      </c>
      <c r="D128" s="3">
        <v>180200</v>
      </c>
      <c r="E128" s="3">
        <v>69617</v>
      </c>
      <c r="F128" s="5">
        <f t="shared" si="4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 s="7">
        <f t="shared" si="5"/>
        <v>42596.208333333328</v>
      </c>
      <c r="M128">
        <v>1471150800</v>
      </c>
      <c r="N128" s="7">
        <f t="shared" si="6"/>
        <v>42624.208333333328</v>
      </c>
      <c r="O128">
        <v>1473570000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">
      <c r="A129">
        <v>127</v>
      </c>
      <c r="B129" t="s">
        <v>305</v>
      </c>
      <c r="C129" s="2" t="s">
        <v>306</v>
      </c>
      <c r="D129" s="3">
        <v>103200</v>
      </c>
      <c r="E129" s="3">
        <v>53067</v>
      </c>
      <c r="F129" s="5">
        <f t="shared" si="4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 s="7">
        <f t="shared" si="5"/>
        <v>40310.208333333336</v>
      </c>
      <c r="M129">
        <v>1273640400</v>
      </c>
      <c r="N129" s="7">
        <f t="shared" si="6"/>
        <v>40313.208333333336</v>
      </c>
      <c r="O129">
        <v>1273899600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">
      <c r="A130">
        <v>128</v>
      </c>
      <c r="B130" t="s">
        <v>307</v>
      </c>
      <c r="C130" s="2" t="s">
        <v>308</v>
      </c>
      <c r="D130" s="3">
        <v>70600</v>
      </c>
      <c r="E130" s="3">
        <v>42596</v>
      </c>
      <c r="F130" s="5">
        <f t="shared" si="4"/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 s="7">
        <f t="shared" si="5"/>
        <v>40417.208333333336</v>
      </c>
      <c r="M130">
        <v>1282885200</v>
      </c>
      <c r="N130" s="7">
        <f t="shared" si="6"/>
        <v>40430.208333333336</v>
      </c>
      <c r="O130">
        <v>1284008400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">
      <c r="A131">
        <v>129</v>
      </c>
      <c r="B131" t="s">
        <v>309</v>
      </c>
      <c r="C131" s="2" t="s">
        <v>310</v>
      </c>
      <c r="D131" s="3">
        <v>148500</v>
      </c>
      <c r="E131" s="3">
        <v>4756</v>
      </c>
      <c r="F131" s="5">
        <f t="shared" ref="F131:F194" si="8">E131/D131*100</f>
        <v>3.202693602693603</v>
      </c>
      <c r="G131" t="s">
        <v>74</v>
      </c>
      <c r="H131">
        <v>55</v>
      </c>
      <c r="I131" s="4">
        <f t="shared" si="7"/>
        <v>86.472727272727269</v>
      </c>
      <c r="J131" t="s">
        <v>26</v>
      </c>
      <c r="K131" t="s">
        <v>27</v>
      </c>
      <c r="L131" s="7">
        <f t="shared" ref="L131:L194" si="9">(((M131/60)/60)/24)+DATE(1970,1,1)</f>
        <v>42038.25</v>
      </c>
      <c r="M131">
        <v>1422943200</v>
      </c>
      <c r="N131" s="7">
        <f t="shared" ref="N131:N194" si="10">(((O131/60)/60)/24)+DATE(1970,1,1)</f>
        <v>42063.25</v>
      </c>
      <c r="O131">
        <v>1425103200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">
      <c r="A132">
        <v>130</v>
      </c>
      <c r="B132" t="s">
        <v>311</v>
      </c>
      <c r="C132" s="2" t="s">
        <v>312</v>
      </c>
      <c r="D132" s="3">
        <v>9600</v>
      </c>
      <c r="E132" s="3">
        <v>14925</v>
      </c>
      <c r="F132" s="5">
        <f t="shared" si="8"/>
        <v>155.46875</v>
      </c>
      <c r="G132" t="s">
        <v>20</v>
      </c>
      <c r="H132">
        <v>533</v>
      </c>
      <c r="I132" s="4">
        <f t="shared" si="7"/>
        <v>28.001876172607879</v>
      </c>
      <c r="J132" t="s">
        <v>36</v>
      </c>
      <c r="K132" t="s">
        <v>37</v>
      </c>
      <c r="L132" s="7">
        <f t="shared" si="9"/>
        <v>40842.208333333336</v>
      </c>
      <c r="M132">
        <v>1319605200</v>
      </c>
      <c r="N132" s="7">
        <f t="shared" si="10"/>
        <v>40858.25</v>
      </c>
      <c r="O132">
        <v>1320991200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x14ac:dyDescent="0.2">
      <c r="A133">
        <v>131</v>
      </c>
      <c r="B133" t="s">
        <v>313</v>
      </c>
      <c r="C133" s="2" t="s">
        <v>314</v>
      </c>
      <c r="D133" s="3">
        <v>164700</v>
      </c>
      <c r="E133" s="3">
        <v>166116</v>
      </c>
      <c r="F133" s="5">
        <f t="shared" si="8"/>
        <v>100.85974499089254</v>
      </c>
      <c r="G133" t="s">
        <v>20</v>
      </c>
      <c r="H133">
        <v>2443</v>
      </c>
      <c r="I133" s="4">
        <f t="shared" ref="I133:I196" si="11">E133/H133</f>
        <v>67.996725337699544</v>
      </c>
      <c r="J133" t="s">
        <v>40</v>
      </c>
      <c r="K133" t="s">
        <v>41</v>
      </c>
      <c r="L133" s="7">
        <f t="shared" si="9"/>
        <v>41607.25</v>
      </c>
      <c r="M133">
        <v>1385704800</v>
      </c>
      <c r="N133" s="7">
        <f t="shared" si="10"/>
        <v>41620.25</v>
      </c>
      <c r="O133">
        <v>1386828000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">
      <c r="A134">
        <v>132</v>
      </c>
      <c r="B134" t="s">
        <v>315</v>
      </c>
      <c r="C134" s="2" t="s">
        <v>316</v>
      </c>
      <c r="D134" s="3">
        <v>3300</v>
      </c>
      <c r="E134" s="3">
        <v>3834</v>
      </c>
      <c r="F134" s="5">
        <f t="shared" si="8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 s="7">
        <f t="shared" si="9"/>
        <v>43112.25</v>
      </c>
      <c r="M134">
        <v>1515736800</v>
      </c>
      <c r="N134" s="7">
        <f t="shared" si="10"/>
        <v>43128.25</v>
      </c>
      <c r="O134">
        <v>1517119200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">
      <c r="A135">
        <v>133</v>
      </c>
      <c r="B135" t="s">
        <v>317</v>
      </c>
      <c r="C135" s="2" t="s">
        <v>318</v>
      </c>
      <c r="D135" s="3">
        <v>4500</v>
      </c>
      <c r="E135" s="3">
        <v>13985</v>
      </c>
      <c r="F135" s="5">
        <f t="shared" si="8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 s="7">
        <f t="shared" si="9"/>
        <v>40767.208333333336</v>
      </c>
      <c r="M135">
        <v>1313125200</v>
      </c>
      <c r="N135" s="7">
        <f t="shared" si="10"/>
        <v>40789.208333333336</v>
      </c>
      <c r="O135">
        <v>1315026000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">
      <c r="A136">
        <v>134</v>
      </c>
      <c r="B136" t="s">
        <v>320</v>
      </c>
      <c r="C136" s="2" t="s">
        <v>321</v>
      </c>
      <c r="D136" s="3">
        <v>99500</v>
      </c>
      <c r="E136" s="3">
        <v>89288</v>
      </c>
      <c r="F136" s="5">
        <f t="shared" si="8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 s="7">
        <f t="shared" si="9"/>
        <v>40713.208333333336</v>
      </c>
      <c r="M136">
        <v>1308459600</v>
      </c>
      <c r="N136" s="7">
        <f t="shared" si="10"/>
        <v>40762.208333333336</v>
      </c>
      <c r="O136">
        <v>1312693200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">
      <c r="A137">
        <v>135</v>
      </c>
      <c r="B137" t="s">
        <v>322</v>
      </c>
      <c r="C137" s="2" t="s">
        <v>323</v>
      </c>
      <c r="D137" s="3">
        <v>7700</v>
      </c>
      <c r="E137" s="3">
        <v>5488</v>
      </c>
      <c r="F137" s="5">
        <f t="shared" si="8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 s="7">
        <f t="shared" si="9"/>
        <v>41340.25</v>
      </c>
      <c r="M137">
        <v>1362636000</v>
      </c>
      <c r="N137" s="7">
        <f t="shared" si="10"/>
        <v>41345.208333333336</v>
      </c>
      <c r="O137">
        <v>1363064400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">
      <c r="A138">
        <v>136</v>
      </c>
      <c r="B138" t="s">
        <v>324</v>
      </c>
      <c r="C138" s="2" t="s">
        <v>325</v>
      </c>
      <c r="D138" s="3">
        <v>82800</v>
      </c>
      <c r="E138" s="3">
        <v>2721</v>
      </c>
      <c r="F138" s="5">
        <f t="shared" si="8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 s="7">
        <f t="shared" si="9"/>
        <v>41797.208333333336</v>
      </c>
      <c r="M138">
        <v>1402117200</v>
      </c>
      <c r="N138" s="7">
        <f t="shared" si="10"/>
        <v>41809.208333333336</v>
      </c>
      <c r="O138">
        <v>1403154000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">
      <c r="A139">
        <v>137</v>
      </c>
      <c r="B139" t="s">
        <v>326</v>
      </c>
      <c r="C139" s="2" t="s">
        <v>327</v>
      </c>
      <c r="D139" s="3">
        <v>1800</v>
      </c>
      <c r="E139" s="3">
        <v>4712</v>
      </c>
      <c r="F139" s="5">
        <f t="shared" si="8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 s="7">
        <f t="shared" si="9"/>
        <v>40457.208333333336</v>
      </c>
      <c r="M139">
        <v>1286341200</v>
      </c>
      <c r="N139" s="7">
        <f t="shared" si="10"/>
        <v>40463.208333333336</v>
      </c>
      <c r="O139">
        <v>1286859600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x14ac:dyDescent="0.2">
      <c r="A140">
        <v>138</v>
      </c>
      <c r="B140" t="s">
        <v>328</v>
      </c>
      <c r="C140" s="2" t="s">
        <v>329</v>
      </c>
      <c r="D140" s="3">
        <v>9600</v>
      </c>
      <c r="E140" s="3">
        <v>9216</v>
      </c>
      <c r="F140" s="5">
        <f t="shared" si="8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 s="7">
        <f t="shared" si="9"/>
        <v>41180.208333333336</v>
      </c>
      <c r="M140">
        <v>1348808400</v>
      </c>
      <c r="N140" s="7">
        <f t="shared" si="10"/>
        <v>41186.208333333336</v>
      </c>
      <c r="O140">
        <v>1349326800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">
      <c r="A141">
        <v>139</v>
      </c>
      <c r="B141" t="s">
        <v>330</v>
      </c>
      <c r="C141" s="2" t="s">
        <v>331</v>
      </c>
      <c r="D141" s="3">
        <v>92100</v>
      </c>
      <c r="E141" s="3">
        <v>19246</v>
      </c>
      <c r="F141" s="5">
        <f t="shared" si="8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 s="7">
        <f t="shared" si="9"/>
        <v>42115.208333333328</v>
      </c>
      <c r="M141">
        <v>1429592400</v>
      </c>
      <c r="N141" s="7">
        <f t="shared" si="10"/>
        <v>42131.208333333328</v>
      </c>
      <c r="O141">
        <v>1430974800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x14ac:dyDescent="0.2">
      <c r="A142">
        <v>140</v>
      </c>
      <c r="B142" t="s">
        <v>332</v>
      </c>
      <c r="C142" s="2" t="s">
        <v>333</v>
      </c>
      <c r="D142" s="3">
        <v>5500</v>
      </c>
      <c r="E142" s="3">
        <v>12274</v>
      </c>
      <c r="F142" s="5">
        <f t="shared" si="8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 s="7">
        <f t="shared" si="9"/>
        <v>43156.25</v>
      </c>
      <c r="M142">
        <v>1519538400</v>
      </c>
      <c r="N142" s="7">
        <f t="shared" si="10"/>
        <v>43161.25</v>
      </c>
      <c r="O142">
        <v>1519970400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">
      <c r="A143">
        <v>141</v>
      </c>
      <c r="B143" t="s">
        <v>334</v>
      </c>
      <c r="C143" s="2" t="s">
        <v>335</v>
      </c>
      <c r="D143" s="3">
        <v>64300</v>
      </c>
      <c r="E143" s="3">
        <v>65323</v>
      </c>
      <c r="F143" s="5">
        <f t="shared" si="8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 s="7">
        <f t="shared" si="9"/>
        <v>42167.208333333328</v>
      </c>
      <c r="M143">
        <v>1434085200</v>
      </c>
      <c r="N143" s="7">
        <f t="shared" si="10"/>
        <v>42173.208333333328</v>
      </c>
      <c r="O143">
        <v>1434603600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">
      <c r="A144">
        <v>142</v>
      </c>
      <c r="B144" t="s">
        <v>336</v>
      </c>
      <c r="C144" s="2" t="s">
        <v>337</v>
      </c>
      <c r="D144" s="3">
        <v>5000</v>
      </c>
      <c r="E144" s="3">
        <v>11502</v>
      </c>
      <c r="F144" s="5">
        <f t="shared" si="8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 s="7">
        <f t="shared" si="9"/>
        <v>41005.208333333336</v>
      </c>
      <c r="M144">
        <v>1333688400</v>
      </c>
      <c r="N144" s="7">
        <f t="shared" si="10"/>
        <v>41046.208333333336</v>
      </c>
      <c r="O144">
        <v>1337230800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">
      <c r="A145">
        <v>143</v>
      </c>
      <c r="B145" t="s">
        <v>338</v>
      </c>
      <c r="C145" s="2" t="s">
        <v>339</v>
      </c>
      <c r="D145" s="3">
        <v>5400</v>
      </c>
      <c r="E145" s="3">
        <v>7322</v>
      </c>
      <c r="F145" s="5">
        <f t="shared" si="8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 s="7">
        <f t="shared" si="9"/>
        <v>40357.208333333336</v>
      </c>
      <c r="M145">
        <v>1277701200</v>
      </c>
      <c r="N145" s="7">
        <f t="shared" si="10"/>
        <v>40377.208333333336</v>
      </c>
      <c r="O145">
        <v>1279429200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">
      <c r="A146">
        <v>144</v>
      </c>
      <c r="B146" t="s">
        <v>340</v>
      </c>
      <c r="C146" s="2" t="s">
        <v>341</v>
      </c>
      <c r="D146" s="3">
        <v>9000</v>
      </c>
      <c r="E146" s="3">
        <v>11619</v>
      </c>
      <c r="F146" s="5">
        <f t="shared" si="8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 s="7">
        <f t="shared" si="9"/>
        <v>43633.208333333328</v>
      </c>
      <c r="M146">
        <v>1560747600</v>
      </c>
      <c r="N146" s="7">
        <f t="shared" si="10"/>
        <v>43641.208333333328</v>
      </c>
      <c r="O146">
        <v>1561438800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">
      <c r="A147">
        <v>145</v>
      </c>
      <c r="B147" t="s">
        <v>342</v>
      </c>
      <c r="C147" s="2" t="s">
        <v>343</v>
      </c>
      <c r="D147" s="3">
        <v>25000</v>
      </c>
      <c r="E147" s="3">
        <v>59128</v>
      </c>
      <c r="F147" s="5">
        <f t="shared" si="8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 s="7">
        <f t="shared" si="9"/>
        <v>41889.208333333336</v>
      </c>
      <c r="M147">
        <v>1410066000</v>
      </c>
      <c r="N147" s="7">
        <f t="shared" si="10"/>
        <v>41894.208333333336</v>
      </c>
      <c r="O147">
        <v>1410498000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x14ac:dyDescent="0.2">
      <c r="A148">
        <v>146</v>
      </c>
      <c r="B148" t="s">
        <v>344</v>
      </c>
      <c r="C148" s="2" t="s">
        <v>345</v>
      </c>
      <c r="D148" s="3">
        <v>8800</v>
      </c>
      <c r="E148" s="3">
        <v>1518</v>
      </c>
      <c r="F148" s="5">
        <f t="shared" si="8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 s="7">
        <f t="shared" si="9"/>
        <v>40855.25</v>
      </c>
      <c r="M148">
        <v>1320732000</v>
      </c>
      <c r="N148" s="7">
        <f t="shared" si="10"/>
        <v>40875.25</v>
      </c>
      <c r="O148">
        <v>1322460000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">
      <c r="A149">
        <v>147</v>
      </c>
      <c r="B149" t="s">
        <v>346</v>
      </c>
      <c r="C149" s="2" t="s">
        <v>347</v>
      </c>
      <c r="D149" s="3">
        <v>8300</v>
      </c>
      <c r="E149" s="3">
        <v>9337</v>
      </c>
      <c r="F149" s="5">
        <f t="shared" si="8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 s="7">
        <f t="shared" si="9"/>
        <v>42534.208333333328</v>
      </c>
      <c r="M149">
        <v>1465794000</v>
      </c>
      <c r="N149" s="7">
        <f t="shared" si="10"/>
        <v>42540.208333333328</v>
      </c>
      <c r="O149">
        <v>1466312400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">
      <c r="A150">
        <v>148</v>
      </c>
      <c r="B150" t="s">
        <v>348</v>
      </c>
      <c r="C150" s="2" t="s">
        <v>349</v>
      </c>
      <c r="D150" s="3">
        <v>9300</v>
      </c>
      <c r="E150" s="3">
        <v>11255</v>
      </c>
      <c r="F150" s="5">
        <f t="shared" si="8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 s="7">
        <f t="shared" si="9"/>
        <v>42941.208333333328</v>
      </c>
      <c r="M150">
        <v>1500958800</v>
      </c>
      <c r="N150" s="7">
        <f t="shared" si="10"/>
        <v>42950.208333333328</v>
      </c>
      <c r="O150">
        <v>1501736400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">
      <c r="A151">
        <v>149</v>
      </c>
      <c r="B151" t="s">
        <v>350</v>
      </c>
      <c r="C151" s="2" t="s">
        <v>351</v>
      </c>
      <c r="D151" s="3">
        <v>6200</v>
      </c>
      <c r="E151" s="3">
        <v>13632</v>
      </c>
      <c r="F151" s="5">
        <f t="shared" si="8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 s="7">
        <f t="shared" si="9"/>
        <v>41275.25</v>
      </c>
      <c r="M151">
        <v>1357020000</v>
      </c>
      <c r="N151" s="7">
        <f t="shared" si="10"/>
        <v>41327.25</v>
      </c>
      <c r="O151">
        <v>1361512800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">
      <c r="A152">
        <v>150</v>
      </c>
      <c r="B152" t="s">
        <v>352</v>
      </c>
      <c r="C152" s="2" t="s">
        <v>353</v>
      </c>
      <c r="D152" s="3">
        <v>100</v>
      </c>
      <c r="E152" s="3">
        <v>1</v>
      </c>
      <c r="F152" s="5">
        <f t="shared" si="8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 s="7">
        <f t="shared" si="9"/>
        <v>43450.25</v>
      </c>
      <c r="M152">
        <v>1544940000</v>
      </c>
      <c r="N152" s="7">
        <f t="shared" si="10"/>
        <v>43451.25</v>
      </c>
      <c r="O152">
        <v>1545026400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">
      <c r="A153">
        <v>151</v>
      </c>
      <c r="B153" t="s">
        <v>354</v>
      </c>
      <c r="C153" s="2" t="s">
        <v>355</v>
      </c>
      <c r="D153" s="3">
        <v>137200</v>
      </c>
      <c r="E153" s="3">
        <v>88037</v>
      </c>
      <c r="F153" s="5">
        <f t="shared" si="8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 s="7">
        <f t="shared" si="9"/>
        <v>41799.208333333336</v>
      </c>
      <c r="M153">
        <v>1402290000</v>
      </c>
      <c r="N153" s="7">
        <f t="shared" si="10"/>
        <v>41850.208333333336</v>
      </c>
      <c r="O153">
        <v>1406696400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">
      <c r="A154">
        <v>152</v>
      </c>
      <c r="B154" t="s">
        <v>356</v>
      </c>
      <c r="C154" s="2" t="s">
        <v>357</v>
      </c>
      <c r="D154" s="3">
        <v>41500</v>
      </c>
      <c r="E154" s="3">
        <v>175573</v>
      </c>
      <c r="F154" s="5">
        <f t="shared" si="8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 s="7">
        <f t="shared" si="9"/>
        <v>42783.25</v>
      </c>
      <c r="M154">
        <v>1487311200</v>
      </c>
      <c r="N154" s="7">
        <f t="shared" si="10"/>
        <v>42790.25</v>
      </c>
      <c r="O154">
        <v>1487916000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">
      <c r="A155">
        <v>153</v>
      </c>
      <c r="B155" t="s">
        <v>358</v>
      </c>
      <c r="C155" s="2" t="s">
        <v>359</v>
      </c>
      <c r="D155" s="3">
        <v>189400</v>
      </c>
      <c r="E155" s="3">
        <v>176112</v>
      </c>
      <c r="F155" s="5">
        <f t="shared" si="8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 s="7">
        <f t="shared" si="9"/>
        <v>41201.208333333336</v>
      </c>
      <c r="M155">
        <v>1350622800</v>
      </c>
      <c r="N155" s="7">
        <f t="shared" si="10"/>
        <v>41207.208333333336</v>
      </c>
      <c r="O155">
        <v>1351141200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">
      <c r="A156">
        <v>154</v>
      </c>
      <c r="B156" t="s">
        <v>360</v>
      </c>
      <c r="C156" s="2" t="s">
        <v>361</v>
      </c>
      <c r="D156" s="3">
        <v>171300</v>
      </c>
      <c r="E156" s="3">
        <v>100650</v>
      </c>
      <c r="F156" s="5">
        <f t="shared" si="8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 s="7">
        <f t="shared" si="9"/>
        <v>42502.208333333328</v>
      </c>
      <c r="M156">
        <v>1463029200</v>
      </c>
      <c r="N156" s="7">
        <f t="shared" si="10"/>
        <v>42525.208333333328</v>
      </c>
      <c r="O156">
        <v>1465016400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">
      <c r="A157">
        <v>155</v>
      </c>
      <c r="B157" t="s">
        <v>362</v>
      </c>
      <c r="C157" s="2" t="s">
        <v>363</v>
      </c>
      <c r="D157" s="3">
        <v>139500</v>
      </c>
      <c r="E157" s="3">
        <v>90706</v>
      </c>
      <c r="F157" s="5">
        <f t="shared" si="8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 s="7">
        <f t="shared" si="9"/>
        <v>40262.208333333336</v>
      </c>
      <c r="M157">
        <v>1269493200</v>
      </c>
      <c r="N157" s="7">
        <f t="shared" si="10"/>
        <v>40277.208333333336</v>
      </c>
      <c r="O157">
        <v>1270789200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">
      <c r="A158">
        <v>156</v>
      </c>
      <c r="B158" t="s">
        <v>364</v>
      </c>
      <c r="C158" s="2" t="s">
        <v>365</v>
      </c>
      <c r="D158" s="3">
        <v>36400</v>
      </c>
      <c r="E158" s="3">
        <v>26914</v>
      </c>
      <c r="F158" s="5">
        <f t="shared" si="8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 s="7">
        <f t="shared" si="9"/>
        <v>43743.208333333328</v>
      </c>
      <c r="M158">
        <v>1570251600</v>
      </c>
      <c r="N158" s="7">
        <f t="shared" si="10"/>
        <v>43767.208333333328</v>
      </c>
      <c r="O158">
        <v>1572325200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">
      <c r="A159">
        <v>157</v>
      </c>
      <c r="B159" t="s">
        <v>366</v>
      </c>
      <c r="C159" s="2" t="s">
        <v>367</v>
      </c>
      <c r="D159" s="3">
        <v>4200</v>
      </c>
      <c r="E159" s="3">
        <v>2212</v>
      </c>
      <c r="F159" s="5">
        <f t="shared" si="8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 s="7">
        <f t="shared" si="9"/>
        <v>41638.25</v>
      </c>
      <c r="M159">
        <v>1388383200</v>
      </c>
      <c r="N159" s="7">
        <f t="shared" si="10"/>
        <v>41650.25</v>
      </c>
      <c r="O159">
        <v>1389420000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">
      <c r="A160">
        <v>158</v>
      </c>
      <c r="B160" t="s">
        <v>368</v>
      </c>
      <c r="C160" s="2" t="s">
        <v>369</v>
      </c>
      <c r="D160" s="3">
        <v>2100</v>
      </c>
      <c r="E160" s="3">
        <v>4640</v>
      </c>
      <c r="F160" s="5">
        <f t="shared" si="8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 s="7">
        <f t="shared" si="9"/>
        <v>42346.25</v>
      </c>
      <c r="M160">
        <v>1449554400</v>
      </c>
      <c r="N160" s="7">
        <f t="shared" si="10"/>
        <v>42347.25</v>
      </c>
      <c r="O160">
        <v>1449640800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">
      <c r="A161">
        <v>159</v>
      </c>
      <c r="B161" t="s">
        <v>370</v>
      </c>
      <c r="C161" s="2" t="s">
        <v>371</v>
      </c>
      <c r="D161" s="3">
        <v>191200</v>
      </c>
      <c r="E161" s="3">
        <v>191222</v>
      </c>
      <c r="F161" s="5">
        <f t="shared" si="8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 s="7">
        <f t="shared" si="9"/>
        <v>43551.208333333328</v>
      </c>
      <c r="M161">
        <v>1553662800</v>
      </c>
      <c r="N161" s="7">
        <f t="shared" si="10"/>
        <v>43569.208333333328</v>
      </c>
      <c r="O161">
        <v>1555218000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">
      <c r="A162">
        <v>160</v>
      </c>
      <c r="B162" t="s">
        <v>372</v>
      </c>
      <c r="C162" s="2" t="s">
        <v>373</v>
      </c>
      <c r="D162" s="3">
        <v>8000</v>
      </c>
      <c r="E162" s="3">
        <v>12985</v>
      </c>
      <c r="F162" s="5">
        <f t="shared" si="8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 s="7">
        <f t="shared" si="9"/>
        <v>43582.208333333328</v>
      </c>
      <c r="M162">
        <v>1556341200</v>
      </c>
      <c r="N162" s="7">
        <f t="shared" si="10"/>
        <v>43598.208333333328</v>
      </c>
      <c r="O162">
        <v>1557723600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x14ac:dyDescent="0.2">
      <c r="A163">
        <v>161</v>
      </c>
      <c r="B163" t="s">
        <v>374</v>
      </c>
      <c r="C163" s="2" t="s">
        <v>375</v>
      </c>
      <c r="D163" s="3">
        <v>5500</v>
      </c>
      <c r="E163" s="3">
        <v>4300</v>
      </c>
      <c r="F163" s="5">
        <f t="shared" si="8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 s="7">
        <f t="shared" si="9"/>
        <v>42270.208333333328</v>
      </c>
      <c r="M163">
        <v>1442984400</v>
      </c>
      <c r="N163" s="7">
        <f t="shared" si="10"/>
        <v>42276.208333333328</v>
      </c>
      <c r="O163">
        <v>1443502800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x14ac:dyDescent="0.2">
      <c r="A164">
        <v>162</v>
      </c>
      <c r="B164" t="s">
        <v>376</v>
      </c>
      <c r="C164" s="2" t="s">
        <v>377</v>
      </c>
      <c r="D164" s="3">
        <v>6100</v>
      </c>
      <c r="E164" s="3">
        <v>9134</v>
      </c>
      <c r="F164" s="5">
        <f t="shared" si="8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 s="7">
        <f t="shared" si="9"/>
        <v>43442.25</v>
      </c>
      <c r="M164">
        <v>1544248800</v>
      </c>
      <c r="N164" s="7">
        <f t="shared" si="10"/>
        <v>43472.25</v>
      </c>
      <c r="O164">
        <v>1546840800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">
      <c r="A165">
        <v>163</v>
      </c>
      <c r="B165" t="s">
        <v>378</v>
      </c>
      <c r="C165" s="2" t="s">
        <v>379</v>
      </c>
      <c r="D165" s="3">
        <v>3500</v>
      </c>
      <c r="E165" s="3">
        <v>8864</v>
      </c>
      <c r="F165" s="5">
        <f t="shared" si="8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 s="7">
        <f t="shared" si="9"/>
        <v>43028.208333333328</v>
      </c>
      <c r="M165">
        <v>1508475600</v>
      </c>
      <c r="N165" s="7">
        <f t="shared" si="10"/>
        <v>43077.25</v>
      </c>
      <c r="O165">
        <v>1512712800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">
      <c r="A166">
        <v>164</v>
      </c>
      <c r="B166" t="s">
        <v>380</v>
      </c>
      <c r="C166" s="2" t="s">
        <v>381</v>
      </c>
      <c r="D166" s="3">
        <v>150500</v>
      </c>
      <c r="E166" s="3">
        <v>150755</v>
      </c>
      <c r="F166" s="5">
        <f t="shared" si="8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 s="7">
        <f t="shared" si="9"/>
        <v>43016.208333333328</v>
      </c>
      <c r="M166">
        <v>1507438800</v>
      </c>
      <c r="N166" s="7">
        <f t="shared" si="10"/>
        <v>43017.208333333328</v>
      </c>
      <c r="O166">
        <v>1507525200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">
      <c r="A167">
        <v>165</v>
      </c>
      <c r="B167" t="s">
        <v>382</v>
      </c>
      <c r="C167" s="2" t="s">
        <v>383</v>
      </c>
      <c r="D167" s="3">
        <v>90400</v>
      </c>
      <c r="E167" s="3">
        <v>110279</v>
      </c>
      <c r="F167" s="5">
        <f t="shared" si="8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 s="7">
        <f t="shared" si="9"/>
        <v>42948.208333333328</v>
      </c>
      <c r="M167">
        <v>1501563600</v>
      </c>
      <c r="N167" s="7">
        <f t="shared" si="10"/>
        <v>42980.208333333328</v>
      </c>
      <c r="O167">
        <v>1504328400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">
      <c r="A168">
        <v>166</v>
      </c>
      <c r="B168" t="s">
        <v>384</v>
      </c>
      <c r="C168" s="2" t="s">
        <v>385</v>
      </c>
      <c r="D168" s="3">
        <v>9800</v>
      </c>
      <c r="E168" s="3">
        <v>13439</v>
      </c>
      <c r="F168" s="5">
        <f t="shared" si="8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 s="7">
        <f t="shared" si="9"/>
        <v>40534.25</v>
      </c>
      <c r="M168">
        <v>1292997600</v>
      </c>
      <c r="N168" s="7">
        <f t="shared" si="10"/>
        <v>40538.25</v>
      </c>
      <c r="O168">
        <v>1293343200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">
      <c r="A169">
        <v>167</v>
      </c>
      <c r="B169" t="s">
        <v>386</v>
      </c>
      <c r="C169" s="2" t="s">
        <v>387</v>
      </c>
      <c r="D169" s="3">
        <v>2600</v>
      </c>
      <c r="E169" s="3">
        <v>10804</v>
      </c>
      <c r="F169" s="5">
        <f t="shared" si="8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 s="7">
        <f t="shared" si="9"/>
        <v>41435.208333333336</v>
      </c>
      <c r="M169">
        <v>1370840400</v>
      </c>
      <c r="N169" s="7">
        <f t="shared" si="10"/>
        <v>41445.208333333336</v>
      </c>
      <c r="O169">
        <v>1371704400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">
      <c r="A170">
        <v>168</v>
      </c>
      <c r="B170" t="s">
        <v>388</v>
      </c>
      <c r="C170" s="2" t="s">
        <v>389</v>
      </c>
      <c r="D170" s="3">
        <v>128100</v>
      </c>
      <c r="E170" s="3">
        <v>40107</v>
      </c>
      <c r="F170" s="5">
        <f t="shared" si="8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 s="7">
        <f t="shared" si="9"/>
        <v>43518.25</v>
      </c>
      <c r="M170">
        <v>1550815200</v>
      </c>
      <c r="N170" s="7">
        <f t="shared" si="10"/>
        <v>43541.208333333328</v>
      </c>
      <c r="O170">
        <v>1552798800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">
      <c r="A171">
        <v>169</v>
      </c>
      <c r="B171" t="s">
        <v>390</v>
      </c>
      <c r="C171" s="2" t="s">
        <v>391</v>
      </c>
      <c r="D171" s="3">
        <v>23300</v>
      </c>
      <c r="E171" s="3">
        <v>98811</v>
      </c>
      <c r="F171" s="5">
        <f t="shared" si="8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 s="7">
        <f t="shared" si="9"/>
        <v>41077.208333333336</v>
      </c>
      <c r="M171">
        <v>1339909200</v>
      </c>
      <c r="N171" s="7">
        <f t="shared" si="10"/>
        <v>41105.208333333336</v>
      </c>
      <c r="O171">
        <v>1342328400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">
      <c r="A172">
        <v>170</v>
      </c>
      <c r="B172" t="s">
        <v>392</v>
      </c>
      <c r="C172" s="2" t="s">
        <v>393</v>
      </c>
      <c r="D172" s="3">
        <v>188100</v>
      </c>
      <c r="E172" s="3">
        <v>5528</v>
      </c>
      <c r="F172" s="5">
        <f t="shared" si="8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 s="7">
        <f t="shared" si="9"/>
        <v>42950.208333333328</v>
      </c>
      <c r="M172">
        <v>1501736400</v>
      </c>
      <c r="N172" s="7">
        <f t="shared" si="10"/>
        <v>42957.208333333328</v>
      </c>
      <c r="O172">
        <v>1502341200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x14ac:dyDescent="0.2">
      <c r="A173">
        <v>171</v>
      </c>
      <c r="B173" t="s">
        <v>394</v>
      </c>
      <c r="C173" s="2" t="s">
        <v>395</v>
      </c>
      <c r="D173" s="3">
        <v>4900</v>
      </c>
      <c r="E173" s="3">
        <v>521</v>
      </c>
      <c r="F173" s="5">
        <f t="shared" si="8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 s="7">
        <f t="shared" si="9"/>
        <v>41718.208333333336</v>
      </c>
      <c r="M173">
        <v>1395291600</v>
      </c>
      <c r="N173" s="7">
        <f t="shared" si="10"/>
        <v>41740.208333333336</v>
      </c>
      <c r="O173">
        <v>1397192400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">
      <c r="A174">
        <v>172</v>
      </c>
      <c r="B174" t="s">
        <v>396</v>
      </c>
      <c r="C174" s="2" t="s">
        <v>397</v>
      </c>
      <c r="D174" s="3">
        <v>800</v>
      </c>
      <c r="E174" s="3">
        <v>663</v>
      </c>
      <c r="F174" s="5">
        <f t="shared" si="8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 s="7">
        <f t="shared" si="9"/>
        <v>41839.208333333336</v>
      </c>
      <c r="M174">
        <v>1405746000</v>
      </c>
      <c r="N174" s="7">
        <f t="shared" si="10"/>
        <v>41854.208333333336</v>
      </c>
      <c r="O174">
        <v>1407042000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">
      <c r="A175">
        <v>173</v>
      </c>
      <c r="B175" t="s">
        <v>398</v>
      </c>
      <c r="C175" s="2" t="s">
        <v>399</v>
      </c>
      <c r="D175" s="3">
        <v>96700</v>
      </c>
      <c r="E175" s="3">
        <v>157635</v>
      </c>
      <c r="F175" s="5">
        <f t="shared" si="8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 s="7">
        <f t="shared" si="9"/>
        <v>41412.208333333336</v>
      </c>
      <c r="M175">
        <v>1368853200</v>
      </c>
      <c r="N175" s="7">
        <f t="shared" si="10"/>
        <v>41418.208333333336</v>
      </c>
      <c r="O175">
        <v>1369371600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">
      <c r="A176">
        <v>174</v>
      </c>
      <c r="B176" t="s">
        <v>400</v>
      </c>
      <c r="C176" s="2" t="s">
        <v>401</v>
      </c>
      <c r="D176" s="3">
        <v>600</v>
      </c>
      <c r="E176" s="3">
        <v>5368</v>
      </c>
      <c r="F176" s="5">
        <f t="shared" si="8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 s="7">
        <f t="shared" si="9"/>
        <v>42282.208333333328</v>
      </c>
      <c r="M176">
        <v>1444021200</v>
      </c>
      <c r="N176" s="7">
        <f t="shared" si="10"/>
        <v>42283.208333333328</v>
      </c>
      <c r="O176">
        <v>1444107600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">
      <c r="A177">
        <v>175</v>
      </c>
      <c r="B177" t="s">
        <v>402</v>
      </c>
      <c r="C177" s="2" t="s">
        <v>403</v>
      </c>
      <c r="D177" s="3">
        <v>181200</v>
      </c>
      <c r="E177" s="3">
        <v>47459</v>
      </c>
      <c r="F177" s="5">
        <f t="shared" si="8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 s="7">
        <f t="shared" si="9"/>
        <v>42613.208333333328</v>
      </c>
      <c r="M177">
        <v>1472619600</v>
      </c>
      <c r="N177" s="7">
        <f t="shared" si="10"/>
        <v>42632.208333333328</v>
      </c>
      <c r="O177">
        <v>1474261200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x14ac:dyDescent="0.2">
      <c r="A178">
        <v>176</v>
      </c>
      <c r="B178" t="s">
        <v>404</v>
      </c>
      <c r="C178" s="2" t="s">
        <v>405</v>
      </c>
      <c r="D178" s="3">
        <v>115000</v>
      </c>
      <c r="E178" s="3">
        <v>86060</v>
      </c>
      <c r="F178" s="5">
        <f t="shared" si="8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 s="7">
        <f t="shared" si="9"/>
        <v>42616.208333333328</v>
      </c>
      <c r="M178">
        <v>1472878800</v>
      </c>
      <c r="N178" s="7">
        <f t="shared" si="10"/>
        <v>42625.208333333328</v>
      </c>
      <c r="O178">
        <v>1473656400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">
      <c r="A179">
        <v>177</v>
      </c>
      <c r="B179" t="s">
        <v>406</v>
      </c>
      <c r="C179" s="2" t="s">
        <v>407</v>
      </c>
      <c r="D179" s="3">
        <v>38800</v>
      </c>
      <c r="E179" s="3">
        <v>161593</v>
      </c>
      <c r="F179" s="5">
        <f t="shared" si="8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 s="7">
        <f t="shared" si="9"/>
        <v>40497.25</v>
      </c>
      <c r="M179">
        <v>1289800800</v>
      </c>
      <c r="N179" s="7">
        <f t="shared" si="10"/>
        <v>40522.25</v>
      </c>
      <c r="O179">
        <v>1291960800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">
      <c r="A180">
        <v>178</v>
      </c>
      <c r="B180" t="s">
        <v>408</v>
      </c>
      <c r="C180" s="2" t="s">
        <v>409</v>
      </c>
      <c r="D180" s="3">
        <v>7200</v>
      </c>
      <c r="E180" s="3">
        <v>6927</v>
      </c>
      <c r="F180" s="5">
        <f t="shared" si="8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 s="7">
        <f t="shared" si="9"/>
        <v>42999.208333333328</v>
      </c>
      <c r="M180">
        <v>1505970000</v>
      </c>
      <c r="N180" s="7">
        <f t="shared" si="10"/>
        <v>43008.208333333328</v>
      </c>
      <c r="O180">
        <v>1506747600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x14ac:dyDescent="0.2">
      <c r="A181">
        <v>179</v>
      </c>
      <c r="B181" t="s">
        <v>410</v>
      </c>
      <c r="C181" s="2" t="s">
        <v>411</v>
      </c>
      <c r="D181" s="3">
        <v>44500</v>
      </c>
      <c r="E181" s="3">
        <v>159185</v>
      </c>
      <c r="F181" s="5">
        <f t="shared" si="8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 s="7">
        <f t="shared" si="9"/>
        <v>41350.208333333336</v>
      </c>
      <c r="M181">
        <v>1363496400</v>
      </c>
      <c r="N181" s="7">
        <f t="shared" si="10"/>
        <v>41351.208333333336</v>
      </c>
      <c r="O181">
        <v>1363582800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">
      <c r="A182">
        <v>180</v>
      </c>
      <c r="B182" t="s">
        <v>412</v>
      </c>
      <c r="C182" s="2" t="s">
        <v>413</v>
      </c>
      <c r="D182" s="3">
        <v>56000</v>
      </c>
      <c r="E182" s="3">
        <v>172736</v>
      </c>
      <c r="F182" s="5">
        <f t="shared" si="8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 s="7">
        <f t="shared" si="9"/>
        <v>40259.208333333336</v>
      </c>
      <c r="M182">
        <v>1269234000</v>
      </c>
      <c r="N182" s="7">
        <f t="shared" si="10"/>
        <v>40264.208333333336</v>
      </c>
      <c r="O182">
        <v>1269666000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">
      <c r="A183">
        <v>181</v>
      </c>
      <c r="B183" t="s">
        <v>414</v>
      </c>
      <c r="C183" s="2" t="s">
        <v>415</v>
      </c>
      <c r="D183" s="3">
        <v>8600</v>
      </c>
      <c r="E183" s="3">
        <v>5315</v>
      </c>
      <c r="F183" s="5">
        <f t="shared" si="8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 s="7">
        <f t="shared" si="9"/>
        <v>43012.208333333328</v>
      </c>
      <c r="M183">
        <v>1507093200</v>
      </c>
      <c r="N183" s="7">
        <f t="shared" si="10"/>
        <v>43030.208333333328</v>
      </c>
      <c r="O183">
        <v>1508648400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x14ac:dyDescent="0.2">
      <c r="A184">
        <v>182</v>
      </c>
      <c r="B184" t="s">
        <v>416</v>
      </c>
      <c r="C184" s="2" t="s">
        <v>417</v>
      </c>
      <c r="D184" s="3">
        <v>27100</v>
      </c>
      <c r="E184" s="3">
        <v>195750</v>
      </c>
      <c r="F184" s="5">
        <f t="shared" si="8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 s="7">
        <f t="shared" si="9"/>
        <v>43631.208333333328</v>
      </c>
      <c r="M184">
        <v>1560574800</v>
      </c>
      <c r="N184" s="7">
        <f t="shared" si="10"/>
        <v>43647.208333333328</v>
      </c>
      <c r="O184">
        <v>1561957200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x14ac:dyDescent="0.2">
      <c r="A185">
        <v>183</v>
      </c>
      <c r="B185" t="s">
        <v>418</v>
      </c>
      <c r="C185" s="2" t="s">
        <v>419</v>
      </c>
      <c r="D185" s="3">
        <v>5100</v>
      </c>
      <c r="E185" s="3">
        <v>3525</v>
      </c>
      <c r="F185" s="5">
        <f t="shared" si="8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 s="7">
        <f t="shared" si="9"/>
        <v>40430.208333333336</v>
      </c>
      <c r="M185">
        <v>1284008400</v>
      </c>
      <c r="N185" s="7">
        <f t="shared" si="10"/>
        <v>40443.208333333336</v>
      </c>
      <c r="O185">
        <v>1285131600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">
      <c r="A186">
        <v>184</v>
      </c>
      <c r="B186" t="s">
        <v>420</v>
      </c>
      <c r="C186" s="2" t="s">
        <v>421</v>
      </c>
      <c r="D186" s="3">
        <v>3600</v>
      </c>
      <c r="E186" s="3">
        <v>10550</v>
      </c>
      <c r="F186" s="5">
        <f t="shared" si="8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 s="7">
        <f t="shared" si="9"/>
        <v>43588.208333333328</v>
      </c>
      <c r="M186">
        <v>1556859600</v>
      </c>
      <c r="N186" s="7">
        <f t="shared" si="10"/>
        <v>43589.208333333328</v>
      </c>
      <c r="O186">
        <v>1556946000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">
      <c r="A187">
        <v>185</v>
      </c>
      <c r="B187" t="s">
        <v>422</v>
      </c>
      <c r="C187" s="2" t="s">
        <v>423</v>
      </c>
      <c r="D187" s="3">
        <v>1000</v>
      </c>
      <c r="E187" s="3">
        <v>718</v>
      </c>
      <c r="F187" s="5">
        <f t="shared" si="8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 s="7">
        <f t="shared" si="9"/>
        <v>43233.208333333328</v>
      </c>
      <c r="M187">
        <v>1526187600</v>
      </c>
      <c r="N187" s="7">
        <f t="shared" si="10"/>
        <v>43244.208333333328</v>
      </c>
      <c r="O187">
        <v>1527138000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">
      <c r="A188">
        <v>186</v>
      </c>
      <c r="B188" t="s">
        <v>424</v>
      </c>
      <c r="C188" s="2" t="s">
        <v>425</v>
      </c>
      <c r="D188" s="3">
        <v>88800</v>
      </c>
      <c r="E188" s="3">
        <v>28358</v>
      </c>
      <c r="F188" s="5">
        <f t="shared" si="8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 s="7">
        <f t="shared" si="9"/>
        <v>41782.208333333336</v>
      </c>
      <c r="M188">
        <v>1400821200</v>
      </c>
      <c r="N188" s="7">
        <f t="shared" si="10"/>
        <v>41797.208333333336</v>
      </c>
      <c r="O188">
        <v>1402117200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">
      <c r="A189">
        <v>187</v>
      </c>
      <c r="B189" t="s">
        <v>426</v>
      </c>
      <c r="C189" s="2" t="s">
        <v>427</v>
      </c>
      <c r="D189" s="3">
        <v>60200</v>
      </c>
      <c r="E189" s="3">
        <v>138384</v>
      </c>
      <c r="F189" s="5">
        <f t="shared" si="8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 s="7">
        <f t="shared" si="9"/>
        <v>41328.25</v>
      </c>
      <c r="M189">
        <v>1361599200</v>
      </c>
      <c r="N189" s="7">
        <f t="shared" si="10"/>
        <v>41356.208333333336</v>
      </c>
      <c r="O189">
        <v>1364014800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">
      <c r="A190">
        <v>188</v>
      </c>
      <c r="B190" t="s">
        <v>428</v>
      </c>
      <c r="C190" s="2" t="s">
        <v>429</v>
      </c>
      <c r="D190" s="3">
        <v>8200</v>
      </c>
      <c r="E190" s="3">
        <v>2625</v>
      </c>
      <c r="F190" s="5">
        <f t="shared" si="8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 s="7">
        <f t="shared" si="9"/>
        <v>41975.25</v>
      </c>
      <c r="M190">
        <v>1417500000</v>
      </c>
      <c r="N190" s="7">
        <f t="shared" si="10"/>
        <v>41976.25</v>
      </c>
      <c r="O190">
        <v>1417586400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">
      <c r="A191">
        <v>189</v>
      </c>
      <c r="B191" t="s">
        <v>430</v>
      </c>
      <c r="C191" s="2" t="s">
        <v>431</v>
      </c>
      <c r="D191" s="3">
        <v>191300</v>
      </c>
      <c r="E191" s="3">
        <v>45004</v>
      </c>
      <c r="F191" s="5">
        <f t="shared" si="8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 s="7">
        <f t="shared" si="9"/>
        <v>42433.25</v>
      </c>
      <c r="M191">
        <v>1457071200</v>
      </c>
      <c r="N191" s="7">
        <f t="shared" si="10"/>
        <v>42433.25</v>
      </c>
      <c r="O191">
        <v>1457071200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">
      <c r="A192">
        <v>190</v>
      </c>
      <c r="B192" t="s">
        <v>432</v>
      </c>
      <c r="C192" s="2" t="s">
        <v>433</v>
      </c>
      <c r="D192" s="3">
        <v>3700</v>
      </c>
      <c r="E192" s="3">
        <v>2538</v>
      </c>
      <c r="F192" s="5">
        <f t="shared" si="8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 s="7">
        <f t="shared" si="9"/>
        <v>41429.208333333336</v>
      </c>
      <c r="M192">
        <v>1370322000</v>
      </c>
      <c r="N192" s="7">
        <f t="shared" si="10"/>
        <v>41430.208333333336</v>
      </c>
      <c r="O192">
        <v>1370408400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">
      <c r="A193">
        <v>191</v>
      </c>
      <c r="B193" t="s">
        <v>434</v>
      </c>
      <c r="C193" s="2" t="s">
        <v>435</v>
      </c>
      <c r="D193" s="3">
        <v>8400</v>
      </c>
      <c r="E193" s="3">
        <v>3188</v>
      </c>
      <c r="F193" s="5">
        <f t="shared" si="8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 s="7">
        <f t="shared" si="9"/>
        <v>43536.208333333328</v>
      </c>
      <c r="M193">
        <v>1552366800</v>
      </c>
      <c r="N193" s="7">
        <f t="shared" si="10"/>
        <v>43539.208333333328</v>
      </c>
      <c r="O193">
        <v>1552626000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">
      <c r="A194">
        <v>192</v>
      </c>
      <c r="B194" t="s">
        <v>436</v>
      </c>
      <c r="C194" s="2" t="s">
        <v>437</v>
      </c>
      <c r="D194" s="3">
        <v>42600</v>
      </c>
      <c r="E194" s="3">
        <v>8517</v>
      </c>
      <c r="F194" s="5">
        <f t="shared" si="8"/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 s="7">
        <f t="shared" si="9"/>
        <v>41817.208333333336</v>
      </c>
      <c r="M194">
        <v>1403845200</v>
      </c>
      <c r="N194" s="7">
        <f t="shared" si="10"/>
        <v>41821.208333333336</v>
      </c>
      <c r="O194">
        <v>1404190800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">
      <c r="A195">
        <v>193</v>
      </c>
      <c r="B195" t="s">
        <v>438</v>
      </c>
      <c r="C195" s="2" t="s">
        <v>439</v>
      </c>
      <c r="D195" s="3">
        <v>6600</v>
      </c>
      <c r="E195" s="3">
        <v>3012</v>
      </c>
      <c r="F195" s="5">
        <f t="shared" ref="F195:F258" si="12">E195/D195*100</f>
        <v>45.636363636363633</v>
      </c>
      <c r="G195" t="s">
        <v>14</v>
      </c>
      <c r="H195">
        <v>65</v>
      </c>
      <c r="I195" s="4">
        <f t="shared" si="11"/>
        <v>46.338461538461537</v>
      </c>
      <c r="J195" t="s">
        <v>21</v>
      </c>
      <c r="K195" t="s">
        <v>22</v>
      </c>
      <c r="L195" s="7">
        <f t="shared" ref="L195:L258" si="13">(((M195/60)/60)/24)+DATE(1970,1,1)</f>
        <v>43198.208333333328</v>
      </c>
      <c r="M195">
        <v>1523163600</v>
      </c>
      <c r="N195" s="7">
        <f t="shared" ref="N195:N258" si="14">(((O195/60)/60)/24)+DATE(1970,1,1)</f>
        <v>43202.208333333328</v>
      </c>
      <c r="O195">
        <v>1523509200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">
      <c r="A196">
        <v>194</v>
      </c>
      <c r="B196" t="s">
        <v>440</v>
      </c>
      <c r="C196" s="2" t="s">
        <v>441</v>
      </c>
      <c r="D196" s="3">
        <v>7100</v>
      </c>
      <c r="E196" s="3">
        <v>8716</v>
      </c>
      <c r="F196" s="5">
        <f t="shared" si="12"/>
        <v>122.7605633802817</v>
      </c>
      <c r="G196" t="s">
        <v>20</v>
      </c>
      <c r="H196">
        <v>126</v>
      </c>
      <c r="I196" s="4">
        <f t="shared" si="11"/>
        <v>69.174603174603178</v>
      </c>
      <c r="J196" t="s">
        <v>21</v>
      </c>
      <c r="K196" t="s">
        <v>22</v>
      </c>
      <c r="L196" s="7">
        <f t="shared" si="13"/>
        <v>42261.208333333328</v>
      </c>
      <c r="M196">
        <v>1442206800</v>
      </c>
      <c r="N196" s="7">
        <f t="shared" si="14"/>
        <v>42277.208333333328</v>
      </c>
      <c r="O196">
        <v>1443589200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">
      <c r="A197">
        <v>195</v>
      </c>
      <c r="B197" t="s">
        <v>442</v>
      </c>
      <c r="C197" s="2" t="s">
        <v>443</v>
      </c>
      <c r="D197" s="3">
        <v>15800</v>
      </c>
      <c r="E197" s="3">
        <v>57157</v>
      </c>
      <c r="F197" s="5">
        <f t="shared" si="12"/>
        <v>361.75316455696202</v>
      </c>
      <c r="G197" t="s">
        <v>20</v>
      </c>
      <c r="H197">
        <v>524</v>
      </c>
      <c r="I197" s="4">
        <f t="shared" ref="I197:I260" si="15">E197/H197</f>
        <v>109.07824427480917</v>
      </c>
      <c r="J197" t="s">
        <v>21</v>
      </c>
      <c r="K197" t="s">
        <v>22</v>
      </c>
      <c r="L197" s="7">
        <f t="shared" si="13"/>
        <v>43310.208333333328</v>
      </c>
      <c r="M197">
        <v>1532840400</v>
      </c>
      <c r="N197" s="7">
        <f t="shared" si="14"/>
        <v>43317.208333333328</v>
      </c>
      <c r="O197">
        <v>1533445200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">
      <c r="A198">
        <v>196</v>
      </c>
      <c r="B198" t="s">
        <v>444</v>
      </c>
      <c r="C198" s="2" t="s">
        <v>445</v>
      </c>
      <c r="D198" s="3">
        <v>8200</v>
      </c>
      <c r="E198" s="3">
        <v>5178</v>
      </c>
      <c r="F198" s="5">
        <f t="shared" si="12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 s="7">
        <f t="shared" si="13"/>
        <v>42616.208333333328</v>
      </c>
      <c r="M198">
        <v>1472878800</v>
      </c>
      <c r="N198" s="7">
        <f t="shared" si="14"/>
        <v>42635.208333333328</v>
      </c>
      <c r="O198">
        <v>1474520400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">
      <c r="A199">
        <v>197</v>
      </c>
      <c r="B199" t="s">
        <v>446</v>
      </c>
      <c r="C199" s="2" t="s">
        <v>447</v>
      </c>
      <c r="D199" s="3">
        <v>54700</v>
      </c>
      <c r="E199" s="3">
        <v>163118</v>
      </c>
      <c r="F199" s="5">
        <f t="shared" si="12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 s="7">
        <f t="shared" si="13"/>
        <v>42909.208333333328</v>
      </c>
      <c r="M199">
        <v>1498194000</v>
      </c>
      <c r="N199" s="7">
        <f t="shared" si="14"/>
        <v>42923.208333333328</v>
      </c>
      <c r="O199">
        <v>1499403600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">
      <c r="A200">
        <v>198</v>
      </c>
      <c r="B200" t="s">
        <v>448</v>
      </c>
      <c r="C200" s="2" t="s">
        <v>449</v>
      </c>
      <c r="D200" s="3">
        <v>63200</v>
      </c>
      <c r="E200" s="3">
        <v>6041</v>
      </c>
      <c r="F200" s="5">
        <f t="shared" si="12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 s="7">
        <f t="shared" si="13"/>
        <v>40396.208333333336</v>
      </c>
      <c r="M200">
        <v>1281070800</v>
      </c>
      <c r="N200" s="7">
        <f t="shared" si="14"/>
        <v>40425.208333333336</v>
      </c>
      <c r="O200">
        <v>1283576400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">
      <c r="A201">
        <v>199</v>
      </c>
      <c r="B201" t="s">
        <v>450</v>
      </c>
      <c r="C201" s="2" t="s">
        <v>451</v>
      </c>
      <c r="D201" s="3">
        <v>1800</v>
      </c>
      <c r="E201" s="3">
        <v>968</v>
      </c>
      <c r="F201" s="5">
        <f t="shared" si="12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 s="7">
        <f t="shared" si="13"/>
        <v>42192.208333333328</v>
      </c>
      <c r="M201">
        <v>1436245200</v>
      </c>
      <c r="N201" s="7">
        <f t="shared" si="14"/>
        <v>42196.208333333328</v>
      </c>
      <c r="O201">
        <v>1436590800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">
      <c r="A202">
        <v>200</v>
      </c>
      <c r="B202" t="s">
        <v>452</v>
      </c>
      <c r="C202" s="2" t="s">
        <v>453</v>
      </c>
      <c r="D202" s="3">
        <v>100</v>
      </c>
      <c r="E202" s="3">
        <v>2</v>
      </c>
      <c r="F202" s="5">
        <f t="shared" si="12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 s="7">
        <f t="shared" si="13"/>
        <v>40262.208333333336</v>
      </c>
      <c r="M202">
        <v>1269493200</v>
      </c>
      <c r="N202" s="7">
        <f t="shared" si="14"/>
        <v>40273.208333333336</v>
      </c>
      <c r="O202">
        <v>1270443600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">
      <c r="A203">
        <v>201</v>
      </c>
      <c r="B203" t="s">
        <v>454</v>
      </c>
      <c r="C203" s="2" t="s">
        <v>455</v>
      </c>
      <c r="D203" s="3">
        <v>2100</v>
      </c>
      <c r="E203" s="3">
        <v>14305</v>
      </c>
      <c r="F203" s="5">
        <f t="shared" si="12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 s="7">
        <f t="shared" si="13"/>
        <v>41845.208333333336</v>
      </c>
      <c r="M203">
        <v>1406264400</v>
      </c>
      <c r="N203" s="7">
        <f t="shared" si="14"/>
        <v>41863.208333333336</v>
      </c>
      <c r="O203">
        <v>1407819600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">
      <c r="A204">
        <v>202</v>
      </c>
      <c r="B204" t="s">
        <v>456</v>
      </c>
      <c r="C204" s="2" t="s">
        <v>457</v>
      </c>
      <c r="D204" s="3">
        <v>8300</v>
      </c>
      <c r="E204" s="3">
        <v>6543</v>
      </c>
      <c r="F204" s="5">
        <f t="shared" si="12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 s="7">
        <f t="shared" si="13"/>
        <v>40818.208333333336</v>
      </c>
      <c r="M204">
        <v>1317531600</v>
      </c>
      <c r="N204" s="7">
        <f t="shared" si="14"/>
        <v>40822.208333333336</v>
      </c>
      <c r="O204">
        <v>1317877200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x14ac:dyDescent="0.2">
      <c r="A205">
        <v>203</v>
      </c>
      <c r="B205" t="s">
        <v>458</v>
      </c>
      <c r="C205" s="2" t="s">
        <v>459</v>
      </c>
      <c r="D205" s="3">
        <v>143900</v>
      </c>
      <c r="E205" s="3">
        <v>193413</v>
      </c>
      <c r="F205" s="5">
        <f t="shared" si="12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 s="7">
        <f t="shared" si="13"/>
        <v>42752.25</v>
      </c>
      <c r="M205">
        <v>1484632800</v>
      </c>
      <c r="N205" s="7">
        <f t="shared" si="14"/>
        <v>42754.25</v>
      </c>
      <c r="O205">
        <v>1484805600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">
      <c r="A206">
        <v>204</v>
      </c>
      <c r="B206" t="s">
        <v>460</v>
      </c>
      <c r="C206" s="2" t="s">
        <v>461</v>
      </c>
      <c r="D206" s="3">
        <v>75000</v>
      </c>
      <c r="E206" s="3">
        <v>2529</v>
      </c>
      <c r="F206" s="5">
        <f t="shared" si="12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 s="7">
        <f t="shared" si="13"/>
        <v>40636.208333333336</v>
      </c>
      <c r="M206">
        <v>1301806800</v>
      </c>
      <c r="N206" s="7">
        <f t="shared" si="14"/>
        <v>40646.208333333336</v>
      </c>
      <c r="O206">
        <v>1302670800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">
      <c r="A207">
        <v>205</v>
      </c>
      <c r="B207" t="s">
        <v>462</v>
      </c>
      <c r="C207" s="2" t="s">
        <v>463</v>
      </c>
      <c r="D207" s="3">
        <v>1300</v>
      </c>
      <c r="E207" s="3">
        <v>5614</v>
      </c>
      <c r="F207" s="5">
        <f t="shared" si="12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 s="7">
        <f t="shared" si="13"/>
        <v>43390.208333333328</v>
      </c>
      <c r="M207">
        <v>1539752400</v>
      </c>
      <c r="N207" s="7">
        <f t="shared" si="14"/>
        <v>43402.208333333328</v>
      </c>
      <c r="O207">
        <v>1540789200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">
      <c r="A208">
        <v>206</v>
      </c>
      <c r="B208" t="s">
        <v>464</v>
      </c>
      <c r="C208" s="2" t="s">
        <v>465</v>
      </c>
      <c r="D208" s="3">
        <v>9000</v>
      </c>
      <c r="E208" s="3">
        <v>3496</v>
      </c>
      <c r="F208" s="5">
        <f t="shared" si="12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 s="7">
        <f t="shared" si="13"/>
        <v>40236.25</v>
      </c>
      <c r="M208">
        <v>1267250400</v>
      </c>
      <c r="N208" s="7">
        <f t="shared" si="14"/>
        <v>40245.25</v>
      </c>
      <c r="O208">
        <v>1268028000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2">
      <c r="A209">
        <v>207</v>
      </c>
      <c r="B209" t="s">
        <v>466</v>
      </c>
      <c r="C209" s="2" t="s">
        <v>467</v>
      </c>
      <c r="D209" s="3">
        <v>1000</v>
      </c>
      <c r="E209" s="3">
        <v>4257</v>
      </c>
      <c r="F209" s="5">
        <f t="shared" si="12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 s="7">
        <f t="shared" si="13"/>
        <v>43340.208333333328</v>
      </c>
      <c r="M209">
        <v>1535432400</v>
      </c>
      <c r="N209" s="7">
        <f t="shared" si="14"/>
        <v>43360.208333333328</v>
      </c>
      <c r="O209">
        <v>1537160400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">
      <c r="A210">
        <v>208</v>
      </c>
      <c r="B210" t="s">
        <v>468</v>
      </c>
      <c r="C210" s="2" t="s">
        <v>469</v>
      </c>
      <c r="D210" s="3">
        <v>196900</v>
      </c>
      <c r="E210" s="3">
        <v>199110</v>
      </c>
      <c r="F210" s="5">
        <f t="shared" si="12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 s="7">
        <f t="shared" si="13"/>
        <v>43048.25</v>
      </c>
      <c r="M210">
        <v>1510207200</v>
      </c>
      <c r="N210" s="7">
        <f t="shared" si="14"/>
        <v>43072.25</v>
      </c>
      <c r="O210">
        <v>1512280800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">
      <c r="A211">
        <v>209</v>
      </c>
      <c r="B211" t="s">
        <v>470</v>
      </c>
      <c r="C211" s="2" t="s">
        <v>471</v>
      </c>
      <c r="D211" s="3">
        <v>194500</v>
      </c>
      <c r="E211" s="3">
        <v>41212</v>
      </c>
      <c r="F211" s="5">
        <f t="shared" si="12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 s="7">
        <f t="shared" si="13"/>
        <v>42496.208333333328</v>
      </c>
      <c r="M211">
        <v>1462510800</v>
      </c>
      <c r="N211" s="7">
        <f t="shared" si="14"/>
        <v>42503.208333333328</v>
      </c>
      <c r="O211">
        <v>1463115600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">
      <c r="A212">
        <v>210</v>
      </c>
      <c r="B212" t="s">
        <v>472</v>
      </c>
      <c r="C212" s="2" t="s">
        <v>473</v>
      </c>
      <c r="D212" s="3">
        <v>9400</v>
      </c>
      <c r="E212" s="3">
        <v>6338</v>
      </c>
      <c r="F212" s="5">
        <f t="shared" si="12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 s="7">
        <f t="shared" si="13"/>
        <v>42797.25</v>
      </c>
      <c r="M212">
        <v>1488520800</v>
      </c>
      <c r="N212" s="7">
        <f t="shared" si="14"/>
        <v>42824.208333333328</v>
      </c>
      <c r="O212">
        <v>1490850000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2">
      <c r="A213">
        <v>211</v>
      </c>
      <c r="B213" t="s">
        <v>475</v>
      </c>
      <c r="C213" s="2" t="s">
        <v>476</v>
      </c>
      <c r="D213" s="3">
        <v>104400</v>
      </c>
      <c r="E213" s="3">
        <v>99100</v>
      </c>
      <c r="F213" s="5">
        <f t="shared" si="12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 s="7">
        <f t="shared" si="13"/>
        <v>41513.208333333336</v>
      </c>
      <c r="M213">
        <v>1377579600</v>
      </c>
      <c r="N213" s="7">
        <f t="shared" si="14"/>
        <v>41537.208333333336</v>
      </c>
      <c r="O213">
        <v>1379653200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">
      <c r="A214">
        <v>212</v>
      </c>
      <c r="B214" t="s">
        <v>477</v>
      </c>
      <c r="C214" s="2" t="s">
        <v>478</v>
      </c>
      <c r="D214" s="3">
        <v>8100</v>
      </c>
      <c r="E214" s="3">
        <v>12300</v>
      </c>
      <c r="F214" s="5">
        <f t="shared" si="12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 s="7">
        <f t="shared" si="13"/>
        <v>43814.25</v>
      </c>
      <c r="M214">
        <v>1576389600</v>
      </c>
      <c r="N214" s="7">
        <f t="shared" si="14"/>
        <v>43860.25</v>
      </c>
      <c r="O214">
        <v>1580364000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x14ac:dyDescent="0.2">
      <c r="A215">
        <v>213</v>
      </c>
      <c r="B215" t="s">
        <v>479</v>
      </c>
      <c r="C215" s="2" t="s">
        <v>480</v>
      </c>
      <c r="D215" s="3">
        <v>87900</v>
      </c>
      <c r="E215" s="3">
        <v>171549</v>
      </c>
      <c r="F215" s="5">
        <f t="shared" si="12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 s="7">
        <f t="shared" si="13"/>
        <v>40488.208333333336</v>
      </c>
      <c r="M215">
        <v>1289019600</v>
      </c>
      <c r="N215" s="7">
        <f t="shared" si="14"/>
        <v>40496.25</v>
      </c>
      <c r="O215">
        <v>1289714400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">
      <c r="A216">
        <v>214</v>
      </c>
      <c r="B216" t="s">
        <v>481</v>
      </c>
      <c r="C216" s="2" t="s">
        <v>482</v>
      </c>
      <c r="D216" s="3">
        <v>1400</v>
      </c>
      <c r="E216" s="3">
        <v>14324</v>
      </c>
      <c r="F216" s="5">
        <f t="shared" si="12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 s="7">
        <f t="shared" si="13"/>
        <v>40409.208333333336</v>
      </c>
      <c r="M216">
        <v>1282194000</v>
      </c>
      <c r="N216" s="7">
        <f t="shared" si="14"/>
        <v>40415.208333333336</v>
      </c>
      <c r="O216">
        <v>1282712400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">
      <c r="A217">
        <v>215</v>
      </c>
      <c r="B217" t="s">
        <v>483</v>
      </c>
      <c r="C217" s="2" t="s">
        <v>484</v>
      </c>
      <c r="D217" s="3">
        <v>156800</v>
      </c>
      <c r="E217" s="3">
        <v>6024</v>
      </c>
      <c r="F217" s="5">
        <f t="shared" si="12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 s="7">
        <f t="shared" si="13"/>
        <v>43509.25</v>
      </c>
      <c r="M217">
        <v>1550037600</v>
      </c>
      <c r="N217" s="7">
        <f t="shared" si="14"/>
        <v>43511.25</v>
      </c>
      <c r="O217">
        <v>1550210400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">
      <c r="A218">
        <v>216</v>
      </c>
      <c r="B218" t="s">
        <v>485</v>
      </c>
      <c r="C218" s="2" t="s">
        <v>486</v>
      </c>
      <c r="D218" s="3">
        <v>121700</v>
      </c>
      <c r="E218" s="3">
        <v>188721</v>
      </c>
      <c r="F218" s="5">
        <f t="shared" si="12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 s="7">
        <f t="shared" si="13"/>
        <v>40869.25</v>
      </c>
      <c r="M218">
        <v>1321941600</v>
      </c>
      <c r="N218" s="7">
        <f t="shared" si="14"/>
        <v>40871.25</v>
      </c>
      <c r="O218">
        <v>1322114400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">
      <c r="A219">
        <v>217</v>
      </c>
      <c r="B219" t="s">
        <v>487</v>
      </c>
      <c r="C219" s="2" t="s">
        <v>488</v>
      </c>
      <c r="D219" s="3">
        <v>129400</v>
      </c>
      <c r="E219" s="3">
        <v>57911</v>
      </c>
      <c r="F219" s="5">
        <f t="shared" si="12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 s="7">
        <f t="shared" si="13"/>
        <v>43583.208333333328</v>
      </c>
      <c r="M219">
        <v>1556427600</v>
      </c>
      <c r="N219" s="7">
        <f t="shared" si="14"/>
        <v>43592.208333333328</v>
      </c>
      <c r="O219">
        <v>1557205200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">
      <c r="A220">
        <v>218</v>
      </c>
      <c r="B220" t="s">
        <v>489</v>
      </c>
      <c r="C220" s="2" t="s">
        <v>490</v>
      </c>
      <c r="D220" s="3">
        <v>5700</v>
      </c>
      <c r="E220" s="3">
        <v>12309</v>
      </c>
      <c r="F220" s="5">
        <f t="shared" si="12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 s="7">
        <f t="shared" si="13"/>
        <v>40858.25</v>
      </c>
      <c r="M220">
        <v>1320991200</v>
      </c>
      <c r="N220" s="7">
        <f t="shared" si="14"/>
        <v>40892.25</v>
      </c>
      <c r="O220">
        <v>1323928800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">
      <c r="A221">
        <v>219</v>
      </c>
      <c r="B221" t="s">
        <v>491</v>
      </c>
      <c r="C221" s="2" t="s">
        <v>492</v>
      </c>
      <c r="D221" s="3">
        <v>41700</v>
      </c>
      <c r="E221" s="3">
        <v>138497</v>
      </c>
      <c r="F221" s="5">
        <f t="shared" si="12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 s="7">
        <f t="shared" si="13"/>
        <v>41137.208333333336</v>
      </c>
      <c r="M221">
        <v>1345093200</v>
      </c>
      <c r="N221" s="7">
        <f t="shared" si="14"/>
        <v>41149.208333333336</v>
      </c>
      <c r="O221">
        <v>1346130000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">
      <c r="A222">
        <v>220</v>
      </c>
      <c r="B222" t="s">
        <v>493</v>
      </c>
      <c r="C222" s="2" t="s">
        <v>494</v>
      </c>
      <c r="D222" s="3">
        <v>7900</v>
      </c>
      <c r="E222" s="3">
        <v>667</v>
      </c>
      <c r="F222" s="5">
        <f t="shared" si="12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 s="7">
        <f t="shared" si="13"/>
        <v>40725.208333333336</v>
      </c>
      <c r="M222">
        <v>1309496400</v>
      </c>
      <c r="N222" s="7">
        <f t="shared" si="14"/>
        <v>40743.208333333336</v>
      </c>
      <c r="O222">
        <v>1311051600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x14ac:dyDescent="0.2">
      <c r="A223">
        <v>221</v>
      </c>
      <c r="B223" t="s">
        <v>495</v>
      </c>
      <c r="C223" s="2" t="s">
        <v>496</v>
      </c>
      <c r="D223" s="3">
        <v>121500</v>
      </c>
      <c r="E223" s="3">
        <v>119830</v>
      </c>
      <c r="F223" s="5">
        <f t="shared" si="12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 s="7">
        <f t="shared" si="13"/>
        <v>41081.208333333336</v>
      </c>
      <c r="M223">
        <v>1340254800</v>
      </c>
      <c r="N223" s="7">
        <f t="shared" si="14"/>
        <v>41083.208333333336</v>
      </c>
      <c r="O223">
        <v>1340427600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">
      <c r="A224">
        <v>222</v>
      </c>
      <c r="B224" t="s">
        <v>497</v>
      </c>
      <c r="C224" s="2" t="s">
        <v>498</v>
      </c>
      <c r="D224" s="3">
        <v>4800</v>
      </c>
      <c r="E224" s="3">
        <v>6623</v>
      </c>
      <c r="F224" s="5">
        <f t="shared" si="12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 s="7">
        <f t="shared" si="13"/>
        <v>41914.208333333336</v>
      </c>
      <c r="M224">
        <v>1412226000</v>
      </c>
      <c r="N224" s="7">
        <f t="shared" si="14"/>
        <v>41915.208333333336</v>
      </c>
      <c r="O224">
        <v>1412312400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">
      <c r="A225">
        <v>223</v>
      </c>
      <c r="B225" t="s">
        <v>499</v>
      </c>
      <c r="C225" s="2" t="s">
        <v>500</v>
      </c>
      <c r="D225" s="3">
        <v>87300</v>
      </c>
      <c r="E225" s="3">
        <v>81897</v>
      </c>
      <c r="F225" s="5">
        <f t="shared" si="12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 s="7">
        <f t="shared" si="13"/>
        <v>42445.208333333328</v>
      </c>
      <c r="M225">
        <v>1458104400</v>
      </c>
      <c r="N225" s="7">
        <f t="shared" si="14"/>
        <v>42459.208333333328</v>
      </c>
      <c r="O225">
        <v>1459314000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">
      <c r="A226">
        <v>224</v>
      </c>
      <c r="B226" t="s">
        <v>501</v>
      </c>
      <c r="C226" s="2" t="s">
        <v>502</v>
      </c>
      <c r="D226" s="3">
        <v>46300</v>
      </c>
      <c r="E226" s="3">
        <v>186885</v>
      </c>
      <c r="F226" s="5">
        <f t="shared" si="12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 s="7">
        <f t="shared" si="13"/>
        <v>41906.208333333336</v>
      </c>
      <c r="M226">
        <v>1411534800</v>
      </c>
      <c r="N226" s="7">
        <f t="shared" si="14"/>
        <v>41951.25</v>
      </c>
      <c r="O226">
        <v>1415426400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">
      <c r="A227">
        <v>225</v>
      </c>
      <c r="B227" t="s">
        <v>503</v>
      </c>
      <c r="C227" s="2" t="s">
        <v>504</v>
      </c>
      <c r="D227" s="3">
        <v>67800</v>
      </c>
      <c r="E227" s="3">
        <v>176398</v>
      </c>
      <c r="F227" s="5">
        <f t="shared" si="12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 s="7">
        <f t="shared" si="13"/>
        <v>41762.208333333336</v>
      </c>
      <c r="M227">
        <v>1399093200</v>
      </c>
      <c r="N227" s="7">
        <f t="shared" si="14"/>
        <v>41762.208333333336</v>
      </c>
      <c r="O227">
        <v>1399093200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">
      <c r="A228">
        <v>226</v>
      </c>
      <c r="B228" t="s">
        <v>253</v>
      </c>
      <c r="C228" s="2" t="s">
        <v>505</v>
      </c>
      <c r="D228" s="3">
        <v>3000</v>
      </c>
      <c r="E228" s="3">
        <v>10999</v>
      </c>
      <c r="F228" s="5">
        <f t="shared" si="12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 s="7">
        <f t="shared" si="13"/>
        <v>40276.208333333336</v>
      </c>
      <c r="M228">
        <v>1270702800</v>
      </c>
      <c r="N228" s="7">
        <f t="shared" si="14"/>
        <v>40313.208333333336</v>
      </c>
      <c r="O228">
        <v>1273899600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">
      <c r="A229">
        <v>227</v>
      </c>
      <c r="B229" t="s">
        <v>506</v>
      </c>
      <c r="C229" s="2" t="s">
        <v>507</v>
      </c>
      <c r="D229" s="3">
        <v>60900</v>
      </c>
      <c r="E229" s="3">
        <v>102751</v>
      </c>
      <c r="F229" s="5">
        <f t="shared" si="12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 s="7">
        <f t="shared" si="13"/>
        <v>42139.208333333328</v>
      </c>
      <c r="M229">
        <v>1431666000</v>
      </c>
      <c r="N229" s="7">
        <f t="shared" si="14"/>
        <v>42145.208333333328</v>
      </c>
      <c r="O229">
        <v>1432184400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">
      <c r="A230">
        <v>228</v>
      </c>
      <c r="B230" t="s">
        <v>508</v>
      </c>
      <c r="C230" s="2" t="s">
        <v>509</v>
      </c>
      <c r="D230" s="3">
        <v>137900</v>
      </c>
      <c r="E230" s="3">
        <v>165352</v>
      </c>
      <c r="F230" s="5">
        <f t="shared" si="12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 s="7">
        <f t="shared" si="13"/>
        <v>42613.208333333328</v>
      </c>
      <c r="M230">
        <v>1472619600</v>
      </c>
      <c r="N230" s="7">
        <f t="shared" si="14"/>
        <v>42638.208333333328</v>
      </c>
      <c r="O230">
        <v>1474779600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">
      <c r="A231">
        <v>229</v>
      </c>
      <c r="B231" t="s">
        <v>510</v>
      </c>
      <c r="C231" s="2" t="s">
        <v>511</v>
      </c>
      <c r="D231" s="3">
        <v>85600</v>
      </c>
      <c r="E231" s="3">
        <v>165798</v>
      </c>
      <c r="F231" s="5">
        <f t="shared" si="12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 s="7">
        <f t="shared" si="13"/>
        <v>42887.208333333328</v>
      </c>
      <c r="M231">
        <v>1496293200</v>
      </c>
      <c r="N231" s="7">
        <f t="shared" si="14"/>
        <v>42935.208333333328</v>
      </c>
      <c r="O231">
        <v>1500440400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">
      <c r="A232">
        <v>230</v>
      </c>
      <c r="B232" t="s">
        <v>512</v>
      </c>
      <c r="C232" s="2" t="s">
        <v>513</v>
      </c>
      <c r="D232" s="3">
        <v>2400</v>
      </c>
      <c r="E232" s="3">
        <v>10084</v>
      </c>
      <c r="F232" s="5">
        <f t="shared" si="12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 s="7">
        <f t="shared" si="13"/>
        <v>43805.25</v>
      </c>
      <c r="M232">
        <v>1575612000</v>
      </c>
      <c r="N232" s="7">
        <f t="shared" si="14"/>
        <v>43805.25</v>
      </c>
      <c r="O232">
        <v>1575612000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">
      <c r="A233">
        <v>231</v>
      </c>
      <c r="B233" t="s">
        <v>514</v>
      </c>
      <c r="C233" s="2" t="s">
        <v>515</v>
      </c>
      <c r="D233" s="3">
        <v>7200</v>
      </c>
      <c r="E233" s="3">
        <v>5523</v>
      </c>
      <c r="F233" s="5">
        <f t="shared" si="12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 s="7">
        <f t="shared" si="13"/>
        <v>41415.208333333336</v>
      </c>
      <c r="M233">
        <v>1369112400</v>
      </c>
      <c r="N233" s="7">
        <f t="shared" si="14"/>
        <v>41473.208333333336</v>
      </c>
      <c r="O233">
        <v>1374123600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">
      <c r="A234">
        <v>232</v>
      </c>
      <c r="B234" t="s">
        <v>516</v>
      </c>
      <c r="C234" s="2" t="s">
        <v>517</v>
      </c>
      <c r="D234" s="3">
        <v>3400</v>
      </c>
      <c r="E234" s="3">
        <v>5823</v>
      </c>
      <c r="F234" s="5">
        <f t="shared" si="12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 s="7">
        <f t="shared" si="13"/>
        <v>42576.208333333328</v>
      </c>
      <c r="M234">
        <v>1469422800</v>
      </c>
      <c r="N234" s="7">
        <f t="shared" si="14"/>
        <v>42577.208333333328</v>
      </c>
      <c r="O234">
        <v>1469509200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">
      <c r="A235">
        <v>233</v>
      </c>
      <c r="B235" t="s">
        <v>518</v>
      </c>
      <c r="C235" s="2" t="s">
        <v>519</v>
      </c>
      <c r="D235" s="3">
        <v>3800</v>
      </c>
      <c r="E235" s="3">
        <v>6000</v>
      </c>
      <c r="F235" s="5">
        <f t="shared" si="12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 s="7">
        <f t="shared" si="13"/>
        <v>40706.208333333336</v>
      </c>
      <c r="M235">
        <v>1307854800</v>
      </c>
      <c r="N235" s="7">
        <f t="shared" si="14"/>
        <v>40722.208333333336</v>
      </c>
      <c r="O235">
        <v>1309237200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">
      <c r="A236">
        <v>234</v>
      </c>
      <c r="B236" t="s">
        <v>520</v>
      </c>
      <c r="C236" s="2" t="s">
        <v>521</v>
      </c>
      <c r="D236" s="3">
        <v>7500</v>
      </c>
      <c r="E236" s="3">
        <v>8181</v>
      </c>
      <c r="F236" s="5">
        <f t="shared" si="12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 s="7">
        <f t="shared" si="13"/>
        <v>42969.208333333328</v>
      </c>
      <c r="M236">
        <v>1503378000</v>
      </c>
      <c r="N236" s="7">
        <f t="shared" si="14"/>
        <v>42976.208333333328</v>
      </c>
      <c r="O236">
        <v>1503982800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x14ac:dyDescent="0.2">
      <c r="A237">
        <v>235</v>
      </c>
      <c r="B237" t="s">
        <v>522</v>
      </c>
      <c r="C237" s="2" t="s">
        <v>523</v>
      </c>
      <c r="D237" s="3">
        <v>8600</v>
      </c>
      <c r="E237" s="3">
        <v>3589</v>
      </c>
      <c r="F237" s="5">
        <f t="shared" si="12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 s="7">
        <f t="shared" si="13"/>
        <v>42779.25</v>
      </c>
      <c r="M237">
        <v>1486965600</v>
      </c>
      <c r="N237" s="7">
        <f t="shared" si="14"/>
        <v>42784.25</v>
      </c>
      <c r="O237">
        <v>1487397600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">
      <c r="A238">
        <v>236</v>
      </c>
      <c r="B238" t="s">
        <v>524</v>
      </c>
      <c r="C238" s="2" t="s">
        <v>525</v>
      </c>
      <c r="D238" s="3">
        <v>39500</v>
      </c>
      <c r="E238" s="3">
        <v>4323</v>
      </c>
      <c r="F238" s="5">
        <f t="shared" si="12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 s="7">
        <f t="shared" si="13"/>
        <v>43641.208333333328</v>
      </c>
      <c r="M238">
        <v>1561438800</v>
      </c>
      <c r="N238" s="7">
        <f t="shared" si="14"/>
        <v>43648.208333333328</v>
      </c>
      <c r="O238">
        <v>1562043600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x14ac:dyDescent="0.2">
      <c r="A239">
        <v>237</v>
      </c>
      <c r="B239" t="s">
        <v>526</v>
      </c>
      <c r="C239" s="2" t="s">
        <v>527</v>
      </c>
      <c r="D239" s="3">
        <v>9300</v>
      </c>
      <c r="E239" s="3">
        <v>14822</v>
      </c>
      <c r="F239" s="5">
        <f t="shared" si="12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 s="7">
        <f t="shared" si="13"/>
        <v>41754.208333333336</v>
      </c>
      <c r="M239">
        <v>1398402000</v>
      </c>
      <c r="N239" s="7">
        <f t="shared" si="14"/>
        <v>41756.208333333336</v>
      </c>
      <c r="O239">
        <v>1398574800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">
      <c r="A240">
        <v>238</v>
      </c>
      <c r="B240" t="s">
        <v>528</v>
      </c>
      <c r="C240" s="2" t="s">
        <v>529</v>
      </c>
      <c r="D240" s="3">
        <v>2400</v>
      </c>
      <c r="E240" s="3">
        <v>10138</v>
      </c>
      <c r="F240" s="5">
        <f t="shared" si="12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 s="7">
        <f t="shared" si="13"/>
        <v>43083.25</v>
      </c>
      <c r="M240">
        <v>1513231200</v>
      </c>
      <c r="N240" s="7">
        <f t="shared" si="14"/>
        <v>43108.25</v>
      </c>
      <c r="O240">
        <v>1515391200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">
      <c r="A241">
        <v>239</v>
      </c>
      <c r="B241" t="s">
        <v>530</v>
      </c>
      <c r="C241" s="2" t="s">
        <v>531</v>
      </c>
      <c r="D241" s="3">
        <v>3200</v>
      </c>
      <c r="E241" s="3">
        <v>3127</v>
      </c>
      <c r="F241" s="5">
        <f t="shared" si="12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 s="7">
        <f t="shared" si="13"/>
        <v>42245.208333333328</v>
      </c>
      <c r="M241">
        <v>1440824400</v>
      </c>
      <c r="N241" s="7">
        <f t="shared" si="14"/>
        <v>42249.208333333328</v>
      </c>
      <c r="O241">
        <v>1441170000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">
      <c r="A242">
        <v>240</v>
      </c>
      <c r="B242" t="s">
        <v>532</v>
      </c>
      <c r="C242" s="2" t="s">
        <v>533</v>
      </c>
      <c r="D242" s="3">
        <v>29400</v>
      </c>
      <c r="E242" s="3">
        <v>123124</v>
      </c>
      <c r="F242" s="5">
        <f t="shared" si="12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 s="7">
        <f t="shared" si="13"/>
        <v>40396.208333333336</v>
      </c>
      <c r="M242">
        <v>1281070800</v>
      </c>
      <c r="N242" s="7">
        <f t="shared" si="14"/>
        <v>40397.208333333336</v>
      </c>
      <c r="O242">
        <v>1281157200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">
      <c r="A243">
        <v>241</v>
      </c>
      <c r="B243" t="s">
        <v>534</v>
      </c>
      <c r="C243" s="2" t="s">
        <v>535</v>
      </c>
      <c r="D243" s="3">
        <v>168500</v>
      </c>
      <c r="E243" s="3">
        <v>171729</v>
      </c>
      <c r="F243" s="5">
        <f t="shared" si="12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 s="7">
        <f t="shared" si="13"/>
        <v>41742.208333333336</v>
      </c>
      <c r="M243">
        <v>1397365200</v>
      </c>
      <c r="N243" s="7">
        <f t="shared" si="14"/>
        <v>41752.208333333336</v>
      </c>
      <c r="O243">
        <v>1398229200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">
      <c r="A244">
        <v>242</v>
      </c>
      <c r="B244" t="s">
        <v>536</v>
      </c>
      <c r="C244" s="2" t="s">
        <v>537</v>
      </c>
      <c r="D244" s="3">
        <v>8400</v>
      </c>
      <c r="E244" s="3">
        <v>10729</v>
      </c>
      <c r="F244" s="5">
        <f t="shared" si="12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 s="7">
        <f t="shared" si="13"/>
        <v>42865.208333333328</v>
      </c>
      <c r="M244">
        <v>1494392400</v>
      </c>
      <c r="N244" s="7">
        <f t="shared" si="14"/>
        <v>42875.208333333328</v>
      </c>
      <c r="O244">
        <v>1495256400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x14ac:dyDescent="0.2">
      <c r="A245">
        <v>243</v>
      </c>
      <c r="B245" t="s">
        <v>538</v>
      </c>
      <c r="C245" s="2" t="s">
        <v>539</v>
      </c>
      <c r="D245" s="3">
        <v>2300</v>
      </c>
      <c r="E245" s="3">
        <v>10240</v>
      </c>
      <c r="F245" s="5">
        <f t="shared" si="12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 s="7">
        <f t="shared" si="13"/>
        <v>43163.25</v>
      </c>
      <c r="M245">
        <v>1520143200</v>
      </c>
      <c r="N245" s="7">
        <f t="shared" si="14"/>
        <v>43166.25</v>
      </c>
      <c r="O245">
        <v>1520402400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x14ac:dyDescent="0.2">
      <c r="A246">
        <v>244</v>
      </c>
      <c r="B246" t="s">
        <v>540</v>
      </c>
      <c r="C246" s="2" t="s">
        <v>541</v>
      </c>
      <c r="D246" s="3">
        <v>700</v>
      </c>
      <c r="E246" s="3">
        <v>3988</v>
      </c>
      <c r="F246" s="5">
        <f t="shared" si="12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 s="7">
        <f t="shared" si="13"/>
        <v>41834.208333333336</v>
      </c>
      <c r="M246">
        <v>1405314000</v>
      </c>
      <c r="N246" s="7">
        <f t="shared" si="14"/>
        <v>41886.208333333336</v>
      </c>
      <c r="O246">
        <v>1409806800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">
      <c r="A247">
        <v>245</v>
      </c>
      <c r="B247" t="s">
        <v>542</v>
      </c>
      <c r="C247" s="2" t="s">
        <v>543</v>
      </c>
      <c r="D247" s="3">
        <v>2900</v>
      </c>
      <c r="E247" s="3">
        <v>14771</v>
      </c>
      <c r="F247" s="5">
        <f t="shared" si="12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 s="7">
        <f t="shared" si="13"/>
        <v>41736.208333333336</v>
      </c>
      <c r="M247">
        <v>1396846800</v>
      </c>
      <c r="N247" s="7">
        <f t="shared" si="14"/>
        <v>41737.208333333336</v>
      </c>
      <c r="O247">
        <v>1396933200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">
      <c r="A248">
        <v>246</v>
      </c>
      <c r="B248" t="s">
        <v>544</v>
      </c>
      <c r="C248" s="2" t="s">
        <v>545</v>
      </c>
      <c r="D248" s="3">
        <v>4500</v>
      </c>
      <c r="E248" s="3">
        <v>14649</v>
      </c>
      <c r="F248" s="5">
        <f t="shared" si="12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 s="7">
        <f t="shared" si="13"/>
        <v>41491.208333333336</v>
      </c>
      <c r="M248">
        <v>1375678800</v>
      </c>
      <c r="N248" s="7">
        <f t="shared" si="14"/>
        <v>41495.208333333336</v>
      </c>
      <c r="O248">
        <v>1376024400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">
      <c r="A249">
        <v>247</v>
      </c>
      <c r="B249" t="s">
        <v>546</v>
      </c>
      <c r="C249" s="2" t="s">
        <v>547</v>
      </c>
      <c r="D249" s="3">
        <v>19800</v>
      </c>
      <c r="E249" s="3">
        <v>184658</v>
      </c>
      <c r="F249" s="5">
        <f t="shared" si="12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 s="7">
        <f t="shared" si="13"/>
        <v>42726.25</v>
      </c>
      <c r="M249">
        <v>1482386400</v>
      </c>
      <c r="N249" s="7">
        <f t="shared" si="14"/>
        <v>42741.25</v>
      </c>
      <c r="O249">
        <v>1483682400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">
      <c r="A250">
        <v>248</v>
      </c>
      <c r="B250" t="s">
        <v>548</v>
      </c>
      <c r="C250" s="2" t="s">
        <v>549</v>
      </c>
      <c r="D250" s="3">
        <v>6200</v>
      </c>
      <c r="E250" s="3">
        <v>13103</v>
      </c>
      <c r="F250" s="5">
        <f t="shared" si="12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 s="7">
        <f t="shared" si="13"/>
        <v>42004.25</v>
      </c>
      <c r="M250">
        <v>1420005600</v>
      </c>
      <c r="N250" s="7">
        <f t="shared" si="14"/>
        <v>42009.25</v>
      </c>
      <c r="O250">
        <v>1420437600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">
      <c r="A251">
        <v>249</v>
      </c>
      <c r="B251" t="s">
        <v>550</v>
      </c>
      <c r="C251" s="2" t="s">
        <v>551</v>
      </c>
      <c r="D251" s="3">
        <v>61500</v>
      </c>
      <c r="E251" s="3">
        <v>168095</v>
      </c>
      <c r="F251" s="5">
        <f t="shared" si="12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 s="7">
        <f t="shared" si="13"/>
        <v>42006.25</v>
      </c>
      <c r="M251">
        <v>1420178400</v>
      </c>
      <c r="N251" s="7">
        <f t="shared" si="14"/>
        <v>42013.25</v>
      </c>
      <c r="O251">
        <v>1420783200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">
      <c r="A252">
        <v>250</v>
      </c>
      <c r="B252" t="s">
        <v>552</v>
      </c>
      <c r="C252" s="2" t="s">
        <v>553</v>
      </c>
      <c r="D252" s="3">
        <v>100</v>
      </c>
      <c r="E252" s="3">
        <v>3</v>
      </c>
      <c r="F252" s="5">
        <f t="shared" si="12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 s="7">
        <f t="shared" si="13"/>
        <v>40203.25</v>
      </c>
      <c r="M252">
        <v>1264399200</v>
      </c>
      <c r="N252" s="7">
        <f t="shared" si="14"/>
        <v>40238.25</v>
      </c>
      <c r="O252">
        <v>1267423200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">
      <c r="A253">
        <v>251</v>
      </c>
      <c r="B253" t="s">
        <v>554</v>
      </c>
      <c r="C253" s="2" t="s">
        <v>555</v>
      </c>
      <c r="D253" s="3">
        <v>7100</v>
      </c>
      <c r="E253" s="3">
        <v>3840</v>
      </c>
      <c r="F253" s="5">
        <f t="shared" si="12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 s="7">
        <f t="shared" si="13"/>
        <v>41252.25</v>
      </c>
      <c r="M253">
        <v>1355032800</v>
      </c>
      <c r="N253" s="7">
        <f t="shared" si="14"/>
        <v>41254.25</v>
      </c>
      <c r="O253">
        <v>1355205600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x14ac:dyDescent="0.2">
      <c r="A254">
        <v>252</v>
      </c>
      <c r="B254" t="s">
        <v>556</v>
      </c>
      <c r="C254" s="2" t="s">
        <v>557</v>
      </c>
      <c r="D254" s="3">
        <v>1000</v>
      </c>
      <c r="E254" s="3">
        <v>6263</v>
      </c>
      <c r="F254" s="5">
        <f t="shared" si="12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 s="7">
        <f t="shared" si="13"/>
        <v>41572.208333333336</v>
      </c>
      <c r="M254">
        <v>1382677200</v>
      </c>
      <c r="N254" s="7">
        <f t="shared" si="14"/>
        <v>41577.208333333336</v>
      </c>
      <c r="O254">
        <v>1383109200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">
      <c r="A255">
        <v>253</v>
      </c>
      <c r="B255" t="s">
        <v>558</v>
      </c>
      <c r="C255" s="2" t="s">
        <v>559</v>
      </c>
      <c r="D255" s="3">
        <v>121500</v>
      </c>
      <c r="E255" s="3">
        <v>108161</v>
      </c>
      <c r="F255" s="5">
        <f t="shared" si="12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 s="7">
        <f t="shared" si="13"/>
        <v>40641.208333333336</v>
      </c>
      <c r="M255">
        <v>1302238800</v>
      </c>
      <c r="N255" s="7">
        <f t="shared" si="14"/>
        <v>40653.208333333336</v>
      </c>
      <c r="O255">
        <v>1303275600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x14ac:dyDescent="0.2">
      <c r="A256">
        <v>254</v>
      </c>
      <c r="B256" t="s">
        <v>560</v>
      </c>
      <c r="C256" s="2" t="s">
        <v>561</v>
      </c>
      <c r="D256" s="3">
        <v>4600</v>
      </c>
      <c r="E256" s="3">
        <v>8505</v>
      </c>
      <c r="F256" s="5">
        <f t="shared" si="12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 s="7">
        <f t="shared" si="13"/>
        <v>42787.25</v>
      </c>
      <c r="M256">
        <v>1487656800</v>
      </c>
      <c r="N256" s="7">
        <f t="shared" si="14"/>
        <v>42789.25</v>
      </c>
      <c r="O256">
        <v>1487829600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x14ac:dyDescent="0.2">
      <c r="A257">
        <v>255</v>
      </c>
      <c r="B257" t="s">
        <v>562</v>
      </c>
      <c r="C257" s="2" t="s">
        <v>563</v>
      </c>
      <c r="D257" s="3">
        <v>80500</v>
      </c>
      <c r="E257" s="3">
        <v>96735</v>
      </c>
      <c r="F257" s="5">
        <f t="shared" si="12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 s="7">
        <f t="shared" si="13"/>
        <v>40590.25</v>
      </c>
      <c r="M257">
        <v>1297836000</v>
      </c>
      <c r="N257" s="7">
        <f t="shared" si="14"/>
        <v>40595.25</v>
      </c>
      <c r="O257">
        <v>1298268000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">
      <c r="A258">
        <v>256</v>
      </c>
      <c r="B258" t="s">
        <v>564</v>
      </c>
      <c r="C258" s="2" t="s">
        <v>565</v>
      </c>
      <c r="D258" s="3">
        <v>4100</v>
      </c>
      <c r="E258" s="3">
        <v>959</v>
      </c>
      <c r="F258" s="5">
        <f t="shared" si="12"/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 s="7">
        <f t="shared" si="13"/>
        <v>42393.25</v>
      </c>
      <c r="M258">
        <v>1453615200</v>
      </c>
      <c r="N258" s="7">
        <f t="shared" si="14"/>
        <v>42430.25</v>
      </c>
      <c r="O258">
        <v>1456812000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">
      <c r="A259">
        <v>257</v>
      </c>
      <c r="B259" t="s">
        <v>566</v>
      </c>
      <c r="C259" s="2" t="s">
        <v>567</v>
      </c>
      <c r="D259" s="3">
        <v>5700</v>
      </c>
      <c r="E259" s="3">
        <v>8322</v>
      </c>
      <c r="F259" s="5">
        <f t="shared" ref="F259:F322" si="16">E259/D259*100</f>
        <v>146</v>
      </c>
      <c r="G259" t="s">
        <v>20</v>
      </c>
      <c r="H259">
        <v>92</v>
      </c>
      <c r="I259" s="4">
        <f t="shared" si="15"/>
        <v>90.456521739130437</v>
      </c>
      <c r="J259" t="s">
        <v>21</v>
      </c>
      <c r="K259" t="s">
        <v>22</v>
      </c>
      <c r="L259" s="7">
        <f t="shared" ref="L259:L322" si="17">(((M259/60)/60)/24)+DATE(1970,1,1)</f>
        <v>41338.25</v>
      </c>
      <c r="M259">
        <v>1362463200</v>
      </c>
      <c r="N259" s="7">
        <f t="shared" ref="N259:N322" si="18">(((O259/60)/60)/24)+DATE(1970,1,1)</f>
        <v>41352.208333333336</v>
      </c>
      <c r="O259">
        <v>1363669200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">
      <c r="A260">
        <v>258</v>
      </c>
      <c r="B260" t="s">
        <v>568</v>
      </c>
      <c r="C260" s="2" t="s">
        <v>569</v>
      </c>
      <c r="D260" s="3">
        <v>5000</v>
      </c>
      <c r="E260" s="3">
        <v>13424</v>
      </c>
      <c r="F260" s="5">
        <f t="shared" si="16"/>
        <v>268.48</v>
      </c>
      <c r="G260" t="s">
        <v>20</v>
      </c>
      <c r="H260">
        <v>186</v>
      </c>
      <c r="I260" s="4">
        <f t="shared" si="15"/>
        <v>72.172043010752688</v>
      </c>
      <c r="J260" t="s">
        <v>21</v>
      </c>
      <c r="K260" t="s">
        <v>22</v>
      </c>
      <c r="L260" s="7">
        <f t="shared" si="17"/>
        <v>42712.25</v>
      </c>
      <c r="M260">
        <v>1481176800</v>
      </c>
      <c r="N260" s="7">
        <f t="shared" si="18"/>
        <v>42732.25</v>
      </c>
      <c r="O260">
        <v>1482904800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x14ac:dyDescent="0.2">
      <c r="A261">
        <v>259</v>
      </c>
      <c r="B261" t="s">
        <v>570</v>
      </c>
      <c r="C261" s="2" t="s">
        <v>571</v>
      </c>
      <c r="D261" s="3">
        <v>1800</v>
      </c>
      <c r="E261" s="3">
        <v>10755</v>
      </c>
      <c r="F261" s="5">
        <f t="shared" si="16"/>
        <v>597.5</v>
      </c>
      <c r="G261" t="s">
        <v>20</v>
      </c>
      <c r="H261">
        <v>138</v>
      </c>
      <c r="I261" s="4">
        <f t="shared" ref="I261:I324" si="19">E261/H261</f>
        <v>77.934782608695656</v>
      </c>
      <c r="J261" t="s">
        <v>21</v>
      </c>
      <c r="K261" t="s">
        <v>22</v>
      </c>
      <c r="L261" s="7">
        <f t="shared" si="17"/>
        <v>41251.25</v>
      </c>
      <c r="M261">
        <v>1354946400</v>
      </c>
      <c r="N261" s="7">
        <f t="shared" si="18"/>
        <v>41270.25</v>
      </c>
      <c r="O261">
        <v>1356588000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">
      <c r="A262">
        <v>260</v>
      </c>
      <c r="B262" t="s">
        <v>572</v>
      </c>
      <c r="C262" s="2" t="s">
        <v>573</v>
      </c>
      <c r="D262" s="3">
        <v>6300</v>
      </c>
      <c r="E262" s="3">
        <v>9935</v>
      </c>
      <c r="F262" s="5">
        <f t="shared" si="16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 s="7">
        <f t="shared" si="17"/>
        <v>41180.208333333336</v>
      </c>
      <c r="M262">
        <v>1348808400</v>
      </c>
      <c r="N262" s="7">
        <f t="shared" si="18"/>
        <v>41192.208333333336</v>
      </c>
      <c r="O262">
        <v>1349845200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2">
      <c r="A263">
        <v>261</v>
      </c>
      <c r="B263" t="s">
        <v>574</v>
      </c>
      <c r="C263" s="2" t="s">
        <v>575</v>
      </c>
      <c r="D263" s="3">
        <v>84300</v>
      </c>
      <c r="E263" s="3">
        <v>26303</v>
      </c>
      <c r="F263" s="5">
        <f t="shared" si="16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 s="7">
        <f t="shared" si="17"/>
        <v>40415.208333333336</v>
      </c>
      <c r="M263">
        <v>1282712400</v>
      </c>
      <c r="N263" s="7">
        <f t="shared" si="18"/>
        <v>40419.208333333336</v>
      </c>
      <c r="O263">
        <v>1283058000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">
      <c r="A264">
        <v>262</v>
      </c>
      <c r="B264" t="s">
        <v>576</v>
      </c>
      <c r="C264" s="2" t="s">
        <v>577</v>
      </c>
      <c r="D264" s="3">
        <v>1700</v>
      </c>
      <c r="E264" s="3">
        <v>5328</v>
      </c>
      <c r="F264" s="5">
        <f t="shared" si="16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 s="7">
        <f t="shared" si="17"/>
        <v>40638.208333333336</v>
      </c>
      <c r="M264">
        <v>1301979600</v>
      </c>
      <c r="N264" s="7">
        <f t="shared" si="18"/>
        <v>40664.208333333336</v>
      </c>
      <c r="O264">
        <v>1304226000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">
      <c r="A265">
        <v>263</v>
      </c>
      <c r="B265" t="s">
        <v>578</v>
      </c>
      <c r="C265" s="2" t="s">
        <v>579</v>
      </c>
      <c r="D265" s="3">
        <v>2900</v>
      </c>
      <c r="E265" s="3">
        <v>10756</v>
      </c>
      <c r="F265" s="5">
        <f t="shared" si="16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 s="7">
        <f t="shared" si="17"/>
        <v>40187.25</v>
      </c>
      <c r="M265">
        <v>1263016800</v>
      </c>
      <c r="N265" s="7">
        <f t="shared" si="18"/>
        <v>40187.25</v>
      </c>
      <c r="O265">
        <v>1263016800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">
      <c r="A266">
        <v>264</v>
      </c>
      <c r="B266" t="s">
        <v>580</v>
      </c>
      <c r="C266" s="2" t="s">
        <v>581</v>
      </c>
      <c r="D266" s="3">
        <v>45600</v>
      </c>
      <c r="E266" s="3">
        <v>165375</v>
      </c>
      <c r="F266" s="5">
        <f t="shared" si="16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 s="7">
        <f t="shared" si="17"/>
        <v>41317.25</v>
      </c>
      <c r="M266">
        <v>1360648800</v>
      </c>
      <c r="N266" s="7">
        <f t="shared" si="18"/>
        <v>41333.25</v>
      </c>
      <c r="O266">
        <v>1362031200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">
      <c r="A267">
        <v>265</v>
      </c>
      <c r="B267" t="s">
        <v>582</v>
      </c>
      <c r="C267" s="2" t="s">
        <v>583</v>
      </c>
      <c r="D267" s="3">
        <v>4900</v>
      </c>
      <c r="E267" s="3">
        <v>6031</v>
      </c>
      <c r="F267" s="5">
        <f t="shared" si="16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 s="7">
        <f t="shared" si="17"/>
        <v>42372.25</v>
      </c>
      <c r="M267">
        <v>1451800800</v>
      </c>
      <c r="N267" s="7">
        <f t="shared" si="18"/>
        <v>42416.25</v>
      </c>
      <c r="O267">
        <v>1455602400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">
      <c r="A268">
        <v>266</v>
      </c>
      <c r="B268" t="s">
        <v>584</v>
      </c>
      <c r="C268" s="2" t="s">
        <v>585</v>
      </c>
      <c r="D268" s="3">
        <v>111900</v>
      </c>
      <c r="E268" s="3">
        <v>85902</v>
      </c>
      <c r="F268" s="5">
        <f t="shared" si="16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 s="7">
        <f t="shared" si="17"/>
        <v>41950.25</v>
      </c>
      <c r="M268">
        <v>1415340000</v>
      </c>
      <c r="N268" s="7">
        <f t="shared" si="18"/>
        <v>41983.25</v>
      </c>
      <c r="O268">
        <v>1418191200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">
      <c r="A269">
        <v>267</v>
      </c>
      <c r="B269" t="s">
        <v>586</v>
      </c>
      <c r="C269" s="2" t="s">
        <v>587</v>
      </c>
      <c r="D269" s="3">
        <v>61600</v>
      </c>
      <c r="E269" s="3">
        <v>143910</v>
      </c>
      <c r="F269" s="5">
        <f t="shared" si="16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 s="7">
        <f t="shared" si="17"/>
        <v>41206.208333333336</v>
      </c>
      <c r="M269">
        <v>1351054800</v>
      </c>
      <c r="N269" s="7">
        <f t="shared" si="18"/>
        <v>41222.25</v>
      </c>
      <c r="O269">
        <v>1352440800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">
      <c r="A270">
        <v>268</v>
      </c>
      <c r="B270" t="s">
        <v>588</v>
      </c>
      <c r="C270" s="2" t="s">
        <v>589</v>
      </c>
      <c r="D270" s="3">
        <v>1500</v>
      </c>
      <c r="E270" s="3">
        <v>2708</v>
      </c>
      <c r="F270" s="5">
        <f t="shared" si="16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 s="7">
        <f t="shared" si="17"/>
        <v>41186.208333333336</v>
      </c>
      <c r="M270">
        <v>1349326800</v>
      </c>
      <c r="N270" s="7">
        <f t="shared" si="18"/>
        <v>41232.25</v>
      </c>
      <c r="O270">
        <v>1353304800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">
      <c r="A271">
        <v>269</v>
      </c>
      <c r="B271" t="s">
        <v>590</v>
      </c>
      <c r="C271" s="2" t="s">
        <v>591</v>
      </c>
      <c r="D271" s="3">
        <v>3500</v>
      </c>
      <c r="E271" s="3">
        <v>8842</v>
      </c>
      <c r="F271" s="5">
        <f t="shared" si="16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 s="7">
        <f t="shared" si="17"/>
        <v>43496.25</v>
      </c>
      <c r="M271">
        <v>1548914400</v>
      </c>
      <c r="N271" s="7">
        <f t="shared" si="18"/>
        <v>43517.25</v>
      </c>
      <c r="O271">
        <v>1550728800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">
      <c r="A272">
        <v>270</v>
      </c>
      <c r="B272" t="s">
        <v>592</v>
      </c>
      <c r="C272" s="2" t="s">
        <v>593</v>
      </c>
      <c r="D272" s="3">
        <v>173900</v>
      </c>
      <c r="E272" s="3">
        <v>47260</v>
      </c>
      <c r="F272" s="5">
        <f t="shared" si="16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 s="7">
        <f t="shared" si="17"/>
        <v>40514.25</v>
      </c>
      <c r="M272">
        <v>1291269600</v>
      </c>
      <c r="N272" s="7">
        <f t="shared" si="18"/>
        <v>40516.25</v>
      </c>
      <c r="O272">
        <v>1291442400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x14ac:dyDescent="0.2">
      <c r="A273">
        <v>271</v>
      </c>
      <c r="B273" t="s">
        <v>594</v>
      </c>
      <c r="C273" s="2" t="s">
        <v>595</v>
      </c>
      <c r="D273" s="3">
        <v>153700</v>
      </c>
      <c r="E273" s="3">
        <v>1953</v>
      </c>
      <c r="F273" s="5">
        <f t="shared" si="16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 s="7">
        <f t="shared" si="17"/>
        <v>42345.25</v>
      </c>
      <c r="M273">
        <v>1449468000</v>
      </c>
      <c r="N273" s="7">
        <f t="shared" si="18"/>
        <v>42376.25</v>
      </c>
      <c r="O273">
        <v>1452146400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">
      <c r="A274">
        <v>272</v>
      </c>
      <c r="B274" t="s">
        <v>596</v>
      </c>
      <c r="C274" s="2" t="s">
        <v>597</v>
      </c>
      <c r="D274" s="3">
        <v>51100</v>
      </c>
      <c r="E274" s="3">
        <v>155349</v>
      </c>
      <c r="F274" s="5">
        <f t="shared" si="16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 s="7">
        <f t="shared" si="17"/>
        <v>43656.208333333328</v>
      </c>
      <c r="M274">
        <v>1562734800</v>
      </c>
      <c r="N274" s="7">
        <f t="shared" si="18"/>
        <v>43681.208333333328</v>
      </c>
      <c r="O274">
        <v>1564894800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">
      <c r="A275">
        <v>273</v>
      </c>
      <c r="B275" t="s">
        <v>598</v>
      </c>
      <c r="C275" s="2" t="s">
        <v>599</v>
      </c>
      <c r="D275" s="3">
        <v>7800</v>
      </c>
      <c r="E275" s="3">
        <v>10704</v>
      </c>
      <c r="F275" s="5">
        <f t="shared" si="16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 s="7">
        <f t="shared" si="17"/>
        <v>42995.208333333328</v>
      </c>
      <c r="M275">
        <v>1505624400</v>
      </c>
      <c r="N275" s="7">
        <f t="shared" si="18"/>
        <v>42998.208333333328</v>
      </c>
      <c r="O275">
        <v>1505883600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2">
      <c r="A276">
        <v>274</v>
      </c>
      <c r="B276" t="s">
        <v>600</v>
      </c>
      <c r="C276" s="2" t="s">
        <v>601</v>
      </c>
      <c r="D276" s="3">
        <v>2400</v>
      </c>
      <c r="E276" s="3">
        <v>773</v>
      </c>
      <c r="F276" s="5">
        <f t="shared" si="16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 s="7">
        <f t="shared" si="17"/>
        <v>43045.25</v>
      </c>
      <c r="M276">
        <v>1509948000</v>
      </c>
      <c r="N276" s="7">
        <f t="shared" si="18"/>
        <v>43050.25</v>
      </c>
      <c r="O276">
        <v>1510380000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x14ac:dyDescent="0.2">
      <c r="A277">
        <v>275</v>
      </c>
      <c r="B277" t="s">
        <v>602</v>
      </c>
      <c r="C277" s="2" t="s">
        <v>603</v>
      </c>
      <c r="D277" s="3">
        <v>3900</v>
      </c>
      <c r="E277" s="3">
        <v>9419</v>
      </c>
      <c r="F277" s="5">
        <f t="shared" si="16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 s="7">
        <f t="shared" si="17"/>
        <v>43561.208333333328</v>
      </c>
      <c r="M277">
        <v>1554526800</v>
      </c>
      <c r="N277" s="7">
        <f t="shared" si="18"/>
        <v>43569.208333333328</v>
      </c>
      <c r="O277">
        <v>1555218000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">
      <c r="A278">
        <v>276</v>
      </c>
      <c r="B278" t="s">
        <v>604</v>
      </c>
      <c r="C278" s="2" t="s">
        <v>605</v>
      </c>
      <c r="D278" s="3">
        <v>5500</v>
      </c>
      <c r="E278" s="3">
        <v>5324</v>
      </c>
      <c r="F278" s="5">
        <f t="shared" si="16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 s="7">
        <f t="shared" si="17"/>
        <v>41018.208333333336</v>
      </c>
      <c r="M278">
        <v>1334811600</v>
      </c>
      <c r="N278" s="7">
        <f t="shared" si="18"/>
        <v>41023.208333333336</v>
      </c>
      <c r="O278">
        <v>1335243600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x14ac:dyDescent="0.2">
      <c r="A279">
        <v>277</v>
      </c>
      <c r="B279" t="s">
        <v>606</v>
      </c>
      <c r="C279" s="2" t="s">
        <v>607</v>
      </c>
      <c r="D279" s="3">
        <v>700</v>
      </c>
      <c r="E279" s="3">
        <v>7465</v>
      </c>
      <c r="F279" s="5">
        <f t="shared" si="16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 s="7">
        <f t="shared" si="17"/>
        <v>40378.208333333336</v>
      </c>
      <c r="M279">
        <v>1279515600</v>
      </c>
      <c r="N279" s="7">
        <f t="shared" si="18"/>
        <v>40380.208333333336</v>
      </c>
      <c r="O279">
        <v>1279688400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">
      <c r="A280">
        <v>278</v>
      </c>
      <c r="B280" t="s">
        <v>608</v>
      </c>
      <c r="C280" s="2" t="s">
        <v>609</v>
      </c>
      <c r="D280" s="3">
        <v>2700</v>
      </c>
      <c r="E280" s="3">
        <v>8799</v>
      </c>
      <c r="F280" s="5">
        <f t="shared" si="16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 s="7">
        <f t="shared" si="17"/>
        <v>41239.25</v>
      </c>
      <c r="M280">
        <v>1353909600</v>
      </c>
      <c r="N280" s="7">
        <f t="shared" si="18"/>
        <v>41264.25</v>
      </c>
      <c r="O280">
        <v>1356069600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">
      <c r="A281">
        <v>279</v>
      </c>
      <c r="B281" t="s">
        <v>610</v>
      </c>
      <c r="C281" s="2" t="s">
        <v>611</v>
      </c>
      <c r="D281" s="3">
        <v>8000</v>
      </c>
      <c r="E281" s="3">
        <v>13656</v>
      </c>
      <c r="F281" s="5">
        <f t="shared" si="16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 s="7">
        <f t="shared" si="17"/>
        <v>43346.208333333328</v>
      </c>
      <c r="M281">
        <v>1535950800</v>
      </c>
      <c r="N281" s="7">
        <f t="shared" si="18"/>
        <v>43349.208333333328</v>
      </c>
      <c r="O281">
        <v>1536210000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2">
      <c r="A282">
        <v>280</v>
      </c>
      <c r="B282" t="s">
        <v>612</v>
      </c>
      <c r="C282" s="2" t="s">
        <v>613</v>
      </c>
      <c r="D282" s="3">
        <v>2500</v>
      </c>
      <c r="E282" s="3">
        <v>14536</v>
      </c>
      <c r="F282" s="5">
        <f t="shared" si="16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 s="7">
        <f t="shared" si="17"/>
        <v>43060.25</v>
      </c>
      <c r="M282">
        <v>1511244000</v>
      </c>
      <c r="N282" s="7">
        <f t="shared" si="18"/>
        <v>43066.25</v>
      </c>
      <c r="O282">
        <v>1511762400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">
      <c r="A283">
        <v>281</v>
      </c>
      <c r="B283" t="s">
        <v>614</v>
      </c>
      <c r="C283" s="2" t="s">
        <v>615</v>
      </c>
      <c r="D283" s="3">
        <v>164500</v>
      </c>
      <c r="E283" s="3">
        <v>150552</v>
      </c>
      <c r="F283" s="5">
        <f t="shared" si="16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 s="7">
        <f t="shared" si="17"/>
        <v>40979.25</v>
      </c>
      <c r="M283">
        <v>1331445600</v>
      </c>
      <c r="N283" s="7">
        <f t="shared" si="18"/>
        <v>41000.208333333336</v>
      </c>
      <c r="O283">
        <v>1333256400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">
      <c r="A284">
        <v>282</v>
      </c>
      <c r="B284" t="s">
        <v>616</v>
      </c>
      <c r="C284" s="2" t="s">
        <v>617</v>
      </c>
      <c r="D284" s="3">
        <v>8400</v>
      </c>
      <c r="E284" s="3">
        <v>9076</v>
      </c>
      <c r="F284" s="5">
        <f t="shared" si="16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 s="7">
        <f t="shared" si="17"/>
        <v>42701.25</v>
      </c>
      <c r="M284">
        <v>1480226400</v>
      </c>
      <c r="N284" s="7">
        <f t="shared" si="18"/>
        <v>42707.25</v>
      </c>
      <c r="O284">
        <v>1480744800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2">
      <c r="A285">
        <v>283</v>
      </c>
      <c r="B285" t="s">
        <v>618</v>
      </c>
      <c r="C285" s="2" t="s">
        <v>619</v>
      </c>
      <c r="D285" s="3">
        <v>8100</v>
      </c>
      <c r="E285" s="3">
        <v>1517</v>
      </c>
      <c r="F285" s="5">
        <f t="shared" si="16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 s="7">
        <f t="shared" si="17"/>
        <v>42520.208333333328</v>
      </c>
      <c r="M285">
        <v>1464584400</v>
      </c>
      <c r="N285" s="7">
        <f t="shared" si="18"/>
        <v>42525.208333333328</v>
      </c>
      <c r="O285">
        <v>1465016400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">
      <c r="A286">
        <v>284</v>
      </c>
      <c r="B286" t="s">
        <v>620</v>
      </c>
      <c r="C286" s="2" t="s">
        <v>621</v>
      </c>
      <c r="D286" s="3">
        <v>9800</v>
      </c>
      <c r="E286" s="3">
        <v>8153</v>
      </c>
      <c r="F286" s="5">
        <f t="shared" si="16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 s="7">
        <f t="shared" si="17"/>
        <v>41030.208333333336</v>
      </c>
      <c r="M286">
        <v>1335848400</v>
      </c>
      <c r="N286" s="7">
        <f t="shared" si="18"/>
        <v>41035.208333333336</v>
      </c>
      <c r="O286">
        <v>1336280400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">
      <c r="A287">
        <v>285</v>
      </c>
      <c r="B287" t="s">
        <v>622</v>
      </c>
      <c r="C287" s="2" t="s">
        <v>623</v>
      </c>
      <c r="D287" s="3">
        <v>900</v>
      </c>
      <c r="E287" s="3">
        <v>6357</v>
      </c>
      <c r="F287" s="5">
        <f t="shared" si="16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 s="7">
        <f t="shared" si="17"/>
        <v>42623.208333333328</v>
      </c>
      <c r="M287">
        <v>1473483600</v>
      </c>
      <c r="N287" s="7">
        <f t="shared" si="18"/>
        <v>42661.208333333328</v>
      </c>
      <c r="O287">
        <v>1476766800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">
      <c r="A288">
        <v>286</v>
      </c>
      <c r="B288" t="s">
        <v>624</v>
      </c>
      <c r="C288" s="2" t="s">
        <v>625</v>
      </c>
      <c r="D288" s="3">
        <v>112100</v>
      </c>
      <c r="E288" s="3">
        <v>19557</v>
      </c>
      <c r="F288" s="5">
        <f t="shared" si="16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 s="7">
        <f t="shared" si="17"/>
        <v>42697.25</v>
      </c>
      <c r="M288">
        <v>1479880800</v>
      </c>
      <c r="N288" s="7">
        <f t="shared" si="18"/>
        <v>42704.25</v>
      </c>
      <c r="O288">
        <v>1480485600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">
      <c r="A289">
        <v>287</v>
      </c>
      <c r="B289" t="s">
        <v>626</v>
      </c>
      <c r="C289" s="2" t="s">
        <v>627</v>
      </c>
      <c r="D289" s="3">
        <v>6300</v>
      </c>
      <c r="E289" s="3">
        <v>13213</v>
      </c>
      <c r="F289" s="5">
        <f t="shared" si="16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 s="7">
        <f t="shared" si="17"/>
        <v>42122.208333333328</v>
      </c>
      <c r="M289">
        <v>1430197200</v>
      </c>
      <c r="N289" s="7">
        <f t="shared" si="18"/>
        <v>42122.208333333328</v>
      </c>
      <c r="O289">
        <v>1430197200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">
      <c r="A290">
        <v>288</v>
      </c>
      <c r="B290" t="s">
        <v>628</v>
      </c>
      <c r="C290" s="2" t="s">
        <v>629</v>
      </c>
      <c r="D290" s="3">
        <v>5600</v>
      </c>
      <c r="E290" s="3">
        <v>5476</v>
      </c>
      <c r="F290" s="5">
        <f t="shared" si="16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 s="7">
        <f t="shared" si="17"/>
        <v>40982.208333333336</v>
      </c>
      <c r="M290">
        <v>1331701200</v>
      </c>
      <c r="N290" s="7">
        <f t="shared" si="18"/>
        <v>40983.208333333336</v>
      </c>
      <c r="O290">
        <v>1331787600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">
      <c r="A291">
        <v>289</v>
      </c>
      <c r="B291" t="s">
        <v>630</v>
      </c>
      <c r="C291" s="2" t="s">
        <v>631</v>
      </c>
      <c r="D291" s="3">
        <v>800</v>
      </c>
      <c r="E291" s="3">
        <v>13474</v>
      </c>
      <c r="F291" s="5">
        <f t="shared" si="16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 s="7">
        <f t="shared" si="17"/>
        <v>42219.208333333328</v>
      </c>
      <c r="M291">
        <v>1438578000</v>
      </c>
      <c r="N291" s="7">
        <f t="shared" si="18"/>
        <v>42222.208333333328</v>
      </c>
      <c r="O291">
        <v>1438837200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">
      <c r="A292">
        <v>290</v>
      </c>
      <c r="B292" t="s">
        <v>632</v>
      </c>
      <c r="C292" s="2" t="s">
        <v>633</v>
      </c>
      <c r="D292" s="3">
        <v>168600</v>
      </c>
      <c r="E292" s="3">
        <v>91722</v>
      </c>
      <c r="F292" s="5">
        <f t="shared" si="16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 s="7">
        <f t="shared" si="17"/>
        <v>41404.208333333336</v>
      </c>
      <c r="M292">
        <v>1368162000</v>
      </c>
      <c r="N292" s="7">
        <f t="shared" si="18"/>
        <v>41436.208333333336</v>
      </c>
      <c r="O292">
        <v>1370926800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">
      <c r="A293">
        <v>291</v>
      </c>
      <c r="B293" t="s">
        <v>634</v>
      </c>
      <c r="C293" s="2" t="s">
        <v>635</v>
      </c>
      <c r="D293" s="3">
        <v>1800</v>
      </c>
      <c r="E293" s="3">
        <v>8219</v>
      </c>
      <c r="F293" s="5">
        <f t="shared" si="16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 s="7">
        <f t="shared" si="17"/>
        <v>40831.208333333336</v>
      </c>
      <c r="M293">
        <v>1318654800</v>
      </c>
      <c r="N293" s="7">
        <f t="shared" si="18"/>
        <v>40835.208333333336</v>
      </c>
      <c r="O293">
        <v>1319000400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">
      <c r="A294">
        <v>292</v>
      </c>
      <c r="B294" t="s">
        <v>636</v>
      </c>
      <c r="C294" s="2" t="s">
        <v>637</v>
      </c>
      <c r="D294" s="3">
        <v>7300</v>
      </c>
      <c r="E294" s="3">
        <v>717</v>
      </c>
      <c r="F294" s="5">
        <f t="shared" si="16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 s="7">
        <f t="shared" si="17"/>
        <v>40984.208333333336</v>
      </c>
      <c r="M294">
        <v>1331874000</v>
      </c>
      <c r="N294" s="7">
        <f t="shared" si="18"/>
        <v>41002.208333333336</v>
      </c>
      <c r="O294">
        <v>1333429200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">
      <c r="A295">
        <v>293</v>
      </c>
      <c r="B295" t="s">
        <v>638</v>
      </c>
      <c r="C295" s="2" t="s">
        <v>639</v>
      </c>
      <c r="D295" s="3">
        <v>6500</v>
      </c>
      <c r="E295" s="3">
        <v>1065</v>
      </c>
      <c r="F295" s="5">
        <f t="shared" si="16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 s="7">
        <f t="shared" si="17"/>
        <v>40456.208333333336</v>
      </c>
      <c r="M295">
        <v>1286254800</v>
      </c>
      <c r="N295" s="7">
        <f t="shared" si="18"/>
        <v>40465.208333333336</v>
      </c>
      <c r="O295">
        <v>1287032400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">
      <c r="A296">
        <v>294</v>
      </c>
      <c r="B296" t="s">
        <v>640</v>
      </c>
      <c r="C296" s="2" t="s">
        <v>641</v>
      </c>
      <c r="D296" s="3">
        <v>600</v>
      </c>
      <c r="E296" s="3">
        <v>8038</v>
      </c>
      <c r="F296" s="5">
        <f t="shared" si="16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 s="7">
        <f t="shared" si="17"/>
        <v>43399.208333333328</v>
      </c>
      <c r="M296">
        <v>1540530000</v>
      </c>
      <c r="N296" s="7">
        <f t="shared" si="18"/>
        <v>43411.25</v>
      </c>
      <c r="O296">
        <v>1541570400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x14ac:dyDescent="0.2">
      <c r="A297">
        <v>295</v>
      </c>
      <c r="B297" t="s">
        <v>642</v>
      </c>
      <c r="C297" s="2" t="s">
        <v>643</v>
      </c>
      <c r="D297" s="3">
        <v>192900</v>
      </c>
      <c r="E297" s="3">
        <v>68769</v>
      </c>
      <c r="F297" s="5">
        <f t="shared" si="16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 s="7">
        <f t="shared" si="17"/>
        <v>41562.208333333336</v>
      </c>
      <c r="M297">
        <v>1381813200</v>
      </c>
      <c r="N297" s="7">
        <f t="shared" si="18"/>
        <v>41587.25</v>
      </c>
      <c r="O297">
        <v>1383976800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x14ac:dyDescent="0.2">
      <c r="A298">
        <v>296</v>
      </c>
      <c r="B298" t="s">
        <v>644</v>
      </c>
      <c r="C298" s="2" t="s">
        <v>645</v>
      </c>
      <c r="D298" s="3">
        <v>6100</v>
      </c>
      <c r="E298" s="3">
        <v>3352</v>
      </c>
      <c r="F298" s="5">
        <f t="shared" si="16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 s="7">
        <f t="shared" si="17"/>
        <v>43493.25</v>
      </c>
      <c r="M298">
        <v>1548655200</v>
      </c>
      <c r="N298" s="7">
        <f t="shared" si="18"/>
        <v>43515.25</v>
      </c>
      <c r="O298">
        <v>1550556000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">
      <c r="A299">
        <v>297</v>
      </c>
      <c r="B299" t="s">
        <v>646</v>
      </c>
      <c r="C299" s="2" t="s">
        <v>647</v>
      </c>
      <c r="D299" s="3">
        <v>7200</v>
      </c>
      <c r="E299" s="3">
        <v>6785</v>
      </c>
      <c r="F299" s="5">
        <f t="shared" si="16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 s="7">
        <f t="shared" si="17"/>
        <v>41653.25</v>
      </c>
      <c r="M299">
        <v>1389679200</v>
      </c>
      <c r="N299" s="7">
        <f t="shared" si="18"/>
        <v>41662.25</v>
      </c>
      <c r="O299">
        <v>1390456800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">
      <c r="A300">
        <v>298</v>
      </c>
      <c r="B300" t="s">
        <v>648</v>
      </c>
      <c r="C300" s="2" t="s">
        <v>649</v>
      </c>
      <c r="D300" s="3">
        <v>3500</v>
      </c>
      <c r="E300" s="3">
        <v>5037</v>
      </c>
      <c r="F300" s="5">
        <f t="shared" si="16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 s="7">
        <f t="shared" si="17"/>
        <v>42426.25</v>
      </c>
      <c r="M300">
        <v>1456466400</v>
      </c>
      <c r="N300" s="7">
        <f t="shared" si="18"/>
        <v>42444.208333333328</v>
      </c>
      <c r="O300">
        <v>1458018000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x14ac:dyDescent="0.2">
      <c r="A301">
        <v>299</v>
      </c>
      <c r="B301" t="s">
        <v>650</v>
      </c>
      <c r="C301" s="2" t="s">
        <v>651</v>
      </c>
      <c r="D301" s="3">
        <v>3800</v>
      </c>
      <c r="E301" s="3">
        <v>1954</v>
      </c>
      <c r="F301" s="5">
        <f t="shared" si="16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 s="7">
        <f t="shared" si="17"/>
        <v>42432.25</v>
      </c>
      <c r="M301">
        <v>1456984800</v>
      </c>
      <c r="N301" s="7">
        <f t="shared" si="18"/>
        <v>42488.208333333328</v>
      </c>
      <c r="O301">
        <v>1461819600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">
      <c r="A302">
        <v>300</v>
      </c>
      <c r="B302" t="s">
        <v>652</v>
      </c>
      <c r="C302" s="2" t="s">
        <v>653</v>
      </c>
      <c r="D302" s="3">
        <v>100</v>
      </c>
      <c r="E302" s="3">
        <v>5</v>
      </c>
      <c r="F302" s="5">
        <f t="shared" si="16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 s="7">
        <f t="shared" si="17"/>
        <v>42977.208333333328</v>
      </c>
      <c r="M302">
        <v>1504069200</v>
      </c>
      <c r="N302" s="7">
        <f t="shared" si="18"/>
        <v>42978.208333333328</v>
      </c>
      <c r="O302">
        <v>1504155600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">
      <c r="A303">
        <v>301</v>
      </c>
      <c r="B303" t="s">
        <v>654</v>
      </c>
      <c r="C303" s="2" t="s">
        <v>655</v>
      </c>
      <c r="D303" s="3">
        <v>900</v>
      </c>
      <c r="E303" s="3">
        <v>12102</v>
      </c>
      <c r="F303" s="5">
        <f t="shared" si="16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 s="7">
        <f t="shared" si="17"/>
        <v>42061.25</v>
      </c>
      <c r="M303">
        <v>1424930400</v>
      </c>
      <c r="N303" s="7">
        <f t="shared" si="18"/>
        <v>42078.208333333328</v>
      </c>
      <c r="O303">
        <v>1426395600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">
      <c r="A304">
        <v>302</v>
      </c>
      <c r="B304" t="s">
        <v>656</v>
      </c>
      <c r="C304" s="2" t="s">
        <v>657</v>
      </c>
      <c r="D304" s="3">
        <v>76100</v>
      </c>
      <c r="E304" s="3">
        <v>24234</v>
      </c>
      <c r="F304" s="5">
        <f t="shared" si="16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 s="7">
        <f t="shared" si="17"/>
        <v>43345.208333333328</v>
      </c>
      <c r="M304">
        <v>1535864400</v>
      </c>
      <c r="N304" s="7">
        <f t="shared" si="18"/>
        <v>43359.208333333328</v>
      </c>
      <c r="O304">
        <v>1537074000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">
      <c r="A305">
        <v>303</v>
      </c>
      <c r="B305" t="s">
        <v>658</v>
      </c>
      <c r="C305" s="2" t="s">
        <v>659</v>
      </c>
      <c r="D305" s="3">
        <v>3400</v>
      </c>
      <c r="E305" s="3">
        <v>2809</v>
      </c>
      <c r="F305" s="5">
        <f t="shared" si="16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 s="7">
        <f t="shared" si="17"/>
        <v>42376.25</v>
      </c>
      <c r="M305">
        <v>1452146400</v>
      </c>
      <c r="N305" s="7">
        <f t="shared" si="18"/>
        <v>42381.25</v>
      </c>
      <c r="O305">
        <v>1452578400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">
      <c r="A306">
        <v>304</v>
      </c>
      <c r="B306" t="s">
        <v>660</v>
      </c>
      <c r="C306" s="2" t="s">
        <v>661</v>
      </c>
      <c r="D306" s="3">
        <v>2100</v>
      </c>
      <c r="E306" s="3">
        <v>11469</v>
      </c>
      <c r="F306" s="5">
        <f t="shared" si="16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 s="7">
        <f t="shared" si="17"/>
        <v>42589.208333333328</v>
      </c>
      <c r="M306">
        <v>1470546000</v>
      </c>
      <c r="N306" s="7">
        <f t="shared" si="18"/>
        <v>42630.208333333328</v>
      </c>
      <c r="O306">
        <v>1474088400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">
      <c r="A307">
        <v>305</v>
      </c>
      <c r="B307" t="s">
        <v>662</v>
      </c>
      <c r="C307" s="2" t="s">
        <v>663</v>
      </c>
      <c r="D307" s="3">
        <v>2800</v>
      </c>
      <c r="E307" s="3">
        <v>8014</v>
      </c>
      <c r="F307" s="5">
        <f t="shared" si="16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 s="7">
        <f t="shared" si="17"/>
        <v>42448.208333333328</v>
      </c>
      <c r="M307">
        <v>1458363600</v>
      </c>
      <c r="N307" s="7">
        <f t="shared" si="18"/>
        <v>42489.208333333328</v>
      </c>
      <c r="O307">
        <v>1461906000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x14ac:dyDescent="0.2">
      <c r="A308">
        <v>306</v>
      </c>
      <c r="B308" t="s">
        <v>664</v>
      </c>
      <c r="C308" s="2" t="s">
        <v>665</v>
      </c>
      <c r="D308" s="3">
        <v>6500</v>
      </c>
      <c r="E308" s="3">
        <v>514</v>
      </c>
      <c r="F308" s="5">
        <f t="shared" si="16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 s="7">
        <f t="shared" si="17"/>
        <v>42930.208333333328</v>
      </c>
      <c r="M308">
        <v>1500008400</v>
      </c>
      <c r="N308" s="7">
        <f t="shared" si="18"/>
        <v>42933.208333333328</v>
      </c>
      <c r="O308">
        <v>1500267600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">
      <c r="A309">
        <v>307</v>
      </c>
      <c r="B309" t="s">
        <v>666</v>
      </c>
      <c r="C309" s="2" t="s">
        <v>667</v>
      </c>
      <c r="D309" s="3">
        <v>32900</v>
      </c>
      <c r="E309" s="3">
        <v>43473</v>
      </c>
      <c r="F309" s="5">
        <f t="shared" si="16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 s="7">
        <f t="shared" si="17"/>
        <v>41066.208333333336</v>
      </c>
      <c r="M309">
        <v>1338958800</v>
      </c>
      <c r="N309" s="7">
        <f t="shared" si="18"/>
        <v>41086.208333333336</v>
      </c>
      <c r="O309">
        <v>1340686800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">
      <c r="A310">
        <v>308</v>
      </c>
      <c r="B310" t="s">
        <v>668</v>
      </c>
      <c r="C310" s="2" t="s">
        <v>669</v>
      </c>
      <c r="D310" s="3">
        <v>118200</v>
      </c>
      <c r="E310" s="3">
        <v>87560</v>
      </c>
      <c r="F310" s="5">
        <f t="shared" si="16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 s="7">
        <f t="shared" si="17"/>
        <v>40651.208333333336</v>
      </c>
      <c r="M310">
        <v>1303102800</v>
      </c>
      <c r="N310" s="7">
        <f t="shared" si="18"/>
        <v>40652.208333333336</v>
      </c>
      <c r="O310">
        <v>1303189200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">
      <c r="A311">
        <v>309</v>
      </c>
      <c r="B311" t="s">
        <v>670</v>
      </c>
      <c r="C311" s="2" t="s">
        <v>671</v>
      </c>
      <c r="D311" s="3">
        <v>4100</v>
      </c>
      <c r="E311" s="3">
        <v>3087</v>
      </c>
      <c r="F311" s="5">
        <f t="shared" si="16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 s="7">
        <f t="shared" si="17"/>
        <v>40807.208333333336</v>
      </c>
      <c r="M311">
        <v>1316581200</v>
      </c>
      <c r="N311" s="7">
        <f t="shared" si="18"/>
        <v>40827.208333333336</v>
      </c>
      <c r="O311">
        <v>1318309200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">
      <c r="A312">
        <v>310</v>
      </c>
      <c r="B312" t="s">
        <v>672</v>
      </c>
      <c r="C312" s="2" t="s">
        <v>673</v>
      </c>
      <c r="D312" s="3">
        <v>7800</v>
      </c>
      <c r="E312" s="3">
        <v>1586</v>
      </c>
      <c r="F312" s="5">
        <f t="shared" si="16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 s="7">
        <f t="shared" si="17"/>
        <v>40277.208333333336</v>
      </c>
      <c r="M312">
        <v>1270789200</v>
      </c>
      <c r="N312" s="7">
        <f t="shared" si="18"/>
        <v>40293.208333333336</v>
      </c>
      <c r="O312">
        <v>1272171600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">
      <c r="A313">
        <v>311</v>
      </c>
      <c r="B313" t="s">
        <v>674</v>
      </c>
      <c r="C313" s="2" t="s">
        <v>675</v>
      </c>
      <c r="D313" s="3">
        <v>6300</v>
      </c>
      <c r="E313" s="3">
        <v>12812</v>
      </c>
      <c r="F313" s="5">
        <f t="shared" si="16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 s="7">
        <f t="shared" si="17"/>
        <v>40590.25</v>
      </c>
      <c r="M313">
        <v>1297836000</v>
      </c>
      <c r="N313" s="7">
        <f t="shared" si="18"/>
        <v>40602.25</v>
      </c>
      <c r="O313">
        <v>1298872800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">
      <c r="A314">
        <v>312</v>
      </c>
      <c r="B314" t="s">
        <v>676</v>
      </c>
      <c r="C314" s="2" t="s">
        <v>677</v>
      </c>
      <c r="D314" s="3">
        <v>59100</v>
      </c>
      <c r="E314" s="3">
        <v>183345</v>
      </c>
      <c r="F314" s="5">
        <f t="shared" si="16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 s="7">
        <f t="shared" si="17"/>
        <v>41572.208333333336</v>
      </c>
      <c r="M314">
        <v>1382677200</v>
      </c>
      <c r="N314" s="7">
        <f t="shared" si="18"/>
        <v>41579.208333333336</v>
      </c>
      <c r="O314">
        <v>1383282000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">
      <c r="A315">
        <v>313</v>
      </c>
      <c r="B315" t="s">
        <v>678</v>
      </c>
      <c r="C315" s="2" t="s">
        <v>679</v>
      </c>
      <c r="D315" s="3">
        <v>2200</v>
      </c>
      <c r="E315" s="3">
        <v>8697</v>
      </c>
      <c r="F315" s="5">
        <f t="shared" si="16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 s="7">
        <f t="shared" si="17"/>
        <v>40966.25</v>
      </c>
      <c r="M315">
        <v>1330322400</v>
      </c>
      <c r="N315" s="7">
        <f t="shared" si="18"/>
        <v>40968.25</v>
      </c>
      <c r="O315">
        <v>1330495200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">
      <c r="A316">
        <v>314</v>
      </c>
      <c r="B316" t="s">
        <v>680</v>
      </c>
      <c r="C316" s="2" t="s">
        <v>681</v>
      </c>
      <c r="D316" s="3">
        <v>1400</v>
      </c>
      <c r="E316" s="3">
        <v>4126</v>
      </c>
      <c r="F316" s="5">
        <f t="shared" si="16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 s="7">
        <f t="shared" si="17"/>
        <v>43536.208333333328</v>
      </c>
      <c r="M316">
        <v>1552366800</v>
      </c>
      <c r="N316" s="7">
        <f t="shared" si="18"/>
        <v>43541.208333333328</v>
      </c>
      <c r="O316">
        <v>1552798800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2">
      <c r="A317">
        <v>315</v>
      </c>
      <c r="B317" t="s">
        <v>682</v>
      </c>
      <c r="C317" s="2" t="s">
        <v>683</v>
      </c>
      <c r="D317" s="3">
        <v>9500</v>
      </c>
      <c r="E317" s="3">
        <v>3220</v>
      </c>
      <c r="F317" s="5">
        <f t="shared" si="16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 s="7">
        <f t="shared" si="17"/>
        <v>41783.208333333336</v>
      </c>
      <c r="M317">
        <v>1400907600</v>
      </c>
      <c r="N317" s="7">
        <f t="shared" si="18"/>
        <v>41812.208333333336</v>
      </c>
      <c r="O317">
        <v>1403413200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">
      <c r="A318">
        <v>316</v>
      </c>
      <c r="B318" t="s">
        <v>684</v>
      </c>
      <c r="C318" s="2" t="s">
        <v>685</v>
      </c>
      <c r="D318" s="3">
        <v>9600</v>
      </c>
      <c r="E318" s="3">
        <v>6401</v>
      </c>
      <c r="F318" s="5">
        <f t="shared" si="16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 s="7">
        <f t="shared" si="17"/>
        <v>43788.25</v>
      </c>
      <c r="M318">
        <v>1574143200</v>
      </c>
      <c r="N318" s="7">
        <f t="shared" si="18"/>
        <v>43789.25</v>
      </c>
      <c r="O318">
        <v>1574229600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">
      <c r="A319">
        <v>317</v>
      </c>
      <c r="B319" t="s">
        <v>686</v>
      </c>
      <c r="C319" s="2" t="s">
        <v>687</v>
      </c>
      <c r="D319" s="3">
        <v>6600</v>
      </c>
      <c r="E319" s="3">
        <v>1269</v>
      </c>
      <c r="F319" s="5">
        <f t="shared" si="16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 s="7">
        <f t="shared" si="17"/>
        <v>42869.208333333328</v>
      </c>
      <c r="M319">
        <v>1494738000</v>
      </c>
      <c r="N319" s="7">
        <f t="shared" si="18"/>
        <v>42882.208333333328</v>
      </c>
      <c r="O319">
        <v>1495861200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x14ac:dyDescent="0.2">
      <c r="A320">
        <v>318</v>
      </c>
      <c r="B320" t="s">
        <v>688</v>
      </c>
      <c r="C320" s="2" t="s">
        <v>689</v>
      </c>
      <c r="D320" s="3">
        <v>5700</v>
      </c>
      <c r="E320" s="3">
        <v>903</v>
      </c>
      <c r="F320" s="5">
        <f t="shared" si="16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 s="7">
        <f t="shared" si="17"/>
        <v>41684.25</v>
      </c>
      <c r="M320">
        <v>1392357600</v>
      </c>
      <c r="N320" s="7">
        <f t="shared" si="18"/>
        <v>41686.25</v>
      </c>
      <c r="O320">
        <v>1392530400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">
      <c r="A321">
        <v>319</v>
      </c>
      <c r="B321" t="s">
        <v>690</v>
      </c>
      <c r="C321" s="2" t="s">
        <v>691</v>
      </c>
      <c r="D321" s="3">
        <v>8400</v>
      </c>
      <c r="E321" s="3">
        <v>3251</v>
      </c>
      <c r="F321" s="5">
        <f t="shared" si="16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 s="7">
        <f t="shared" si="17"/>
        <v>40402.208333333336</v>
      </c>
      <c r="M321">
        <v>1281589200</v>
      </c>
      <c r="N321" s="7">
        <f t="shared" si="18"/>
        <v>40426.208333333336</v>
      </c>
      <c r="O321">
        <v>1283662800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">
      <c r="A322">
        <v>320</v>
      </c>
      <c r="B322" t="s">
        <v>692</v>
      </c>
      <c r="C322" s="2" t="s">
        <v>693</v>
      </c>
      <c r="D322" s="3">
        <v>84400</v>
      </c>
      <c r="E322" s="3">
        <v>8092</v>
      </c>
      <c r="F322" s="5">
        <f t="shared" si="16"/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 s="7">
        <f t="shared" si="17"/>
        <v>40673.208333333336</v>
      </c>
      <c r="M322">
        <v>1305003600</v>
      </c>
      <c r="N322" s="7">
        <f t="shared" si="18"/>
        <v>40682.208333333336</v>
      </c>
      <c r="O322">
        <v>1305781200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x14ac:dyDescent="0.2">
      <c r="A323">
        <v>321</v>
      </c>
      <c r="B323" t="s">
        <v>694</v>
      </c>
      <c r="C323" s="2" t="s">
        <v>695</v>
      </c>
      <c r="D323" s="3">
        <v>170400</v>
      </c>
      <c r="E323" s="3">
        <v>160422</v>
      </c>
      <c r="F323" s="5">
        <f t="shared" ref="F323:F386" si="20">E323/D323*100</f>
        <v>94.144366197183089</v>
      </c>
      <c r="G323" t="s">
        <v>14</v>
      </c>
      <c r="H323">
        <v>2468</v>
      </c>
      <c r="I323" s="4">
        <f t="shared" si="19"/>
        <v>65.000810372771468</v>
      </c>
      <c r="J323" t="s">
        <v>21</v>
      </c>
      <c r="K323" t="s">
        <v>22</v>
      </c>
      <c r="L323" s="7">
        <f t="shared" ref="L323:L386" si="21">(((M323/60)/60)/24)+DATE(1970,1,1)</f>
        <v>40634.208333333336</v>
      </c>
      <c r="M323">
        <v>1301634000</v>
      </c>
      <c r="N323" s="7">
        <f t="shared" ref="N323:N386" si="22">(((O323/60)/60)/24)+DATE(1970,1,1)</f>
        <v>40642.208333333336</v>
      </c>
      <c r="O323">
        <v>1302325200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x14ac:dyDescent="0.2">
      <c r="A324">
        <v>322</v>
      </c>
      <c r="B324" t="s">
        <v>696</v>
      </c>
      <c r="C324" s="2" t="s">
        <v>697</v>
      </c>
      <c r="D324" s="3">
        <v>117900</v>
      </c>
      <c r="E324" s="3">
        <v>196377</v>
      </c>
      <c r="F324" s="5">
        <f t="shared" si="20"/>
        <v>166.56234096692114</v>
      </c>
      <c r="G324" t="s">
        <v>20</v>
      </c>
      <c r="H324">
        <v>5168</v>
      </c>
      <c r="I324" s="4">
        <f t="shared" si="19"/>
        <v>37.998645510835914</v>
      </c>
      <c r="J324" t="s">
        <v>21</v>
      </c>
      <c r="K324" t="s">
        <v>22</v>
      </c>
      <c r="L324" s="7">
        <f t="shared" si="21"/>
        <v>40507.25</v>
      </c>
      <c r="M324">
        <v>1290664800</v>
      </c>
      <c r="N324" s="7">
        <f t="shared" si="22"/>
        <v>40520.25</v>
      </c>
      <c r="O324">
        <v>1291788000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">
      <c r="A325">
        <v>323</v>
      </c>
      <c r="B325" t="s">
        <v>698</v>
      </c>
      <c r="C325" s="2" t="s">
        <v>699</v>
      </c>
      <c r="D325" s="3">
        <v>8900</v>
      </c>
      <c r="E325" s="3">
        <v>2148</v>
      </c>
      <c r="F325" s="5">
        <f t="shared" si="20"/>
        <v>24.134831460674157</v>
      </c>
      <c r="G325" t="s">
        <v>14</v>
      </c>
      <c r="H325">
        <v>26</v>
      </c>
      <c r="I325" s="4">
        <f t="shared" ref="I325:I388" si="23">E325/H325</f>
        <v>82.615384615384613</v>
      </c>
      <c r="J325" t="s">
        <v>40</v>
      </c>
      <c r="K325" t="s">
        <v>41</v>
      </c>
      <c r="L325" s="7">
        <f t="shared" si="21"/>
        <v>41725.208333333336</v>
      </c>
      <c r="M325">
        <v>1395896400</v>
      </c>
      <c r="N325" s="7">
        <f t="shared" si="22"/>
        <v>41727.208333333336</v>
      </c>
      <c r="O325">
        <v>1396069200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">
      <c r="A326">
        <v>324</v>
      </c>
      <c r="B326" t="s">
        <v>700</v>
      </c>
      <c r="C326" s="2" t="s">
        <v>701</v>
      </c>
      <c r="D326" s="3">
        <v>7100</v>
      </c>
      <c r="E326" s="3">
        <v>11648</v>
      </c>
      <c r="F326" s="5">
        <f t="shared" si="20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 s="7">
        <f t="shared" si="21"/>
        <v>42176.208333333328</v>
      </c>
      <c r="M326">
        <v>1434862800</v>
      </c>
      <c r="N326" s="7">
        <f t="shared" si="22"/>
        <v>42188.208333333328</v>
      </c>
      <c r="O326">
        <v>1435899600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x14ac:dyDescent="0.2">
      <c r="A327">
        <v>325</v>
      </c>
      <c r="B327" t="s">
        <v>702</v>
      </c>
      <c r="C327" s="2" t="s">
        <v>703</v>
      </c>
      <c r="D327" s="3">
        <v>6500</v>
      </c>
      <c r="E327" s="3">
        <v>5897</v>
      </c>
      <c r="F327" s="5">
        <f t="shared" si="20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 s="7">
        <f t="shared" si="21"/>
        <v>43267.208333333328</v>
      </c>
      <c r="M327">
        <v>1529125200</v>
      </c>
      <c r="N327" s="7">
        <f t="shared" si="22"/>
        <v>43290.208333333328</v>
      </c>
      <c r="O327">
        <v>1531112400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x14ac:dyDescent="0.2">
      <c r="A328">
        <v>326</v>
      </c>
      <c r="B328" t="s">
        <v>704</v>
      </c>
      <c r="C328" s="2" t="s">
        <v>705</v>
      </c>
      <c r="D328" s="3">
        <v>7200</v>
      </c>
      <c r="E328" s="3">
        <v>3326</v>
      </c>
      <c r="F328" s="5">
        <f t="shared" si="20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 s="7">
        <f t="shared" si="21"/>
        <v>42364.25</v>
      </c>
      <c r="M328">
        <v>1451109600</v>
      </c>
      <c r="N328" s="7">
        <f t="shared" si="22"/>
        <v>42370.25</v>
      </c>
      <c r="O328">
        <v>1451628000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">
      <c r="A329">
        <v>327</v>
      </c>
      <c r="B329" t="s">
        <v>706</v>
      </c>
      <c r="C329" s="2" t="s">
        <v>707</v>
      </c>
      <c r="D329" s="3">
        <v>2600</v>
      </c>
      <c r="E329" s="3">
        <v>1002</v>
      </c>
      <c r="F329" s="5">
        <f t="shared" si="20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 s="7">
        <f t="shared" si="21"/>
        <v>43705.208333333328</v>
      </c>
      <c r="M329">
        <v>1566968400</v>
      </c>
      <c r="N329" s="7">
        <f t="shared" si="22"/>
        <v>43709.208333333328</v>
      </c>
      <c r="O329">
        <v>1567314000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x14ac:dyDescent="0.2">
      <c r="A330">
        <v>328</v>
      </c>
      <c r="B330" t="s">
        <v>708</v>
      </c>
      <c r="C330" s="2" t="s">
        <v>709</v>
      </c>
      <c r="D330" s="3">
        <v>98700</v>
      </c>
      <c r="E330" s="3">
        <v>131826</v>
      </c>
      <c r="F330" s="5">
        <f t="shared" si="20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 s="7">
        <f t="shared" si="21"/>
        <v>43434.25</v>
      </c>
      <c r="M330">
        <v>1543557600</v>
      </c>
      <c r="N330" s="7">
        <f t="shared" si="22"/>
        <v>43445.25</v>
      </c>
      <c r="O330">
        <v>1544508000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">
      <c r="A331">
        <v>329</v>
      </c>
      <c r="B331" t="s">
        <v>710</v>
      </c>
      <c r="C331" s="2" t="s">
        <v>711</v>
      </c>
      <c r="D331" s="3">
        <v>93800</v>
      </c>
      <c r="E331" s="3">
        <v>21477</v>
      </c>
      <c r="F331" s="5">
        <f t="shared" si="20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 s="7">
        <f t="shared" si="21"/>
        <v>42716.25</v>
      </c>
      <c r="M331">
        <v>1481522400</v>
      </c>
      <c r="N331" s="7">
        <f t="shared" si="22"/>
        <v>42727.25</v>
      </c>
      <c r="O331">
        <v>1482472800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x14ac:dyDescent="0.2">
      <c r="A332">
        <v>330</v>
      </c>
      <c r="B332" t="s">
        <v>712</v>
      </c>
      <c r="C332" s="2" t="s">
        <v>713</v>
      </c>
      <c r="D332" s="3">
        <v>33700</v>
      </c>
      <c r="E332" s="3">
        <v>62330</v>
      </c>
      <c r="F332" s="5">
        <f t="shared" si="20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 s="7">
        <f t="shared" si="21"/>
        <v>43077.25</v>
      </c>
      <c r="M332">
        <v>1512712800</v>
      </c>
      <c r="N332" s="7">
        <f t="shared" si="22"/>
        <v>43078.25</v>
      </c>
      <c r="O332">
        <v>1512799200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">
      <c r="A333">
        <v>331</v>
      </c>
      <c r="B333" t="s">
        <v>714</v>
      </c>
      <c r="C333" s="2" t="s">
        <v>715</v>
      </c>
      <c r="D333" s="3">
        <v>3300</v>
      </c>
      <c r="E333" s="3">
        <v>14643</v>
      </c>
      <c r="F333" s="5">
        <f t="shared" si="20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 s="7">
        <f t="shared" si="21"/>
        <v>40896.25</v>
      </c>
      <c r="M333">
        <v>1324274400</v>
      </c>
      <c r="N333" s="7">
        <f t="shared" si="22"/>
        <v>40897.25</v>
      </c>
      <c r="O333">
        <v>1324360800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x14ac:dyDescent="0.2">
      <c r="A334">
        <v>332</v>
      </c>
      <c r="B334" t="s">
        <v>716</v>
      </c>
      <c r="C334" s="2" t="s">
        <v>717</v>
      </c>
      <c r="D334" s="3">
        <v>20700</v>
      </c>
      <c r="E334" s="3">
        <v>41396</v>
      </c>
      <c r="F334" s="5">
        <f t="shared" si="20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 s="7">
        <f t="shared" si="21"/>
        <v>41361.208333333336</v>
      </c>
      <c r="M334">
        <v>1364446800</v>
      </c>
      <c r="N334" s="7">
        <f t="shared" si="22"/>
        <v>41362.208333333336</v>
      </c>
      <c r="O334">
        <v>1364533200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">
      <c r="A335">
        <v>333</v>
      </c>
      <c r="B335" t="s">
        <v>718</v>
      </c>
      <c r="C335" s="2" t="s">
        <v>719</v>
      </c>
      <c r="D335" s="3">
        <v>9600</v>
      </c>
      <c r="E335" s="3">
        <v>11900</v>
      </c>
      <c r="F335" s="5">
        <f t="shared" si="20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 s="7">
        <f t="shared" si="21"/>
        <v>43424.25</v>
      </c>
      <c r="M335">
        <v>1542693600</v>
      </c>
      <c r="N335" s="7">
        <f t="shared" si="22"/>
        <v>43452.25</v>
      </c>
      <c r="O335">
        <v>1545112800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">
      <c r="A336">
        <v>334</v>
      </c>
      <c r="B336" t="s">
        <v>720</v>
      </c>
      <c r="C336" s="2" t="s">
        <v>721</v>
      </c>
      <c r="D336" s="3">
        <v>66200</v>
      </c>
      <c r="E336" s="3">
        <v>123538</v>
      </c>
      <c r="F336" s="5">
        <f t="shared" si="20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 s="7">
        <f t="shared" si="21"/>
        <v>43110.25</v>
      </c>
      <c r="M336">
        <v>1515564000</v>
      </c>
      <c r="N336" s="7">
        <f t="shared" si="22"/>
        <v>43117.25</v>
      </c>
      <c r="O336">
        <v>1516168800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">
      <c r="A337">
        <v>335</v>
      </c>
      <c r="B337" t="s">
        <v>722</v>
      </c>
      <c r="C337" s="2" t="s">
        <v>723</v>
      </c>
      <c r="D337" s="3">
        <v>173800</v>
      </c>
      <c r="E337" s="3">
        <v>198628</v>
      </c>
      <c r="F337" s="5">
        <f t="shared" si="20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 s="7">
        <f t="shared" si="21"/>
        <v>43784.25</v>
      </c>
      <c r="M337">
        <v>1573797600</v>
      </c>
      <c r="N337" s="7">
        <f t="shared" si="22"/>
        <v>43797.25</v>
      </c>
      <c r="O337">
        <v>1574920800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">
      <c r="A338">
        <v>336</v>
      </c>
      <c r="B338" t="s">
        <v>724</v>
      </c>
      <c r="C338" s="2" t="s">
        <v>725</v>
      </c>
      <c r="D338" s="3">
        <v>70700</v>
      </c>
      <c r="E338" s="3">
        <v>68602</v>
      </c>
      <c r="F338" s="5">
        <f t="shared" si="20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 s="7">
        <f t="shared" si="21"/>
        <v>40527.25</v>
      </c>
      <c r="M338">
        <v>1292392800</v>
      </c>
      <c r="N338" s="7">
        <f t="shared" si="22"/>
        <v>40528.25</v>
      </c>
      <c r="O338">
        <v>1292479200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">
      <c r="A339">
        <v>337</v>
      </c>
      <c r="B339" t="s">
        <v>726</v>
      </c>
      <c r="C339" s="2" t="s">
        <v>727</v>
      </c>
      <c r="D339" s="3">
        <v>94500</v>
      </c>
      <c r="E339" s="3">
        <v>116064</v>
      </c>
      <c r="F339" s="5">
        <f t="shared" si="20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 s="7">
        <f t="shared" si="21"/>
        <v>43780.25</v>
      </c>
      <c r="M339">
        <v>1573452000</v>
      </c>
      <c r="N339" s="7">
        <f t="shared" si="22"/>
        <v>43781.25</v>
      </c>
      <c r="O339">
        <v>1573538400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">
      <c r="A340">
        <v>338</v>
      </c>
      <c r="B340" t="s">
        <v>728</v>
      </c>
      <c r="C340" s="2" t="s">
        <v>729</v>
      </c>
      <c r="D340" s="3">
        <v>69800</v>
      </c>
      <c r="E340" s="3">
        <v>125042</v>
      </c>
      <c r="F340" s="5">
        <f t="shared" si="20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 s="7">
        <f t="shared" si="21"/>
        <v>40821.208333333336</v>
      </c>
      <c r="M340">
        <v>1317790800</v>
      </c>
      <c r="N340" s="7">
        <f t="shared" si="22"/>
        <v>40851.208333333336</v>
      </c>
      <c r="O340">
        <v>1320382800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">
      <c r="A341">
        <v>339</v>
      </c>
      <c r="B341" t="s">
        <v>730</v>
      </c>
      <c r="C341" s="2" t="s">
        <v>731</v>
      </c>
      <c r="D341" s="3">
        <v>136300</v>
      </c>
      <c r="E341" s="3">
        <v>108974</v>
      </c>
      <c r="F341" s="5">
        <f t="shared" si="20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 s="7">
        <f t="shared" si="21"/>
        <v>42949.208333333328</v>
      </c>
      <c r="M341">
        <v>1501650000</v>
      </c>
      <c r="N341" s="7">
        <f t="shared" si="22"/>
        <v>42963.208333333328</v>
      </c>
      <c r="O341">
        <v>1502859600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">
      <c r="A342">
        <v>340</v>
      </c>
      <c r="B342" t="s">
        <v>732</v>
      </c>
      <c r="C342" s="2" t="s">
        <v>733</v>
      </c>
      <c r="D342" s="3">
        <v>37100</v>
      </c>
      <c r="E342" s="3">
        <v>34964</v>
      </c>
      <c r="F342" s="5">
        <f t="shared" si="20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 s="7">
        <f t="shared" si="21"/>
        <v>40889.25</v>
      </c>
      <c r="M342">
        <v>1323669600</v>
      </c>
      <c r="N342" s="7">
        <f t="shared" si="22"/>
        <v>40890.25</v>
      </c>
      <c r="O342">
        <v>1323756000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">
      <c r="A343">
        <v>341</v>
      </c>
      <c r="B343" t="s">
        <v>734</v>
      </c>
      <c r="C343" s="2" t="s">
        <v>735</v>
      </c>
      <c r="D343" s="3">
        <v>114300</v>
      </c>
      <c r="E343" s="3">
        <v>96777</v>
      </c>
      <c r="F343" s="5">
        <f t="shared" si="20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 s="7">
        <f t="shared" si="21"/>
        <v>42244.208333333328</v>
      </c>
      <c r="M343">
        <v>1440738000</v>
      </c>
      <c r="N343" s="7">
        <f t="shared" si="22"/>
        <v>42251.208333333328</v>
      </c>
      <c r="O343">
        <v>1441342800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">
      <c r="A344">
        <v>342</v>
      </c>
      <c r="B344" t="s">
        <v>736</v>
      </c>
      <c r="C344" s="2" t="s">
        <v>737</v>
      </c>
      <c r="D344" s="3">
        <v>47900</v>
      </c>
      <c r="E344" s="3">
        <v>31864</v>
      </c>
      <c r="F344" s="5">
        <f t="shared" si="20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 s="7">
        <f t="shared" si="21"/>
        <v>41475.208333333336</v>
      </c>
      <c r="M344">
        <v>1374296400</v>
      </c>
      <c r="N344" s="7">
        <f t="shared" si="22"/>
        <v>41487.208333333336</v>
      </c>
      <c r="O344">
        <v>1375333200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">
      <c r="A345">
        <v>343</v>
      </c>
      <c r="B345" t="s">
        <v>738</v>
      </c>
      <c r="C345" s="2" t="s">
        <v>739</v>
      </c>
      <c r="D345" s="3">
        <v>9000</v>
      </c>
      <c r="E345" s="3">
        <v>4853</v>
      </c>
      <c r="F345" s="5">
        <f t="shared" si="20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 s="7">
        <f t="shared" si="21"/>
        <v>41597.25</v>
      </c>
      <c r="M345">
        <v>1384840800</v>
      </c>
      <c r="N345" s="7">
        <f t="shared" si="22"/>
        <v>41650.25</v>
      </c>
      <c r="O345">
        <v>1389420000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">
      <c r="A346">
        <v>344</v>
      </c>
      <c r="B346" t="s">
        <v>740</v>
      </c>
      <c r="C346" s="2" t="s">
        <v>741</v>
      </c>
      <c r="D346" s="3">
        <v>197600</v>
      </c>
      <c r="E346" s="3">
        <v>82959</v>
      </c>
      <c r="F346" s="5">
        <f t="shared" si="20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 s="7">
        <f t="shared" si="21"/>
        <v>43122.25</v>
      </c>
      <c r="M346">
        <v>1516600800</v>
      </c>
      <c r="N346" s="7">
        <f t="shared" si="22"/>
        <v>43162.25</v>
      </c>
      <c r="O346">
        <v>1520056800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">
      <c r="A347">
        <v>345</v>
      </c>
      <c r="B347" t="s">
        <v>742</v>
      </c>
      <c r="C347" s="2" t="s">
        <v>743</v>
      </c>
      <c r="D347" s="3">
        <v>157600</v>
      </c>
      <c r="E347" s="3">
        <v>23159</v>
      </c>
      <c r="F347" s="5">
        <f t="shared" si="20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 s="7">
        <f t="shared" si="21"/>
        <v>42194.208333333328</v>
      </c>
      <c r="M347">
        <v>1436418000</v>
      </c>
      <c r="N347" s="7">
        <f t="shared" si="22"/>
        <v>42195.208333333328</v>
      </c>
      <c r="O347">
        <v>1436504400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">
      <c r="A348">
        <v>346</v>
      </c>
      <c r="B348" t="s">
        <v>744</v>
      </c>
      <c r="C348" s="2" t="s">
        <v>745</v>
      </c>
      <c r="D348" s="3">
        <v>8000</v>
      </c>
      <c r="E348" s="3">
        <v>2758</v>
      </c>
      <c r="F348" s="5">
        <f t="shared" si="20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 s="7">
        <f t="shared" si="21"/>
        <v>42971.208333333328</v>
      </c>
      <c r="M348">
        <v>1503550800</v>
      </c>
      <c r="N348" s="7">
        <f t="shared" si="22"/>
        <v>43026.208333333328</v>
      </c>
      <c r="O348">
        <v>1508302800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">
      <c r="A349">
        <v>347</v>
      </c>
      <c r="B349" t="s">
        <v>746</v>
      </c>
      <c r="C349" s="2" t="s">
        <v>747</v>
      </c>
      <c r="D349" s="3">
        <v>900</v>
      </c>
      <c r="E349" s="3">
        <v>12607</v>
      </c>
      <c r="F349" s="5">
        <f t="shared" si="20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 s="7">
        <f t="shared" si="21"/>
        <v>42046.25</v>
      </c>
      <c r="M349">
        <v>1423634400</v>
      </c>
      <c r="N349" s="7">
        <f t="shared" si="22"/>
        <v>42070.25</v>
      </c>
      <c r="O349">
        <v>1425708000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">
      <c r="A350">
        <v>348</v>
      </c>
      <c r="B350" t="s">
        <v>748</v>
      </c>
      <c r="C350" s="2" t="s">
        <v>749</v>
      </c>
      <c r="D350" s="3">
        <v>199000</v>
      </c>
      <c r="E350" s="3">
        <v>142823</v>
      </c>
      <c r="F350" s="5">
        <f t="shared" si="20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 s="7">
        <f t="shared" si="21"/>
        <v>42782.25</v>
      </c>
      <c r="M350">
        <v>1487224800</v>
      </c>
      <c r="N350" s="7">
        <f t="shared" si="22"/>
        <v>42795.25</v>
      </c>
      <c r="O350">
        <v>1488348000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">
      <c r="A351">
        <v>349</v>
      </c>
      <c r="B351" t="s">
        <v>750</v>
      </c>
      <c r="C351" s="2" t="s">
        <v>751</v>
      </c>
      <c r="D351" s="3">
        <v>180800</v>
      </c>
      <c r="E351" s="3">
        <v>95958</v>
      </c>
      <c r="F351" s="5">
        <f t="shared" si="20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 s="7">
        <f t="shared" si="21"/>
        <v>42930.208333333328</v>
      </c>
      <c r="M351">
        <v>1500008400</v>
      </c>
      <c r="N351" s="7">
        <f t="shared" si="22"/>
        <v>42960.208333333328</v>
      </c>
      <c r="O351">
        <v>1502600400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">
      <c r="A352">
        <v>350</v>
      </c>
      <c r="B352" t="s">
        <v>752</v>
      </c>
      <c r="C352" s="2" t="s">
        <v>753</v>
      </c>
      <c r="D352" s="3">
        <v>100</v>
      </c>
      <c r="E352" s="3">
        <v>5</v>
      </c>
      <c r="F352" s="5">
        <f t="shared" si="20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 s="7">
        <f t="shared" si="21"/>
        <v>42144.208333333328</v>
      </c>
      <c r="M352">
        <v>1432098000</v>
      </c>
      <c r="N352" s="7">
        <f t="shared" si="22"/>
        <v>42162.208333333328</v>
      </c>
      <c r="O352">
        <v>1433653200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">
      <c r="A353">
        <v>351</v>
      </c>
      <c r="B353" t="s">
        <v>754</v>
      </c>
      <c r="C353" s="2" t="s">
        <v>755</v>
      </c>
      <c r="D353" s="3">
        <v>74100</v>
      </c>
      <c r="E353" s="3">
        <v>94631</v>
      </c>
      <c r="F353" s="5">
        <f t="shared" si="20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 s="7">
        <f t="shared" si="21"/>
        <v>42240.208333333328</v>
      </c>
      <c r="M353">
        <v>1440392400</v>
      </c>
      <c r="N353" s="7">
        <f t="shared" si="22"/>
        <v>42254.208333333328</v>
      </c>
      <c r="O353">
        <v>1441602000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">
      <c r="A354">
        <v>352</v>
      </c>
      <c r="B354" t="s">
        <v>756</v>
      </c>
      <c r="C354" s="2" t="s">
        <v>757</v>
      </c>
      <c r="D354" s="3">
        <v>2800</v>
      </c>
      <c r="E354" s="3">
        <v>977</v>
      </c>
      <c r="F354" s="5">
        <f t="shared" si="20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 s="7">
        <f t="shared" si="21"/>
        <v>42315.25</v>
      </c>
      <c r="M354">
        <v>1446876000</v>
      </c>
      <c r="N354" s="7">
        <f t="shared" si="22"/>
        <v>42323.25</v>
      </c>
      <c r="O354">
        <v>1447567200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">
      <c r="A355">
        <v>353</v>
      </c>
      <c r="B355" t="s">
        <v>758</v>
      </c>
      <c r="C355" s="2" t="s">
        <v>759</v>
      </c>
      <c r="D355" s="3">
        <v>33600</v>
      </c>
      <c r="E355" s="3">
        <v>137961</v>
      </c>
      <c r="F355" s="5">
        <f t="shared" si="20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 s="7">
        <f t="shared" si="21"/>
        <v>43651.208333333328</v>
      </c>
      <c r="M355">
        <v>1562302800</v>
      </c>
      <c r="N355" s="7">
        <f t="shared" si="22"/>
        <v>43652.208333333328</v>
      </c>
      <c r="O355">
        <v>1562389200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">
      <c r="A356">
        <v>354</v>
      </c>
      <c r="B356" t="s">
        <v>760</v>
      </c>
      <c r="C356" s="2" t="s">
        <v>761</v>
      </c>
      <c r="D356" s="3">
        <v>6100</v>
      </c>
      <c r="E356" s="3">
        <v>7548</v>
      </c>
      <c r="F356" s="5">
        <f t="shared" si="20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 s="7">
        <f t="shared" si="21"/>
        <v>41520.208333333336</v>
      </c>
      <c r="M356">
        <v>1378184400</v>
      </c>
      <c r="N356" s="7">
        <f t="shared" si="22"/>
        <v>41527.208333333336</v>
      </c>
      <c r="O356">
        <v>1378789200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">
      <c r="A357">
        <v>355</v>
      </c>
      <c r="B357" t="s">
        <v>762</v>
      </c>
      <c r="C357" s="2" t="s">
        <v>763</v>
      </c>
      <c r="D357" s="3">
        <v>3800</v>
      </c>
      <c r="E357" s="3">
        <v>2241</v>
      </c>
      <c r="F357" s="5">
        <f t="shared" si="20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 s="7">
        <f t="shared" si="21"/>
        <v>42757.25</v>
      </c>
      <c r="M357">
        <v>1485064800</v>
      </c>
      <c r="N357" s="7">
        <f t="shared" si="22"/>
        <v>42797.25</v>
      </c>
      <c r="O357">
        <v>1488520800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">
      <c r="A358">
        <v>356</v>
      </c>
      <c r="B358" t="s">
        <v>764</v>
      </c>
      <c r="C358" s="2" t="s">
        <v>765</v>
      </c>
      <c r="D358" s="3">
        <v>9300</v>
      </c>
      <c r="E358" s="3">
        <v>3431</v>
      </c>
      <c r="F358" s="5">
        <f t="shared" si="20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 s="7">
        <f t="shared" si="21"/>
        <v>40922.25</v>
      </c>
      <c r="M358">
        <v>1326520800</v>
      </c>
      <c r="N358" s="7">
        <f t="shared" si="22"/>
        <v>40931.25</v>
      </c>
      <c r="O358">
        <v>1327298400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">
      <c r="A359">
        <v>357</v>
      </c>
      <c r="B359" t="s">
        <v>766</v>
      </c>
      <c r="C359" s="2" t="s">
        <v>767</v>
      </c>
      <c r="D359" s="3">
        <v>2300</v>
      </c>
      <c r="E359" s="3">
        <v>4253</v>
      </c>
      <c r="F359" s="5">
        <f t="shared" si="20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 s="7">
        <f t="shared" si="21"/>
        <v>42250.208333333328</v>
      </c>
      <c r="M359">
        <v>1441256400</v>
      </c>
      <c r="N359" s="7">
        <f t="shared" si="22"/>
        <v>42275.208333333328</v>
      </c>
      <c r="O359">
        <v>1443416400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">
      <c r="A360">
        <v>358</v>
      </c>
      <c r="B360" t="s">
        <v>768</v>
      </c>
      <c r="C360" s="2" t="s">
        <v>769</v>
      </c>
      <c r="D360" s="3">
        <v>9700</v>
      </c>
      <c r="E360" s="3">
        <v>1146</v>
      </c>
      <c r="F360" s="5">
        <f t="shared" si="20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 s="7">
        <f t="shared" si="21"/>
        <v>43322.208333333328</v>
      </c>
      <c r="M360">
        <v>1533877200</v>
      </c>
      <c r="N360" s="7">
        <f t="shared" si="22"/>
        <v>43325.208333333328</v>
      </c>
      <c r="O360">
        <v>1534136400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">
      <c r="A361">
        <v>359</v>
      </c>
      <c r="B361" t="s">
        <v>770</v>
      </c>
      <c r="C361" s="2" t="s">
        <v>771</v>
      </c>
      <c r="D361" s="3">
        <v>4000</v>
      </c>
      <c r="E361" s="3">
        <v>11948</v>
      </c>
      <c r="F361" s="5">
        <f t="shared" si="20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 s="7">
        <f t="shared" si="21"/>
        <v>40782.208333333336</v>
      </c>
      <c r="M361">
        <v>1314421200</v>
      </c>
      <c r="N361" s="7">
        <f t="shared" si="22"/>
        <v>40789.208333333336</v>
      </c>
      <c r="O361">
        <v>1315026000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">
      <c r="A362">
        <v>360</v>
      </c>
      <c r="B362" t="s">
        <v>772</v>
      </c>
      <c r="C362" s="2" t="s">
        <v>773</v>
      </c>
      <c r="D362" s="3">
        <v>59700</v>
      </c>
      <c r="E362" s="3">
        <v>135132</v>
      </c>
      <c r="F362" s="5">
        <f t="shared" si="20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 s="7">
        <f t="shared" si="21"/>
        <v>40544.25</v>
      </c>
      <c r="M362">
        <v>1293861600</v>
      </c>
      <c r="N362" s="7">
        <f t="shared" si="22"/>
        <v>40558.25</v>
      </c>
      <c r="O362">
        <v>1295071200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">
      <c r="A363">
        <v>361</v>
      </c>
      <c r="B363" t="s">
        <v>774</v>
      </c>
      <c r="C363" s="2" t="s">
        <v>775</v>
      </c>
      <c r="D363" s="3">
        <v>5500</v>
      </c>
      <c r="E363" s="3">
        <v>9546</v>
      </c>
      <c r="F363" s="5">
        <f t="shared" si="20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 s="7">
        <f t="shared" si="21"/>
        <v>43015.208333333328</v>
      </c>
      <c r="M363">
        <v>1507352400</v>
      </c>
      <c r="N363" s="7">
        <f t="shared" si="22"/>
        <v>43039.208333333328</v>
      </c>
      <c r="O363">
        <v>1509426000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">
      <c r="A364">
        <v>362</v>
      </c>
      <c r="B364" t="s">
        <v>776</v>
      </c>
      <c r="C364" s="2" t="s">
        <v>777</v>
      </c>
      <c r="D364" s="3">
        <v>3700</v>
      </c>
      <c r="E364" s="3">
        <v>13755</v>
      </c>
      <c r="F364" s="5">
        <f t="shared" si="20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 s="7">
        <f t="shared" si="21"/>
        <v>40570.25</v>
      </c>
      <c r="M364">
        <v>1296108000</v>
      </c>
      <c r="N364" s="7">
        <f t="shared" si="22"/>
        <v>40608.25</v>
      </c>
      <c r="O364">
        <v>1299391200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">
      <c r="A365">
        <v>363</v>
      </c>
      <c r="B365" t="s">
        <v>778</v>
      </c>
      <c r="C365" s="2" t="s">
        <v>779</v>
      </c>
      <c r="D365" s="3">
        <v>5200</v>
      </c>
      <c r="E365" s="3">
        <v>8330</v>
      </c>
      <c r="F365" s="5">
        <f t="shared" si="20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 s="7">
        <f t="shared" si="21"/>
        <v>40904.25</v>
      </c>
      <c r="M365">
        <v>1324965600</v>
      </c>
      <c r="N365" s="7">
        <f t="shared" si="22"/>
        <v>40905.25</v>
      </c>
      <c r="O365">
        <v>1325052000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">
      <c r="A366">
        <v>364</v>
      </c>
      <c r="B366" t="s">
        <v>780</v>
      </c>
      <c r="C366" s="2" t="s">
        <v>781</v>
      </c>
      <c r="D366" s="3">
        <v>900</v>
      </c>
      <c r="E366" s="3">
        <v>14547</v>
      </c>
      <c r="F366" s="5">
        <f t="shared" si="20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 s="7">
        <f t="shared" si="21"/>
        <v>43164.25</v>
      </c>
      <c r="M366">
        <v>1520229600</v>
      </c>
      <c r="N366" s="7">
        <f t="shared" si="22"/>
        <v>43194.208333333328</v>
      </c>
      <c r="O366">
        <v>1522818000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">
      <c r="A367">
        <v>365</v>
      </c>
      <c r="B367" t="s">
        <v>782</v>
      </c>
      <c r="C367" s="2" t="s">
        <v>783</v>
      </c>
      <c r="D367" s="3">
        <v>1600</v>
      </c>
      <c r="E367" s="3">
        <v>11735</v>
      </c>
      <c r="F367" s="5">
        <f t="shared" si="20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 s="7">
        <f t="shared" si="21"/>
        <v>42733.25</v>
      </c>
      <c r="M367">
        <v>1482991200</v>
      </c>
      <c r="N367" s="7">
        <f t="shared" si="22"/>
        <v>42760.25</v>
      </c>
      <c r="O367">
        <v>1485324000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">
      <c r="A368">
        <v>366</v>
      </c>
      <c r="B368" t="s">
        <v>784</v>
      </c>
      <c r="C368" s="2" t="s">
        <v>785</v>
      </c>
      <c r="D368" s="3">
        <v>1800</v>
      </c>
      <c r="E368" s="3">
        <v>10658</v>
      </c>
      <c r="F368" s="5">
        <f t="shared" si="20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 s="7">
        <f t="shared" si="21"/>
        <v>40546.25</v>
      </c>
      <c r="M368">
        <v>1294034400</v>
      </c>
      <c r="N368" s="7">
        <f t="shared" si="22"/>
        <v>40547.25</v>
      </c>
      <c r="O368">
        <v>1294120800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">
      <c r="A369">
        <v>367</v>
      </c>
      <c r="B369" t="s">
        <v>786</v>
      </c>
      <c r="C369" s="2" t="s">
        <v>787</v>
      </c>
      <c r="D369" s="3">
        <v>9900</v>
      </c>
      <c r="E369" s="3">
        <v>1870</v>
      </c>
      <c r="F369" s="5">
        <f t="shared" si="20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 s="7">
        <f t="shared" si="21"/>
        <v>41930.208333333336</v>
      </c>
      <c r="M369">
        <v>1413608400</v>
      </c>
      <c r="N369" s="7">
        <f t="shared" si="22"/>
        <v>41954.25</v>
      </c>
      <c r="O369">
        <v>1415685600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">
      <c r="A370">
        <v>368</v>
      </c>
      <c r="B370" t="s">
        <v>788</v>
      </c>
      <c r="C370" s="2" t="s">
        <v>789</v>
      </c>
      <c r="D370" s="3">
        <v>5200</v>
      </c>
      <c r="E370" s="3">
        <v>14394</v>
      </c>
      <c r="F370" s="5">
        <f t="shared" si="20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 s="7">
        <f t="shared" si="21"/>
        <v>40464.208333333336</v>
      </c>
      <c r="M370">
        <v>1286946000</v>
      </c>
      <c r="N370" s="7">
        <f t="shared" si="22"/>
        <v>40487.208333333336</v>
      </c>
      <c r="O370">
        <v>1288933200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">
      <c r="A371">
        <v>369</v>
      </c>
      <c r="B371" t="s">
        <v>790</v>
      </c>
      <c r="C371" s="2" t="s">
        <v>791</v>
      </c>
      <c r="D371" s="3">
        <v>5400</v>
      </c>
      <c r="E371" s="3">
        <v>14743</v>
      </c>
      <c r="F371" s="5">
        <f t="shared" si="20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 s="7">
        <f t="shared" si="21"/>
        <v>41308.25</v>
      </c>
      <c r="M371">
        <v>1359871200</v>
      </c>
      <c r="N371" s="7">
        <f t="shared" si="22"/>
        <v>41347.208333333336</v>
      </c>
      <c r="O371">
        <v>1363237200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">
      <c r="A372">
        <v>370</v>
      </c>
      <c r="B372" t="s">
        <v>792</v>
      </c>
      <c r="C372" s="2" t="s">
        <v>793</v>
      </c>
      <c r="D372" s="3">
        <v>112300</v>
      </c>
      <c r="E372" s="3">
        <v>178965</v>
      </c>
      <c r="F372" s="5">
        <f t="shared" si="20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 s="7">
        <f t="shared" si="21"/>
        <v>43570.208333333328</v>
      </c>
      <c r="M372">
        <v>1555304400</v>
      </c>
      <c r="N372" s="7">
        <f t="shared" si="22"/>
        <v>43576.208333333328</v>
      </c>
      <c r="O372">
        <v>1555822800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">
      <c r="A373">
        <v>371</v>
      </c>
      <c r="B373" t="s">
        <v>794</v>
      </c>
      <c r="C373" s="2" t="s">
        <v>795</v>
      </c>
      <c r="D373" s="3">
        <v>189200</v>
      </c>
      <c r="E373" s="3">
        <v>128410</v>
      </c>
      <c r="F373" s="5">
        <f t="shared" si="20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 s="7">
        <f t="shared" si="21"/>
        <v>42043.25</v>
      </c>
      <c r="M373">
        <v>1423375200</v>
      </c>
      <c r="N373" s="7">
        <f t="shared" si="22"/>
        <v>42094.208333333328</v>
      </c>
      <c r="O373">
        <v>1427778000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x14ac:dyDescent="0.2">
      <c r="A374">
        <v>372</v>
      </c>
      <c r="B374" t="s">
        <v>796</v>
      </c>
      <c r="C374" s="2" t="s">
        <v>797</v>
      </c>
      <c r="D374" s="3">
        <v>900</v>
      </c>
      <c r="E374" s="3">
        <v>14324</v>
      </c>
      <c r="F374" s="5">
        <f t="shared" si="20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 s="7">
        <f t="shared" si="21"/>
        <v>42012.25</v>
      </c>
      <c r="M374">
        <v>1420696800</v>
      </c>
      <c r="N374" s="7">
        <f t="shared" si="22"/>
        <v>42032.25</v>
      </c>
      <c r="O374">
        <v>1422424800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">
      <c r="A375">
        <v>373</v>
      </c>
      <c r="B375" t="s">
        <v>798</v>
      </c>
      <c r="C375" s="2" t="s">
        <v>799</v>
      </c>
      <c r="D375" s="3">
        <v>22500</v>
      </c>
      <c r="E375" s="3">
        <v>164291</v>
      </c>
      <c r="F375" s="5">
        <f t="shared" si="20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 s="7">
        <f t="shared" si="21"/>
        <v>42964.208333333328</v>
      </c>
      <c r="M375">
        <v>1502946000</v>
      </c>
      <c r="N375" s="7">
        <f t="shared" si="22"/>
        <v>42972.208333333328</v>
      </c>
      <c r="O375">
        <v>1503637200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x14ac:dyDescent="0.2">
      <c r="A376">
        <v>374</v>
      </c>
      <c r="B376" t="s">
        <v>800</v>
      </c>
      <c r="C376" s="2" t="s">
        <v>801</v>
      </c>
      <c r="D376" s="3">
        <v>167400</v>
      </c>
      <c r="E376" s="3">
        <v>22073</v>
      </c>
      <c r="F376" s="5">
        <f t="shared" si="20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 s="7">
        <f t="shared" si="21"/>
        <v>43476.25</v>
      </c>
      <c r="M376">
        <v>1547186400</v>
      </c>
      <c r="N376" s="7">
        <f t="shared" si="22"/>
        <v>43481.25</v>
      </c>
      <c r="O376">
        <v>1547618400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x14ac:dyDescent="0.2">
      <c r="A377">
        <v>375</v>
      </c>
      <c r="B377" t="s">
        <v>802</v>
      </c>
      <c r="C377" s="2" t="s">
        <v>803</v>
      </c>
      <c r="D377" s="3">
        <v>2700</v>
      </c>
      <c r="E377" s="3">
        <v>1479</v>
      </c>
      <c r="F377" s="5">
        <f t="shared" si="20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 s="7">
        <f t="shared" si="21"/>
        <v>42293.208333333328</v>
      </c>
      <c r="M377">
        <v>1444971600</v>
      </c>
      <c r="N377" s="7">
        <f t="shared" si="22"/>
        <v>42350.25</v>
      </c>
      <c r="O377">
        <v>1449900000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">
      <c r="A378">
        <v>376</v>
      </c>
      <c r="B378" t="s">
        <v>804</v>
      </c>
      <c r="C378" s="2" t="s">
        <v>805</v>
      </c>
      <c r="D378" s="3">
        <v>3400</v>
      </c>
      <c r="E378" s="3">
        <v>12275</v>
      </c>
      <c r="F378" s="5">
        <f t="shared" si="20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 s="7">
        <f t="shared" si="21"/>
        <v>41826.208333333336</v>
      </c>
      <c r="M378">
        <v>1404622800</v>
      </c>
      <c r="N378" s="7">
        <f t="shared" si="22"/>
        <v>41832.208333333336</v>
      </c>
      <c r="O378">
        <v>1405141200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">
      <c r="A379">
        <v>377</v>
      </c>
      <c r="B379" t="s">
        <v>806</v>
      </c>
      <c r="C379" s="2" t="s">
        <v>807</v>
      </c>
      <c r="D379" s="3">
        <v>49700</v>
      </c>
      <c r="E379" s="3">
        <v>5098</v>
      </c>
      <c r="F379" s="5">
        <f t="shared" si="20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 s="7">
        <f t="shared" si="21"/>
        <v>43760.208333333328</v>
      </c>
      <c r="M379">
        <v>1571720400</v>
      </c>
      <c r="N379" s="7">
        <f t="shared" si="22"/>
        <v>43774.25</v>
      </c>
      <c r="O379">
        <v>1572933600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">
      <c r="A380">
        <v>378</v>
      </c>
      <c r="B380" t="s">
        <v>808</v>
      </c>
      <c r="C380" s="2" t="s">
        <v>809</v>
      </c>
      <c r="D380" s="3">
        <v>178200</v>
      </c>
      <c r="E380" s="3">
        <v>24882</v>
      </c>
      <c r="F380" s="5">
        <f t="shared" si="20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 s="7">
        <f t="shared" si="21"/>
        <v>43241.208333333328</v>
      </c>
      <c r="M380">
        <v>1526878800</v>
      </c>
      <c r="N380" s="7">
        <f t="shared" si="22"/>
        <v>43279.208333333328</v>
      </c>
      <c r="O380">
        <v>1530162000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">
      <c r="A381">
        <v>379</v>
      </c>
      <c r="B381" t="s">
        <v>810</v>
      </c>
      <c r="C381" s="2" t="s">
        <v>811</v>
      </c>
      <c r="D381" s="3">
        <v>7200</v>
      </c>
      <c r="E381" s="3">
        <v>2912</v>
      </c>
      <c r="F381" s="5">
        <f t="shared" si="20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 s="7">
        <f t="shared" si="21"/>
        <v>40843.208333333336</v>
      </c>
      <c r="M381">
        <v>1319691600</v>
      </c>
      <c r="N381" s="7">
        <f t="shared" si="22"/>
        <v>40857.25</v>
      </c>
      <c r="O381">
        <v>1320904800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x14ac:dyDescent="0.2">
      <c r="A382">
        <v>380</v>
      </c>
      <c r="B382" t="s">
        <v>812</v>
      </c>
      <c r="C382" s="2" t="s">
        <v>813</v>
      </c>
      <c r="D382" s="3">
        <v>2500</v>
      </c>
      <c r="E382" s="3">
        <v>4008</v>
      </c>
      <c r="F382" s="5">
        <f t="shared" si="20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 s="7">
        <f t="shared" si="21"/>
        <v>41448.208333333336</v>
      </c>
      <c r="M382">
        <v>1371963600</v>
      </c>
      <c r="N382" s="7">
        <f t="shared" si="22"/>
        <v>41453.208333333336</v>
      </c>
      <c r="O382">
        <v>1372395600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">
      <c r="A383">
        <v>381</v>
      </c>
      <c r="B383" t="s">
        <v>814</v>
      </c>
      <c r="C383" s="2" t="s">
        <v>815</v>
      </c>
      <c r="D383" s="3">
        <v>5300</v>
      </c>
      <c r="E383" s="3">
        <v>9749</v>
      </c>
      <c r="F383" s="5">
        <f t="shared" si="20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 s="7">
        <f t="shared" si="21"/>
        <v>42163.208333333328</v>
      </c>
      <c r="M383">
        <v>1433739600</v>
      </c>
      <c r="N383" s="7">
        <f t="shared" si="22"/>
        <v>42209.208333333328</v>
      </c>
      <c r="O383">
        <v>1437714000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x14ac:dyDescent="0.2">
      <c r="A384">
        <v>382</v>
      </c>
      <c r="B384" t="s">
        <v>816</v>
      </c>
      <c r="C384" s="2" t="s">
        <v>817</v>
      </c>
      <c r="D384" s="3">
        <v>9100</v>
      </c>
      <c r="E384" s="3">
        <v>5803</v>
      </c>
      <c r="F384" s="5">
        <f t="shared" si="20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 s="7">
        <f t="shared" si="21"/>
        <v>43024.208333333328</v>
      </c>
      <c r="M384">
        <v>1508130000</v>
      </c>
      <c r="N384" s="7">
        <f t="shared" si="22"/>
        <v>43043.208333333328</v>
      </c>
      <c r="O384">
        <v>1509771600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">
      <c r="A385">
        <v>383</v>
      </c>
      <c r="B385" t="s">
        <v>818</v>
      </c>
      <c r="C385" s="2" t="s">
        <v>819</v>
      </c>
      <c r="D385" s="3">
        <v>6300</v>
      </c>
      <c r="E385" s="3">
        <v>14199</v>
      </c>
      <c r="F385" s="5">
        <f t="shared" si="20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 s="7">
        <f t="shared" si="21"/>
        <v>43509.25</v>
      </c>
      <c r="M385">
        <v>1550037600</v>
      </c>
      <c r="N385" s="7">
        <f t="shared" si="22"/>
        <v>43515.25</v>
      </c>
      <c r="O385">
        <v>1550556000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">
      <c r="A386">
        <v>384</v>
      </c>
      <c r="B386" t="s">
        <v>820</v>
      </c>
      <c r="C386" s="2" t="s">
        <v>821</v>
      </c>
      <c r="D386" s="3">
        <v>114400</v>
      </c>
      <c r="E386" s="3">
        <v>196779</v>
      </c>
      <c r="F386" s="5">
        <f t="shared" si="20"/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 s="7">
        <f t="shared" si="21"/>
        <v>42776.25</v>
      </c>
      <c r="M386">
        <v>1486706400</v>
      </c>
      <c r="N386" s="7">
        <f t="shared" si="22"/>
        <v>42803.25</v>
      </c>
      <c r="O386">
        <v>1489039200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x14ac:dyDescent="0.2">
      <c r="A387">
        <v>385</v>
      </c>
      <c r="B387" t="s">
        <v>822</v>
      </c>
      <c r="C387" s="2" t="s">
        <v>823</v>
      </c>
      <c r="D387" s="3">
        <v>38900</v>
      </c>
      <c r="E387" s="3">
        <v>56859</v>
      </c>
      <c r="F387" s="5">
        <f t="shared" ref="F387:F450" si="24">E387/D387*100</f>
        <v>146.16709511568124</v>
      </c>
      <c r="G387" t="s">
        <v>20</v>
      </c>
      <c r="H387">
        <v>1137</v>
      </c>
      <c r="I387" s="4">
        <f t="shared" si="23"/>
        <v>50.007915567282325</v>
      </c>
      <c r="J387" t="s">
        <v>21</v>
      </c>
      <c r="K387" t="s">
        <v>22</v>
      </c>
      <c r="L387" s="7">
        <f t="shared" ref="L387:L450" si="25">(((M387/60)/60)/24)+DATE(1970,1,1)</f>
        <v>43553.208333333328</v>
      </c>
      <c r="M387">
        <v>1553835600</v>
      </c>
      <c r="N387" s="7">
        <f t="shared" ref="N387:N450" si="26">(((O387/60)/60)/24)+DATE(1970,1,1)</f>
        <v>43585.208333333328</v>
      </c>
      <c r="O387">
        <v>1556600400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x14ac:dyDescent="0.2">
      <c r="A388">
        <v>386</v>
      </c>
      <c r="B388" t="s">
        <v>824</v>
      </c>
      <c r="C388" s="2" t="s">
        <v>825</v>
      </c>
      <c r="D388" s="3">
        <v>135500</v>
      </c>
      <c r="E388" s="3">
        <v>103554</v>
      </c>
      <c r="F388" s="5">
        <f t="shared" si="24"/>
        <v>76.42361623616236</v>
      </c>
      <c r="G388" t="s">
        <v>14</v>
      </c>
      <c r="H388">
        <v>1068</v>
      </c>
      <c r="I388" s="4">
        <f t="shared" si="23"/>
        <v>96.960674157303373</v>
      </c>
      <c r="J388" t="s">
        <v>21</v>
      </c>
      <c r="K388" t="s">
        <v>22</v>
      </c>
      <c r="L388" s="7">
        <f t="shared" si="25"/>
        <v>40355.208333333336</v>
      </c>
      <c r="M388">
        <v>1277528400</v>
      </c>
      <c r="N388" s="7">
        <f t="shared" si="26"/>
        <v>40367.208333333336</v>
      </c>
      <c r="O388">
        <v>1278565200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">
      <c r="A389">
        <v>387</v>
      </c>
      <c r="B389" t="s">
        <v>826</v>
      </c>
      <c r="C389" s="2" t="s">
        <v>827</v>
      </c>
      <c r="D389" s="3">
        <v>109000</v>
      </c>
      <c r="E389" s="3">
        <v>42795</v>
      </c>
      <c r="F389" s="5">
        <f t="shared" si="24"/>
        <v>39.261467889908261</v>
      </c>
      <c r="G389" t="s">
        <v>14</v>
      </c>
      <c r="H389">
        <v>424</v>
      </c>
      <c r="I389" s="4">
        <f t="shared" ref="I389:I452" si="27">E389/H389</f>
        <v>100.93160377358491</v>
      </c>
      <c r="J389" t="s">
        <v>21</v>
      </c>
      <c r="K389" t="s">
        <v>22</v>
      </c>
      <c r="L389" s="7">
        <f t="shared" si="25"/>
        <v>41072.208333333336</v>
      </c>
      <c r="M389">
        <v>1339477200</v>
      </c>
      <c r="N389" s="7">
        <f t="shared" si="26"/>
        <v>41077.208333333336</v>
      </c>
      <c r="O389">
        <v>1339909200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">
      <c r="A390">
        <v>388</v>
      </c>
      <c r="B390" t="s">
        <v>828</v>
      </c>
      <c r="C390" s="2" t="s">
        <v>829</v>
      </c>
      <c r="D390" s="3">
        <v>114800</v>
      </c>
      <c r="E390" s="3">
        <v>12938</v>
      </c>
      <c r="F390" s="5">
        <f t="shared" si="24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 s="7">
        <f t="shared" si="25"/>
        <v>40912.25</v>
      </c>
      <c r="M390">
        <v>1325656800</v>
      </c>
      <c r="N390" s="7">
        <f t="shared" si="26"/>
        <v>40914.25</v>
      </c>
      <c r="O390">
        <v>1325829600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">
      <c r="A391">
        <v>389</v>
      </c>
      <c r="B391" t="s">
        <v>830</v>
      </c>
      <c r="C391" s="2" t="s">
        <v>831</v>
      </c>
      <c r="D391" s="3">
        <v>83000</v>
      </c>
      <c r="E391" s="3">
        <v>101352</v>
      </c>
      <c r="F391" s="5">
        <f t="shared" si="24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 s="7">
        <f t="shared" si="25"/>
        <v>40479.208333333336</v>
      </c>
      <c r="M391">
        <v>1288242000</v>
      </c>
      <c r="N391" s="7">
        <f t="shared" si="26"/>
        <v>40506.25</v>
      </c>
      <c r="O391">
        <v>1290578400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">
      <c r="A392">
        <v>390</v>
      </c>
      <c r="B392" t="s">
        <v>832</v>
      </c>
      <c r="C392" s="2" t="s">
        <v>833</v>
      </c>
      <c r="D392" s="3">
        <v>2400</v>
      </c>
      <c r="E392" s="3">
        <v>4477</v>
      </c>
      <c r="F392" s="5">
        <f t="shared" si="24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 s="7">
        <f t="shared" si="25"/>
        <v>41530.208333333336</v>
      </c>
      <c r="M392">
        <v>1379048400</v>
      </c>
      <c r="N392" s="7">
        <f t="shared" si="26"/>
        <v>41545.208333333336</v>
      </c>
      <c r="O392">
        <v>1380344400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">
      <c r="A393">
        <v>391</v>
      </c>
      <c r="B393" t="s">
        <v>834</v>
      </c>
      <c r="C393" s="2" t="s">
        <v>835</v>
      </c>
      <c r="D393" s="3">
        <v>60400</v>
      </c>
      <c r="E393" s="3">
        <v>4393</v>
      </c>
      <c r="F393" s="5">
        <f t="shared" si="24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 s="7">
        <f t="shared" si="25"/>
        <v>41653.25</v>
      </c>
      <c r="M393">
        <v>1389679200</v>
      </c>
      <c r="N393" s="7">
        <f t="shared" si="26"/>
        <v>41655.25</v>
      </c>
      <c r="O393">
        <v>1389852000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x14ac:dyDescent="0.2">
      <c r="A394">
        <v>392</v>
      </c>
      <c r="B394" t="s">
        <v>836</v>
      </c>
      <c r="C394" s="2" t="s">
        <v>837</v>
      </c>
      <c r="D394" s="3">
        <v>102900</v>
      </c>
      <c r="E394" s="3">
        <v>67546</v>
      </c>
      <c r="F394" s="5">
        <f t="shared" si="24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 s="7">
        <f t="shared" si="25"/>
        <v>40549.25</v>
      </c>
      <c r="M394">
        <v>1294293600</v>
      </c>
      <c r="N394" s="7">
        <f t="shared" si="26"/>
        <v>40551.25</v>
      </c>
      <c r="O394">
        <v>1294466400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">
      <c r="A395">
        <v>393</v>
      </c>
      <c r="B395" t="s">
        <v>838</v>
      </c>
      <c r="C395" s="2" t="s">
        <v>839</v>
      </c>
      <c r="D395" s="3">
        <v>62800</v>
      </c>
      <c r="E395" s="3">
        <v>143788</v>
      </c>
      <c r="F395" s="5">
        <f t="shared" si="24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 s="7">
        <f t="shared" si="25"/>
        <v>42933.208333333328</v>
      </c>
      <c r="M395">
        <v>1500267600</v>
      </c>
      <c r="N395" s="7">
        <f t="shared" si="26"/>
        <v>42934.208333333328</v>
      </c>
      <c r="O395">
        <v>1500354000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">
      <c r="A396">
        <v>394</v>
      </c>
      <c r="B396" t="s">
        <v>840</v>
      </c>
      <c r="C396" s="2" t="s">
        <v>841</v>
      </c>
      <c r="D396" s="3">
        <v>800</v>
      </c>
      <c r="E396" s="3">
        <v>3755</v>
      </c>
      <c r="F396" s="5">
        <f t="shared" si="24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 s="7">
        <f t="shared" si="25"/>
        <v>41484.208333333336</v>
      </c>
      <c r="M396">
        <v>1375074000</v>
      </c>
      <c r="N396" s="7">
        <f t="shared" si="26"/>
        <v>41494.208333333336</v>
      </c>
      <c r="O396">
        <v>1375938000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x14ac:dyDescent="0.2">
      <c r="A397">
        <v>395</v>
      </c>
      <c r="B397" t="s">
        <v>295</v>
      </c>
      <c r="C397" s="2" t="s">
        <v>842</v>
      </c>
      <c r="D397" s="3">
        <v>7100</v>
      </c>
      <c r="E397" s="3">
        <v>9238</v>
      </c>
      <c r="F397" s="5">
        <f t="shared" si="24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 s="7">
        <f t="shared" si="25"/>
        <v>40885.25</v>
      </c>
      <c r="M397">
        <v>1323324000</v>
      </c>
      <c r="N397" s="7">
        <f t="shared" si="26"/>
        <v>40886.25</v>
      </c>
      <c r="O397">
        <v>1323410400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">
      <c r="A398">
        <v>396</v>
      </c>
      <c r="B398" t="s">
        <v>843</v>
      </c>
      <c r="C398" s="2" t="s">
        <v>844</v>
      </c>
      <c r="D398" s="3">
        <v>46100</v>
      </c>
      <c r="E398" s="3">
        <v>77012</v>
      </c>
      <c r="F398" s="5">
        <f t="shared" si="24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 s="7">
        <f t="shared" si="25"/>
        <v>43378.208333333328</v>
      </c>
      <c r="M398">
        <v>1538715600</v>
      </c>
      <c r="N398" s="7">
        <f t="shared" si="26"/>
        <v>43386.208333333328</v>
      </c>
      <c r="O398">
        <v>1539406800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">
      <c r="A399">
        <v>397</v>
      </c>
      <c r="B399" t="s">
        <v>845</v>
      </c>
      <c r="C399" s="2" t="s">
        <v>846</v>
      </c>
      <c r="D399" s="3">
        <v>8100</v>
      </c>
      <c r="E399" s="3">
        <v>14083</v>
      </c>
      <c r="F399" s="5">
        <f t="shared" si="24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 s="7">
        <f t="shared" si="25"/>
        <v>41417.208333333336</v>
      </c>
      <c r="M399">
        <v>1369285200</v>
      </c>
      <c r="N399" s="7">
        <f t="shared" si="26"/>
        <v>41423.208333333336</v>
      </c>
      <c r="O399">
        <v>1369803600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">
      <c r="A400">
        <v>398</v>
      </c>
      <c r="B400" t="s">
        <v>847</v>
      </c>
      <c r="C400" s="2" t="s">
        <v>848</v>
      </c>
      <c r="D400" s="3">
        <v>1700</v>
      </c>
      <c r="E400" s="3">
        <v>12202</v>
      </c>
      <c r="F400" s="5">
        <f t="shared" si="24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 s="7">
        <f t="shared" si="25"/>
        <v>43228.208333333328</v>
      </c>
      <c r="M400">
        <v>1525755600</v>
      </c>
      <c r="N400" s="7">
        <f t="shared" si="26"/>
        <v>43230.208333333328</v>
      </c>
      <c r="O400">
        <v>1525928400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">
      <c r="A401">
        <v>399</v>
      </c>
      <c r="B401" t="s">
        <v>849</v>
      </c>
      <c r="C401" s="2" t="s">
        <v>850</v>
      </c>
      <c r="D401" s="3">
        <v>97300</v>
      </c>
      <c r="E401" s="3">
        <v>62127</v>
      </c>
      <c r="F401" s="5">
        <f t="shared" si="24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 s="7">
        <f t="shared" si="25"/>
        <v>40576.25</v>
      </c>
      <c r="M401">
        <v>1296626400</v>
      </c>
      <c r="N401" s="7">
        <f t="shared" si="26"/>
        <v>40583.25</v>
      </c>
      <c r="O401">
        <v>1297231200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x14ac:dyDescent="0.2">
      <c r="A402">
        <v>400</v>
      </c>
      <c r="B402" t="s">
        <v>851</v>
      </c>
      <c r="C402" s="2" t="s">
        <v>852</v>
      </c>
      <c r="D402" s="3">
        <v>100</v>
      </c>
      <c r="E402" s="3">
        <v>2</v>
      </c>
      <c r="F402" s="5">
        <f t="shared" si="24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 s="7">
        <f t="shared" si="25"/>
        <v>41502.208333333336</v>
      </c>
      <c r="M402">
        <v>1376629200</v>
      </c>
      <c r="N402" s="7">
        <f t="shared" si="26"/>
        <v>41524.208333333336</v>
      </c>
      <c r="O402">
        <v>1378530000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">
      <c r="A403">
        <v>401</v>
      </c>
      <c r="B403" t="s">
        <v>853</v>
      </c>
      <c r="C403" s="2" t="s">
        <v>854</v>
      </c>
      <c r="D403" s="3">
        <v>900</v>
      </c>
      <c r="E403" s="3">
        <v>13772</v>
      </c>
      <c r="F403" s="5">
        <f t="shared" si="24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 s="7">
        <f t="shared" si="25"/>
        <v>43765.208333333328</v>
      </c>
      <c r="M403">
        <v>1572152400</v>
      </c>
      <c r="N403" s="7">
        <f t="shared" si="26"/>
        <v>43765.208333333328</v>
      </c>
      <c r="O403">
        <v>1572152400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">
      <c r="A404">
        <v>402</v>
      </c>
      <c r="B404" t="s">
        <v>855</v>
      </c>
      <c r="C404" s="2" t="s">
        <v>856</v>
      </c>
      <c r="D404" s="3">
        <v>7300</v>
      </c>
      <c r="E404" s="3">
        <v>2946</v>
      </c>
      <c r="F404" s="5">
        <f t="shared" si="24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 s="7">
        <f t="shared" si="25"/>
        <v>40914.25</v>
      </c>
      <c r="M404">
        <v>1325829600</v>
      </c>
      <c r="N404" s="7">
        <f t="shared" si="26"/>
        <v>40961.25</v>
      </c>
      <c r="O404">
        <v>1329890400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">
      <c r="A405">
        <v>403</v>
      </c>
      <c r="B405" t="s">
        <v>857</v>
      </c>
      <c r="C405" s="2" t="s">
        <v>858</v>
      </c>
      <c r="D405" s="3">
        <v>195800</v>
      </c>
      <c r="E405" s="3">
        <v>168820</v>
      </c>
      <c r="F405" s="5">
        <f t="shared" si="24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 s="7">
        <f t="shared" si="25"/>
        <v>40310.208333333336</v>
      </c>
      <c r="M405">
        <v>1273640400</v>
      </c>
      <c r="N405" s="7">
        <f t="shared" si="26"/>
        <v>40346.208333333336</v>
      </c>
      <c r="O405">
        <v>1276750800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">
      <c r="A406">
        <v>404</v>
      </c>
      <c r="B406" t="s">
        <v>859</v>
      </c>
      <c r="C406" s="2" t="s">
        <v>860</v>
      </c>
      <c r="D406" s="3">
        <v>48900</v>
      </c>
      <c r="E406" s="3">
        <v>154321</v>
      </c>
      <c r="F406" s="5">
        <f t="shared" si="24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 s="7">
        <f t="shared" si="25"/>
        <v>43053.25</v>
      </c>
      <c r="M406">
        <v>1510639200</v>
      </c>
      <c r="N406" s="7">
        <f t="shared" si="26"/>
        <v>43056.25</v>
      </c>
      <c r="O406">
        <v>1510898400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">
      <c r="A407">
        <v>405</v>
      </c>
      <c r="B407" t="s">
        <v>861</v>
      </c>
      <c r="C407" s="2" t="s">
        <v>862</v>
      </c>
      <c r="D407" s="3">
        <v>29600</v>
      </c>
      <c r="E407" s="3">
        <v>26527</v>
      </c>
      <c r="F407" s="5">
        <f t="shared" si="24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 s="7">
        <f t="shared" si="25"/>
        <v>43255.208333333328</v>
      </c>
      <c r="M407">
        <v>1528088400</v>
      </c>
      <c r="N407" s="7">
        <f t="shared" si="26"/>
        <v>43305.208333333328</v>
      </c>
      <c r="O407">
        <v>1532408400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">
      <c r="A408">
        <v>406</v>
      </c>
      <c r="B408" t="s">
        <v>863</v>
      </c>
      <c r="C408" s="2" t="s">
        <v>864</v>
      </c>
      <c r="D408" s="3">
        <v>39300</v>
      </c>
      <c r="E408" s="3">
        <v>71583</v>
      </c>
      <c r="F408" s="5">
        <f t="shared" si="24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 s="7">
        <f t="shared" si="25"/>
        <v>41304.25</v>
      </c>
      <c r="M408">
        <v>1359525600</v>
      </c>
      <c r="N408" s="7">
        <f t="shared" si="26"/>
        <v>41316.25</v>
      </c>
      <c r="O408">
        <v>1360562400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">
      <c r="A409">
        <v>407</v>
      </c>
      <c r="B409" t="s">
        <v>865</v>
      </c>
      <c r="C409" s="2" t="s">
        <v>866</v>
      </c>
      <c r="D409" s="3">
        <v>3400</v>
      </c>
      <c r="E409" s="3">
        <v>12100</v>
      </c>
      <c r="F409" s="5">
        <f t="shared" si="24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 s="7">
        <f t="shared" si="25"/>
        <v>43751.208333333328</v>
      </c>
      <c r="M409">
        <v>1570942800</v>
      </c>
      <c r="N409" s="7">
        <f t="shared" si="26"/>
        <v>43758.208333333328</v>
      </c>
      <c r="O409">
        <v>1571547600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">
      <c r="A410">
        <v>408</v>
      </c>
      <c r="B410" t="s">
        <v>867</v>
      </c>
      <c r="C410" s="2" t="s">
        <v>868</v>
      </c>
      <c r="D410" s="3">
        <v>9200</v>
      </c>
      <c r="E410" s="3">
        <v>12129</v>
      </c>
      <c r="F410" s="5">
        <f t="shared" si="24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 s="7">
        <f t="shared" si="25"/>
        <v>42541.208333333328</v>
      </c>
      <c r="M410">
        <v>1466398800</v>
      </c>
      <c r="N410" s="7">
        <f t="shared" si="26"/>
        <v>42561.208333333328</v>
      </c>
      <c r="O410">
        <v>1468126800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">
      <c r="A411">
        <v>409</v>
      </c>
      <c r="B411" t="s">
        <v>243</v>
      </c>
      <c r="C411" s="2" t="s">
        <v>869</v>
      </c>
      <c r="D411" s="3">
        <v>135600</v>
      </c>
      <c r="E411" s="3">
        <v>62804</v>
      </c>
      <c r="F411" s="5">
        <f t="shared" si="24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 s="7">
        <f t="shared" si="25"/>
        <v>42843.208333333328</v>
      </c>
      <c r="M411">
        <v>1492491600</v>
      </c>
      <c r="N411" s="7">
        <f t="shared" si="26"/>
        <v>42847.208333333328</v>
      </c>
      <c r="O411">
        <v>1492837200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">
      <c r="A412">
        <v>410</v>
      </c>
      <c r="B412" t="s">
        <v>870</v>
      </c>
      <c r="C412" s="2" t="s">
        <v>871</v>
      </c>
      <c r="D412" s="3">
        <v>153700</v>
      </c>
      <c r="E412" s="3">
        <v>55536</v>
      </c>
      <c r="F412" s="5">
        <f t="shared" si="24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 s="7">
        <f t="shared" si="25"/>
        <v>42122.208333333328</v>
      </c>
      <c r="M412">
        <v>1430197200</v>
      </c>
      <c r="N412" s="7">
        <f t="shared" si="26"/>
        <v>42122.208333333328</v>
      </c>
      <c r="O412">
        <v>1430197200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">
      <c r="A413">
        <v>411</v>
      </c>
      <c r="B413" t="s">
        <v>872</v>
      </c>
      <c r="C413" s="2" t="s">
        <v>873</v>
      </c>
      <c r="D413" s="3">
        <v>7800</v>
      </c>
      <c r="E413" s="3">
        <v>8161</v>
      </c>
      <c r="F413" s="5">
        <f t="shared" si="24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 s="7">
        <f t="shared" si="25"/>
        <v>42884.208333333328</v>
      </c>
      <c r="M413">
        <v>1496034000</v>
      </c>
      <c r="N413" s="7">
        <f t="shared" si="26"/>
        <v>42886.208333333328</v>
      </c>
      <c r="O413">
        <v>1496206800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">
      <c r="A414">
        <v>412</v>
      </c>
      <c r="B414" t="s">
        <v>874</v>
      </c>
      <c r="C414" s="2" t="s">
        <v>875</v>
      </c>
      <c r="D414" s="3">
        <v>2100</v>
      </c>
      <c r="E414" s="3">
        <v>14046</v>
      </c>
      <c r="F414" s="5">
        <f t="shared" si="24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 s="7">
        <f t="shared" si="25"/>
        <v>41642.25</v>
      </c>
      <c r="M414">
        <v>1388728800</v>
      </c>
      <c r="N414" s="7">
        <f t="shared" si="26"/>
        <v>41652.25</v>
      </c>
      <c r="O414">
        <v>1389592800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">
      <c r="A415">
        <v>413</v>
      </c>
      <c r="B415" t="s">
        <v>876</v>
      </c>
      <c r="C415" s="2" t="s">
        <v>877</v>
      </c>
      <c r="D415" s="3">
        <v>189500</v>
      </c>
      <c r="E415" s="3">
        <v>117628</v>
      </c>
      <c r="F415" s="5">
        <f t="shared" si="24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 s="7">
        <f t="shared" si="25"/>
        <v>43431.25</v>
      </c>
      <c r="M415">
        <v>1543298400</v>
      </c>
      <c r="N415" s="7">
        <f t="shared" si="26"/>
        <v>43458.25</v>
      </c>
      <c r="O415">
        <v>1545631200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">
      <c r="A416">
        <v>414</v>
      </c>
      <c r="B416" t="s">
        <v>878</v>
      </c>
      <c r="C416" s="2" t="s">
        <v>879</v>
      </c>
      <c r="D416" s="3">
        <v>188200</v>
      </c>
      <c r="E416" s="3">
        <v>159405</v>
      </c>
      <c r="F416" s="5">
        <f t="shared" si="24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 s="7">
        <f t="shared" si="25"/>
        <v>40288.208333333336</v>
      </c>
      <c r="M416">
        <v>1271739600</v>
      </c>
      <c r="N416" s="7">
        <f t="shared" si="26"/>
        <v>40296.208333333336</v>
      </c>
      <c r="O416">
        <v>1272430800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">
      <c r="A417">
        <v>415</v>
      </c>
      <c r="B417" t="s">
        <v>880</v>
      </c>
      <c r="C417" s="2" t="s">
        <v>881</v>
      </c>
      <c r="D417" s="3">
        <v>113500</v>
      </c>
      <c r="E417" s="3">
        <v>12552</v>
      </c>
      <c r="F417" s="5">
        <f t="shared" si="24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 s="7">
        <f t="shared" si="25"/>
        <v>40921.25</v>
      </c>
      <c r="M417">
        <v>1326434400</v>
      </c>
      <c r="N417" s="7">
        <f t="shared" si="26"/>
        <v>40938.25</v>
      </c>
      <c r="O417">
        <v>1327903200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x14ac:dyDescent="0.2">
      <c r="A418">
        <v>416</v>
      </c>
      <c r="B418" t="s">
        <v>882</v>
      </c>
      <c r="C418" s="2" t="s">
        <v>883</v>
      </c>
      <c r="D418" s="3">
        <v>134600</v>
      </c>
      <c r="E418" s="3">
        <v>59007</v>
      </c>
      <c r="F418" s="5">
        <f t="shared" si="24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 s="7">
        <f t="shared" si="25"/>
        <v>40560.25</v>
      </c>
      <c r="M418">
        <v>1295244000</v>
      </c>
      <c r="N418" s="7">
        <f t="shared" si="26"/>
        <v>40569.25</v>
      </c>
      <c r="O418">
        <v>1296021600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">
      <c r="A419">
        <v>417</v>
      </c>
      <c r="B419" t="s">
        <v>884</v>
      </c>
      <c r="C419" s="2" t="s">
        <v>885</v>
      </c>
      <c r="D419" s="3">
        <v>1700</v>
      </c>
      <c r="E419" s="3">
        <v>943</v>
      </c>
      <c r="F419" s="5">
        <f t="shared" si="24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 s="7">
        <f t="shared" si="25"/>
        <v>43407.208333333328</v>
      </c>
      <c r="M419">
        <v>1541221200</v>
      </c>
      <c r="N419" s="7">
        <f t="shared" si="26"/>
        <v>43431.25</v>
      </c>
      <c r="O419">
        <v>1543298400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">
      <c r="A420">
        <v>418</v>
      </c>
      <c r="B420" t="s">
        <v>105</v>
      </c>
      <c r="C420" s="2" t="s">
        <v>886</v>
      </c>
      <c r="D420" s="3">
        <v>163700</v>
      </c>
      <c r="E420" s="3">
        <v>93963</v>
      </c>
      <c r="F420" s="5">
        <f t="shared" si="24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 s="7">
        <f t="shared" si="25"/>
        <v>41035.208333333336</v>
      </c>
      <c r="M420">
        <v>1336280400</v>
      </c>
      <c r="N420" s="7">
        <f t="shared" si="26"/>
        <v>41036.208333333336</v>
      </c>
      <c r="O420">
        <v>1336366800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">
      <c r="A421">
        <v>419</v>
      </c>
      <c r="B421" t="s">
        <v>887</v>
      </c>
      <c r="C421" s="2" t="s">
        <v>888</v>
      </c>
      <c r="D421" s="3">
        <v>113800</v>
      </c>
      <c r="E421" s="3">
        <v>140469</v>
      </c>
      <c r="F421" s="5">
        <f t="shared" si="24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 s="7">
        <f t="shared" si="25"/>
        <v>40899.25</v>
      </c>
      <c r="M421">
        <v>1324533600</v>
      </c>
      <c r="N421" s="7">
        <f t="shared" si="26"/>
        <v>40905.25</v>
      </c>
      <c r="O421">
        <v>1325052000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">
      <c r="A422">
        <v>420</v>
      </c>
      <c r="B422" t="s">
        <v>889</v>
      </c>
      <c r="C422" s="2" t="s">
        <v>890</v>
      </c>
      <c r="D422" s="3">
        <v>5000</v>
      </c>
      <c r="E422" s="3">
        <v>6423</v>
      </c>
      <c r="F422" s="5">
        <f t="shared" si="24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 s="7">
        <f t="shared" si="25"/>
        <v>42911.208333333328</v>
      </c>
      <c r="M422">
        <v>1498366800</v>
      </c>
      <c r="N422" s="7">
        <f t="shared" si="26"/>
        <v>42925.208333333328</v>
      </c>
      <c r="O422">
        <v>1499576400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">
      <c r="A423">
        <v>421</v>
      </c>
      <c r="B423" t="s">
        <v>891</v>
      </c>
      <c r="C423" s="2" t="s">
        <v>892</v>
      </c>
      <c r="D423" s="3">
        <v>9400</v>
      </c>
      <c r="E423" s="3">
        <v>6015</v>
      </c>
      <c r="F423" s="5">
        <f t="shared" si="24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 s="7">
        <f t="shared" si="25"/>
        <v>42915.208333333328</v>
      </c>
      <c r="M423">
        <v>1498712400</v>
      </c>
      <c r="N423" s="7">
        <f t="shared" si="26"/>
        <v>42945.208333333328</v>
      </c>
      <c r="O423">
        <v>1501304400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x14ac:dyDescent="0.2">
      <c r="A424">
        <v>422</v>
      </c>
      <c r="B424" t="s">
        <v>893</v>
      </c>
      <c r="C424" s="2" t="s">
        <v>894</v>
      </c>
      <c r="D424" s="3">
        <v>8700</v>
      </c>
      <c r="E424" s="3">
        <v>11075</v>
      </c>
      <c r="F424" s="5">
        <f t="shared" si="24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 s="7">
        <f t="shared" si="25"/>
        <v>40285.208333333336</v>
      </c>
      <c r="M424">
        <v>1271480400</v>
      </c>
      <c r="N424" s="7">
        <f t="shared" si="26"/>
        <v>40305.208333333336</v>
      </c>
      <c r="O424">
        <v>1273208400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">
      <c r="A425">
        <v>423</v>
      </c>
      <c r="B425" t="s">
        <v>895</v>
      </c>
      <c r="C425" s="2" t="s">
        <v>896</v>
      </c>
      <c r="D425" s="3">
        <v>147800</v>
      </c>
      <c r="E425" s="3">
        <v>15723</v>
      </c>
      <c r="F425" s="5">
        <f t="shared" si="24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 s="7">
        <f t="shared" si="25"/>
        <v>40808.208333333336</v>
      </c>
      <c r="M425">
        <v>1316667600</v>
      </c>
      <c r="N425" s="7">
        <f t="shared" si="26"/>
        <v>40810.208333333336</v>
      </c>
      <c r="O425">
        <v>1316840400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">
      <c r="A426">
        <v>424</v>
      </c>
      <c r="B426" t="s">
        <v>897</v>
      </c>
      <c r="C426" s="2" t="s">
        <v>898</v>
      </c>
      <c r="D426" s="3">
        <v>5100</v>
      </c>
      <c r="E426" s="3">
        <v>2064</v>
      </c>
      <c r="F426" s="5">
        <f t="shared" si="24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 s="7">
        <f t="shared" si="25"/>
        <v>43208.208333333328</v>
      </c>
      <c r="M426">
        <v>1524027600</v>
      </c>
      <c r="N426" s="7">
        <f t="shared" si="26"/>
        <v>43214.208333333328</v>
      </c>
      <c r="O426">
        <v>1524546000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">
      <c r="A427">
        <v>425</v>
      </c>
      <c r="B427" t="s">
        <v>899</v>
      </c>
      <c r="C427" s="2" t="s">
        <v>900</v>
      </c>
      <c r="D427" s="3">
        <v>2700</v>
      </c>
      <c r="E427" s="3">
        <v>7767</v>
      </c>
      <c r="F427" s="5">
        <f t="shared" si="24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 s="7">
        <f t="shared" si="25"/>
        <v>42213.208333333328</v>
      </c>
      <c r="M427">
        <v>1438059600</v>
      </c>
      <c r="N427" s="7">
        <f t="shared" si="26"/>
        <v>42219.208333333328</v>
      </c>
      <c r="O427">
        <v>1438578000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">
      <c r="A428">
        <v>426</v>
      </c>
      <c r="B428" t="s">
        <v>901</v>
      </c>
      <c r="C428" s="2" t="s">
        <v>902</v>
      </c>
      <c r="D428" s="3">
        <v>1800</v>
      </c>
      <c r="E428" s="3">
        <v>10313</v>
      </c>
      <c r="F428" s="5">
        <f t="shared" si="24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 s="7">
        <f t="shared" si="25"/>
        <v>41332.25</v>
      </c>
      <c r="M428">
        <v>1361944800</v>
      </c>
      <c r="N428" s="7">
        <f t="shared" si="26"/>
        <v>41339.25</v>
      </c>
      <c r="O428">
        <v>1362549600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">
      <c r="A429">
        <v>427</v>
      </c>
      <c r="B429" t="s">
        <v>903</v>
      </c>
      <c r="C429" s="2" t="s">
        <v>904</v>
      </c>
      <c r="D429" s="3">
        <v>174500</v>
      </c>
      <c r="E429" s="3">
        <v>197018</v>
      </c>
      <c r="F429" s="5">
        <f t="shared" si="24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 s="7">
        <f t="shared" si="25"/>
        <v>41895.208333333336</v>
      </c>
      <c r="M429">
        <v>1410584400</v>
      </c>
      <c r="N429" s="7">
        <f t="shared" si="26"/>
        <v>41927.208333333336</v>
      </c>
      <c r="O429">
        <v>1413349200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">
      <c r="A430">
        <v>428</v>
      </c>
      <c r="B430" t="s">
        <v>905</v>
      </c>
      <c r="C430" s="2" t="s">
        <v>906</v>
      </c>
      <c r="D430" s="3">
        <v>101400</v>
      </c>
      <c r="E430" s="3">
        <v>47037</v>
      </c>
      <c r="F430" s="5">
        <f t="shared" si="24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 s="7">
        <f t="shared" si="25"/>
        <v>40585.25</v>
      </c>
      <c r="M430">
        <v>1297404000</v>
      </c>
      <c r="N430" s="7">
        <f t="shared" si="26"/>
        <v>40592.25</v>
      </c>
      <c r="O430">
        <v>1298008800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">
      <c r="A431">
        <v>429</v>
      </c>
      <c r="B431" t="s">
        <v>907</v>
      </c>
      <c r="C431" s="2" t="s">
        <v>908</v>
      </c>
      <c r="D431" s="3">
        <v>191000</v>
      </c>
      <c r="E431" s="3">
        <v>173191</v>
      </c>
      <c r="F431" s="5">
        <f t="shared" si="24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 s="7">
        <f t="shared" si="25"/>
        <v>41680.25</v>
      </c>
      <c r="M431">
        <v>1392012000</v>
      </c>
      <c r="N431" s="7">
        <f t="shared" si="26"/>
        <v>41708.208333333336</v>
      </c>
      <c r="O431">
        <v>1394427600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">
      <c r="A432">
        <v>430</v>
      </c>
      <c r="B432" t="s">
        <v>909</v>
      </c>
      <c r="C432" s="2" t="s">
        <v>910</v>
      </c>
      <c r="D432" s="3">
        <v>8100</v>
      </c>
      <c r="E432" s="3">
        <v>5487</v>
      </c>
      <c r="F432" s="5">
        <f t="shared" si="24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 s="7">
        <f t="shared" si="25"/>
        <v>43737.208333333328</v>
      </c>
      <c r="M432">
        <v>1569733200</v>
      </c>
      <c r="N432" s="7">
        <f t="shared" si="26"/>
        <v>43771.208333333328</v>
      </c>
      <c r="O432">
        <v>1572670800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">
      <c r="A433">
        <v>431</v>
      </c>
      <c r="B433" t="s">
        <v>911</v>
      </c>
      <c r="C433" s="2" t="s">
        <v>912</v>
      </c>
      <c r="D433" s="3">
        <v>5100</v>
      </c>
      <c r="E433" s="3">
        <v>9817</v>
      </c>
      <c r="F433" s="5">
        <f t="shared" si="24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 s="7">
        <f t="shared" si="25"/>
        <v>43273.208333333328</v>
      </c>
      <c r="M433">
        <v>1529643600</v>
      </c>
      <c r="N433" s="7">
        <f t="shared" si="26"/>
        <v>43290.208333333328</v>
      </c>
      <c r="O433">
        <v>1531112400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">
      <c r="A434">
        <v>432</v>
      </c>
      <c r="B434" t="s">
        <v>913</v>
      </c>
      <c r="C434" s="2" t="s">
        <v>914</v>
      </c>
      <c r="D434" s="3">
        <v>7700</v>
      </c>
      <c r="E434" s="3">
        <v>6369</v>
      </c>
      <c r="F434" s="5">
        <f t="shared" si="24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 s="7">
        <f t="shared" si="25"/>
        <v>41761.208333333336</v>
      </c>
      <c r="M434">
        <v>1399006800</v>
      </c>
      <c r="N434" s="7">
        <f t="shared" si="26"/>
        <v>41781.208333333336</v>
      </c>
      <c r="O434">
        <v>1400734800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">
      <c r="A435">
        <v>433</v>
      </c>
      <c r="B435" t="s">
        <v>915</v>
      </c>
      <c r="C435" s="2" t="s">
        <v>916</v>
      </c>
      <c r="D435" s="3">
        <v>121400</v>
      </c>
      <c r="E435" s="3">
        <v>65755</v>
      </c>
      <c r="F435" s="5">
        <f t="shared" si="24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 s="7">
        <f t="shared" si="25"/>
        <v>41603.25</v>
      </c>
      <c r="M435">
        <v>1385359200</v>
      </c>
      <c r="N435" s="7">
        <f t="shared" si="26"/>
        <v>41619.25</v>
      </c>
      <c r="O435">
        <v>1386741600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">
      <c r="A436">
        <v>434</v>
      </c>
      <c r="B436" t="s">
        <v>917</v>
      </c>
      <c r="C436" s="2" t="s">
        <v>918</v>
      </c>
      <c r="D436" s="3">
        <v>5400</v>
      </c>
      <c r="E436" s="3">
        <v>903</v>
      </c>
      <c r="F436" s="5">
        <f t="shared" si="24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 s="7">
        <f t="shared" si="25"/>
        <v>42705.25</v>
      </c>
      <c r="M436">
        <v>1480572000</v>
      </c>
      <c r="N436" s="7">
        <f t="shared" si="26"/>
        <v>42719.25</v>
      </c>
      <c r="O436">
        <v>1481781600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">
      <c r="A437">
        <v>435</v>
      </c>
      <c r="B437" t="s">
        <v>919</v>
      </c>
      <c r="C437" s="2" t="s">
        <v>920</v>
      </c>
      <c r="D437" s="3">
        <v>152400</v>
      </c>
      <c r="E437" s="3">
        <v>178120</v>
      </c>
      <c r="F437" s="5">
        <f t="shared" si="24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 s="7">
        <f t="shared" si="25"/>
        <v>41988.25</v>
      </c>
      <c r="M437">
        <v>1418623200</v>
      </c>
      <c r="N437" s="7">
        <f t="shared" si="26"/>
        <v>42000.25</v>
      </c>
      <c r="O437">
        <v>1419660000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">
      <c r="A438">
        <v>436</v>
      </c>
      <c r="B438" t="s">
        <v>921</v>
      </c>
      <c r="C438" s="2" t="s">
        <v>922</v>
      </c>
      <c r="D438" s="3">
        <v>1300</v>
      </c>
      <c r="E438" s="3">
        <v>13678</v>
      </c>
      <c r="F438" s="5">
        <f t="shared" si="24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 s="7">
        <f t="shared" si="25"/>
        <v>43575.208333333328</v>
      </c>
      <c r="M438">
        <v>1555736400</v>
      </c>
      <c r="N438" s="7">
        <f t="shared" si="26"/>
        <v>43576.208333333328</v>
      </c>
      <c r="O438">
        <v>1555822800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">
      <c r="A439">
        <v>437</v>
      </c>
      <c r="B439" t="s">
        <v>923</v>
      </c>
      <c r="C439" s="2" t="s">
        <v>924</v>
      </c>
      <c r="D439" s="3">
        <v>8100</v>
      </c>
      <c r="E439" s="3">
        <v>9969</v>
      </c>
      <c r="F439" s="5">
        <f t="shared" si="24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 s="7">
        <f t="shared" si="25"/>
        <v>42260.208333333328</v>
      </c>
      <c r="M439">
        <v>1442120400</v>
      </c>
      <c r="N439" s="7">
        <f t="shared" si="26"/>
        <v>42263.208333333328</v>
      </c>
      <c r="O439">
        <v>1442379600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2">
      <c r="A440">
        <v>438</v>
      </c>
      <c r="B440" t="s">
        <v>925</v>
      </c>
      <c r="C440" s="2" t="s">
        <v>926</v>
      </c>
      <c r="D440" s="3">
        <v>8300</v>
      </c>
      <c r="E440" s="3">
        <v>14827</v>
      </c>
      <c r="F440" s="5">
        <f t="shared" si="24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 s="7">
        <f t="shared" si="25"/>
        <v>41337.25</v>
      </c>
      <c r="M440">
        <v>1362376800</v>
      </c>
      <c r="N440" s="7">
        <f t="shared" si="26"/>
        <v>41367.208333333336</v>
      </c>
      <c r="O440">
        <v>1364965200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">
      <c r="A441">
        <v>439</v>
      </c>
      <c r="B441" t="s">
        <v>927</v>
      </c>
      <c r="C441" s="2" t="s">
        <v>928</v>
      </c>
      <c r="D441" s="3">
        <v>28400</v>
      </c>
      <c r="E441" s="3">
        <v>100900</v>
      </c>
      <c r="F441" s="5">
        <f t="shared" si="24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 s="7">
        <f t="shared" si="25"/>
        <v>42680.208333333328</v>
      </c>
      <c r="M441">
        <v>1478408400</v>
      </c>
      <c r="N441" s="7">
        <f t="shared" si="26"/>
        <v>42687.25</v>
      </c>
      <c r="O441">
        <v>1479016800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">
      <c r="A442">
        <v>440</v>
      </c>
      <c r="B442" t="s">
        <v>929</v>
      </c>
      <c r="C442" s="2" t="s">
        <v>930</v>
      </c>
      <c r="D442" s="3">
        <v>102500</v>
      </c>
      <c r="E442" s="3">
        <v>165954</v>
      </c>
      <c r="F442" s="5">
        <f t="shared" si="24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 s="7">
        <f t="shared" si="25"/>
        <v>42916.208333333328</v>
      </c>
      <c r="M442">
        <v>1498798800</v>
      </c>
      <c r="N442" s="7">
        <f t="shared" si="26"/>
        <v>42926.208333333328</v>
      </c>
      <c r="O442">
        <v>1499662800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">
      <c r="A443">
        <v>441</v>
      </c>
      <c r="B443" t="s">
        <v>931</v>
      </c>
      <c r="C443" s="2" t="s">
        <v>932</v>
      </c>
      <c r="D443" s="3">
        <v>7000</v>
      </c>
      <c r="E443" s="3">
        <v>1744</v>
      </c>
      <c r="F443" s="5">
        <f t="shared" si="24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 s="7">
        <f t="shared" si="25"/>
        <v>41025.208333333336</v>
      </c>
      <c r="M443">
        <v>1335416400</v>
      </c>
      <c r="N443" s="7">
        <f t="shared" si="26"/>
        <v>41053.208333333336</v>
      </c>
      <c r="O443">
        <v>1337835600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">
      <c r="A444">
        <v>442</v>
      </c>
      <c r="B444" t="s">
        <v>933</v>
      </c>
      <c r="C444" s="2" t="s">
        <v>934</v>
      </c>
      <c r="D444" s="3">
        <v>5400</v>
      </c>
      <c r="E444" s="3">
        <v>10731</v>
      </c>
      <c r="F444" s="5">
        <f t="shared" si="24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 s="7">
        <f t="shared" si="25"/>
        <v>42980.208333333328</v>
      </c>
      <c r="M444">
        <v>1504328400</v>
      </c>
      <c r="N444" s="7">
        <f t="shared" si="26"/>
        <v>42996.208333333328</v>
      </c>
      <c r="O444">
        <v>1505710800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">
      <c r="A445">
        <v>443</v>
      </c>
      <c r="B445" t="s">
        <v>935</v>
      </c>
      <c r="C445" s="2" t="s">
        <v>936</v>
      </c>
      <c r="D445" s="3">
        <v>9300</v>
      </c>
      <c r="E445" s="3">
        <v>3232</v>
      </c>
      <c r="F445" s="5">
        <f t="shared" si="24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 s="7">
        <f t="shared" si="25"/>
        <v>40451.208333333336</v>
      </c>
      <c r="M445">
        <v>1285822800</v>
      </c>
      <c r="N445" s="7">
        <f t="shared" si="26"/>
        <v>40470.208333333336</v>
      </c>
      <c r="O445">
        <v>1287464400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">
      <c r="A446">
        <v>444</v>
      </c>
      <c r="B446" t="s">
        <v>748</v>
      </c>
      <c r="C446" s="2" t="s">
        <v>937</v>
      </c>
      <c r="D446" s="3">
        <v>6200</v>
      </c>
      <c r="E446" s="3">
        <v>10938</v>
      </c>
      <c r="F446" s="5">
        <f t="shared" si="24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 s="7">
        <f t="shared" si="25"/>
        <v>40748.208333333336</v>
      </c>
      <c r="M446">
        <v>1311483600</v>
      </c>
      <c r="N446" s="7">
        <f t="shared" si="26"/>
        <v>40750.208333333336</v>
      </c>
      <c r="O446">
        <v>1311656400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x14ac:dyDescent="0.2">
      <c r="A447">
        <v>445</v>
      </c>
      <c r="B447" t="s">
        <v>938</v>
      </c>
      <c r="C447" s="2" t="s">
        <v>939</v>
      </c>
      <c r="D447" s="3">
        <v>2100</v>
      </c>
      <c r="E447" s="3">
        <v>10739</v>
      </c>
      <c r="F447" s="5">
        <f t="shared" si="24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 s="7">
        <f t="shared" si="25"/>
        <v>40515.25</v>
      </c>
      <c r="M447">
        <v>1291356000</v>
      </c>
      <c r="N447" s="7">
        <f t="shared" si="26"/>
        <v>40536.25</v>
      </c>
      <c r="O447">
        <v>1293170400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">
      <c r="A448">
        <v>446</v>
      </c>
      <c r="B448" t="s">
        <v>940</v>
      </c>
      <c r="C448" s="2" t="s">
        <v>941</v>
      </c>
      <c r="D448" s="3">
        <v>6800</v>
      </c>
      <c r="E448" s="3">
        <v>5579</v>
      </c>
      <c r="F448" s="5">
        <f t="shared" si="24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 s="7">
        <f t="shared" si="25"/>
        <v>41261.25</v>
      </c>
      <c r="M448">
        <v>1355810400</v>
      </c>
      <c r="N448" s="7">
        <f t="shared" si="26"/>
        <v>41263.25</v>
      </c>
      <c r="O448">
        <v>1355983200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2">
      <c r="A449">
        <v>447</v>
      </c>
      <c r="B449" t="s">
        <v>942</v>
      </c>
      <c r="C449" s="2" t="s">
        <v>943</v>
      </c>
      <c r="D449" s="3">
        <v>155200</v>
      </c>
      <c r="E449" s="3">
        <v>37754</v>
      </c>
      <c r="F449" s="5">
        <f t="shared" si="24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 s="7">
        <f t="shared" si="25"/>
        <v>43088.25</v>
      </c>
      <c r="M449">
        <v>1513663200</v>
      </c>
      <c r="N449" s="7">
        <f t="shared" si="26"/>
        <v>43104.25</v>
      </c>
      <c r="O449">
        <v>1515045600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">
      <c r="A450">
        <v>448</v>
      </c>
      <c r="B450" t="s">
        <v>944</v>
      </c>
      <c r="C450" s="2" t="s">
        <v>945</v>
      </c>
      <c r="D450" s="3">
        <v>89900</v>
      </c>
      <c r="E450" s="3">
        <v>45384</v>
      </c>
      <c r="F450" s="5">
        <f t="shared" si="24"/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 s="7">
        <f t="shared" si="25"/>
        <v>41378.208333333336</v>
      </c>
      <c r="M450">
        <v>1365915600</v>
      </c>
      <c r="N450" s="7">
        <f t="shared" si="26"/>
        <v>41380.208333333336</v>
      </c>
      <c r="O450">
        <v>1366088400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">
      <c r="A451">
        <v>449</v>
      </c>
      <c r="B451" t="s">
        <v>946</v>
      </c>
      <c r="C451" s="2" t="s">
        <v>947</v>
      </c>
      <c r="D451" s="3">
        <v>900</v>
      </c>
      <c r="E451" s="3">
        <v>8703</v>
      </c>
      <c r="F451" s="5">
        <f t="shared" ref="F451:F514" si="28">E451/D451*100</f>
        <v>967</v>
      </c>
      <c r="G451" t="s">
        <v>20</v>
      </c>
      <c r="H451">
        <v>86</v>
      </c>
      <c r="I451" s="4">
        <f t="shared" si="27"/>
        <v>101.19767441860465</v>
      </c>
      <c r="J451" t="s">
        <v>36</v>
      </c>
      <c r="K451" t="s">
        <v>37</v>
      </c>
      <c r="L451" s="7">
        <f t="shared" ref="L451:L514" si="29">(((M451/60)/60)/24)+DATE(1970,1,1)</f>
        <v>43530.25</v>
      </c>
      <c r="M451">
        <v>1551852000</v>
      </c>
      <c r="N451" s="7">
        <f t="shared" ref="N451:N514" si="30">(((O451/60)/60)/24)+DATE(1970,1,1)</f>
        <v>43547.208333333328</v>
      </c>
      <c r="O451">
        <v>1553317200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">
      <c r="A452">
        <v>450</v>
      </c>
      <c r="B452" t="s">
        <v>948</v>
      </c>
      <c r="C452" s="2" t="s">
        <v>949</v>
      </c>
      <c r="D452" s="3">
        <v>100</v>
      </c>
      <c r="E452" s="3">
        <v>4</v>
      </c>
      <c r="F452" s="5">
        <f t="shared" si="28"/>
        <v>4</v>
      </c>
      <c r="G452" t="s">
        <v>14</v>
      </c>
      <c r="H452">
        <v>1</v>
      </c>
      <c r="I452" s="4">
        <f t="shared" si="27"/>
        <v>4</v>
      </c>
      <c r="J452" t="s">
        <v>15</v>
      </c>
      <c r="K452" t="s">
        <v>16</v>
      </c>
      <c r="L452" s="7">
        <f t="shared" si="29"/>
        <v>43394.208333333328</v>
      </c>
      <c r="M452">
        <v>1540098000</v>
      </c>
      <c r="N452" s="7">
        <f t="shared" si="30"/>
        <v>43417.25</v>
      </c>
      <c r="O452">
        <v>1542088800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">
      <c r="A453">
        <v>451</v>
      </c>
      <c r="B453" t="s">
        <v>950</v>
      </c>
      <c r="C453" s="2" t="s">
        <v>951</v>
      </c>
      <c r="D453" s="3">
        <v>148400</v>
      </c>
      <c r="E453" s="3">
        <v>182302</v>
      </c>
      <c r="F453" s="5">
        <f t="shared" si="28"/>
        <v>122.84501347708894</v>
      </c>
      <c r="G453" t="s">
        <v>20</v>
      </c>
      <c r="H453">
        <v>6286</v>
      </c>
      <c r="I453" s="4">
        <f t="shared" ref="I453:I516" si="31">E453/H453</f>
        <v>29.001272669424118</v>
      </c>
      <c r="J453" t="s">
        <v>21</v>
      </c>
      <c r="K453" t="s">
        <v>22</v>
      </c>
      <c r="L453" s="7">
        <f t="shared" si="29"/>
        <v>42935.208333333328</v>
      </c>
      <c r="M453">
        <v>1500440400</v>
      </c>
      <c r="N453" s="7">
        <f t="shared" si="30"/>
        <v>42966.208333333328</v>
      </c>
      <c r="O453">
        <v>1503118800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x14ac:dyDescent="0.2">
      <c r="A454">
        <v>452</v>
      </c>
      <c r="B454" t="s">
        <v>952</v>
      </c>
      <c r="C454" s="2" t="s">
        <v>953</v>
      </c>
      <c r="D454" s="3">
        <v>4800</v>
      </c>
      <c r="E454" s="3">
        <v>3045</v>
      </c>
      <c r="F454" s="5">
        <f t="shared" si="28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 s="7">
        <f t="shared" si="29"/>
        <v>40365.208333333336</v>
      </c>
      <c r="M454">
        <v>1278392400</v>
      </c>
      <c r="N454" s="7">
        <f t="shared" si="30"/>
        <v>40366.208333333336</v>
      </c>
      <c r="O454">
        <v>1278478800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2">
      <c r="A455">
        <v>453</v>
      </c>
      <c r="B455" t="s">
        <v>954</v>
      </c>
      <c r="C455" s="2" t="s">
        <v>955</v>
      </c>
      <c r="D455" s="3">
        <v>182400</v>
      </c>
      <c r="E455" s="3">
        <v>102749</v>
      </c>
      <c r="F455" s="5">
        <f t="shared" si="28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 s="7">
        <f t="shared" si="29"/>
        <v>42705.25</v>
      </c>
      <c r="M455">
        <v>1480572000</v>
      </c>
      <c r="N455" s="7">
        <f t="shared" si="30"/>
        <v>42746.25</v>
      </c>
      <c r="O455">
        <v>1484114400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">
      <c r="A456">
        <v>454</v>
      </c>
      <c r="B456" t="s">
        <v>956</v>
      </c>
      <c r="C456" s="2" t="s">
        <v>957</v>
      </c>
      <c r="D456" s="3">
        <v>4000</v>
      </c>
      <c r="E456" s="3">
        <v>1763</v>
      </c>
      <c r="F456" s="5">
        <f t="shared" si="28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 s="7">
        <f t="shared" si="29"/>
        <v>41568.208333333336</v>
      </c>
      <c r="M456">
        <v>1382331600</v>
      </c>
      <c r="N456" s="7">
        <f t="shared" si="30"/>
        <v>41604.25</v>
      </c>
      <c r="O456">
        <v>1385445600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">
      <c r="A457">
        <v>455</v>
      </c>
      <c r="B457" t="s">
        <v>958</v>
      </c>
      <c r="C457" s="2" t="s">
        <v>959</v>
      </c>
      <c r="D457" s="3">
        <v>116500</v>
      </c>
      <c r="E457" s="3">
        <v>137904</v>
      </c>
      <c r="F457" s="5">
        <f t="shared" si="28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 s="7">
        <f t="shared" si="29"/>
        <v>40809.208333333336</v>
      </c>
      <c r="M457">
        <v>1316754000</v>
      </c>
      <c r="N457" s="7">
        <f t="shared" si="30"/>
        <v>40832.208333333336</v>
      </c>
      <c r="O457">
        <v>1318741200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x14ac:dyDescent="0.2">
      <c r="A458">
        <v>456</v>
      </c>
      <c r="B458" t="s">
        <v>960</v>
      </c>
      <c r="C458" s="2" t="s">
        <v>961</v>
      </c>
      <c r="D458" s="3">
        <v>146400</v>
      </c>
      <c r="E458" s="3">
        <v>152438</v>
      </c>
      <c r="F458" s="5">
        <f t="shared" si="28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 s="7">
        <f t="shared" si="29"/>
        <v>43141.25</v>
      </c>
      <c r="M458">
        <v>1518242400</v>
      </c>
      <c r="N458" s="7">
        <f t="shared" si="30"/>
        <v>43141.25</v>
      </c>
      <c r="O458">
        <v>1518242400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">
      <c r="A459">
        <v>457</v>
      </c>
      <c r="B459" t="s">
        <v>962</v>
      </c>
      <c r="C459" s="2" t="s">
        <v>963</v>
      </c>
      <c r="D459" s="3">
        <v>5000</v>
      </c>
      <c r="E459" s="3">
        <v>1332</v>
      </c>
      <c r="F459" s="5">
        <f t="shared" si="28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 s="7">
        <f t="shared" si="29"/>
        <v>42657.208333333328</v>
      </c>
      <c r="M459">
        <v>1476421200</v>
      </c>
      <c r="N459" s="7">
        <f t="shared" si="30"/>
        <v>42659.208333333328</v>
      </c>
      <c r="O459">
        <v>1476594000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">
      <c r="A460">
        <v>458</v>
      </c>
      <c r="B460" t="s">
        <v>964</v>
      </c>
      <c r="C460" s="2" t="s">
        <v>965</v>
      </c>
      <c r="D460" s="3">
        <v>33800</v>
      </c>
      <c r="E460" s="3">
        <v>118706</v>
      </c>
      <c r="F460" s="5">
        <f t="shared" si="28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 s="7">
        <f t="shared" si="29"/>
        <v>40265.208333333336</v>
      </c>
      <c r="M460">
        <v>1269752400</v>
      </c>
      <c r="N460" s="7">
        <f t="shared" si="30"/>
        <v>40309.208333333336</v>
      </c>
      <c r="O460">
        <v>1273554000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">
      <c r="A461">
        <v>459</v>
      </c>
      <c r="B461" t="s">
        <v>966</v>
      </c>
      <c r="C461" s="2" t="s">
        <v>967</v>
      </c>
      <c r="D461" s="3">
        <v>6300</v>
      </c>
      <c r="E461" s="3">
        <v>5674</v>
      </c>
      <c r="F461" s="5">
        <f t="shared" si="28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 s="7">
        <f t="shared" si="29"/>
        <v>42001.25</v>
      </c>
      <c r="M461">
        <v>1419746400</v>
      </c>
      <c r="N461" s="7">
        <f t="shared" si="30"/>
        <v>42026.25</v>
      </c>
      <c r="O461">
        <v>1421906400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">
      <c r="A462">
        <v>460</v>
      </c>
      <c r="B462" t="s">
        <v>968</v>
      </c>
      <c r="C462" s="2" t="s">
        <v>969</v>
      </c>
      <c r="D462" s="3">
        <v>2400</v>
      </c>
      <c r="E462" s="3">
        <v>4119</v>
      </c>
      <c r="F462" s="5">
        <f t="shared" si="28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 s="7">
        <f t="shared" si="29"/>
        <v>40399.208333333336</v>
      </c>
      <c r="M462">
        <v>1281330000</v>
      </c>
      <c r="N462" s="7">
        <f t="shared" si="30"/>
        <v>40402.208333333336</v>
      </c>
      <c r="O462">
        <v>1281589200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">
      <c r="A463">
        <v>461</v>
      </c>
      <c r="B463" t="s">
        <v>970</v>
      </c>
      <c r="C463" s="2" t="s">
        <v>971</v>
      </c>
      <c r="D463" s="3">
        <v>98800</v>
      </c>
      <c r="E463" s="3">
        <v>139354</v>
      </c>
      <c r="F463" s="5">
        <f t="shared" si="28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 s="7">
        <f t="shared" si="29"/>
        <v>41757.208333333336</v>
      </c>
      <c r="M463">
        <v>1398661200</v>
      </c>
      <c r="N463" s="7">
        <f t="shared" si="30"/>
        <v>41777.208333333336</v>
      </c>
      <c r="O463">
        <v>1400389200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">
      <c r="A464">
        <v>462</v>
      </c>
      <c r="B464" t="s">
        <v>972</v>
      </c>
      <c r="C464" s="2" t="s">
        <v>973</v>
      </c>
      <c r="D464" s="3">
        <v>188800</v>
      </c>
      <c r="E464" s="3">
        <v>57734</v>
      </c>
      <c r="F464" s="5">
        <f t="shared" si="28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 s="7">
        <f t="shared" si="29"/>
        <v>41304.25</v>
      </c>
      <c r="M464">
        <v>1359525600</v>
      </c>
      <c r="N464" s="7">
        <f t="shared" si="30"/>
        <v>41342.25</v>
      </c>
      <c r="O464">
        <v>1362808800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x14ac:dyDescent="0.2">
      <c r="A465">
        <v>463</v>
      </c>
      <c r="B465" t="s">
        <v>974</v>
      </c>
      <c r="C465" s="2" t="s">
        <v>975</v>
      </c>
      <c r="D465" s="3">
        <v>134300</v>
      </c>
      <c r="E465" s="3">
        <v>145265</v>
      </c>
      <c r="F465" s="5">
        <f t="shared" si="28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 s="7">
        <f t="shared" si="29"/>
        <v>41639.25</v>
      </c>
      <c r="M465">
        <v>1388469600</v>
      </c>
      <c r="N465" s="7">
        <f t="shared" si="30"/>
        <v>41643.25</v>
      </c>
      <c r="O465">
        <v>1388815200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">
      <c r="A466">
        <v>464</v>
      </c>
      <c r="B466" t="s">
        <v>976</v>
      </c>
      <c r="C466" s="2" t="s">
        <v>977</v>
      </c>
      <c r="D466" s="3">
        <v>71200</v>
      </c>
      <c r="E466" s="3">
        <v>95020</v>
      </c>
      <c r="F466" s="5">
        <f t="shared" si="28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 s="7">
        <f t="shared" si="29"/>
        <v>43142.25</v>
      </c>
      <c r="M466">
        <v>1518328800</v>
      </c>
      <c r="N466" s="7">
        <f t="shared" si="30"/>
        <v>43156.25</v>
      </c>
      <c r="O466">
        <v>1519538400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">
      <c r="A467">
        <v>465</v>
      </c>
      <c r="B467" t="s">
        <v>978</v>
      </c>
      <c r="C467" s="2" t="s">
        <v>979</v>
      </c>
      <c r="D467" s="3">
        <v>4700</v>
      </c>
      <c r="E467" s="3">
        <v>8829</v>
      </c>
      <c r="F467" s="5">
        <f t="shared" si="28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 s="7">
        <f t="shared" si="29"/>
        <v>43127.25</v>
      </c>
      <c r="M467">
        <v>1517032800</v>
      </c>
      <c r="N467" s="7">
        <f t="shared" si="30"/>
        <v>43136.25</v>
      </c>
      <c r="O467">
        <v>1517810400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">
      <c r="A468">
        <v>466</v>
      </c>
      <c r="B468" t="s">
        <v>980</v>
      </c>
      <c r="C468" s="2" t="s">
        <v>981</v>
      </c>
      <c r="D468" s="3">
        <v>1200</v>
      </c>
      <c r="E468" s="3">
        <v>3984</v>
      </c>
      <c r="F468" s="5">
        <f t="shared" si="28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 s="7">
        <f t="shared" si="29"/>
        <v>41409.208333333336</v>
      </c>
      <c r="M468">
        <v>1368594000</v>
      </c>
      <c r="N468" s="7">
        <f t="shared" si="30"/>
        <v>41432.208333333336</v>
      </c>
      <c r="O468">
        <v>1370581200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x14ac:dyDescent="0.2">
      <c r="A469">
        <v>467</v>
      </c>
      <c r="B469" t="s">
        <v>982</v>
      </c>
      <c r="C469" s="2" t="s">
        <v>983</v>
      </c>
      <c r="D469" s="3">
        <v>1400</v>
      </c>
      <c r="E469" s="3">
        <v>8053</v>
      </c>
      <c r="F469" s="5">
        <f t="shared" si="28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 s="7">
        <f t="shared" si="29"/>
        <v>42331.25</v>
      </c>
      <c r="M469">
        <v>1448258400</v>
      </c>
      <c r="N469" s="7">
        <f t="shared" si="30"/>
        <v>42338.25</v>
      </c>
      <c r="O469">
        <v>1448863200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">
      <c r="A470">
        <v>468</v>
      </c>
      <c r="B470" t="s">
        <v>984</v>
      </c>
      <c r="C470" s="2" t="s">
        <v>985</v>
      </c>
      <c r="D470" s="3">
        <v>4000</v>
      </c>
      <c r="E470" s="3">
        <v>1620</v>
      </c>
      <c r="F470" s="5">
        <f t="shared" si="28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 s="7">
        <f t="shared" si="29"/>
        <v>43569.208333333328</v>
      </c>
      <c r="M470">
        <v>1555218000</v>
      </c>
      <c r="N470" s="7">
        <f t="shared" si="30"/>
        <v>43585.208333333328</v>
      </c>
      <c r="O470">
        <v>1556600400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">
      <c r="A471">
        <v>469</v>
      </c>
      <c r="B471" t="s">
        <v>986</v>
      </c>
      <c r="C471" s="2" t="s">
        <v>987</v>
      </c>
      <c r="D471" s="3">
        <v>5600</v>
      </c>
      <c r="E471" s="3">
        <v>10328</v>
      </c>
      <c r="F471" s="5">
        <f t="shared" si="28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 s="7">
        <f t="shared" si="29"/>
        <v>42142.208333333328</v>
      </c>
      <c r="M471">
        <v>1431925200</v>
      </c>
      <c r="N471" s="7">
        <f t="shared" si="30"/>
        <v>42144.208333333328</v>
      </c>
      <c r="O471">
        <v>1432098000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">
      <c r="A472">
        <v>470</v>
      </c>
      <c r="B472" t="s">
        <v>988</v>
      </c>
      <c r="C472" s="2" t="s">
        <v>989</v>
      </c>
      <c r="D472" s="3">
        <v>3600</v>
      </c>
      <c r="E472" s="3">
        <v>10289</v>
      </c>
      <c r="F472" s="5">
        <f t="shared" si="28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 s="7">
        <f t="shared" si="29"/>
        <v>42716.25</v>
      </c>
      <c r="M472">
        <v>1481522400</v>
      </c>
      <c r="N472" s="7">
        <f t="shared" si="30"/>
        <v>42723.25</v>
      </c>
      <c r="O472">
        <v>1482127200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">
      <c r="A473">
        <v>471</v>
      </c>
      <c r="B473" t="s">
        <v>446</v>
      </c>
      <c r="C473" s="2" t="s">
        <v>990</v>
      </c>
      <c r="D473" s="3">
        <v>3100</v>
      </c>
      <c r="E473" s="3">
        <v>9889</v>
      </c>
      <c r="F473" s="5">
        <f t="shared" si="28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 s="7">
        <f t="shared" si="29"/>
        <v>41031.208333333336</v>
      </c>
      <c r="M473">
        <v>1335934800</v>
      </c>
      <c r="N473" s="7">
        <f t="shared" si="30"/>
        <v>41031.208333333336</v>
      </c>
      <c r="O473">
        <v>1335934800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">
      <c r="A474">
        <v>472</v>
      </c>
      <c r="B474" t="s">
        <v>991</v>
      </c>
      <c r="C474" s="2" t="s">
        <v>992</v>
      </c>
      <c r="D474" s="3">
        <v>153800</v>
      </c>
      <c r="E474" s="3">
        <v>60342</v>
      </c>
      <c r="F474" s="5">
        <f t="shared" si="28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 s="7">
        <f t="shared" si="29"/>
        <v>43535.208333333328</v>
      </c>
      <c r="M474">
        <v>1552280400</v>
      </c>
      <c r="N474" s="7">
        <f t="shared" si="30"/>
        <v>43589.208333333328</v>
      </c>
      <c r="O474">
        <v>1556946000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">
      <c r="A475">
        <v>473</v>
      </c>
      <c r="B475" t="s">
        <v>993</v>
      </c>
      <c r="C475" s="2" t="s">
        <v>994</v>
      </c>
      <c r="D475" s="3">
        <v>5000</v>
      </c>
      <c r="E475" s="3">
        <v>8907</v>
      </c>
      <c r="F475" s="5">
        <f t="shared" si="28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 s="7">
        <f t="shared" si="29"/>
        <v>43277.208333333328</v>
      </c>
      <c r="M475">
        <v>1529989200</v>
      </c>
      <c r="N475" s="7">
        <f t="shared" si="30"/>
        <v>43278.208333333328</v>
      </c>
      <c r="O475">
        <v>1530075600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">
      <c r="A476">
        <v>474</v>
      </c>
      <c r="B476" t="s">
        <v>995</v>
      </c>
      <c r="C476" s="2" t="s">
        <v>996</v>
      </c>
      <c r="D476" s="3">
        <v>4000</v>
      </c>
      <c r="E476" s="3">
        <v>14606</v>
      </c>
      <c r="F476" s="5">
        <f t="shared" si="28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 s="7">
        <f t="shared" si="29"/>
        <v>41989.25</v>
      </c>
      <c r="M476">
        <v>1418709600</v>
      </c>
      <c r="N476" s="7">
        <f t="shared" si="30"/>
        <v>41990.25</v>
      </c>
      <c r="O476">
        <v>1418796000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x14ac:dyDescent="0.2">
      <c r="A477">
        <v>475</v>
      </c>
      <c r="B477" t="s">
        <v>997</v>
      </c>
      <c r="C477" s="2" t="s">
        <v>998</v>
      </c>
      <c r="D477" s="3">
        <v>7400</v>
      </c>
      <c r="E477" s="3">
        <v>8432</v>
      </c>
      <c r="F477" s="5">
        <f t="shared" si="28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 s="7">
        <f t="shared" si="29"/>
        <v>41450.208333333336</v>
      </c>
      <c r="M477">
        <v>1372136400</v>
      </c>
      <c r="N477" s="7">
        <f t="shared" si="30"/>
        <v>41454.208333333336</v>
      </c>
      <c r="O477">
        <v>1372482000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2">
      <c r="A478">
        <v>476</v>
      </c>
      <c r="B478" t="s">
        <v>999</v>
      </c>
      <c r="C478" s="2" t="s">
        <v>1000</v>
      </c>
      <c r="D478" s="3">
        <v>191500</v>
      </c>
      <c r="E478" s="3">
        <v>57122</v>
      </c>
      <c r="F478" s="5">
        <f t="shared" si="28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 s="7">
        <f t="shared" si="29"/>
        <v>43322.208333333328</v>
      </c>
      <c r="M478">
        <v>1533877200</v>
      </c>
      <c r="N478" s="7">
        <f t="shared" si="30"/>
        <v>43328.208333333328</v>
      </c>
      <c r="O478">
        <v>1534395600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">
      <c r="A479">
        <v>477</v>
      </c>
      <c r="B479" t="s">
        <v>1001</v>
      </c>
      <c r="C479" s="2" t="s">
        <v>1002</v>
      </c>
      <c r="D479" s="3">
        <v>8500</v>
      </c>
      <c r="E479" s="3">
        <v>4613</v>
      </c>
      <c r="F479" s="5">
        <f t="shared" si="28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 s="7">
        <f t="shared" si="29"/>
        <v>40720.208333333336</v>
      </c>
      <c r="M479">
        <v>1309064400</v>
      </c>
      <c r="N479" s="7">
        <f t="shared" si="30"/>
        <v>40747.208333333336</v>
      </c>
      <c r="O479">
        <v>1311397200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">
      <c r="A480">
        <v>478</v>
      </c>
      <c r="B480" t="s">
        <v>1003</v>
      </c>
      <c r="C480" s="2" t="s">
        <v>1004</v>
      </c>
      <c r="D480" s="3">
        <v>68800</v>
      </c>
      <c r="E480" s="3">
        <v>162603</v>
      </c>
      <c r="F480" s="5">
        <f t="shared" si="28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 s="7">
        <f t="shared" si="29"/>
        <v>42072.208333333328</v>
      </c>
      <c r="M480">
        <v>1425877200</v>
      </c>
      <c r="N480" s="7">
        <f t="shared" si="30"/>
        <v>42084.208333333328</v>
      </c>
      <c r="O480">
        <v>1426914000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">
      <c r="A481">
        <v>479</v>
      </c>
      <c r="B481" t="s">
        <v>1005</v>
      </c>
      <c r="C481" s="2" t="s">
        <v>1006</v>
      </c>
      <c r="D481" s="3">
        <v>2400</v>
      </c>
      <c r="E481" s="3">
        <v>12310</v>
      </c>
      <c r="F481" s="5">
        <f t="shared" si="28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 s="7">
        <f t="shared" si="29"/>
        <v>42945.208333333328</v>
      </c>
      <c r="M481">
        <v>1501304400</v>
      </c>
      <c r="N481" s="7">
        <f t="shared" si="30"/>
        <v>42947.208333333328</v>
      </c>
      <c r="O481">
        <v>1501477200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">
      <c r="A482">
        <v>480</v>
      </c>
      <c r="B482" t="s">
        <v>1007</v>
      </c>
      <c r="C482" s="2" t="s">
        <v>1008</v>
      </c>
      <c r="D482" s="3">
        <v>8600</v>
      </c>
      <c r="E482" s="3">
        <v>8656</v>
      </c>
      <c r="F482" s="5">
        <f t="shared" si="28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 s="7">
        <f t="shared" si="29"/>
        <v>40248.25</v>
      </c>
      <c r="M482">
        <v>1268287200</v>
      </c>
      <c r="N482" s="7">
        <f t="shared" si="30"/>
        <v>40257.208333333336</v>
      </c>
      <c r="O482">
        <v>1269061200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2">
      <c r="A483">
        <v>481</v>
      </c>
      <c r="B483" t="s">
        <v>1009</v>
      </c>
      <c r="C483" s="2" t="s">
        <v>1010</v>
      </c>
      <c r="D483" s="3">
        <v>196600</v>
      </c>
      <c r="E483" s="3">
        <v>159931</v>
      </c>
      <c r="F483" s="5">
        <f t="shared" si="28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 s="7">
        <f t="shared" si="29"/>
        <v>41913.208333333336</v>
      </c>
      <c r="M483">
        <v>1412139600</v>
      </c>
      <c r="N483" s="7">
        <f t="shared" si="30"/>
        <v>41955.25</v>
      </c>
      <c r="O483">
        <v>1415772000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x14ac:dyDescent="0.2">
      <c r="A484">
        <v>482</v>
      </c>
      <c r="B484" t="s">
        <v>1011</v>
      </c>
      <c r="C484" s="2" t="s">
        <v>1012</v>
      </c>
      <c r="D484" s="3">
        <v>4200</v>
      </c>
      <c r="E484" s="3">
        <v>689</v>
      </c>
      <c r="F484" s="5">
        <f t="shared" si="28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 s="7">
        <f t="shared" si="29"/>
        <v>40963.25</v>
      </c>
      <c r="M484">
        <v>1330063200</v>
      </c>
      <c r="N484" s="7">
        <f t="shared" si="30"/>
        <v>40974.25</v>
      </c>
      <c r="O484">
        <v>1331013600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">
      <c r="A485">
        <v>483</v>
      </c>
      <c r="B485" t="s">
        <v>1013</v>
      </c>
      <c r="C485" s="2" t="s">
        <v>1014</v>
      </c>
      <c r="D485" s="3">
        <v>91400</v>
      </c>
      <c r="E485" s="3">
        <v>48236</v>
      </c>
      <c r="F485" s="5">
        <f t="shared" si="28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 s="7">
        <f t="shared" si="29"/>
        <v>43811.25</v>
      </c>
      <c r="M485">
        <v>1576130400</v>
      </c>
      <c r="N485" s="7">
        <f t="shared" si="30"/>
        <v>43818.25</v>
      </c>
      <c r="O485">
        <v>1576735200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">
      <c r="A486">
        <v>484</v>
      </c>
      <c r="B486" t="s">
        <v>1015</v>
      </c>
      <c r="C486" s="2" t="s">
        <v>1016</v>
      </c>
      <c r="D486" s="3">
        <v>29600</v>
      </c>
      <c r="E486" s="3">
        <v>77021</v>
      </c>
      <c r="F486" s="5">
        <f t="shared" si="28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 s="7">
        <f t="shared" si="29"/>
        <v>41855.208333333336</v>
      </c>
      <c r="M486">
        <v>1407128400</v>
      </c>
      <c r="N486" s="7">
        <f t="shared" si="30"/>
        <v>41904.208333333336</v>
      </c>
      <c r="O486">
        <v>1411362000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x14ac:dyDescent="0.2">
      <c r="A487">
        <v>485</v>
      </c>
      <c r="B487" t="s">
        <v>1017</v>
      </c>
      <c r="C487" s="2" t="s">
        <v>1018</v>
      </c>
      <c r="D487" s="3">
        <v>90600</v>
      </c>
      <c r="E487" s="3">
        <v>27844</v>
      </c>
      <c r="F487" s="5">
        <f t="shared" si="28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 s="7">
        <f t="shared" si="29"/>
        <v>43626.208333333328</v>
      </c>
      <c r="M487">
        <v>1560142800</v>
      </c>
      <c r="N487" s="7">
        <f t="shared" si="30"/>
        <v>43667.208333333328</v>
      </c>
      <c r="O487">
        <v>1563685200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x14ac:dyDescent="0.2">
      <c r="A488">
        <v>486</v>
      </c>
      <c r="B488" t="s">
        <v>1019</v>
      </c>
      <c r="C488" s="2" t="s">
        <v>1020</v>
      </c>
      <c r="D488" s="3">
        <v>5200</v>
      </c>
      <c r="E488" s="3">
        <v>702</v>
      </c>
      <c r="F488" s="5">
        <f t="shared" si="28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 s="7">
        <f t="shared" si="29"/>
        <v>43168.25</v>
      </c>
      <c r="M488">
        <v>1520575200</v>
      </c>
      <c r="N488" s="7">
        <f t="shared" si="30"/>
        <v>43183.208333333328</v>
      </c>
      <c r="O488">
        <v>1521867600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">
      <c r="A489">
        <v>487</v>
      </c>
      <c r="B489" t="s">
        <v>1021</v>
      </c>
      <c r="C489" s="2" t="s">
        <v>1022</v>
      </c>
      <c r="D489" s="3">
        <v>110300</v>
      </c>
      <c r="E489" s="3">
        <v>197024</v>
      </c>
      <c r="F489" s="5">
        <f t="shared" si="28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 s="7">
        <f t="shared" si="29"/>
        <v>42845.208333333328</v>
      </c>
      <c r="M489">
        <v>1492664400</v>
      </c>
      <c r="N489" s="7">
        <f t="shared" si="30"/>
        <v>42878.208333333328</v>
      </c>
      <c r="O489">
        <v>1495515600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">
      <c r="A490">
        <v>488</v>
      </c>
      <c r="B490" t="s">
        <v>1023</v>
      </c>
      <c r="C490" s="2" t="s">
        <v>1024</v>
      </c>
      <c r="D490" s="3">
        <v>5300</v>
      </c>
      <c r="E490" s="3">
        <v>11663</v>
      </c>
      <c r="F490" s="5">
        <f t="shared" si="28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 s="7">
        <f t="shared" si="29"/>
        <v>42403.25</v>
      </c>
      <c r="M490">
        <v>1454479200</v>
      </c>
      <c r="N490" s="7">
        <f t="shared" si="30"/>
        <v>42420.25</v>
      </c>
      <c r="O490">
        <v>1455948000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">
      <c r="A491">
        <v>489</v>
      </c>
      <c r="B491" t="s">
        <v>1025</v>
      </c>
      <c r="C491" s="2" t="s">
        <v>1026</v>
      </c>
      <c r="D491" s="3">
        <v>9200</v>
      </c>
      <c r="E491" s="3">
        <v>9339</v>
      </c>
      <c r="F491" s="5">
        <f t="shared" si="28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 s="7">
        <f t="shared" si="29"/>
        <v>40406.208333333336</v>
      </c>
      <c r="M491">
        <v>1281934800</v>
      </c>
      <c r="N491" s="7">
        <f t="shared" si="30"/>
        <v>40411.208333333336</v>
      </c>
      <c r="O491">
        <v>1282366800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">
      <c r="A492">
        <v>490</v>
      </c>
      <c r="B492" t="s">
        <v>1027</v>
      </c>
      <c r="C492" s="2" t="s">
        <v>1028</v>
      </c>
      <c r="D492" s="3">
        <v>2400</v>
      </c>
      <c r="E492" s="3">
        <v>4596</v>
      </c>
      <c r="F492" s="5">
        <f t="shared" si="28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 s="7">
        <f t="shared" si="29"/>
        <v>43786.25</v>
      </c>
      <c r="M492">
        <v>1573970400</v>
      </c>
      <c r="N492" s="7">
        <f t="shared" si="30"/>
        <v>43793.25</v>
      </c>
      <c r="O492">
        <v>1574575200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x14ac:dyDescent="0.2">
      <c r="A493">
        <v>491</v>
      </c>
      <c r="B493" t="s">
        <v>1030</v>
      </c>
      <c r="C493" s="2" t="s">
        <v>1031</v>
      </c>
      <c r="D493" s="3">
        <v>56800</v>
      </c>
      <c r="E493" s="3">
        <v>173437</v>
      </c>
      <c r="F493" s="5">
        <f t="shared" si="28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 s="7">
        <f t="shared" si="29"/>
        <v>41456.208333333336</v>
      </c>
      <c r="M493">
        <v>1372654800</v>
      </c>
      <c r="N493" s="7">
        <f t="shared" si="30"/>
        <v>41482.208333333336</v>
      </c>
      <c r="O493">
        <v>1374901200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">
      <c r="A494">
        <v>492</v>
      </c>
      <c r="B494" t="s">
        <v>1032</v>
      </c>
      <c r="C494" s="2" t="s">
        <v>1033</v>
      </c>
      <c r="D494" s="3">
        <v>191000</v>
      </c>
      <c r="E494" s="3">
        <v>45831</v>
      </c>
      <c r="F494" s="5">
        <f t="shared" si="28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 s="7">
        <f t="shared" si="29"/>
        <v>40336.208333333336</v>
      </c>
      <c r="M494">
        <v>1275886800</v>
      </c>
      <c r="N494" s="7">
        <f t="shared" si="30"/>
        <v>40371.208333333336</v>
      </c>
      <c r="O494">
        <v>1278910800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">
      <c r="A495">
        <v>493</v>
      </c>
      <c r="B495" t="s">
        <v>1034</v>
      </c>
      <c r="C495" s="2" t="s">
        <v>1035</v>
      </c>
      <c r="D495" s="3">
        <v>900</v>
      </c>
      <c r="E495" s="3">
        <v>6514</v>
      </c>
      <c r="F495" s="5">
        <f t="shared" si="28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 s="7">
        <f t="shared" si="29"/>
        <v>43645.208333333328</v>
      </c>
      <c r="M495">
        <v>1561784400</v>
      </c>
      <c r="N495" s="7">
        <f t="shared" si="30"/>
        <v>43658.208333333328</v>
      </c>
      <c r="O495">
        <v>1562907600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">
      <c r="A496">
        <v>494</v>
      </c>
      <c r="B496" t="s">
        <v>1036</v>
      </c>
      <c r="C496" s="2" t="s">
        <v>1037</v>
      </c>
      <c r="D496" s="3">
        <v>2500</v>
      </c>
      <c r="E496" s="3">
        <v>13684</v>
      </c>
      <c r="F496" s="5">
        <f t="shared" si="28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 s="7">
        <f t="shared" si="29"/>
        <v>40990.208333333336</v>
      </c>
      <c r="M496">
        <v>1332392400</v>
      </c>
      <c r="N496" s="7">
        <f t="shared" si="30"/>
        <v>40991.208333333336</v>
      </c>
      <c r="O496">
        <v>1332478800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">
      <c r="A497">
        <v>495</v>
      </c>
      <c r="B497" t="s">
        <v>1038</v>
      </c>
      <c r="C497" s="2" t="s">
        <v>1039</v>
      </c>
      <c r="D497" s="3">
        <v>3200</v>
      </c>
      <c r="E497" s="3">
        <v>13264</v>
      </c>
      <c r="F497" s="5">
        <f t="shared" si="28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 s="7">
        <f t="shared" si="29"/>
        <v>41800.208333333336</v>
      </c>
      <c r="M497">
        <v>1402376400</v>
      </c>
      <c r="N497" s="7">
        <f t="shared" si="30"/>
        <v>41804.208333333336</v>
      </c>
      <c r="O497">
        <v>1402722000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">
      <c r="A498">
        <v>496</v>
      </c>
      <c r="B498" t="s">
        <v>1040</v>
      </c>
      <c r="C498" s="2" t="s">
        <v>1041</v>
      </c>
      <c r="D498" s="3">
        <v>183800</v>
      </c>
      <c r="E498" s="3">
        <v>1667</v>
      </c>
      <c r="F498" s="5">
        <f t="shared" si="28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 s="7">
        <f t="shared" si="29"/>
        <v>42876.208333333328</v>
      </c>
      <c r="M498">
        <v>1495342800</v>
      </c>
      <c r="N498" s="7">
        <f t="shared" si="30"/>
        <v>42893.208333333328</v>
      </c>
      <c r="O498">
        <v>1496811600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">
      <c r="A499">
        <v>497</v>
      </c>
      <c r="B499" t="s">
        <v>1042</v>
      </c>
      <c r="C499" s="2" t="s">
        <v>1043</v>
      </c>
      <c r="D499" s="3">
        <v>9800</v>
      </c>
      <c r="E499" s="3">
        <v>3349</v>
      </c>
      <c r="F499" s="5">
        <f t="shared" si="28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 s="7">
        <f t="shared" si="29"/>
        <v>42724.25</v>
      </c>
      <c r="M499">
        <v>1482213600</v>
      </c>
      <c r="N499" s="7">
        <f t="shared" si="30"/>
        <v>42724.25</v>
      </c>
      <c r="O499">
        <v>1482213600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">
      <c r="A500">
        <v>498</v>
      </c>
      <c r="B500" t="s">
        <v>1044</v>
      </c>
      <c r="C500" s="2" t="s">
        <v>1045</v>
      </c>
      <c r="D500" s="3">
        <v>193400</v>
      </c>
      <c r="E500" s="3">
        <v>46317</v>
      </c>
      <c r="F500" s="5">
        <f t="shared" si="28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 s="7">
        <f t="shared" si="29"/>
        <v>42005.25</v>
      </c>
      <c r="M500">
        <v>1420092000</v>
      </c>
      <c r="N500" s="7">
        <f t="shared" si="30"/>
        <v>42007.25</v>
      </c>
      <c r="O500">
        <v>1420264800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x14ac:dyDescent="0.2">
      <c r="A501">
        <v>499</v>
      </c>
      <c r="B501" t="s">
        <v>1046</v>
      </c>
      <c r="C501" s="2" t="s">
        <v>1047</v>
      </c>
      <c r="D501" s="3">
        <v>163800</v>
      </c>
      <c r="E501" s="3">
        <v>78743</v>
      </c>
      <c r="F501" s="5">
        <f t="shared" si="28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 s="7">
        <f t="shared" si="29"/>
        <v>42444.208333333328</v>
      </c>
      <c r="M501">
        <v>1458018000</v>
      </c>
      <c r="N501" s="7">
        <f t="shared" si="30"/>
        <v>42449.208333333328</v>
      </c>
      <c r="O501">
        <v>1458450000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">
      <c r="A502">
        <v>500</v>
      </c>
      <c r="B502" t="s">
        <v>1048</v>
      </c>
      <c r="C502" s="2" t="s">
        <v>1049</v>
      </c>
      <c r="D502" s="3">
        <v>100</v>
      </c>
      <c r="E502" s="3">
        <v>0</v>
      </c>
      <c r="F502" s="5">
        <f t="shared" si="28"/>
        <v>0</v>
      </c>
      <c r="G502" t="s">
        <v>14</v>
      </c>
      <c r="H502">
        <v>0</v>
      </c>
      <c r="I502" s="4" t="e">
        <f t="shared" si="31"/>
        <v>#DIV/0!</v>
      </c>
      <c r="J502" t="s">
        <v>21</v>
      </c>
      <c r="K502" t="s">
        <v>22</v>
      </c>
      <c r="L502" s="7">
        <f t="shared" si="29"/>
        <v>41395.208333333336</v>
      </c>
      <c r="M502">
        <v>1367384400</v>
      </c>
      <c r="N502" s="7">
        <f t="shared" si="30"/>
        <v>41423.208333333336</v>
      </c>
      <c r="O502">
        <v>1369803600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">
      <c r="A503">
        <v>501</v>
      </c>
      <c r="B503" t="s">
        <v>1050</v>
      </c>
      <c r="C503" s="2" t="s">
        <v>1051</v>
      </c>
      <c r="D503" s="3">
        <v>153600</v>
      </c>
      <c r="E503" s="3">
        <v>107743</v>
      </c>
      <c r="F503" s="5">
        <f t="shared" si="28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 s="7">
        <f t="shared" si="29"/>
        <v>41345.208333333336</v>
      </c>
      <c r="M503">
        <v>1363064400</v>
      </c>
      <c r="N503" s="7">
        <f t="shared" si="30"/>
        <v>41347.208333333336</v>
      </c>
      <c r="O503">
        <v>1363237200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">
      <c r="A504">
        <v>502</v>
      </c>
      <c r="B504" t="s">
        <v>477</v>
      </c>
      <c r="C504" s="2" t="s">
        <v>1052</v>
      </c>
      <c r="D504" s="3">
        <v>1300</v>
      </c>
      <c r="E504" s="3">
        <v>6889</v>
      </c>
      <c r="F504" s="5">
        <f t="shared" si="28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 s="7">
        <f t="shared" si="29"/>
        <v>41117.208333333336</v>
      </c>
      <c r="M504">
        <v>1343365200</v>
      </c>
      <c r="N504" s="7">
        <f t="shared" si="30"/>
        <v>41146.208333333336</v>
      </c>
      <c r="O504">
        <v>1345870800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x14ac:dyDescent="0.2">
      <c r="A505">
        <v>503</v>
      </c>
      <c r="B505" t="s">
        <v>1053</v>
      </c>
      <c r="C505" s="2" t="s">
        <v>1054</v>
      </c>
      <c r="D505" s="3">
        <v>25500</v>
      </c>
      <c r="E505" s="3">
        <v>45983</v>
      </c>
      <c r="F505" s="5">
        <f t="shared" si="28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 s="7">
        <f t="shared" si="29"/>
        <v>42186.208333333328</v>
      </c>
      <c r="M505">
        <v>1435726800</v>
      </c>
      <c r="N505" s="7">
        <f t="shared" si="30"/>
        <v>42206.208333333328</v>
      </c>
      <c r="O505">
        <v>1437454800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">
      <c r="A506">
        <v>504</v>
      </c>
      <c r="B506" t="s">
        <v>1055</v>
      </c>
      <c r="C506" s="2" t="s">
        <v>1056</v>
      </c>
      <c r="D506" s="3">
        <v>7500</v>
      </c>
      <c r="E506" s="3">
        <v>6924</v>
      </c>
      <c r="F506" s="5">
        <f t="shared" si="28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 s="7">
        <f t="shared" si="29"/>
        <v>42142.208333333328</v>
      </c>
      <c r="M506">
        <v>1431925200</v>
      </c>
      <c r="N506" s="7">
        <f t="shared" si="30"/>
        <v>42143.208333333328</v>
      </c>
      <c r="O506">
        <v>1432011600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">
      <c r="A507">
        <v>505</v>
      </c>
      <c r="B507" t="s">
        <v>1057</v>
      </c>
      <c r="C507" s="2" t="s">
        <v>1058</v>
      </c>
      <c r="D507" s="3">
        <v>89900</v>
      </c>
      <c r="E507" s="3">
        <v>12497</v>
      </c>
      <c r="F507" s="5">
        <f t="shared" si="28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 s="7">
        <f t="shared" si="29"/>
        <v>41341.25</v>
      </c>
      <c r="M507">
        <v>1362722400</v>
      </c>
      <c r="N507" s="7">
        <f t="shared" si="30"/>
        <v>41383.208333333336</v>
      </c>
      <c r="O507">
        <v>1366347600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">
      <c r="A508">
        <v>506</v>
      </c>
      <c r="B508" t="s">
        <v>1059</v>
      </c>
      <c r="C508" s="2" t="s">
        <v>1060</v>
      </c>
      <c r="D508" s="3">
        <v>18000</v>
      </c>
      <c r="E508" s="3">
        <v>166874</v>
      </c>
      <c r="F508" s="5">
        <f t="shared" si="28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 s="7">
        <f t="shared" si="29"/>
        <v>43062.25</v>
      </c>
      <c r="M508">
        <v>1511416800</v>
      </c>
      <c r="N508" s="7">
        <f t="shared" si="30"/>
        <v>43079.25</v>
      </c>
      <c r="O508">
        <v>1512885600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x14ac:dyDescent="0.2">
      <c r="A509">
        <v>507</v>
      </c>
      <c r="B509" t="s">
        <v>1061</v>
      </c>
      <c r="C509" s="2" t="s">
        <v>1062</v>
      </c>
      <c r="D509" s="3">
        <v>2100</v>
      </c>
      <c r="E509" s="3">
        <v>837</v>
      </c>
      <c r="F509" s="5">
        <f t="shared" si="28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 s="7">
        <f t="shared" si="29"/>
        <v>41373.208333333336</v>
      </c>
      <c r="M509">
        <v>1365483600</v>
      </c>
      <c r="N509" s="7">
        <f t="shared" si="30"/>
        <v>41422.208333333336</v>
      </c>
      <c r="O509">
        <v>1369717200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">
      <c r="A510">
        <v>508</v>
      </c>
      <c r="B510" t="s">
        <v>1063</v>
      </c>
      <c r="C510" s="2" t="s">
        <v>1064</v>
      </c>
      <c r="D510" s="3">
        <v>172700</v>
      </c>
      <c r="E510" s="3">
        <v>193820</v>
      </c>
      <c r="F510" s="5">
        <f t="shared" si="28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 s="7">
        <f t="shared" si="29"/>
        <v>43310.208333333328</v>
      </c>
      <c r="M510">
        <v>1532840400</v>
      </c>
      <c r="N510" s="7">
        <f t="shared" si="30"/>
        <v>43331.208333333328</v>
      </c>
      <c r="O510">
        <v>1534654800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">
      <c r="A511">
        <v>509</v>
      </c>
      <c r="B511" t="s">
        <v>398</v>
      </c>
      <c r="C511" s="2" t="s">
        <v>1065</v>
      </c>
      <c r="D511" s="3">
        <v>168500</v>
      </c>
      <c r="E511" s="3">
        <v>119510</v>
      </c>
      <c r="F511" s="5">
        <f t="shared" si="28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 s="7">
        <f t="shared" si="29"/>
        <v>41034.208333333336</v>
      </c>
      <c r="M511">
        <v>1336194000</v>
      </c>
      <c r="N511" s="7">
        <f t="shared" si="30"/>
        <v>41044.208333333336</v>
      </c>
      <c r="O511">
        <v>1337058000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">
      <c r="A512">
        <v>510</v>
      </c>
      <c r="B512" t="s">
        <v>1066</v>
      </c>
      <c r="C512" s="2" t="s">
        <v>1067</v>
      </c>
      <c r="D512" s="3">
        <v>7800</v>
      </c>
      <c r="E512" s="3">
        <v>9289</v>
      </c>
      <c r="F512" s="5">
        <f t="shared" si="28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 s="7">
        <f t="shared" si="29"/>
        <v>43251.208333333328</v>
      </c>
      <c r="M512">
        <v>1527742800</v>
      </c>
      <c r="N512" s="7">
        <f t="shared" si="30"/>
        <v>43275.208333333328</v>
      </c>
      <c r="O512">
        <v>1529816400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">
      <c r="A513">
        <v>511</v>
      </c>
      <c r="B513" t="s">
        <v>1068</v>
      </c>
      <c r="C513" s="2" t="s">
        <v>1069</v>
      </c>
      <c r="D513" s="3">
        <v>147800</v>
      </c>
      <c r="E513" s="3">
        <v>35498</v>
      </c>
      <c r="F513" s="5">
        <f t="shared" si="28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 s="7">
        <f t="shared" si="29"/>
        <v>43671.208333333328</v>
      </c>
      <c r="M513">
        <v>1564030800</v>
      </c>
      <c r="N513" s="7">
        <f t="shared" si="30"/>
        <v>43681.208333333328</v>
      </c>
      <c r="O513">
        <v>1564894800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">
      <c r="A514">
        <v>512</v>
      </c>
      <c r="B514" t="s">
        <v>1070</v>
      </c>
      <c r="C514" s="2" t="s">
        <v>1071</v>
      </c>
      <c r="D514" s="3">
        <v>9100</v>
      </c>
      <c r="E514" s="3">
        <v>12678</v>
      </c>
      <c r="F514" s="5">
        <f t="shared" si="28"/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 s="7">
        <f t="shared" si="29"/>
        <v>41825.208333333336</v>
      </c>
      <c r="M514">
        <v>1404536400</v>
      </c>
      <c r="N514" s="7">
        <f t="shared" si="30"/>
        <v>41826.208333333336</v>
      </c>
      <c r="O514">
        <v>1404622800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">
      <c r="A515">
        <v>513</v>
      </c>
      <c r="B515" t="s">
        <v>1072</v>
      </c>
      <c r="C515" s="2" t="s">
        <v>1073</v>
      </c>
      <c r="D515" s="3">
        <v>8300</v>
      </c>
      <c r="E515" s="3">
        <v>3260</v>
      </c>
      <c r="F515" s="5">
        <f t="shared" ref="F515:F578" si="32">E515/D515*100</f>
        <v>39.277108433734945</v>
      </c>
      <c r="G515" t="s">
        <v>74</v>
      </c>
      <c r="H515">
        <v>35</v>
      </c>
      <c r="I515" s="4">
        <f t="shared" si="31"/>
        <v>93.142857142857139</v>
      </c>
      <c r="J515" t="s">
        <v>21</v>
      </c>
      <c r="K515" t="s">
        <v>22</v>
      </c>
      <c r="L515" s="7">
        <f t="shared" ref="L515:L578" si="33">(((M515/60)/60)/24)+DATE(1970,1,1)</f>
        <v>40430.208333333336</v>
      </c>
      <c r="M515">
        <v>1284008400</v>
      </c>
      <c r="N515" s="7">
        <f t="shared" ref="N515:N578" si="34">(((O515/60)/60)/24)+DATE(1970,1,1)</f>
        <v>40432.208333333336</v>
      </c>
      <c r="O515">
        <v>1284181200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">
      <c r="A516">
        <v>514</v>
      </c>
      <c r="B516" t="s">
        <v>1074</v>
      </c>
      <c r="C516" s="2" t="s">
        <v>1075</v>
      </c>
      <c r="D516" s="3">
        <v>138700</v>
      </c>
      <c r="E516" s="3">
        <v>31123</v>
      </c>
      <c r="F516" s="5">
        <f t="shared" si="32"/>
        <v>22.439077144917089</v>
      </c>
      <c r="G516" t="s">
        <v>74</v>
      </c>
      <c r="H516">
        <v>528</v>
      </c>
      <c r="I516" s="4">
        <f t="shared" si="31"/>
        <v>58.945075757575758</v>
      </c>
      <c r="J516" t="s">
        <v>98</v>
      </c>
      <c r="K516" t="s">
        <v>99</v>
      </c>
      <c r="L516" s="7">
        <f t="shared" si="33"/>
        <v>41614.25</v>
      </c>
      <c r="M516">
        <v>1386309600</v>
      </c>
      <c r="N516" s="7">
        <f t="shared" si="34"/>
        <v>41619.25</v>
      </c>
      <c r="O516">
        <v>1386741600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">
      <c r="A517">
        <v>515</v>
      </c>
      <c r="B517" t="s">
        <v>1076</v>
      </c>
      <c r="C517" s="2" t="s">
        <v>1077</v>
      </c>
      <c r="D517" s="3">
        <v>8600</v>
      </c>
      <c r="E517" s="3">
        <v>4797</v>
      </c>
      <c r="F517" s="5">
        <f t="shared" si="32"/>
        <v>55.779069767441861</v>
      </c>
      <c r="G517" t="s">
        <v>14</v>
      </c>
      <c r="H517">
        <v>133</v>
      </c>
      <c r="I517" s="4">
        <f t="shared" ref="I517:I580" si="35">E517/H517</f>
        <v>36.067669172932334</v>
      </c>
      <c r="J517" t="s">
        <v>15</v>
      </c>
      <c r="K517" t="s">
        <v>16</v>
      </c>
      <c r="L517" s="7">
        <f t="shared" si="33"/>
        <v>40900.25</v>
      </c>
      <c r="M517">
        <v>1324620000</v>
      </c>
      <c r="N517" s="7">
        <f t="shared" si="34"/>
        <v>40902.25</v>
      </c>
      <c r="O517">
        <v>1324792800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">
      <c r="A518">
        <v>516</v>
      </c>
      <c r="B518" t="s">
        <v>1078</v>
      </c>
      <c r="C518" s="2" t="s">
        <v>1079</v>
      </c>
      <c r="D518" s="3">
        <v>125400</v>
      </c>
      <c r="E518" s="3">
        <v>53324</v>
      </c>
      <c r="F518" s="5">
        <f t="shared" si="32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 s="7">
        <f t="shared" si="33"/>
        <v>40396.208333333336</v>
      </c>
      <c r="M518">
        <v>1281070800</v>
      </c>
      <c r="N518" s="7">
        <f t="shared" si="34"/>
        <v>40434.208333333336</v>
      </c>
      <c r="O518">
        <v>1284354000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">
      <c r="A519">
        <v>517</v>
      </c>
      <c r="B519" t="s">
        <v>1080</v>
      </c>
      <c r="C519" s="2" t="s">
        <v>1081</v>
      </c>
      <c r="D519" s="3">
        <v>5900</v>
      </c>
      <c r="E519" s="3">
        <v>6608</v>
      </c>
      <c r="F519" s="5">
        <f t="shared" si="32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 s="7">
        <f t="shared" si="33"/>
        <v>42860.208333333328</v>
      </c>
      <c r="M519">
        <v>1493960400</v>
      </c>
      <c r="N519" s="7">
        <f t="shared" si="34"/>
        <v>42865.208333333328</v>
      </c>
      <c r="O519">
        <v>1494392400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x14ac:dyDescent="0.2">
      <c r="A520">
        <v>518</v>
      </c>
      <c r="B520" t="s">
        <v>1082</v>
      </c>
      <c r="C520" s="2" t="s">
        <v>1083</v>
      </c>
      <c r="D520" s="3">
        <v>8800</v>
      </c>
      <c r="E520" s="3">
        <v>622</v>
      </c>
      <c r="F520" s="5">
        <f t="shared" si="32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 s="7">
        <f t="shared" si="33"/>
        <v>43154.25</v>
      </c>
      <c r="M520">
        <v>1519365600</v>
      </c>
      <c r="N520" s="7">
        <f t="shared" si="34"/>
        <v>43156.25</v>
      </c>
      <c r="O520">
        <v>1519538400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">
      <c r="A521">
        <v>519</v>
      </c>
      <c r="B521" t="s">
        <v>1084</v>
      </c>
      <c r="C521" s="2" t="s">
        <v>1085</v>
      </c>
      <c r="D521" s="3">
        <v>177700</v>
      </c>
      <c r="E521" s="3">
        <v>180802</v>
      </c>
      <c r="F521" s="5">
        <f t="shared" si="32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 s="7">
        <f t="shared" si="33"/>
        <v>42012.25</v>
      </c>
      <c r="M521">
        <v>1420696800</v>
      </c>
      <c r="N521" s="7">
        <f t="shared" si="34"/>
        <v>42026.25</v>
      </c>
      <c r="O521">
        <v>1421906400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">
      <c r="A522">
        <v>520</v>
      </c>
      <c r="B522" t="s">
        <v>1086</v>
      </c>
      <c r="C522" s="2" t="s">
        <v>1087</v>
      </c>
      <c r="D522" s="3">
        <v>800</v>
      </c>
      <c r="E522" s="3">
        <v>3406</v>
      </c>
      <c r="F522" s="5">
        <f t="shared" si="32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 s="7">
        <f t="shared" si="33"/>
        <v>43574.208333333328</v>
      </c>
      <c r="M522">
        <v>1555650000</v>
      </c>
      <c r="N522" s="7">
        <f t="shared" si="34"/>
        <v>43577.208333333328</v>
      </c>
      <c r="O522">
        <v>1555909200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">
      <c r="A523">
        <v>521</v>
      </c>
      <c r="B523" t="s">
        <v>1088</v>
      </c>
      <c r="C523" s="2" t="s">
        <v>141</v>
      </c>
      <c r="D523" s="3">
        <v>7600</v>
      </c>
      <c r="E523" s="3">
        <v>11061</v>
      </c>
      <c r="F523" s="5">
        <f t="shared" si="32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 s="7">
        <f t="shared" si="33"/>
        <v>42605.208333333328</v>
      </c>
      <c r="M523">
        <v>1471928400</v>
      </c>
      <c r="N523" s="7">
        <f t="shared" si="34"/>
        <v>42611.208333333328</v>
      </c>
      <c r="O523">
        <v>1472446800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x14ac:dyDescent="0.2">
      <c r="A524">
        <v>522</v>
      </c>
      <c r="B524" t="s">
        <v>1089</v>
      </c>
      <c r="C524" s="2" t="s">
        <v>1090</v>
      </c>
      <c r="D524" s="3">
        <v>50500</v>
      </c>
      <c r="E524" s="3">
        <v>16389</v>
      </c>
      <c r="F524" s="5">
        <f t="shared" si="32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 s="7">
        <f t="shared" si="33"/>
        <v>41093.208333333336</v>
      </c>
      <c r="M524">
        <v>1341291600</v>
      </c>
      <c r="N524" s="7">
        <f t="shared" si="34"/>
        <v>41105.208333333336</v>
      </c>
      <c r="O524">
        <v>1342328400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">
      <c r="A525">
        <v>523</v>
      </c>
      <c r="B525" t="s">
        <v>1091</v>
      </c>
      <c r="C525" s="2" t="s">
        <v>1092</v>
      </c>
      <c r="D525" s="3">
        <v>900</v>
      </c>
      <c r="E525" s="3">
        <v>6303</v>
      </c>
      <c r="F525" s="5">
        <f t="shared" si="32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 s="7">
        <f t="shared" si="33"/>
        <v>40241.25</v>
      </c>
      <c r="M525">
        <v>1267682400</v>
      </c>
      <c r="N525" s="7">
        <f t="shared" si="34"/>
        <v>40246.25</v>
      </c>
      <c r="O525">
        <v>1268114400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">
      <c r="A526">
        <v>524</v>
      </c>
      <c r="B526" t="s">
        <v>1093</v>
      </c>
      <c r="C526" s="2" t="s">
        <v>1094</v>
      </c>
      <c r="D526" s="3">
        <v>96700</v>
      </c>
      <c r="E526" s="3">
        <v>81136</v>
      </c>
      <c r="F526" s="5">
        <f t="shared" si="32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 s="7">
        <f t="shared" si="33"/>
        <v>40294.208333333336</v>
      </c>
      <c r="M526">
        <v>1272258000</v>
      </c>
      <c r="N526" s="7">
        <f t="shared" si="34"/>
        <v>40307.208333333336</v>
      </c>
      <c r="O526">
        <v>1273381200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">
      <c r="A527">
        <v>525</v>
      </c>
      <c r="B527" t="s">
        <v>1095</v>
      </c>
      <c r="C527" s="2" t="s">
        <v>1096</v>
      </c>
      <c r="D527" s="3">
        <v>2100</v>
      </c>
      <c r="E527" s="3">
        <v>1768</v>
      </c>
      <c r="F527" s="5">
        <f t="shared" si="32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 s="7">
        <f t="shared" si="33"/>
        <v>40505.25</v>
      </c>
      <c r="M527">
        <v>1290492000</v>
      </c>
      <c r="N527" s="7">
        <f t="shared" si="34"/>
        <v>40509.25</v>
      </c>
      <c r="O527">
        <v>1290837600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x14ac:dyDescent="0.2">
      <c r="A528">
        <v>526</v>
      </c>
      <c r="B528" t="s">
        <v>1097</v>
      </c>
      <c r="C528" s="2" t="s">
        <v>1098</v>
      </c>
      <c r="D528" s="3">
        <v>8300</v>
      </c>
      <c r="E528" s="3">
        <v>12944</v>
      </c>
      <c r="F528" s="5">
        <f t="shared" si="32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 s="7">
        <f t="shared" si="33"/>
        <v>42364.25</v>
      </c>
      <c r="M528">
        <v>1451109600</v>
      </c>
      <c r="N528" s="7">
        <f t="shared" si="34"/>
        <v>42401.25</v>
      </c>
      <c r="O528">
        <v>1454306400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">
      <c r="A529">
        <v>527</v>
      </c>
      <c r="B529" t="s">
        <v>1099</v>
      </c>
      <c r="C529" s="2" t="s">
        <v>1100</v>
      </c>
      <c r="D529" s="3">
        <v>189200</v>
      </c>
      <c r="E529" s="3">
        <v>188480</v>
      </c>
      <c r="F529" s="5">
        <f t="shared" si="32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 s="7">
        <f t="shared" si="33"/>
        <v>42405.25</v>
      </c>
      <c r="M529">
        <v>1454652000</v>
      </c>
      <c r="N529" s="7">
        <f t="shared" si="34"/>
        <v>42441.25</v>
      </c>
      <c r="O529">
        <v>1457762400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">
      <c r="A530">
        <v>528</v>
      </c>
      <c r="B530" t="s">
        <v>1101</v>
      </c>
      <c r="C530" s="2" t="s">
        <v>1102</v>
      </c>
      <c r="D530" s="3">
        <v>9000</v>
      </c>
      <c r="E530" s="3">
        <v>7227</v>
      </c>
      <c r="F530" s="5">
        <f t="shared" si="32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 s="7">
        <f t="shared" si="33"/>
        <v>41601.25</v>
      </c>
      <c r="M530">
        <v>1385186400</v>
      </c>
      <c r="N530" s="7">
        <f t="shared" si="34"/>
        <v>41646.25</v>
      </c>
      <c r="O530">
        <v>1389074400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">
      <c r="A531">
        <v>529</v>
      </c>
      <c r="B531" t="s">
        <v>1103</v>
      </c>
      <c r="C531" s="2" t="s">
        <v>1104</v>
      </c>
      <c r="D531" s="3">
        <v>5100</v>
      </c>
      <c r="E531" s="3">
        <v>574</v>
      </c>
      <c r="F531" s="5">
        <f t="shared" si="32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 s="7">
        <f t="shared" si="33"/>
        <v>41769.208333333336</v>
      </c>
      <c r="M531">
        <v>1399698000</v>
      </c>
      <c r="N531" s="7">
        <f t="shared" si="34"/>
        <v>41797.208333333336</v>
      </c>
      <c r="O531">
        <v>1402117200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">
      <c r="A532">
        <v>530</v>
      </c>
      <c r="B532" t="s">
        <v>1105</v>
      </c>
      <c r="C532" s="2" t="s">
        <v>1106</v>
      </c>
      <c r="D532" s="3">
        <v>105000</v>
      </c>
      <c r="E532" s="3">
        <v>96328</v>
      </c>
      <c r="F532" s="5">
        <f t="shared" si="32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 s="7">
        <f t="shared" si="33"/>
        <v>40421.208333333336</v>
      </c>
      <c r="M532">
        <v>1283230800</v>
      </c>
      <c r="N532" s="7">
        <f t="shared" si="34"/>
        <v>40435.208333333336</v>
      </c>
      <c r="O532">
        <v>1284440400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x14ac:dyDescent="0.2">
      <c r="A533">
        <v>531</v>
      </c>
      <c r="B533" t="s">
        <v>1107</v>
      </c>
      <c r="C533" s="2" t="s">
        <v>1108</v>
      </c>
      <c r="D533" s="3">
        <v>186700</v>
      </c>
      <c r="E533" s="3">
        <v>178338</v>
      </c>
      <c r="F533" s="5">
        <f t="shared" si="32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 s="7">
        <f t="shared" si="33"/>
        <v>41589.25</v>
      </c>
      <c r="M533">
        <v>1384149600</v>
      </c>
      <c r="N533" s="7">
        <f t="shared" si="34"/>
        <v>41645.25</v>
      </c>
      <c r="O533">
        <v>1388988000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">
      <c r="A534">
        <v>532</v>
      </c>
      <c r="B534" t="s">
        <v>1109</v>
      </c>
      <c r="C534" s="2" t="s">
        <v>1110</v>
      </c>
      <c r="D534" s="3">
        <v>1600</v>
      </c>
      <c r="E534" s="3">
        <v>8046</v>
      </c>
      <c r="F534" s="5">
        <f t="shared" si="32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 s="7">
        <f t="shared" si="33"/>
        <v>43125.25</v>
      </c>
      <c r="M534">
        <v>1516860000</v>
      </c>
      <c r="N534" s="7">
        <f t="shared" si="34"/>
        <v>43126.25</v>
      </c>
      <c r="O534">
        <v>1516946400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">
      <c r="A535">
        <v>533</v>
      </c>
      <c r="B535" t="s">
        <v>1111</v>
      </c>
      <c r="C535" s="2" t="s">
        <v>1112</v>
      </c>
      <c r="D535" s="3">
        <v>115600</v>
      </c>
      <c r="E535" s="3">
        <v>184086</v>
      </c>
      <c r="F535" s="5">
        <f t="shared" si="32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 s="7">
        <f t="shared" si="33"/>
        <v>41479.208333333336</v>
      </c>
      <c r="M535">
        <v>1374642000</v>
      </c>
      <c r="N535" s="7">
        <f t="shared" si="34"/>
        <v>41515.208333333336</v>
      </c>
      <c r="O535">
        <v>1377752400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">
      <c r="A536">
        <v>534</v>
      </c>
      <c r="B536" t="s">
        <v>1113</v>
      </c>
      <c r="C536" s="2" t="s">
        <v>1114</v>
      </c>
      <c r="D536" s="3">
        <v>89100</v>
      </c>
      <c r="E536" s="3">
        <v>13385</v>
      </c>
      <c r="F536" s="5">
        <f t="shared" si="32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 s="7">
        <f t="shared" si="33"/>
        <v>43329.208333333328</v>
      </c>
      <c r="M536">
        <v>1534482000</v>
      </c>
      <c r="N536" s="7">
        <f t="shared" si="34"/>
        <v>43330.208333333328</v>
      </c>
      <c r="O536">
        <v>1534568400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">
      <c r="A537">
        <v>535</v>
      </c>
      <c r="B537" t="s">
        <v>1115</v>
      </c>
      <c r="C537" s="2" t="s">
        <v>1116</v>
      </c>
      <c r="D537" s="3">
        <v>2600</v>
      </c>
      <c r="E537" s="3">
        <v>12533</v>
      </c>
      <c r="F537" s="5">
        <f t="shared" si="32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 s="7">
        <f t="shared" si="33"/>
        <v>43259.208333333328</v>
      </c>
      <c r="M537">
        <v>1528434000</v>
      </c>
      <c r="N537" s="7">
        <f t="shared" si="34"/>
        <v>43261.208333333328</v>
      </c>
      <c r="O537">
        <v>1528606800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">
      <c r="A538">
        <v>536</v>
      </c>
      <c r="B538" t="s">
        <v>1117</v>
      </c>
      <c r="C538" s="2" t="s">
        <v>1118</v>
      </c>
      <c r="D538" s="3">
        <v>9800</v>
      </c>
      <c r="E538" s="3">
        <v>14697</v>
      </c>
      <c r="F538" s="5">
        <f t="shared" si="32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 s="7">
        <f t="shared" si="33"/>
        <v>40414.208333333336</v>
      </c>
      <c r="M538">
        <v>1282626000</v>
      </c>
      <c r="N538" s="7">
        <f t="shared" si="34"/>
        <v>40440.208333333336</v>
      </c>
      <c r="O538">
        <v>1284872400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">
      <c r="A539">
        <v>537</v>
      </c>
      <c r="B539" t="s">
        <v>1119</v>
      </c>
      <c r="C539" s="2" t="s">
        <v>1120</v>
      </c>
      <c r="D539" s="3">
        <v>84400</v>
      </c>
      <c r="E539" s="3">
        <v>98935</v>
      </c>
      <c r="F539" s="5">
        <f t="shared" si="32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 s="7">
        <f t="shared" si="33"/>
        <v>43342.208333333328</v>
      </c>
      <c r="M539">
        <v>1535605200</v>
      </c>
      <c r="N539" s="7">
        <f t="shared" si="34"/>
        <v>43365.208333333328</v>
      </c>
      <c r="O539">
        <v>1537592400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">
      <c r="A540">
        <v>538</v>
      </c>
      <c r="B540" t="s">
        <v>1121</v>
      </c>
      <c r="C540" s="2" t="s">
        <v>1122</v>
      </c>
      <c r="D540" s="3">
        <v>151300</v>
      </c>
      <c r="E540" s="3">
        <v>57034</v>
      </c>
      <c r="F540" s="5">
        <f t="shared" si="32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 s="7">
        <f t="shared" si="33"/>
        <v>41539.208333333336</v>
      </c>
      <c r="M540">
        <v>1379826000</v>
      </c>
      <c r="N540" s="7">
        <f t="shared" si="34"/>
        <v>41555.208333333336</v>
      </c>
      <c r="O540">
        <v>1381208400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">
      <c r="A541">
        <v>539</v>
      </c>
      <c r="B541" t="s">
        <v>1123</v>
      </c>
      <c r="C541" s="2" t="s">
        <v>1124</v>
      </c>
      <c r="D541" s="3">
        <v>9800</v>
      </c>
      <c r="E541" s="3">
        <v>7120</v>
      </c>
      <c r="F541" s="5">
        <f t="shared" si="32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 s="7">
        <f t="shared" si="33"/>
        <v>43647.208333333328</v>
      </c>
      <c r="M541">
        <v>1561957200</v>
      </c>
      <c r="N541" s="7">
        <f t="shared" si="34"/>
        <v>43653.208333333328</v>
      </c>
      <c r="O541">
        <v>1562475600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">
      <c r="A542">
        <v>540</v>
      </c>
      <c r="B542" t="s">
        <v>1125</v>
      </c>
      <c r="C542" s="2" t="s">
        <v>1126</v>
      </c>
      <c r="D542" s="3">
        <v>5300</v>
      </c>
      <c r="E542" s="3">
        <v>14097</v>
      </c>
      <c r="F542" s="5">
        <f t="shared" si="32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 s="7">
        <f t="shared" si="33"/>
        <v>43225.208333333328</v>
      </c>
      <c r="M542">
        <v>1525496400</v>
      </c>
      <c r="N542" s="7">
        <f t="shared" si="34"/>
        <v>43247.208333333328</v>
      </c>
      <c r="O542">
        <v>1527397200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">
      <c r="A543">
        <v>541</v>
      </c>
      <c r="B543" t="s">
        <v>1127</v>
      </c>
      <c r="C543" s="2" t="s">
        <v>1128</v>
      </c>
      <c r="D543" s="3">
        <v>178000</v>
      </c>
      <c r="E543" s="3">
        <v>43086</v>
      </c>
      <c r="F543" s="5">
        <f t="shared" si="32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 s="7">
        <f t="shared" si="33"/>
        <v>42165.208333333328</v>
      </c>
      <c r="M543">
        <v>1433912400</v>
      </c>
      <c r="N543" s="7">
        <f t="shared" si="34"/>
        <v>42191.208333333328</v>
      </c>
      <c r="O543">
        <v>1436158800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">
      <c r="A544">
        <v>542</v>
      </c>
      <c r="B544" t="s">
        <v>1129</v>
      </c>
      <c r="C544" s="2" t="s">
        <v>1130</v>
      </c>
      <c r="D544" s="3">
        <v>77000</v>
      </c>
      <c r="E544" s="3">
        <v>1930</v>
      </c>
      <c r="F544" s="5">
        <f t="shared" si="32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 s="7">
        <f t="shared" si="33"/>
        <v>42391.25</v>
      </c>
      <c r="M544">
        <v>1453442400</v>
      </c>
      <c r="N544" s="7">
        <f t="shared" si="34"/>
        <v>42421.25</v>
      </c>
      <c r="O544">
        <v>1456034400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">
      <c r="A545">
        <v>543</v>
      </c>
      <c r="B545" t="s">
        <v>1131</v>
      </c>
      <c r="C545" s="2" t="s">
        <v>1132</v>
      </c>
      <c r="D545" s="3">
        <v>84900</v>
      </c>
      <c r="E545" s="3">
        <v>13864</v>
      </c>
      <c r="F545" s="5">
        <f t="shared" si="32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 s="7">
        <f t="shared" si="33"/>
        <v>41528.208333333336</v>
      </c>
      <c r="M545">
        <v>1378875600</v>
      </c>
      <c r="N545" s="7">
        <f t="shared" si="34"/>
        <v>41543.208333333336</v>
      </c>
      <c r="O545">
        <v>1380171600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x14ac:dyDescent="0.2">
      <c r="A546">
        <v>544</v>
      </c>
      <c r="B546" t="s">
        <v>1133</v>
      </c>
      <c r="C546" s="2" t="s">
        <v>1134</v>
      </c>
      <c r="D546" s="3">
        <v>2800</v>
      </c>
      <c r="E546" s="3">
        <v>7742</v>
      </c>
      <c r="F546" s="5">
        <f t="shared" si="32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 s="7">
        <f t="shared" si="33"/>
        <v>42377.25</v>
      </c>
      <c r="M546">
        <v>1452232800</v>
      </c>
      <c r="N546" s="7">
        <f t="shared" si="34"/>
        <v>42390.25</v>
      </c>
      <c r="O546">
        <v>1453356000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">
      <c r="A547">
        <v>545</v>
      </c>
      <c r="B547" t="s">
        <v>1135</v>
      </c>
      <c r="C547" s="2" t="s">
        <v>1136</v>
      </c>
      <c r="D547" s="3">
        <v>184800</v>
      </c>
      <c r="E547" s="3">
        <v>164109</v>
      </c>
      <c r="F547" s="5">
        <f t="shared" si="32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 s="7">
        <f t="shared" si="33"/>
        <v>43824.25</v>
      </c>
      <c r="M547">
        <v>1577253600</v>
      </c>
      <c r="N547" s="7">
        <f t="shared" si="34"/>
        <v>43844.25</v>
      </c>
      <c r="O547">
        <v>1578981600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">
      <c r="A548">
        <v>546</v>
      </c>
      <c r="B548" t="s">
        <v>1137</v>
      </c>
      <c r="C548" s="2" t="s">
        <v>1138</v>
      </c>
      <c r="D548" s="3">
        <v>4200</v>
      </c>
      <c r="E548" s="3">
        <v>6870</v>
      </c>
      <c r="F548" s="5">
        <f t="shared" si="32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 s="7">
        <f t="shared" si="33"/>
        <v>43360.208333333328</v>
      </c>
      <c r="M548">
        <v>1537160400</v>
      </c>
      <c r="N548" s="7">
        <f t="shared" si="34"/>
        <v>43363.208333333328</v>
      </c>
      <c r="O548">
        <v>1537419600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">
      <c r="A549">
        <v>547</v>
      </c>
      <c r="B549" t="s">
        <v>1139</v>
      </c>
      <c r="C549" s="2" t="s">
        <v>1140</v>
      </c>
      <c r="D549" s="3">
        <v>1300</v>
      </c>
      <c r="E549" s="3">
        <v>12597</v>
      </c>
      <c r="F549" s="5">
        <f t="shared" si="32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 s="7">
        <f t="shared" si="33"/>
        <v>42029.25</v>
      </c>
      <c r="M549">
        <v>1422165600</v>
      </c>
      <c r="N549" s="7">
        <f t="shared" si="34"/>
        <v>42041.25</v>
      </c>
      <c r="O549">
        <v>1423202400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">
      <c r="A550">
        <v>548</v>
      </c>
      <c r="B550" t="s">
        <v>1141</v>
      </c>
      <c r="C550" s="2" t="s">
        <v>1142</v>
      </c>
      <c r="D550" s="3">
        <v>66100</v>
      </c>
      <c r="E550" s="3">
        <v>179074</v>
      </c>
      <c r="F550" s="5">
        <f t="shared" si="32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 s="7">
        <f t="shared" si="33"/>
        <v>42461.208333333328</v>
      </c>
      <c r="M550">
        <v>1459486800</v>
      </c>
      <c r="N550" s="7">
        <f t="shared" si="34"/>
        <v>42474.208333333328</v>
      </c>
      <c r="O550">
        <v>1460610000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x14ac:dyDescent="0.2">
      <c r="A551">
        <v>549</v>
      </c>
      <c r="B551" t="s">
        <v>1143</v>
      </c>
      <c r="C551" s="2" t="s">
        <v>1144</v>
      </c>
      <c r="D551" s="3">
        <v>29500</v>
      </c>
      <c r="E551" s="3">
        <v>83843</v>
      </c>
      <c r="F551" s="5">
        <f t="shared" si="32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 s="7">
        <f t="shared" si="33"/>
        <v>41422.208333333336</v>
      </c>
      <c r="M551">
        <v>1369717200</v>
      </c>
      <c r="N551" s="7">
        <f t="shared" si="34"/>
        <v>41431.208333333336</v>
      </c>
      <c r="O551">
        <v>1370494800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x14ac:dyDescent="0.2">
      <c r="A552">
        <v>550</v>
      </c>
      <c r="B552" t="s">
        <v>1145</v>
      </c>
      <c r="C552" s="2" t="s">
        <v>1146</v>
      </c>
      <c r="D552" s="3">
        <v>100</v>
      </c>
      <c r="E552" s="3">
        <v>4</v>
      </c>
      <c r="F552" s="5">
        <f t="shared" si="32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 s="7">
        <f t="shared" si="33"/>
        <v>40968.25</v>
      </c>
      <c r="M552">
        <v>1330495200</v>
      </c>
      <c r="N552" s="7">
        <f t="shared" si="34"/>
        <v>40989.208333333336</v>
      </c>
      <c r="O552">
        <v>1332306000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">
      <c r="A553">
        <v>551</v>
      </c>
      <c r="B553" t="s">
        <v>1147</v>
      </c>
      <c r="C553" s="2" t="s">
        <v>1148</v>
      </c>
      <c r="D553" s="3">
        <v>180100</v>
      </c>
      <c r="E553" s="3">
        <v>105598</v>
      </c>
      <c r="F553" s="5">
        <f t="shared" si="32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 s="7">
        <f t="shared" si="33"/>
        <v>41993.25</v>
      </c>
      <c r="M553">
        <v>1419055200</v>
      </c>
      <c r="N553" s="7">
        <f t="shared" si="34"/>
        <v>42033.25</v>
      </c>
      <c r="O553">
        <v>1422511200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">
      <c r="A554">
        <v>552</v>
      </c>
      <c r="B554" t="s">
        <v>1149</v>
      </c>
      <c r="C554" s="2" t="s">
        <v>1150</v>
      </c>
      <c r="D554" s="3">
        <v>9000</v>
      </c>
      <c r="E554" s="3">
        <v>8866</v>
      </c>
      <c r="F554" s="5">
        <f t="shared" si="32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 s="7">
        <f t="shared" si="33"/>
        <v>42700.25</v>
      </c>
      <c r="M554">
        <v>1480140000</v>
      </c>
      <c r="N554" s="7">
        <f t="shared" si="34"/>
        <v>42702.25</v>
      </c>
      <c r="O554">
        <v>1480312800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x14ac:dyDescent="0.2">
      <c r="A555">
        <v>553</v>
      </c>
      <c r="B555" t="s">
        <v>1151</v>
      </c>
      <c r="C555" s="2" t="s">
        <v>1152</v>
      </c>
      <c r="D555" s="3">
        <v>170600</v>
      </c>
      <c r="E555" s="3">
        <v>75022</v>
      </c>
      <c r="F555" s="5">
        <f t="shared" si="32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 s="7">
        <f t="shared" si="33"/>
        <v>40545.25</v>
      </c>
      <c r="M555">
        <v>1293948000</v>
      </c>
      <c r="N555" s="7">
        <f t="shared" si="34"/>
        <v>40546.25</v>
      </c>
      <c r="O555">
        <v>1294034400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x14ac:dyDescent="0.2">
      <c r="A556">
        <v>554</v>
      </c>
      <c r="B556" t="s">
        <v>1153</v>
      </c>
      <c r="C556" s="2" t="s">
        <v>1154</v>
      </c>
      <c r="D556" s="3">
        <v>9500</v>
      </c>
      <c r="E556" s="3">
        <v>14408</v>
      </c>
      <c r="F556" s="5">
        <f t="shared" si="32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 s="7">
        <f t="shared" si="33"/>
        <v>42723.25</v>
      </c>
      <c r="M556">
        <v>1482127200</v>
      </c>
      <c r="N556" s="7">
        <f t="shared" si="34"/>
        <v>42729.25</v>
      </c>
      <c r="O556">
        <v>1482645600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">
      <c r="A557">
        <v>555</v>
      </c>
      <c r="B557" t="s">
        <v>1155</v>
      </c>
      <c r="C557" s="2" t="s">
        <v>1156</v>
      </c>
      <c r="D557" s="3">
        <v>6300</v>
      </c>
      <c r="E557" s="3">
        <v>14089</v>
      </c>
      <c r="F557" s="5">
        <f t="shared" si="32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 s="7">
        <f t="shared" si="33"/>
        <v>41731.208333333336</v>
      </c>
      <c r="M557">
        <v>1396414800</v>
      </c>
      <c r="N557" s="7">
        <f t="shared" si="34"/>
        <v>41762.208333333336</v>
      </c>
      <c r="O557">
        <v>1399093200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">
      <c r="A558">
        <v>556</v>
      </c>
      <c r="B558" t="s">
        <v>442</v>
      </c>
      <c r="C558" s="2" t="s">
        <v>1157</v>
      </c>
      <c r="D558" s="3">
        <v>5200</v>
      </c>
      <c r="E558" s="3">
        <v>12467</v>
      </c>
      <c r="F558" s="5">
        <f t="shared" si="32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 s="7">
        <f t="shared" si="33"/>
        <v>40792.208333333336</v>
      </c>
      <c r="M558">
        <v>1315285200</v>
      </c>
      <c r="N558" s="7">
        <f t="shared" si="34"/>
        <v>40799.208333333336</v>
      </c>
      <c r="O558">
        <v>1315890000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">
      <c r="A559">
        <v>557</v>
      </c>
      <c r="B559" t="s">
        <v>1158</v>
      </c>
      <c r="C559" s="2" t="s">
        <v>1159</v>
      </c>
      <c r="D559" s="3">
        <v>6000</v>
      </c>
      <c r="E559" s="3">
        <v>11960</v>
      </c>
      <c r="F559" s="5">
        <f t="shared" si="32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 s="7">
        <f t="shared" si="33"/>
        <v>42279.208333333328</v>
      </c>
      <c r="M559">
        <v>1443762000</v>
      </c>
      <c r="N559" s="7">
        <f t="shared" si="34"/>
        <v>42282.208333333328</v>
      </c>
      <c r="O559">
        <v>1444021200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">
      <c r="A560">
        <v>558</v>
      </c>
      <c r="B560" t="s">
        <v>1160</v>
      </c>
      <c r="C560" s="2" t="s">
        <v>1161</v>
      </c>
      <c r="D560" s="3">
        <v>5800</v>
      </c>
      <c r="E560" s="3">
        <v>7966</v>
      </c>
      <c r="F560" s="5">
        <f t="shared" si="32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 s="7">
        <f t="shared" si="33"/>
        <v>42424.25</v>
      </c>
      <c r="M560">
        <v>1456293600</v>
      </c>
      <c r="N560" s="7">
        <f t="shared" si="34"/>
        <v>42467.208333333328</v>
      </c>
      <c r="O560">
        <v>1460005200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">
      <c r="A561">
        <v>559</v>
      </c>
      <c r="B561" t="s">
        <v>1162</v>
      </c>
      <c r="C561" s="2" t="s">
        <v>1163</v>
      </c>
      <c r="D561" s="3">
        <v>105300</v>
      </c>
      <c r="E561" s="3">
        <v>106321</v>
      </c>
      <c r="F561" s="5">
        <f t="shared" si="32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 s="7">
        <f t="shared" si="33"/>
        <v>42584.208333333328</v>
      </c>
      <c r="M561">
        <v>1470114000</v>
      </c>
      <c r="N561" s="7">
        <f t="shared" si="34"/>
        <v>42591.208333333328</v>
      </c>
      <c r="O561">
        <v>1470718800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">
      <c r="A562">
        <v>560</v>
      </c>
      <c r="B562" t="s">
        <v>1164</v>
      </c>
      <c r="C562" s="2" t="s">
        <v>1165</v>
      </c>
      <c r="D562" s="3">
        <v>20000</v>
      </c>
      <c r="E562" s="3">
        <v>158832</v>
      </c>
      <c r="F562" s="5">
        <f t="shared" si="32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 s="7">
        <f t="shared" si="33"/>
        <v>40865.25</v>
      </c>
      <c r="M562">
        <v>1321596000</v>
      </c>
      <c r="N562" s="7">
        <f t="shared" si="34"/>
        <v>40905.25</v>
      </c>
      <c r="O562">
        <v>1325052000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">
      <c r="A563">
        <v>561</v>
      </c>
      <c r="B563" t="s">
        <v>1166</v>
      </c>
      <c r="C563" s="2" t="s">
        <v>1167</v>
      </c>
      <c r="D563" s="3">
        <v>3000</v>
      </c>
      <c r="E563" s="3">
        <v>11091</v>
      </c>
      <c r="F563" s="5">
        <f t="shared" si="32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 s="7">
        <f t="shared" si="33"/>
        <v>40833.208333333336</v>
      </c>
      <c r="M563">
        <v>1318827600</v>
      </c>
      <c r="N563" s="7">
        <f t="shared" si="34"/>
        <v>40835.208333333336</v>
      </c>
      <c r="O563">
        <v>1319000400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x14ac:dyDescent="0.2">
      <c r="A564">
        <v>562</v>
      </c>
      <c r="B564" t="s">
        <v>1168</v>
      </c>
      <c r="C564" s="2" t="s">
        <v>1169</v>
      </c>
      <c r="D564" s="3">
        <v>9900</v>
      </c>
      <c r="E564" s="3">
        <v>1269</v>
      </c>
      <c r="F564" s="5">
        <f t="shared" si="32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 s="7">
        <f t="shared" si="33"/>
        <v>43536.208333333328</v>
      </c>
      <c r="M564">
        <v>1552366800</v>
      </c>
      <c r="N564" s="7">
        <f t="shared" si="34"/>
        <v>43538.208333333328</v>
      </c>
      <c r="O564">
        <v>1552539600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">
      <c r="A565">
        <v>563</v>
      </c>
      <c r="B565" t="s">
        <v>1170</v>
      </c>
      <c r="C565" s="2" t="s">
        <v>1171</v>
      </c>
      <c r="D565" s="3">
        <v>3700</v>
      </c>
      <c r="E565" s="3">
        <v>5107</v>
      </c>
      <c r="F565" s="5">
        <f t="shared" si="32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 s="7">
        <f t="shared" si="33"/>
        <v>43417.25</v>
      </c>
      <c r="M565">
        <v>1542088800</v>
      </c>
      <c r="N565" s="7">
        <f t="shared" si="34"/>
        <v>43437.25</v>
      </c>
      <c r="O565">
        <v>1543816800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">
      <c r="A566">
        <v>564</v>
      </c>
      <c r="B566" t="s">
        <v>1172</v>
      </c>
      <c r="C566" s="2" t="s">
        <v>1173</v>
      </c>
      <c r="D566" s="3">
        <v>168700</v>
      </c>
      <c r="E566" s="3">
        <v>141393</v>
      </c>
      <c r="F566" s="5">
        <f t="shared" si="32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 s="7">
        <f t="shared" si="33"/>
        <v>42078.208333333328</v>
      </c>
      <c r="M566">
        <v>1426395600</v>
      </c>
      <c r="N566" s="7">
        <f t="shared" si="34"/>
        <v>42086.208333333328</v>
      </c>
      <c r="O566">
        <v>1427086800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">
      <c r="A567">
        <v>565</v>
      </c>
      <c r="B567" t="s">
        <v>1174</v>
      </c>
      <c r="C567" s="2" t="s">
        <v>1175</v>
      </c>
      <c r="D567" s="3">
        <v>94900</v>
      </c>
      <c r="E567" s="3">
        <v>194166</v>
      </c>
      <c r="F567" s="5">
        <f t="shared" si="32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 s="7">
        <f t="shared" si="33"/>
        <v>40862.25</v>
      </c>
      <c r="M567">
        <v>1321336800</v>
      </c>
      <c r="N567" s="7">
        <f t="shared" si="34"/>
        <v>40882.25</v>
      </c>
      <c r="O567">
        <v>1323064800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">
      <c r="A568">
        <v>566</v>
      </c>
      <c r="B568" t="s">
        <v>1176</v>
      </c>
      <c r="C568" s="2" t="s">
        <v>1177</v>
      </c>
      <c r="D568" s="3">
        <v>9300</v>
      </c>
      <c r="E568" s="3">
        <v>4124</v>
      </c>
      <c r="F568" s="5">
        <f t="shared" si="32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 s="7">
        <f t="shared" si="33"/>
        <v>42424.25</v>
      </c>
      <c r="M568">
        <v>1456293600</v>
      </c>
      <c r="N568" s="7">
        <f t="shared" si="34"/>
        <v>42447.208333333328</v>
      </c>
      <c r="O568">
        <v>1458277200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x14ac:dyDescent="0.2">
      <c r="A569">
        <v>567</v>
      </c>
      <c r="B569" t="s">
        <v>1178</v>
      </c>
      <c r="C569" s="2" t="s">
        <v>1179</v>
      </c>
      <c r="D569" s="3">
        <v>6800</v>
      </c>
      <c r="E569" s="3">
        <v>14865</v>
      </c>
      <c r="F569" s="5">
        <f t="shared" si="32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 s="7">
        <f t="shared" si="33"/>
        <v>41830.208333333336</v>
      </c>
      <c r="M569">
        <v>1404968400</v>
      </c>
      <c r="N569" s="7">
        <f t="shared" si="34"/>
        <v>41832.208333333336</v>
      </c>
      <c r="O569">
        <v>1405141200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">
      <c r="A570">
        <v>568</v>
      </c>
      <c r="B570" t="s">
        <v>1180</v>
      </c>
      <c r="C570" s="2" t="s">
        <v>1181</v>
      </c>
      <c r="D570" s="3">
        <v>72400</v>
      </c>
      <c r="E570" s="3">
        <v>134688</v>
      </c>
      <c r="F570" s="5">
        <f t="shared" si="32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 s="7">
        <f t="shared" si="33"/>
        <v>40374.208333333336</v>
      </c>
      <c r="M570">
        <v>1279170000</v>
      </c>
      <c r="N570" s="7">
        <f t="shared" si="34"/>
        <v>40419.208333333336</v>
      </c>
      <c r="O570">
        <v>1283058000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">
      <c r="A571">
        <v>569</v>
      </c>
      <c r="B571" t="s">
        <v>1182</v>
      </c>
      <c r="C571" s="2" t="s">
        <v>1183</v>
      </c>
      <c r="D571" s="3">
        <v>20100</v>
      </c>
      <c r="E571" s="3">
        <v>47705</v>
      </c>
      <c r="F571" s="5">
        <f t="shared" si="32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 s="7">
        <f t="shared" si="33"/>
        <v>40554.25</v>
      </c>
      <c r="M571">
        <v>1294725600</v>
      </c>
      <c r="N571" s="7">
        <f t="shared" si="34"/>
        <v>40566.25</v>
      </c>
      <c r="O571">
        <v>1295762400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">
      <c r="A572">
        <v>570</v>
      </c>
      <c r="B572" t="s">
        <v>1184</v>
      </c>
      <c r="C572" s="2" t="s">
        <v>1185</v>
      </c>
      <c r="D572" s="3">
        <v>31200</v>
      </c>
      <c r="E572" s="3">
        <v>95364</v>
      </c>
      <c r="F572" s="5">
        <f t="shared" si="32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 s="7">
        <f t="shared" si="33"/>
        <v>41993.25</v>
      </c>
      <c r="M572">
        <v>1419055200</v>
      </c>
      <c r="N572" s="7">
        <f t="shared" si="34"/>
        <v>41999.25</v>
      </c>
      <c r="O572">
        <v>1419573600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">
      <c r="A573">
        <v>571</v>
      </c>
      <c r="B573" t="s">
        <v>1186</v>
      </c>
      <c r="C573" s="2" t="s">
        <v>1187</v>
      </c>
      <c r="D573" s="3">
        <v>3500</v>
      </c>
      <c r="E573" s="3">
        <v>3295</v>
      </c>
      <c r="F573" s="5">
        <f t="shared" si="32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 s="7">
        <f t="shared" si="33"/>
        <v>42174.208333333328</v>
      </c>
      <c r="M573">
        <v>1434690000</v>
      </c>
      <c r="N573" s="7">
        <f t="shared" si="34"/>
        <v>42221.208333333328</v>
      </c>
      <c r="O573">
        <v>1438750800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">
      <c r="A574">
        <v>572</v>
      </c>
      <c r="B574" t="s">
        <v>1188</v>
      </c>
      <c r="C574" s="2" t="s">
        <v>1189</v>
      </c>
      <c r="D574" s="3">
        <v>9000</v>
      </c>
      <c r="E574" s="3">
        <v>4896</v>
      </c>
      <c r="F574" s="5">
        <f t="shared" si="32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 s="7">
        <f t="shared" si="33"/>
        <v>42275.208333333328</v>
      </c>
      <c r="M574">
        <v>1443416400</v>
      </c>
      <c r="N574" s="7">
        <f t="shared" si="34"/>
        <v>42291.208333333328</v>
      </c>
      <c r="O574">
        <v>1444798800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">
      <c r="A575">
        <v>573</v>
      </c>
      <c r="B575" t="s">
        <v>1190</v>
      </c>
      <c r="C575" s="2" t="s">
        <v>1191</v>
      </c>
      <c r="D575" s="3">
        <v>6700</v>
      </c>
      <c r="E575" s="3">
        <v>7496</v>
      </c>
      <c r="F575" s="5">
        <f t="shared" si="32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 s="7">
        <f t="shared" si="33"/>
        <v>41761.208333333336</v>
      </c>
      <c r="M575">
        <v>1399006800</v>
      </c>
      <c r="N575" s="7">
        <f t="shared" si="34"/>
        <v>41763.208333333336</v>
      </c>
      <c r="O575">
        <v>1399179600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">
      <c r="A576">
        <v>574</v>
      </c>
      <c r="B576" t="s">
        <v>1192</v>
      </c>
      <c r="C576" s="2" t="s">
        <v>1193</v>
      </c>
      <c r="D576" s="3">
        <v>2700</v>
      </c>
      <c r="E576" s="3">
        <v>9967</v>
      </c>
      <c r="F576" s="5">
        <f t="shared" si="32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 s="7">
        <f t="shared" si="33"/>
        <v>43806.25</v>
      </c>
      <c r="M576">
        <v>1575698400</v>
      </c>
      <c r="N576" s="7">
        <f t="shared" si="34"/>
        <v>43816.25</v>
      </c>
      <c r="O576">
        <v>1576562400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">
      <c r="A577">
        <v>575</v>
      </c>
      <c r="B577" t="s">
        <v>1194</v>
      </c>
      <c r="C577" s="2" t="s">
        <v>1195</v>
      </c>
      <c r="D577" s="3">
        <v>83300</v>
      </c>
      <c r="E577" s="3">
        <v>52421</v>
      </c>
      <c r="F577" s="5">
        <f t="shared" si="32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 s="7">
        <f t="shared" si="33"/>
        <v>41779.208333333336</v>
      </c>
      <c r="M577">
        <v>1400562000</v>
      </c>
      <c r="N577" s="7">
        <f t="shared" si="34"/>
        <v>41782.208333333336</v>
      </c>
      <c r="O577">
        <v>1400821200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x14ac:dyDescent="0.2">
      <c r="A578">
        <v>576</v>
      </c>
      <c r="B578" t="s">
        <v>1196</v>
      </c>
      <c r="C578" s="2" t="s">
        <v>1197</v>
      </c>
      <c r="D578" s="3">
        <v>9700</v>
      </c>
      <c r="E578" s="3">
        <v>6298</v>
      </c>
      <c r="F578" s="5">
        <f t="shared" si="32"/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 s="7">
        <f t="shared" si="33"/>
        <v>43040.208333333328</v>
      </c>
      <c r="M578">
        <v>1509512400</v>
      </c>
      <c r="N578" s="7">
        <f t="shared" si="34"/>
        <v>43057.25</v>
      </c>
      <c r="O578">
        <v>1510984800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">
      <c r="A579">
        <v>577</v>
      </c>
      <c r="B579" t="s">
        <v>1198</v>
      </c>
      <c r="C579" s="2" t="s">
        <v>1199</v>
      </c>
      <c r="D579" s="3">
        <v>8200</v>
      </c>
      <c r="E579" s="3">
        <v>1546</v>
      </c>
      <c r="F579" s="5">
        <f t="shared" ref="F579:F642" si="36">E579/D579*100</f>
        <v>18.853658536585368</v>
      </c>
      <c r="G579" t="s">
        <v>74</v>
      </c>
      <c r="H579">
        <v>37</v>
      </c>
      <c r="I579" s="4">
        <f t="shared" si="35"/>
        <v>41.783783783783782</v>
      </c>
      <c r="J579" t="s">
        <v>21</v>
      </c>
      <c r="K579" t="s">
        <v>22</v>
      </c>
      <c r="L579" s="7">
        <f t="shared" ref="L579:L642" si="37">(((M579/60)/60)/24)+DATE(1970,1,1)</f>
        <v>40613.25</v>
      </c>
      <c r="M579">
        <v>1299823200</v>
      </c>
      <c r="N579" s="7">
        <f t="shared" ref="N579:N642" si="38">(((O579/60)/60)/24)+DATE(1970,1,1)</f>
        <v>40639.208333333336</v>
      </c>
      <c r="O579">
        <v>1302066000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">
      <c r="A580">
        <v>578</v>
      </c>
      <c r="B580" t="s">
        <v>1200</v>
      </c>
      <c r="C580" s="2" t="s">
        <v>1201</v>
      </c>
      <c r="D580" s="3">
        <v>96500</v>
      </c>
      <c r="E580" s="3">
        <v>16168</v>
      </c>
      <c r="F580" s="5">
        <f t="shared" si="36"/>
        <v>16.754404145077721</v>
      </c>
      <c r="G580" t="s">
        <v>14</v>
      </c>
      <c r="H580">
        <v>245</v>
      </c>
      <c r="I580" s="4">
        <f t="shared" si="35"/>
        <v>65.991836734693877</v>
      </c>
      <c r="J580" t="s">
        <v>21</v>
      </c>
      <c r="K580" t="s">
        <v>22</v>
      </c>
      <c r="L580" s="7">
        <f t="shared" si="37"/>
        <v>40878.25</v>
      </c>
      <c r="M580">
        <v>1322719200</v>
      </c>
      <c r="N580" s="7">
        <f t="shared" si="38"/>
        <v>40881.25</v>
      </c>
      <c r="O580">
        <v>1322978400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">
      <c r="A581">
        <v>579</v>
      </c>
      <c r="B581" t="s">
        <v>1202</v>
      </c>
      <c r="C581" s="2" t="s">
        <v>1203</v>
      </c>
      <c r="D581" s="3">
        <v>6200</v>
      </c>
      <c r="E581" s="3">
        <v>6269</v>
      </c>
      <c r="F581" s="5">
        <f t="shared" si="36"/>
        <v>101.11290322580646</v>
      </c>
      <c r="G581" t="s">
        <v>20</v>
      </c>
      <c r="H581">
        <v>87</v>
      </c>
      <c r="I581" s="4">
        <f t="shared" ref="I581:I644" si="39">E581/H581</f>
        <v>72.05747126436782</v>
      </c>
      <c r="J581" t="s">
        <v>21</v>
      </c>
      <c r="K581" t="s">
        <v>22</v>
      </c>
      <c r="L581" s="7">
        <f t="shared" si="37"/>
        <v>40762.208333333336</v>
      </c>
      <c r="M581">
        <v>1312693200</v>
      </c>
      <c r="N581" s="7">
        <f t="shared" si="38"/>
        <v>40774.208333333336</v>
      </c>
      <c r="O581">
        <v>1313730000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">
      <c r="A582">
        <v>580</v>
      </c>
      <c r="B582" t="s">
        <v>556</v>
      </c>
      <c r="C582" s="2" t="s">
        <v>1204</v>
      </c>
      <c r="D582" s="3">
        <v>43800</v>
      </c>
      <c r="E582" s="3">
        <v>149578</v>
      </c>
      <c r="F582" s="5">
        <f t="shared" si="36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 s="7">
        <f t="shared" si="37"/>
        <v>41696.25</v>
      </c>
      <c r="M582">
        <v>1393394400</v>
      </c>
      <c r="N582" s="7">
        <f t="shared" si="38"/>
        <v>41704.25</v>
      </c>
      <c r="O582">
        <v>1394085600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">
      <c r="A583">
        <v>581</v>
      </c>
      <c r="B583" t="s">
        <v>1205</v>
      </c>
      <c r="C583" s="2" t="s">
        <v>1206</v>
      </c>
      <c r="D583" s="3">
        <v>6000</v>
      </c>
      <c r="E583" s="3">
        <v>3841</v>
      </c>
      <c r="F583" s="5">
        <f t="shared" si="36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 s="7">
        <f t="shared" si="37"/>
        <v>40662.208333333336</v>
      </c>
      <c r="M583">
        <v>1304053200</v>
      </c>
      <c r="N583" s="7">
        <f t="shared" si="38"/>
        <v>40677.208333333336</v>
      </c>
      <c r="O583">
        <v>1305349200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">
      <c r="A584">
        <v>582</v>
      </c>
      <c r="B584" t="s">
        <v>1207</v>
      </c>
      <c r="C584" s="2" t="s">
        <v>1208</v>
      </c>
      <c r="D584" s="3">
        <v>8700</v>
      </c>
      <c r="E584" s="3">
        <v>4531</v>
      </c>
      <c r="F584" s="5">
        <f t="shared" si="36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 s="7">
        <f t="shared" si="37"/>
        <v>42165.208333333328</v>
      </c>
      <c r="M584">
        <v>1433912400</v>
      </c>
      <c r="N584" s="7">
        <f t="shared" si="38"/>
        <v>42170.208333333328</v>
      </c>
      <c r="O584">
        <v>1434344400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x14ac:dyDescent="0.2">
      <c r="A585">
        <v>583</v>
      </c>
      <c r="B585" t="s">
        <v>1209</v>
      </c>
      <c r="C585" s="2" t="s">
        <v>1210</v>
      </c>
      <c r="D585" s="3">
        <v>18900</v>
      </c>
      <c r="E585" s="3">
        <v>60934</v>
      </c>
      <c r="F585" s="5">
        <f t="shared" si="36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 s="7">
        <f t="shared" si="37"/>
        <v>40959.25</v>
      </c>
      <c r="M585">
        <v>1329717600</v>
      </c>
      <c r="N585" s="7">
        <f t="shared" si="38"/>
        <v>40976.25</v>
      </c>
      <c r="O585">
        <v>1331186400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">
      <c r="A586">
        <v>584</v>
      </c>
      <c r="B586" t="s">
        <v>45</v>
      </c>
      <c r="C586" s="2" t="s">
        <v>1211</v>
      </c>
      <c r="D586" s="3">
        <v>86400</v>
      </c>
      <c r="E586" s="3">
        <v>103255</v>
      </c>
      <c r="F586" s="5">
        <f t="shared" si="36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 s="7">
        <f t="shared" si="37"/>
        <v>41024.208333333336</v>
      </c>
      <c r="M586">
        <v>1335330000</v>
      </c>
      <c r="N586" s="7">
        <f t="shared" si="38"/>
        <v>41038.208333333336</v>
      </c>
      <c r="O586">
        <v>1336539600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">
      <c r="A587">
        <v>585</v>
      </c>
      <c r="B587" t="s">
        <v>1212</v>
      </c>
      <c r="C587" s="2" t="s">
        <v>1213</v>
      </c>
      <c r="D587" s="3">
        <v>8900</v>
      </c>
      <c r="E587" s="3">
        <v>13065</v>
      </c>
      <c r="F587" s="5">
        <f t="shared" si="36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 s="7">
        <f t="shared" si="37"/>
        <v>40255.208333333336</v>
      </c>
      <c r="M587">
        <v>1268888400</v>
      </c>
      <c r="N587" s="7">
        <f t="shared" si="38"/>
        <v>40265.208333333336</v>
      </c>
      <c r="O587">
        <v>1269752400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">
      <c r="A588">
        <v>586</v>
      </c>
      <c r="B588" t="s">
        <v>1214</v>
      </c>
      <c r="C588" s="2" t="s">
        <v>1215</v>
      </c>
      <c r="D588" s="3">
        <v>700</v>
      </c>
      <c r="E588" s="3">
        <v>6654</v>
      </c>
      <c r="F588" s="5">
        <f t="shared" si="36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 s="7">
        <f t="shared" si="37"/>
        <v>40499.25</v>
      </c>
      <c r="M588">
        <v>1289973600</v>
      </c>
      <c r="N588" s="7">
        <f t="shared" si="38"/>
        <v>40518.25</v>
      </c>
      <c r="O588">
        <v>1291615200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">
      <c r="A589">
        <v>587</v>
      </c>
      <c r="B589" t="s">
        <v>1216</v>
      </c>
      <c r="C589" s="2" t="s">
        <v>1217</v>
      </c>
      <c r="D589" s="3">
        <v>9400</v>
      </c>
      <c r="E589" s="3">
        <v>6852</v>
      </c>
      <c r="F589" s="5">
        <f t="shared" si="36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 s="7">
        <f t="shared" si="37"/>
        <v>43484.25</v>
      </c>
      <c r="M589">
        <v>1547877600</v>
      </c>
      <c r="N589" s="7">
        <f t="shared" si="38"/>
        <v>43536.208333333328</v>
      </c>
      <c r="O589">
        <v>1552366800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">
      <c r="A590">
        <v>588</v>
      </c>
      <c r="B590" t="s">
        <v>1218</v>
      </c>
      <c r="C590" s="2" t="s">
        <v>1219</v>
      </c>
      <c r="D590" s="3">
        <v>157600</v>
      </c>
      <c r="E590" s="3">
        <v>124517</v>
      </c>
      <c r="F590" s="5">
        <f t="shared" si="36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 s="7">
        <f t="shared" si="37"/>
        <v>40262.208333333336</v>
      </c>
      <c r="M590">
        <v>1269493200</v>
      </c>
      <c r="N590" s="7">
        <f t="shared" si="38"/>
        <v>40293.208333333336</v>
      </c>
      <c r="O590">
        <v>1272171600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">
      <c r="A591">
        <v>589</v>
      </c>
      <c r="B591" t="s">
        <v>1220</v>
      </c>
      <c r="C591" s="2" t="s">
        <v>1221</v>
      </c>
      <c r="D591" s="3">
        <v>7900</v>
      </c>
      <c r="E591" s="3">
        <v>5113</v>
      </c>
      <c r="F591" s="5">
        <f t="shared" si="36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 s="7">
        <f t="shared" si="37"/>
        <v>42190.208333333328</v>
      </c>
      <c r="M591">
        <v>1436072400</v>
      </c>
      <c r="N591" s="7">
        <f t="shared" si="38"/>
        <v>42197.208333333328</v>
      </c>
      <c r="O591">
        <v>1436677200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x14ac:dyDescent="0.2">
      <c r="A592">
        <v>590</v>
      </c>
      <c r="B592" t="s">
        <v>1222</v>
      </c>
      <c r="C592" s="2" t="s">
        <v>1223</v>
      </c>
      <c r="D592" s="3">
        <v>7100</v>
      </c>
      <c r="E592" s="3">
        <v>5824</v>
      </c>
      <c r="F592" s="5">
        <f t="shared" si="36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 s="7">
        <f t="shared" si="37"/>
        <v>41994.25</v>
      </c>
      <c r="M592">
        <v>1419141600</v>
      </c>
      <c r="N592" s="7">
        <f t="shared" si="38"/>
        <v>42005.25</v>
      </c>
      <c r="O592">
        <v>1420092000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">
      <c r="A593">
        <v>591</v>
      </c>
      <c r="B593" t="s">
        <v>1224</v>
      </c>
      <c r="C593" s="2" t="s">
        <v>1225</v>
      </c>
      <c r="D593" s="3">
        <v>600</v>
      </c>
      <c r="E593" s="3">
        <v>6226</v>
      </c>
      <c r="F593" s="5">
        <f t="shared" si="36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 s="7">
        <f t="shared" si="37"/>
        <v>40373.208333333336</v>
      </c>
      <c r="M593">
        <v>1279083600</v>
      </c>
      <c r="N593" s="7">
        <f t="shared" si="38"/>
        <v>40383.208333333336</v>
      </c>
      <c r="O593">
        <v>1279947600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x14ac:dyDescent="0.2">
      <c r="A594">
        <v>592</v>
      </c>
      <c r="B594" t="s">
        <v>1226</v>
      </c>
      <c r="C594" s="2" t="s">
        <v>1227</v>
      </c>
      <c r="D594" s="3">
        <v>156800</v>
      </c>
      <c r="E594" s="3">
        <v>20243</v>
      </c>
      <c r="F594" s="5">
        <f t="shared" si="36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 s="7">
        <f t="shared" si="37"/>
        <v>41789.208333333336</v>
      </c>
      <c r="M594">
        <v>1401426000</v>
      </c>
      <c r="N594" s="7">
        <f t="shared" si="38"/>
        <v>41798.208333333336</v>
      </c>
      <c r="O594">
        <v>1402203600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">
      <c r="A595">
        <v>593</v>
      </c>
      <c r="B595" t="s">
        <v>1228</v>
      </c>
      <c r="C595" s="2" t="s">
        <v>1229</v>
      </c>
      <c r="D595" s="3">
        <v>121600</v>
      </c>
      <c r="E595" s="3">
        <v>188288</v>
      </c>
      <c r="F595" s="5">
        <f t="shared" si="36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 s="7">
        <f t="shared" si="37"/>
        <v>41724.208333333336</v>
      </c>
      <c r="M595">
        <v>1395810000</v>
      </c>
      <c r="N595" s="7">
        <f t="shared" si="38"/>
        <v>41737.208333333336</v>
      </c>
      <c r="O595">
        <v>1396933200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x14ac:dyDescent="0.2">
      <c r="A596">
        <v>594</v>
      </c>
      <c r="B596" t="s">
        <v>1230</v>
      </c>
      <c r="C596" s="2" t="s">
        <v>1231</v>
      </c>
      <c r="D596" s="3">
        <v>157300</v>
      </c>
      <c r="E596" s="3">
        <v>11167</v>
      </c>
      <c r="F596" s="5">
        <f t="shared" si="36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 s="7">
        <f t="shared" si="37"/>
        <v>42548.208333333328</v>
      </c>
      <c r="M596">
        <v>1467003600</v>
      </c>
      <c r="N596" s="7">
        <f t="shared" si="38"/>
        <v>42551.208333333328</v>
      </c>
      <c r="O596">
        <v>1467262800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x14ac:dyDescent="0.2">
      <c r="A597">
        <v>595</v>
      </c>
      <c r="B597" t="s">
        <v>1232</v>
      </c>
      <c r="C597" s="2" t="s">
        <v>1233</v>
      </c>
      <c r="D597" s="3">
        <v>70300</v>
      </c>
      <c r="E597" s="3">
        <v>146595</v>
      </c>
      <c r="F597" s="5">
        <f t="shared" si="36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 s="7">
        <f t="shared" si="37"/>
        <v>40253.208333333336</v>
      </c>
      <c r="M597">
        <v>1268715600</v>
      </c>
      <c r="N597" s="7">
        <f t="shared" si="38"/>
        <v>40274.208333333336</v>
      </c>
      <c r="O597">
        <v>1270530000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">
      <c r="A598">
        <v>596</v>
      </c>
      <c r="B598" t="s">
        <v>1234</v>
      </c>
      <c r="C598" s="2" t="s">
        <v>1235</v>
      </c>
      <c r="D598" s="3">
        <v>7900</v>
      </c>
      <c r="E598" s="3">
        <v>7875</v>
      </c>
      <c r="F598" s="5">
        <f t="shared" si="36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 s="7">
        <f t="shared" si="37"/>
        <v>42434.25</v>
      </c>
      <c r="M598">
        <v>1457157600</v>
      </c>
      <c r="N598" s="7">
        <f t="shared" si="38"/>
        <v>42441.25</v>
      </c>
      <c r="O598">
        <v>1457762400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">
      <c r="A599">
        <v>597</v>
      </c>
      <c r="B599" t="s">
        <v>1236</v>
      </c>
      <c r="C599" s="2" t="s">
        <v>1237</v>
      </c>
      <c r="D599" s="3">
        <v>73800</v>
      </c>
      <c r="E599" s="3">
        <v>148779</v>
      </c>
      <c r="F599" s="5">
        <f t="shared" si="36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 s="7">
        <f t="shared" si="37"/>
        <v>43786.25</v>
      </c>
      <c r="M599">
        <v>1573970400</v>
      </c>
      <c r="N599" s="7">
        <f t="shared" si="38"/>
        <v>43804.25</v>
      </c>
      <c r="O599">
        <v>1575525600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">
      <c r="A600">
        <v>598</v>
      </c>
      <c r="B600" t="s">
        <v>1238</v>
      </c>
      <c r="C600" s="2" t="s">
        <v>1239</v>
      </c>
      <c r="D600" s="3">
        <v>108500</v>
      </c>
      <c r="E600" s="3">
        <v>175868</v>
      </c>
      <c r="F600" s="5">
        <f t="shared" si="36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 s="7">
        <f t="shared" si="37"/>
        <v>40344.208333333336</v>
      </c>
      <c r="M600">
        <v>1276578000</v>
      </c>
      <c r="N600" s="7">
        <f t="shared" si="38"/>
        <v>40373.208333333336</v>
      </c>
      <c r="O600">
        <v>1279083600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x14ac:dyDescent="0.2">
      <c r="A601">
        <v>599</v>
      </c>
      <c r="B601" t="s">
        <v>1240</v>
      </c>
      <c r="C601" s="2" t="s">
        <v>1241</v>
      </c>
      <c r="D601" s="3">
        <v>140300</v>
      </c>
      <c r="E601" s="3">
        <v>5112</v>
      </c>
      <c r="F601" s="5">
        <f t="shared" si="36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 s="7">
        <f t="shared" si="37"/>
        <v>42047.25</v>
      </c>
      <c r="M601">
        <v>1423720800</v>
      </c>
      <c r="N601" s="7">
        <f t="shared" si="38"/>
        <v>42055.25</v>
      </c>
      <c r="O601">
        <v>1424412000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">
      <c r="A602">
        <v>600</v>
      </c>
      <c r="B602" t="s">
        <v>1242</v>
      </c>
      <c r="C602" s="2" t="s">
        <v>1243</v>
      </c>
      <c r="D602" s="3">
        <v>100</v>
      </c>
      <c r="E602" s="3">
        <v>5</v>
      </c>
      <c r="F602" s="5">
        <f t="shared" si="36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 s="7">
        <f t="shared" si="37"/>
        <v>41485.208333333336</v>
      </c>
      <c r="M602">
        <v>1375160400</v>
      </c>
      <c r="N602" s="7">
        <f t="shared" si="38"/>
        <v>41497.208333333336</v>
      </c>
      <c r="O602">
        <v>1376197200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">
      <c r="A603">
        <v>601</v>
      </c>
      <c r="B603" t="s">
        <v>1244</v>
      </c>
      <c r="C603" s="2" t="s">
        <v>1245</v>
      </c>
      <c r="D603" s="3">
        <v>6300</v>
      </c>
      <c r="E603" s="3">
        <v>13018</v>
      </c>
      <c r="F603" s="5">
        <f t="shared" si="36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 s="7">
        <f t="shared" si="37"/>
        <v>41789.208333333336</v>
      </c>
      <c r="M603">
        <v>1401426000</v>
      </c>
      <c r="N603" s="7">
        <f t="shared" si="38"/>
        <v>41806.208333333336</v>
      </c>
      <c r="O603">
        <v>1402894800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">
      <c r="A604">
        <v>602</v>
      </c>
      <c r="B604" t="s">
        <v>1246</v>
      </c>
      <c r="C604" s="2" t="s">
        <v>1247</v>
      </c>
      <c r="D604" s="3">
        <v>71100</v>
      </c>
      <c r="E604" s="3">
        <v>91176</v>
      </c>
      <c r="F604" s="5">
        <f t="shared" si="36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 s="7">
        <f t="shared" si="37"/>
        <v>42160.208333333328</v>
      </c>
      <c r="M604">
        <v>1433480400</v>
      </c>
      <c r="N604" s="7">
        <f t="shared" si="38"/>
        <v>42171.208333333328</v>
      </c>
      <c r="O604">
        <v>1434430800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">
      <c r="A605">
        <v>603</v>
      </c>
      <c r="B605" t="s">
        <v>1248</v>
      </c>
      <c r="C605" s="2" t="s">
        <v>1249</v>
      </c>
      <c r="D605" s="3">
        <v>5300</v>
      </c>
      <c r="E605" s="3">
        <v>6342</v>
      </c>
      <c r="F605" s="5">
        <f t="shared" si="36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 s="7">
        <f t="shared" si="37"/>
        <v>43573.208333333328</v>
      </c>
      <c r="M605">
        <v>1555563600</v>
      </c>
      <c r="N605" s="7">
        <f t="shared" si="38"/>
        <v>43600.208333333328</v>
      </c>
      <c r="O605">
        <v>1557896400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">
      <c r="A606">
        <v>604</v>
      </c>
      <c r="B606" t="s">
        <v>1250</v>
      </c>
      <c r="C606" s="2" t="s">
        <v>1251</v>
      </c>
      <c r="D606" s="3">
        <v>88700</v>
      </c>
      <c r="E606" s="3">
        <v>151438</v>
      </c>
      <c r="F606" s="5">
        <f t="shared" si="36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 s="7">
        <f t="shared" si="37"/>
        <v>40565.25</v>
      </c>
      <c r="M606">
        <v>1295676000</v>
      </c>
      <c r="N606" s="7">
        <f t="shared" si="38"/>
        <v>40586.25</v>
      </c>
      <c r="O606">
        <v>1297490400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">
      <c r="A607">
        <v>605</v>
      </c>
      <c r="B607" t="s">
        <v>1252</v>
      </c>
      <c r="C607" s="2" t="s">
        <v>1253</v>
      </c>
      <c r="D607" s="3">
        <v>3300</v>
      </c>
      <c r="E607" s="3">
        <v>6178</v>
      </c>
      <c r="F607" s="5">
        <f t="shared" si="36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 s="7">
        <f t="shared" si="37"/>
        <v>42280.208333333328</v>
      </c>
      <c r="M607">
        <v>1443848400</v>
      </c>
      <c r="N607" s="7">
        <f t="shared" si="38"/>
        <v>42321.25</v>
      </c>
      <c r="O607">
        <v>1447394400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">
      <c r="A608">
        <v>606</v>
      </c>
      <c r="B608" t="s">
        <v>1254</v>
      </c>
      <c r="C608" s="2" t="s">
        <v>1255</v>
      </c>
      <c r="D608" s="3">
        <v>3400</v>
      </c>
      <c r="E608" s="3">
        <v>6405</v>
      </c>
      <c r="F608" s="5">
        <f t="shared" si="36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 s="7">
        <f t="shared" si="37"/>
        <v>42436.25</v>
      </c>
      <c r="M608">
        <v>1457330400</v>
      </c>
      <c r="N608" s="7">
        <f t="shared" si="38"/>
        <v>42447.208333333328</v>
      </c>
      <c r="O608">
        <v>1458277200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">
      <c r="A609">
        <v>607</v>
      </c>
      <c r="B609" t="s">
        <v>1256</v>
      </c>
      <c r="C609" s="2" t="s">
        <v>1257</v>
      </c>
      <c r="D609" s="3">
        <v>137600</v>
      </c>
      <c r="E609" s="3">
        <v>180667</v>
      </c>
      <c r="F609" s="5">
        <f t="shared" si="36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 s="7">
        <f t="shared" si="37"/>
        <v>41721.208333333336</v>
      </c>
      <c r="M609">
        <v>1395550800</v>
      </c>
      <c r="N609" s="7">
        <f t="shared" si="38"/>
        <v>41723.208333333336</v>
      </c>
      <c r="O609">
        <v>1395723600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">
      <c r="A610">
        <v>608</v>
      </c>
      <c r="B610" t="s">
        <v>1258</v>
      </c>
      <c r="C610" s="2" t="s">
        <v>1259</v>
      </c>
      <c r="D610" s="3">
        <v>3900</v>
      </c>
      <c r="E610" s="3">
        <v>11075</v>
      </c>
      <c r="F610" s="5">
        <f t="shared" si="36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 s="7">
        <f t="shared" si="37"/>
        <v>43530.25</v>
      </c>
      <c r="M610">
        <v>1551852000</v>
      </c>
      <c r="N610" s="7">
        <f t="shared" si="38"/>
        <v>43534.25</v>
      </c>
      <c r="O610">
        <v>1552197600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">
      <c r="A611">
        <v>609</v>
      </c>
      <c r="B611" t="s">
        <v>1260</v>
      </c>
      <c r="C611" s="2" t="s">
        <v>1261</v>
      </c>
      <c r="D611" s="3">
        <v>10000</v>
      </c>
      <c r="E611" s="3">
        <v>12042</v>
      </c>
      <c r="F611" s="5">
        <f t="shared" si="36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 s="7">
        <f t="shared" si="37"/>
        <v>43481.25</v>
      </c>
      <c r="M611">
        <v>1547618400</v>
      </c>
      <c r="N611" s="7">
        <f t="shared" si="38"/>
        <v>43498.25</v>
      </c>
      <c r="O611">
        <v>1549087200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2">
      <c r="A612">
        <v>610</v>
      </c>
      <c r="B612" t="s">
        <v>1262</v>
      </c>
      <c r="C612" s="2" t="s">
        <v>1263</v>
      </c>
      <c r="D612" s="3">
        <v>42800</v>
      </c>
      <c r="E612" s="3">
        <v>179356</v>
      </c>
      <c r="F612" s="5">
        <f t="shared" si="36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 s="7">
        <f t="shared" si="37"/>
        <v>41259.25</v>
      </c>
      <c r="M612">
        <v>1355637600</v>
      </c>
      <c r="N612" s="7">
        <f t="shared" si="38"/>
        <v>41273.25</v>
      </c>
      <c r="O612">
        <v>1356847200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">
      <c r="A613">
        <v>611</v>
      </c>
      <c r="B613" t="s">
        <v>1264</v>
      </c>
      <c r="C613" s="2" t="s">
        <v>1265</v>
      </c>
      <c r="D613" s="3">
        <v>8200</v>
      </c>
      <c r="E613" s="3">
        <v>1136</v>
      </c>
      <c r="F613" s="5">
        <f t="shared" si="36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 s="7">
        <f t="shared" si="37"/>
        <v>41480.208333333336</v>
      </c>
      <c r="M613">
        <v>1374728400</v>
      </c>
      <c r="N613" s="7">
        <f t="shared" si="38"/>
        <v>41492.208333333336</v>
      </c>
      <c r="O613">
        <v>1375765200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">
      <c r="A614">
        <v>612</v>
      </c>
      <c r="B614" t="s">
        <v>1266</v>
      </c>
      <c r="C614" s="2" t="s">
        <v>1267</v>
      </c>
      <c r="D614" s="3">
        <v>6200</v>
      </c>
      <c r="E614" s="3">
        <v>8645</v>
      </c>
      <c r="F614" s="5">
        <f t="shared" si="36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 s="7">
        <f t="shared" si="37"/>
        <v>40474.208333333336</v>
      </c>
      <c r="M614">
        <v>1287810000</v>
      </c>
      <c r="N614" s="7">
        <f t="shared" si="38"/>
        <v>40497.25</v>
      </c>
      <c r="O614">
        <v>1289800800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">
      <c r="A615">
        <v>613</v>
      </c>
      <c r="B615" t="s">
        <v>1268</v>
      </c>
      <c r="C615" s="2" t="s">
        <v>1269</v>
      </c>
      <c r="D615" s="3">
        <v>1100</v>
      </c>
      <c r="E615" s="3">
        <v>1914</v>
      </c>
      <c r="F615" s="5">
        <f t="shared" si="36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 s="7">
        <f t="shared" si="37"/>
        <v>42973.208333333328</v>
      </c>
      <c r="M615">
        <v>1503723600</v>
      </c>
      <c r="N615" s="7">
        <f t="shared" si="38"/>
        <v>42982.208333333328</v>
      </c>
      <c r="O615">
        <v>1504501200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x14ac:dyDescent="0.2">
      <c r="A616">
        <v>614</v>
      </c>
      <c r="B616" t="s">
        <v>1270</v>
      </c>
      <c r="C616" s="2" t="s">
        <v>1271</v>
      </c>
      <c r="D616" s="3">
        <v>26500</v>
      </c>
      <c r="E616" s="3">
        <v>41205</v>
      </c>
      <c r="F616" s="5">
        <f t="shared" si="36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 s="7">
        <f t="shared" si="37"/>
        <v>42746.25</v>
      </c>
      <c r="M616">
        <v>1484114400</v>
      </c>
      <c r="N616" s="7">
        <f t="shared" si="38"/>
        <v>42764.25</v>
      </c>
      <c r="O616">
        <v>1485669600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">
      <c r="A617">
        <v>615</v>
      </c>
      <c r="B617" t="s">
        <v>1272</v>
      </c>
      <c r="C617" s="2" t="s">
        <v>1273</v>
      </c>
      <c r="D617" s="3">
        <v>8500</v>
      </c>
      <c r="E617" s="3">
        <v>14488</v>
      </c>
      <c r="F617" s="5">
        <f t="shared" si="36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 s="7">
        <f t="shared" si="37"/>
        <v>42489.208333333328</v>
      </c>
      <c r="M617">
        <v>1461906000</v>
      </c>
      <c r="N617" s="7">
        <f t="shared" si="38"/>
        <v>42499.208333333328</v>
      </c>
      <c r="O617">
        <v>1462770000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">
      <c r="A618">
        <v>616</v>
      </c>
      <c r="B618" t="s">
        <v>1274</v>
      </c>
      <c r="C618" s="2" t="s">
        <v>1275</v>
      </c>
      <c r="D618" s="3">
        <v>6400</v>
      </c>
      <c r="E618" s="3">
        <v>12129</v>
      </c>
      <c r="F618" s="5">
        <f t="shared" si="36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 s="7">
        <f t="shared" si="37"/>
        <v>41537.208333333336</v>
      </c>
      <c r="M618">
        <v>1379653200</v>
      </c>
      <c r="N618" s="7">
        <f t="shared" si="38"/>
        <v>41538.208333333336</v>
      </c>
      <c r="O618">
        <v>1379739600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">
      <c r="A619">
        <v>617</v>
      </c>
      <c r="B619" t="s">
        <v>1276</v>
      </c>
      <c r="C619" s="2" t="s">
        <v>1277</v>
      </c>
      <c r="D619" s="3">
        <v>1400</v>
      </c>
      <c r="E619" s="3">
        <v>3496</v>
      </c>
      <c r="F619" s="5">
        <f t="shared" si="36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 s="7">
        <f t="shared" si="37"/>
        <v>41794.208333333336</v>
      </c>
      <c r="M619">
        <v>1401858000</v>
      </c>
      <c r="N619" s="7">
        <f t="shared" si="38"/>
        <v>41804.208333333336</v>
      </c>
      <c r="O619">
        <v>1402722000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">
      <c r="A620">
        <v>618</v>
      </c>
      <c r="B620" t="s">
        <v>1278</v>
      </c>
      <c r="C620" s="2" t="s">
        <v>1279</v>
      </c>
      <c r="D620" s="3">
        <v>198600</v>
      </c>
      <c r="E620" s="3">
        <v>97037</v>
      </c>
      <c r="F620" s="5">
        <f t="shared" si="36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 s="7">
        <f t="shared" si="37"/>
        <v>41396.208333333336</v>
      </c>
      <c r="M620">
        <v>1367470800</v>
      </c>
      <c r="N620" s="7">
        <f t="shared" si="38"/>
        <v>41417.208333333336</v>
      </c>
      <c r="O620">
        <v>1369285200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">
      <c r="A621">
        <v>619</v>
      </c>
      <c r="B621" t="s">
        <v>1280</v>
      </c>
      <c r="C621" s="2" t="s">
        <v>1281</v>
      </c>
      <c r="D621" s="3">
        <v>195900</v>
      </c>
      <c r="E621" s="3">
        <v>55757</v>
      </c>
      <c r="F621" s="5">
        <f t="shared" si="36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 s="7">
        <f t="shared" si="37"/>
        <v>40669.208333333336</v>
      </c>
      <c r="M621">
        <v>1304658000</v>
      </c>
      <c r="N621" s="7">
        <f t="shared" si="38"/>
        <v>40670.208333333336</v>
      </c>
      <c r="O621">
        <v>1304744400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">
      <c r="A622">
        <v>620</v>
      </c>
      <c r="B622" t="s">
        <v>1282</v>
      </c>
      <c r="C622" s="2" t="s">
        <v>1283</v>
      </c>
      <c r="D622" s="3">
        <v>4300</v>
      </c>
      <c r="E622" s="3">
        <v>11525</v>
      </c>
      <c r="F622" s="5">
        <f t="shared" si="36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 s="7">
        <f t="shared" si="37"/>
        <v>42559.208333333328</v>
      </c>
      <c r="M622">
        <v>1467954000</v>
      </c>
      <c r="N622" s="7">
        <f t="shared" si="38"/>
        <v>42563.208333333328</v>
      </c>
      <c r="O622">
        <v>1468299600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">
      <c r="A623">
        <v>621</v>
      </c>
      <c r="B623" t="s">
        <v>1284</v>
      </c>
      <c r="C623" s="2" t="s">
        <v>1285</v>
      </c>
      <c r="D623" s="3">
        <v>25600</v>
      </c>
      <c r="E623" s="3">
        <v>158669</v>
      </c>
      <c r="F623" s="5">
        <f t="shared" si="36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 s="7">
        <f t="shared" si="37"/>
        <v>42626.208333333328</v>
      </c>
      <c r="M623">
        <v>1473742800</v>
      </c>
      <c r="N623" s="7">
        <f t="shared" si="38"/>
        <v>42631.208333333328</v>
      </c>
      <c r="O623">
        <v>1474174800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">
      <c r="A624">
        <v>622</v>
      </c>
      <c r="B624" t="s">
        <v>1286</v>
      </c>
      <c r="C624" s="2" t="s">
        <v>1287</v>
      </c>
      <c r="D624" s="3">
        <v>189000</v>
      </c>
      <c r="E624" s="3">
        <v>5916</v>
      </c>
      <c r="F624" s="5">
        <f t="shared" si="36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 s="7">
        <f t="shared" si="37"/>
        <v>43205.208333333328</v>
      </c>
      <c r="M624">
        <v>1523768400</v>
      </c>
      <c r="N624" s="7">
        <f t="shared" si="38"/>
        <v>43231.208333333328</v>
      </c>
      <c r="O624">
        <v>1526014800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">
      <c r="A625">
        <v>623</v>
      </c>
      <c r="B625" t="s">
        <v>1288</v>
      </c>
      <c r="C625" s="2" t="s">
        <v>1289</v>
      </c>
      <c r="D625" s="3">
        <v>94300</v>
      </c>
      <c r="E625" s="3">
        <v>150806</v>
      </c>
      <c r="F625" s="5">
        <f t="shared" si="36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 s="7">
        <f t="shared" si="37"/>
        <v>42201.208333333328</v>
      </c>
      <c r="M625">
        <v>1437022800</v>
      </c>
      <c r="N625" s="7">
        <f t="shared" si="38"/>
        <v>42206.208333333328</v>
      </c>
      <c r="O625">
        <v>1437454800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">
      <c r="A626">
        <v>624</v>
      </c>
      <c r="B626" t="s">
        <v>1290</v>
      </c>
      <c r="C626" s="2" t="s">
        <v>1291</v>
      </c>
      <c r="D626" s="3">
        <v>5100</v>
      </c>
      <c r="E626" s="3">
        <v>14249</v>
      </c>
      <c r="F626" s="5">
        <f t="shared" si="36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 s="7">
        <f t="shared" si="37"/>
        <v>42029.25</v>
      </c>
      <c r="M626">
        <v>1422165600</v>
      </c>
      <c r="N626" s="7">
        <f t="shared" si="38"/>
        <v>42035.25</v>
      </c>
      <c r="O626">
        <v>1422684000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x14ac:dyDescent="0.2">
      <c r="A627">
        <v>625</v>
      </c>
      <c r="B627" t="s">
        <v>1292</v>
      </c>
      <c r="C627" s="2" t="s">
        <v>1293</v>
      </c>
      <c r="D627" s="3">
        <v>7500</v>
      </c>
      <c r="E627" s="3">
        <v>5803</v>
      </c>
      <c r="F627" s="5">
        <f t="shared" si="36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 s="7">
        <f t="shared" si="37"/>
        <v>43857.25</v>
      </c>
      <c r="M627">
        <v>1580104800</v>
      </c>
      <c r="N627" s="7">
        <f t="shared" si="38"/>
        <v>43871.25</v>
      </c>
      <c r="O627">
        <v>1581314400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x14ac:dyDescent="0.2">
      <c r="A628">
        <v>626</v>
      </c>
      <c r="B628" t="s">
        <v>1294</v>
      </c>
      <c r="C628" s="2" t="s">
        <v>1295</v>
      </c>
      <c r="D628" s="3">
        <v>6400</v>
      </c>
      <c r="E628" s="3">
        <v>13205</v>
      </c>
      <c r="F628" s="5">
        <f t="shared" si="36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 s="7">
        <f t="shared" si="37"/>
        <v>40449.208333333336</v>
      </c>
      <c r="M628">
        <v>1285650000</v>
      </c>
      <c r="N628" s="7">
        <f t="shared" si="38"/>
        <v>40458.208333333336</v>
      </c>
      <c r="O628">
        <v>1286427600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">
      <c r="A629">
        <v>627</v>
      </c>
      <c r="B629" t="s">
        <v>1296</v>
      </c>
      <c r="C629" s="2" t="s">
        <v>1297</v>
      </c>
      <c r="D629" s="3">
        <v>1600</v>
      </c>
      <c r="E629" s="3">
        <v>11108</v>
      </c>
      <c r="F629" s="5">
        <f t="shared" si="36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 s="7">
        <f t="shared" si="37"/>
        <v>40345.208333333336</v>
      </c>
      <c r="M629">
        <v>1276664400</v>
      </c>
      <c r="N629" s="7">
        <f t="shared" si="38"/>
        <v>40369.208333333336</v>
      </c>
      <c r="O629">
        <v>1278738000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">
      <c r="A630">
        <v>628</v>
      </c>
      <c r="B630" t="s">
        <v>1298</v>
      </c>
      <c r="C630" s="2" t="s">
        <v>1299</v>
      </c>
      <c r="D630" s="3">
        <v>1900</v>
      </c>
      <c r="E630" s="3">
        <v>2884</v>
      </c>
      <c r="F630" s="5">
        <f t="shared" si="36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 s="7">
        <f t="shared" si="37"/>
        <v>40455.208333333336</v>
      </c>
      <c r="M630">
        <v>1286168400</v>
      </c>
      <c r="N630" s="7">
        <f t="shared" si="38"/>
        <v>40458.208333333336</v>
      </c>
      <c r="O630">
        <v>1286427600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">
      <c r="A631">
        <v>629</v>
      </c>
      <c r="B631" t="s">
        <v>1300</v>
      </c>
      <c r="C631" s="2" t="s">
        <v>1301</v>
      </c>
      <c r="D631" s="3">
        <v>85900</v>
      </c>
      <c r="E631" s="3">
        <v>55476</v>
      </c>
      <c r="F631" s="5">
        <f t="shared" si="36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 s="7">
        <f t="shared" si="37"/>
        <v>42557.208333333328</v>
      </c>
      <c r="M631">
        <v>1467781200</v>
      </c>
      <c r="N631" s="7">
        <f t="shared" si="38"/>
        <v>42559.208333333328</v>
      </c>
      <c r="O631">
        <v>1467954000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">
      <c r="A632">
        <v>630</v>
      </c>
      <c r="B632" t="s">
        <v>1302</v>
      </c>
      <c r="C632" s="2" t="s">
        <v>1303</v>
      </c>
      <c r="D632" s="3">
        <v>9500</v>
      </c>
      <c r="E632" s="3">
        <v>5973</v>
      </c>
      <c r="F632" s="5">
        <f t="shared" si="36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 s="7">
        <f t="shared" si="37"/>
        <v>43586.208333333328</v>
      </c>
      <c r="M632">
        <v>1556686800</v>
      </c>
      <c r="N632" s="7">
        <f t="shared" si="38"/>
        <v>43597.208333333328</v>
      </c>
      <c r="O632">
        <v>1557637200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">
      <c r="A633">
        <v>631</v>
      </c>
      <c r="B633" t="s">
        <v>1304</v>
      </c>
      <c r="C633" s="2" t="s">
        <v>1305</v>
      </c>
      <c r="D633" s="3">
        <v>59200</v>
      </c>
      <c r="E633" s="3">
        <v>183756</v>
      </c>
      <c r="F633" s="5">
        <f t="shared" si="36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 s="7">
        <f t="shared" si="37"/>
        <v>43550.208333333328</v>
      </c>
      <c r="M633">
        <v>1553576400</v>
      </c>
      <c r="N633" s="7">
        <f t="shared" si="38"/>
        <v>43554.208333333328</v>
      </c>
      <c r="O633">
        <v>1553922000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">
      <c r="A634">
        <v>632</v>
      </c>
      <c r="B634" t="s">
        <v>1306</v>
      </c>
      <c r="C634" s="2" t="s">
        <v>1307</v>
      </c>
      <c r="D634" s="3">
        <v>72100</v>
      </c>
      <c r="E634" s="3">
        <v>30902</v>
      </c>
      <c r="F634" s="5">
        <f t="shared" si="36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 s="7">
        <f t="shared" si="37"/>
        <v>41945.208333333336</v>
      </c>
      <c r="M634">
        <v>1414904400</v>
      </c>
      <c r="N634" s="7">
        <f t="shared" si="38"/>
        <v>41963.25</v>
      </c>
      <c r="O634">
        <v>1416463200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">
      <c r="A635">
        <v>633</v>
      </c>
      <c r="B635" t="s">
        <v>1308</v>
      </c>
      <c r="C635" s="2" t="s">
        <v>1309</v>
      </c>
      <c r="D635" s="3">
        <v>6700</v>
      </c>
      <c r="E635" s="3">
        <v>5569</v>
      </c>
      <c r="F635" s="5">
        <f t="shared" si="36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 s="7">
        <f t="shared" si="37"/>
        <v>42315.25</v>
      </c>
      <c r="M635">
        <v>1446876000</v>
      </c>
      <c r="N635" s="7">
        <f t="shared" si="38"/>
        <v>42319.25</v>
      </c>
      <c r="O635">
        <v>1447221600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">
      <c r="A636">
        <v>634</v>
      </c>
      <c r="B636" t="s">
        <v>1310</v>
      </c>
      <c r="C636" s="2" t="s">
        <v>1311</v>
      </c>
      <c r="D636" s="3">
        <v>118200</v>
      </c>
      <c r="E636" s="3">
        <v>92824</v>
      </c>
      <c r="F636" s="5">
        <f t="shared" si="36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 s="7">
        <f t="shared" si="37"/>
        <v>42819.208333333328</v>
      </c>
      <c r="M636">
        <v>1490418000</v>
      </c>
      <c r="N636" s="7">
        <f t="shared" si="38"/>
        <v>42833.208333333328</v>
      </c>
      <c r="O636">
        <v>1491627600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">
      <c r="A637">
        <v>635</v>
      </c>
      <c r="B637" t="s">
        <v>1312</v>
      </c>
      <c r="C637" s="2" t="s">
        <v>1313</v>
      </c>
      <c r="D637" s="3">
        <v>139000</v>
      </c>
      <c r="E637" s="3">
        <v>158590</v>
      </c>
      <c r="F637" s="5">
        <f t="shared" si="36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 s="7">
        <f t="shared" si="37"/>
        <v>41314.25</v>
      </c>
      <c r="M637">
        <v>1360389600</v>
      </c>
      <c r="N637" s="7">
        <f t="shared" si="38"/>
        <v>41346.208333333336</v>
      </c>
      <c r="O637">
        <v>1363150800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">
      <c r="A638">
        <v>636</v>
      </c>
      <c r="B638" t="s">
        <v>1314</v>
      </c>
      <c r="C638" s="2" t="s">
        <v>1315</v>
      </c>
      <c r="D638" s="3">
        <v>197700</v>
      </c>
      <c r="E638" s="3">
        <v>127591</v>
      </c>
      <c r="F638" s="5">
        <f t="shared" si="36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 s="7">
        <f t="shared" si="37"/>
        <v>40926.25</v>
      </c>
      <c r="M638">
        <v>1326866400</v>
      </c>
      <c r="N638" s="7">
        <f t="shared" si="38"/>
        <v>40971.25</v>
      </c>
      <c r="O638">
        <v>1330754400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">
      <c r="A639">
        <v>637</v>
      </c>
      <c r="B639" t="s">
        <v>1316</v>
      </c>
      <c r="C639" s="2" t="s">
        <v>1317</v>
      </c>
      <c r="D639" s="3">
        <v>8500</v>
      </c>
      <c r="E639" s="3">
        <v>6750</v>
      </c>
      <c r="F639" s="5">
        <f t="shared" si="36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 s="7">
        <f t="shared" si="37"/>
        <v>42688.25</v>
      </c>
      <c r="M639">
        <v>1479103200</v>
      </c>
      <c r="N639" s="7">
        <f t="shared" si="38"/>
        <v>42696.25</v>
      </c>
      <c r="O639">
        <v>1479794400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">
      <c r="A640">
        <v>638</v>
      </c>
      <c r="B640" t="s">
        <v>1318</v>
      </c>
      <c r="C640" s="2" t="s">
        <v>1319</v>
      </c>
      <c r="D640" s="3">
        <v>81600</v>
      </c>
      <c r="E640" s="3">
        <v>9318</v>
      </c>
      <c r="F640" s="5">
        <f t="shared" si="36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 s="7">
        <f t="shared" si="37"/>
        <v>40386.208333333336</v>
      </c>
      <c r="M640">
        <v>1280206800</v>
      </c>
      <c r="N640" s="7">
        <f t="shared" si="38"/>
        <v>40398.208333333336</v>
      </c>
      <c r="O640">
        <v>1281243600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">
      <c r="A641">
        <v>639</v>
      </c>
      <c r="B641" t="s">
        <v>1320</v>
      </c>
      <c r="C641" s="2" t="s">
        <v>1321</v>
      </c>
      <c r="D641" s="3">
        <v>8600</v>
      </c>
      <c r="E641" s="3">
        <v>4832</v>
      </c>
      <c r="F641" s="5">
        <f t="shared" si="36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 s="7">
        <f t="shared" si="37"/>
        <v>43309.208333333328</v>
      </c>
      <c r="M641">
        <v>1532754000</v>
      </c>
      <c r="N641" s="7">
        <f t="shared" si="38"/>
        <v>43309.208333333328</v>
      </c>
      <c r="O641">
        <v>1532754000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">
      <c r="A642">
        <v>640</v>
      </c>
      <c r="B642" t="s">
        <v>1322</v>
      </c>
      <c r="C642" s="2" t="s">
        <v>1323</v>
      </c>
      <c r="D642" s="3">
        <v>119800</v>
      </c>
      <c r="E642" s="3">
        <v>19769</v>
      </c>
      <c r="F642" s="5">
        <f t="shared" si="36"/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 s="7">
        <f t="shared" si="37"/>
        <v>42387.25</v>
      </c>
      <c r="M642">
        <v>1453096800</v>
      </c>
      <c r="N642" s="7">
        <f t="shared" si="38"/>
        <v>42390.25</v>
      </c>
      <c r="O642">
        <v>1453356000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x14ac:dyDescent="0.2">
      <c r="A643">
        <v>641</v>
      </c>
      <c r="B643" t="s">
        <v>1324</v>
      </c>
      <c r="C643" s="2" t="s">
        <v>1325</v>
      </c>
      <c r="D643" s="3">
        <v>9400</v>
      </c>
      <c r="E643" s="3">
        <v>11277</v>
      </c>
      <c r="F643" s="5">
        <f t="shared" ref="F643:F706" si="40">E643/D643*100</f>
        <v>119.96808510638297</v>
      </c>
      <c r="G643" t="s">
        <v>20</v>
      </c>
      <c r="H643">
        <v>194</v>
      </c>
      <c r="I643" s="4">
        <f t="shared" si="39"/>
        <v>58.128865979381445</v>
      </c>
      <c r="J643" t="s">
        <v>98</v>
      </c>
      <c r="K643" t="s">
        <v>99</v>
      </c>
      <c r="L643" s="7">
        <f t="shared" ref="L643:L706" si="41">(((M643/60)/60)/24)+DATE(1970,1,1)</f>
        <v>42786.25</v>
      </c>
      <c r="M643">
        <v>1487570400</v>
      </c>
      <c r="N643" s="7">
        <f t="shared" ref="N643:N706" si="42">(((O643/60)/60)/24)+DATE(1970,1,1)</f>
        <v>42814.208333333328</v>
      </c>
      <c r="O643">
        <v>1489986000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">
      <c r="A644">
        <v>642</v>
      </c>
      <c r="B644" t="s">
        <v>1326</v>
      </c>
      <c r="C644" s="2" t="s">
        <v>1327</v>
      </c>
      <c r="D644" s="3">
        <v>9200</v>
      </c>
      <c r="E644" s="3">
        <v>13382</v>
      </c>
      <c r="F644" s="5">
        <f t="shared" si="40"/>
        <v>145.45652173913044</v>
      </c>
      <c r="G644" t="s">
        <v>20</v>
      </c>
      <c r="H644">
        <v>129</v>
      </c>
      <c r="I644" s="4">
        <f t="shared" si="39"/>
        <v>103.73643410852713</v>
      </c>
      <c r="J644" t="s">
        <v>15</v>
      </c>
      <c r="K644" t="s">
        <v>16</v>
      </c>
      <c r="L644" s="7">
        <f t="shared" si="41"/>
        <v>43451.25</v>
      </c>
      <c r="M644">
        <v>1545026400</v>
      </c>
      <c r="N644" s="7">
        <f t="shared" si="42"/>
        <v>43460.25</v>
      </c>
      <c r="O644">
        <v>1545804000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">
      <c r="A645">
        <v>643</v>
      </c>
      <c r="B645" t="s">
        <v>1328</v>
      </c>
      <c r="C645" s="2" t="s">
        <v>1329</v>
      </c>
      <c r="D645" s="3">
        <v>14900</v>
      </c>
      <c r="E645" s="3">
        <v>32986</v>
      </c>
      <c r="F645" s="5">
        <f t="shared" si="40"/>
        <v>221.38255033557047</v>
      </c>
      <c r="G645" t="s">
        <v>20</v>
      </c>
      <c r="H645">
        <v>375</v>
      </c>
      <c r="I645" s="4">
        <f t="shared" ref="I645:I708" si="43">E645/H645</f>
        <v>87.962666666666664</v>
      </c>
      <c r="J645" t="s">
        <v>21</v>
      </c>
      <c r="K645" t="s">
        <v>22</v>
      </c>
      <c r="L645" s="7">
        <f t="shared" si="41"/>
        <v>42795.25</v>
      </c>
      <c r="M645">
        <v>1488348000</v>
      </c>
      <c r="N645" s="7">
        <f t="shared" si="42"/>
        <v>42813.208333333328</v>
      </c>
      <c r="O645">
        <v>1489899600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">
      <c r="A646">
        <v>644</v>
      </c>
      <c r="B646" t="s">
        <v>1330</v>
      </c>
      <c r="C646" s="2" t="s">
        <v>1331</v>
      </c>
      <c r="D646" s="3">
        <v>169400</v>
      </c>
      <c r="E646" s="3">
        <v>81984</v>
      </c>
      <c r="F646" s="5">
        <f t="shared" si="40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 s="7">
        <f t="shared" si="41"/>
        <v>43452.25</v>
      </c>
      <c r="M646">
        <v>1545112800</v>
      </c>
      <c r="N646" s="7">
        <f t="shared" si="42"/>
        <v>43468.25</v>
      </c>
      <c r="O646">
        <v>1546495200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">
      <c r="A647">
        <v>645</v>
      </c>
      <c r="B647" t="s">
        <v>1332</v>
      </c>
      <c r="C647" s="2" t="s">
        <v>1333</v>
      </c>
      <c r="D647" s="3">
        <v>192100</v>
      </c>
      <c r="E647" s="3">
        <v>178483</v>
      </c>
      <c r="F647" s="5">
        <f t="shared" si="40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 s="7">
        <f t="shared" si="41"/>
        <v>43369.208333333328</v>
      </c>
      <c r="M647">
        <v>1537938000</v>
      </c>
      <c r="N647" s="7">
        <f t="shared" si="42"/>
        <v>43390.208333333328</v>
      </c>
      <c r="O647">
        <v>1539752400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">
      <c r="A648">
        <v>646</v>
      </c>
      <c r="B648" t="s">
        <v>1334</v>
      </c>
      <c r="C648" s="2" t="s">
        <v>1335</v>
      </c>
      <c r="D648" s="3">
        <v>98700</v>
      </c>
      <c r="E648" s="3">
        <v>87448</v>
      </c>
      <c r="F648" s="5">
        <f t="shared" si="40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 s="7">
        <f t="shared" si="41"/>
        <v>41346.208333333336</v>
      </c>
      <c r="M648">
        <v>1363150800</v>
      </c>
      <c r="N648" s="7">
        <f t="shared" si="42"/>
        <v>41357.208333333336</v>
      </c>
      <c r="O648">
        <v>1364101200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">
      <c r="A649">
        <v>647</v>
      </c>
      <c r="B649" t="s">
        <v>1336</v>
      </c>
      <c r="C649" s="2" t="s">
        <v>1337</v>
      </c>
      <c r="D649" s="3">
        <v>4500</v>
      </c>
      <c r="E649" s="3">
        <v>1863</v>
      </c>
      <c r="F649" s="5">
        <f t="shared" si="40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 s="7">
        <f t="shared" si="41"/>
        <v>43199.208333333328</v>
      </c>
      <c r="M649">
        <v>1523250000</v>
      </c>
      <c r="N649" s="7">
        <f t="shared" si="42"/>
        <v>43223.208333333328</v>
      </c>
      <c r="O649">
        <v>1525323600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">
      <c r="A650">
        <v>648</v>
      </c>
      <c r="B650" t="s">
        <v>1338</v>
      </c>
      <c r="C650" s="2" t="s">
        <v>1339</v>
      </c>
      <c r="D650" s="3">
        <v>98600</v>
      </c>
      <c r="E650" s="3">
        <v>62174</v>
      </c>
      <c r="F650" s="5">
        <f t="shared" si="40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 s="7">
        <f t="shared" si="41"/>
        <v>42922.208333333328</v>
      </c>
      <c r="M650">
        <v>1499317200</v>
      </c>
      <c r="N650" s="7">
        <f t="shared" si="42"/>
        <v>42940.208333333328</v>
      </c>
      <c r="O650">
        <v>1500872400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">
      <c r="A651">
        <v>649</v>
      </c>
      <c r="B651" t="s">
        <v>1340</v>
      </c>
      <c r="C651" s="2" t="s">
        <v>1341</v>
      </c>
      <c r="D651" s="3">
        <v>121700</v>
      </c>
      <c r="E651" s="3">
        <v>59003</v>
      </c>
      <c r="F651" s="5">
        <f t="shared" si="40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 s="7">
        <f t="shared" si="41"/>
        <v>40471.208333333336</v>
      </c>
      <c r="M651">
        <v>1287550800</v>
      </c>
      <c r="N651" s="7">
        <f t="shared" si="42"/>
        <v>40482.208333333336</v>
      </c>
      <c r="O651">
        <v>1288501200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">
      <c r="A652">
        <v>650</v>
      </c>
      <c r="B652" t="s">
        <v>1342</v>
      </c>
      <c r="C652" s="2" t="s">
        <v>1343</v>
      </c>
      <c r="D652" s="3">
        <v>100</v>
      </c>
      <c r="E652" s="3">
        <v>2</v>
      </c>
      <c r="F652" s="5">
        <f t="shared" si="40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 s="7">
        <f t="shared" si="41"/>
        <v>41828.208333333336</v>
      </c>
      <c r="M652">
        <v>1404795600</v>
      </c>
      <c r="N652" s="7">
        <f t="shared" si="42"/>
        <v>41855.208333333336</v>
      </c>
      <c r="O652">
        <v>1407128400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">
      <c r="A653">
        <v>651</v>
      </c>
      <c r="B653" t="s">
        <v>1344</v>
      </c>
      <c r="C653" s="2" t="s">
        <v>1345</v>
      </c>
      <c r="D653" s="3">
        <v>196700</v>
      </c>
      <c r="E653" s="3">
        <v>174039</v>
      </c>
      <c r="F653" s="5">
        <f t="shared" si="40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 s="7">
        <f t="shared" si="41"/>
        <v>41692.25</v>
      </c>
      <c r="M653">
        <v>1393048800</v>
      </c>
      <c r="N653" s="7">
        <f t="shared" si="42"/>
        <v>41707.25</v>
      </c>
      <c r="O653">
        <v>1394344800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">
      <c r="A654">
        <v>652</v>
      </c>
      <c r="B654" t="s">
        <v>1346</v>
      </c>
      <c r="C654" s="2" t="s">
        <v>1347</v>
      </c>
      <c r="D654" s="3">
        <v>10000</v>
      </c>
      <c r="E654" s="3">
        <v>12684</v>
      </c>
      <c r="F654" s="5">
        <f t="shared" si="40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 s="7">
        <f t="shared" si="41"/>
        <v>42587.208333333328</v>
      </c>
      <c r="M654">
        <v>1470373200</v>
      </c>
      <c r="N654" s="7">
        <f t="shared" si="42"/>
        <v>42630.208333333328</v>
      </c>
      <c r="O654">
        <v>1474088400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">
      <c r="A655">
        <v>653</v>
      </c>
      <c r="B655" t="s">
        <v>1348</v>
      </c>
      <c r="C655" s="2" t="s">
        <v>1349</v>
      </c>
      <c r="D655" s="3">
        <v>600</v>
      </c>
      <c r="E655" s="3">
        <v>14033</v>
      </c>
      <c r="F655" s="5">
        <f t="shared" si="40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 s="7">
        <f t="shared" si="41"/>
        <v>42468.208333333328</v>
      </c>
      <c r="M655">
        <v>1460091600</v>
      </c>
      <c r="N655" s="7">
        <f t="shared" si="42"/>
        <v>42470.208333333328</v>
      </c>
      <c r="O655">
        <v>1460264400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">
      <c r="A656">
        <v>654</v>
      </c>
      <c r="B656" t="s">
        <v>1350</v>
      </c>
      <c r="C656" s="2" t="s">
        <v>1351</v>
      </c>
      <c r="D656" s="3">
        <v>35000</v>
      </c>
      <c r="E656" s="3">
        <v>177936</v>
      </c>
      <c r="F656" s="5">
        <f t="shared" si="40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 s="7">
        <f t="shared" si="41"/>
        <v>42240.208333333328</v>
      </c>
      <c r="M656">
        <v>1440392400</v>
      </c>
      <c r="N656" s="7">
        <f t="shared" si="42"/>
        <v>42245.208333333328</v>
      </c>
      <c r="O656">
        <v>1440824400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">
      <c r="A657">
        <v>655</v>
      </c>
      <c r="B657" t="s">
        <v>1352</v>
      </c>
      <c r="C657" s="2" t="s">
        <v>1353</v>
      </c>
      <c r="D657" s="3">
        <v>6900</v>
      </c>
      <c r="E657" s="3">
        <v>13212</v>
      </c>
      <c r="F657" s="5">
        <f t="shared" si="40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 s="7">
        <f t="shared" si="41"/>
        <v>42796.25</v>
      </c>
      <c r="M657">
        <v>1488434400</v>
      </c>
      <c r="N657" s="7">
        <f t="shared" si="42"/>
        <v>42809.208333333328</v>
      </c>
      <c r="O657">
        <v>1489554000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x14ac:dyDescent="0.2">
      <c r="A658">
        <v>656</v>
      </c>
      <c r="B658" t="s">
        <v>1354</v>
      </c>
      <c r="C658" s="2" t="s">
        <v>1355</v>
      </c>
      <c r="D658" s="3">
        <v>118400</v>
      </c>
      <c r="E658" s="3">
        <v>49879</v>
      </c>
      <c r="F658" s="5">
        <f t="shared" si="40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 s="7">
        <f t="shared" si="41"/>
        <v>43097.25</v>
      </c>
      <c r="M658">
        <v>1514440800</v>
      </c>
      <c r="N658" s="7">
        <f t="shared" si="42"/>
        <v>43102.25</v>
      </c>
      <c r="O658">
        <v>1514872800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">
      <c r="A659">
        <v>657</v>
      </c>
      <c r="B659" t="s">
        <v>1356</v>
      </c>
      <c r="C659" s="2" t="s">
        <v>1357</v>
      </c>
      <c r="D659" s="3">
        <v>10000</v>
      </c>
      <c r="E659" s="3">
        <v>824</v>
      </c>
      <c r="F659" s="5">
        <f t="shared" si="40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 s="7">
        <f t="shared" si="41"/>
        <v>43096.25</v>
      </c>
      <c r="M659">
        <v>1514354400</v>
      </c>
      <c r="N659" s="7">
        <f t="shared" si="42"/>
        <v>43112.25</v>
      </c>
      <c r="O659">
        <v>1515736800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">
      <c r="A660">
        <v>658</v>
      </c>
      <c r="B660" t="s">
        <v>1358</v>
      </c>
      <c r="C660" s="2" t="s">
        <v>1359</v>
      </c>
      <c r="D660" s="3">
        <v>52600</v>
      </c>
      <c r="E660" s="3">
        <v>31594</v>
      </c>
      <c r="F660" s="5">
        <f t="shared" si="40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 s="7">
        <f t="shared" si="41"/>
        <v>42246.208333333328</v>
      </c>
      <c r="M660">
        <v>1440910800</v>
      </c>
      <c r="N660" s="7">
        <f t="shared" si="42"/>
        <v>42269.208333333328</v>
      </c>
      <c r="O660">
        <v>1442898000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">
      <c r="A661">
        <v>659</v>
      </c>
      <c r="B661" t="s">
        <v>1360</v>
      </c>
      <c r="C661" s="2" t="s">
        <v>1361</v>
      </c>
      <c r="D661" s="3">
        <v>120700</v>
      </c>
      <c r="E661" s="3">
        <v>57010</v>
      </c>
      <c r="F661" s="5">
        <f t="shared" si="40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 s="7">
        <f t="shared" si="41"/>
        <v>40570.25</v>
      </c>
      <c r="M661">
        <v>1296108000</v>
      </c>
      <c r="N661" s="7">
        <f t="shared" si="42"/>
        <v>40571.25</v>
      </c>
      <c r="O661">
        <v>1296194400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">
      <c r="A662">
        <v>660</v>
      </c>
      <c r="B662" t="s">
        <v>1362</v>
      </c>
      <c r="C662" s="2" t="s">
        <v>1363</v>
      </c>
      <c r="D662" s="3">
        <v>9100</v>
      </c>
      <c r="E662" s="3">
        <v>7438</v>
      </c>
      <c r="F662" s="5">
        <f t="shared" si="40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 s="7">
        <f t="shared" si="41"/>
        <v>42237.208333333328</v>
      </c>
      <c r="M662">
        <v>1440133200</v>
      </c>
      <c r="N662" s="7">
        <f t="shared" si="42"/>
        <v>42246.208333333328</v>
      </c>
      <c r="O662">
        <v>1440910800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">
      <c r="A663">
        <v>661</v>
      </c>
      <c r="B663" t="s">
        <v>1364</v>
      </c>
      <c r="C663" s="2" t="s">
        <v>1365</v>
      </c>
      <c r="D663" s="3">
        <v>106800</v>
      </c>
      <c r="E663" s="3">
        <v>57872</v>
      </c>
      <c r="F663" s="5">
        <f t="shared" si="40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 s="7">
        <f t="shared" si="41"/>
        <v>40996.208333333336</v>
      </c>
      <c r="M663">
        <v>1332910800</v>
      </c>
      <c r="N663" s="7">
        <f t="shared" si="42"/>
        <v>41026.208333333336</v>
      </c>
      <c r="O663">
        <v>1335502800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">
      <c r="A664">
        <v>662</v>
      </c>
      <c r="B664" t="s">
        <v>1366</v>
      </c>
      <c r="C664" s="2" t="s">
        <v>1367</v>
      </c>
      <c r="D664" s="3">
        <v>9100</v>
      </c>
      <c r="E664" s="3">
        <v>8906</v>
      </c>
      <c r="F664" s="5">
        <f t="shared" si="40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 s="7">
        <f t="shared" si="41"/>
        <v>43443.25</v>
      </c>
      <c r="M664">
        <v>1544335200</v>
      </c>
      <c r="N664" s="7">
        <f t="shared" si="42"/>
        <v>43447.25</v>
      </c>
      <c r="O664">
        <v>1544680800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">
      <c r="A665">
        <v>663</v>
      </c>
      <c r="B665" t="s">
        <v>1368</v>
      </c>
      <c r="C665" s="2" t="s">
        <v>1369</v>
      </c>
      <c r="D665" s="3">
        <v>10000</v>
      </c>
      <c r="E665" s="3">
        <v>7724</v>
      </c>
      <c r="F665" s="5">
        <f t="shared" si="40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 s="7">
        <f t="shared" si="41"/>
        <v>40458.208333333336</v>
      </c>
      <c r="M665">
        <v>1286427600</v>
      </c>
      <c r="N665" s="7">
        <f t="shared" si="42"/>
        <v>40481.208333333336</v>
      </c>
      <c r="O665">
        <v>1288414800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">
      <c r="A666">
        <v>664</v>
      </c>
      <c r="B666" t="s">
        <v>708</v>
      </c>
      <c r="C666" s="2" t="s">
        <v>1370</v>
      </c>
      <c r="D666" s="3">
        <v>79400</v>
      </c>
      <c r="E666" s="3">
        <v>26571</v>
      </c>
      <c r="F666" s="5">
        <f t="shared" si="40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 s="7">
        <f t="shared" si="41"/>
        <v>40959.25</v>
      </c>
      <c r="M666">
        <v>1329717600</v>
      </c>
      <c r="N666" s="7">
        <f t="shared" si="42"/>
        <v>40969.25</v>
      </c>
      <c r="O666">
        <v>1330581600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">
      <c r="A667">
        <v>665</v>
      </c>
      <c r="B667" t="s">
        <v>1371</v>
      </c>
      <c r="C667" s="2" t="s">
        <v>1372</v>
      </c>
      <c r="D667" s="3">
        <v>5100</v>
      </c>
      <c r="E667" s="3">
        <v>12219</v>
      </c>
      <c r="F667" s="5">
        <f t="shared" si="40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 s="7">
        <f t="shared" si="41"/>
        <v>40733.208333333336</v>
      </c>
      <c r="M667">
        <v>1310187600</v>
      </c>
      <c r="N667" s="7">
        <f t="shared" si="42"/>
        <v>40747.208333333336</v>
      </c>
      <c r="O667">
        <v>1311397200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">
      <c r="A668">
        <v>666</v>
      </c>
      <c r="B668" t="s">
        <v>1373</v>
      </c>
      <c r="C668" s="2" t="s">
        <v>1374</v>
      </c>
      <c r="D668" s="3">
        <v>3100</v>
      </c>
      <c r="E668" s="3">
        <v>1985</v>
      </c>
      <c r="F668" s="5">
        <f t="shared" si="40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 s="7">
        <f t="shared" si="41"/>
        <v>41516.208333333336</v>
      </c>
      <c r="M668">
        <v>1377838800</v>
      </c>
      <c r="N668" s="7">
        <f t="shared" si="42"/>
        <v>41522.208333333336</v>
      </c>
      <c r="O668">
        <v>1378357200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x14ac:dyDescent="0.2">
      <c r="A669">
        <v>667</v>
      </c>
      <c r="B669" t="s">
        <v>1375</v>
      </c>
      <c r="C669" s="2" t="s">
        <v>1376</v>
      </c>
      <c r="D669" s="3">
        <v>6900</v>
      </c>
      <c r="E669" s="3">
        <v>12155</v>
      </c>
      <c r="F669" s="5">
        <f t="shared" si="40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 s="7">
        <f t="shared" si="41"/>
        <v>41892.208333333336</v>
      </c>
      <c r="M669">
        <v>1410325200</v>
      </c>
      <c r="N669" s="7">
        <f t="shared" si="42"/>
        <v>41901.208333333336</v>
      </c>
      <c r="O669">
        <v>1411102800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x14ac:dyDescent="0.2">
      <c r="A670">
        <v>668</v>
      </c>
      <c r="B670" t="s">
        <v>1377</v>
      </c>
      <c r="C670" s="2" t="s">
        <v>1378</v>
      </c>
      <c r="D670" s="3">
        <v>27500</v>
      </c>
      <c r="E670" s="3">
        <v>5593</v>
      </c>
      <c r="F670" s="5">
        <f t="shared" si="40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 s="7">
        <f t="shared" si="41"/>
        <v>41122.208333333336</v>
      </c>
      <c r="M670">
        <v>1343797200</v>
      </c>
      <c r="N670" s="7">
        <f t="shared" si="42"/>
        <v>41134.208333333336</v>
      </c>
      <c r="O670">
        <v>1344834000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">
      <c r="A671">
        <v>669</v>
      </c>
      <c r="B671" t="s">
        <v>1379</v>
      </c>
      <c r="C671" s="2" t="s">
        <v>1380</v>
      </c>
      <c r="D671" s="3">
        <v>48800</v>
      </c>
      <c r="E671" s="3">
        <v>175020</v>
      </c>
      <c r="F671" s="5">
        <f t="shared" si="40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 s="7">
        <f t="shared" si="41"/>
        <v>42912.208333333328</v>
      </c>
      <c r="M671">
        <v>1498453200</v>
      </c>
      <c r="N671" s="7">
        <f t="shared" si="42"/>
        <v>42921.208333333328</v>
      </c>
      <c r="O671">
        <v>1499230800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x14ac:dyDescent="0.2">
      <c r="A672">
        <v>670</v>
      </c>
      <c r="B672" t="s">
        <v>1334</v>
      </c>
      <c r="C672" s="2" t="s">
        <v>1381</v>
      </c>
      <c r="D672" s="3">
        <v>16200</v>
      </c>
      <c r="E672" s="3">
        <v>75955</v>
      </c>
      <c r="F672" s="5">
        <f t="shared" si="40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 s="7">
        <f t="shared" si="41"/>
        <v>42425.25</v>
      </c>
      <c r="M672">
        <v>1456380000</v>
      </c>
      <c r="N672" s="7">
        <f t="shared" si="42"/>
        <v>42437.25</v>
      </c>
      <c r="O672">
        <v>1457416800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x14ac:dyDescent="0.2">
      <c r="A673">
        <v>671</v>
      </c>
      <c r="B673" t="s">
        <v>1382</v>
      </c>
      <c r="C673" s="2" t="s">
        <v>1383</v>
      </c>
      <c r="D673" s="3">
        <v>97600</v>
      </c>
      <c r="E673" s="3">
        <v>119127</v>
      </c>
      <c r="F673" s="5">
        <f t="shared" si="40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 s="7">
        <f t="shared" si="41"/>
        <v>40390.208333333336</v>
      </c>
      <c r="M673">
        <v>1280552400</v>
      </c>
      <c r="N673" s="7">
        <f t="shared" si="42"/>
        <v>40394.208333333336</v>
      </c>
      <c r="O673">
        <v>1280898000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">
      <c r="A674">
        <v>672</v>
      </c>
      <c r="B674" t="s">
        <v>1384</v>
      </c>
      <c r="C674" s="2" t="s">
        <v>1385</v>
      </c>
      <c r="D674" s="3">
        <v>197900</v>
      </c>
      <c r="E674" s="3">
        <v>110689</v>
      </c>
      <c r="F674" s="5">
        <f t="shared" si="40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 s="7">
        <f t="shared" si="41"/>
        <v>43180.208333333328</v>
      </c>
      <c r="M674">
        <v>1521608400</v>
      </c>
      <c r="N674" s="7">
        <f t="shared" si="42"/>
        <v>43190.208333333328</v>
      </c>
      <c r="O674">
        <v>1522472400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">
      <c r="A675">
        <v>673</v>
      </c>
      <c r="B675" t="s">
        <v>1386</v>
      </c>
      <c r="C675" s="2" t="s">
        <v>1387</v>
      </c>
      <c r="D675" s="3">
        <v>5600</v>
      </c>
      <c r="E675" s="3">
        <v>2445</v>
      </c>
      <c r="F675" s="5">
        <f t="shared" si="40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 s="7">
        <f t="shared" si="41"/>
        <v>42475.208333333328</v>
      </c>
      <c r="M675">
        <v>1460696400</v>
      </c>
      <c r="N675" s="7">
        <f t="shared" si="42"/>
        <v>42496.208333333328</v>
      </c>
      <c r="O675">
        <v>1462510800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">
      <c r="A676">
        <v>674</v>
      </c>
      <c r="B676" t="s">
        <v>1388</v>
      </c>
      <c r="C676" s="2" t="s">
        <v>1389</v>
      </c>
      <c r="D676" s="3">
        <v>170700</v>
      </c>
      <c r="E676" s="3">
        <v>57250</v>
      </c>
      <c r="F676" s="5">
        <f t="shared" si="40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 s="7">
        <f t="shared" si="41"/>
        <v>40774.208333333336</v>
      </c>
      <c r="M676">
        <v>1313730000</v>
      </c>
      <c r="N676" s="7">
        <f t="shared" si="42"/>
        <v>40821.208333333336</v>
      </c>
      <c r="O676">
        <v>1317790800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">
      <c r="A677">
        <v>675</v>
      </c>
      <c r="B677" t="s">
        <v>1390</v>
      </c>
      <c r="C677" s="2" t="s">
        <v>1391</v>
      </c>
      <c r="D677" s="3">
        <v>9700</v>
      </c>
      <c r="E677" s="3">
        <v>11929</v>
      </c>
      <c r="F677" s="5">
        <f t="shared" si="40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 s="7">
        <f t="shared" si="41"/>
        <v>43719.208333333328</v>
      </c>
      <c r="M677">
        <v>1568178000</v>
      </c>
      <c r="N677" s="7">
        <f t="shared" si="42"/>
        <v>43726.208333333328</v>
      </c>
      <c r="O677">
        <v>1568782800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">
      <c r="A678">
        <v>676</v>
      </c>
      <c r="B678" t="s">
        <v>1392</v>
      </c>
      <c r="C678" s="2" t="s">
        <v>1393</v>
      </c>
      <c r="D678" s="3">
        <v>62300</v>
      </c>
      <c r="E678" s="3">
        <v>118214</v>
      </c>
      <c r="F678" s="5">
        <f t="shared" si="40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 s="7">
        <f t="shared" si="41"/>
        <v>41178.208333333336</v>
      </c>
      <c r="M678">
        <v>1348635600</v>
      </c>
      <c r="N678" s="7">
        <f t="shared" si="42"/>
        <v>41187.208333333336</v>
      </c>
      <c r="O678">
        <v>1349413200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">
      <c r="A679">
        <v>677</v>
      </c>
      <c r="B679" t="s">
        <v>1394</v>
      </c>
      <c r="C679" s="2" t="s">
        <v>1395</v>
      </c>
      <c r="D679" s="3">
        <v>5300</v>
      </c>
      <c r="E679" s="3">
        <v>4432</v>
      </c>
      <c r="F679" s="5">
        <f t="shared" si="40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 s="7">
        <f t="shared" si="41"/>
        <v>42561.208333333328</v>
      </c>
      <c r="M679">
        <v>1468126800</v>
      </c>
      <c r="N679" s="7">
        <f t="shared" si="42"/>
        <v>42611.208333333328</v>
      </c>
      <c r="O679">
        <v>1472446800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">
      <c r="A680">
        <v>678</v>
      </c>
      <c r="B680" t="s">
        <v>1396</v>
      </c>
      <c r="C680" s="2" t="s">
        <v>1397</v>
      </c>
      <c r="D680" s="3">
        <v>99500</v>
      </c>
      <c r="E680" s="3">
        <v>17879</v>
      </c>
      <c r="F680" s="5">
        <f t="shared" si="40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 s="7">
        <f t="shared" si="41"/>
        <v>43484.25</v>
      </c>
      <c r="M680">
        <v>1547877600</v>
      </c>
      <c r="N680" s="7">
        <f t="shared" si="42"/>
        <v>43486.25</v>
      </c>
      <c r="O680">
        <v>1548050400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">
      <c r="A681">
        <v>679</v>
      </c>
      <c r="B681" t="s">
        <v>668</v>
      </c>
      <c r="C681" s="2" t="s">
        <v>1398</v>
      </c>
      <c r="D681" s="3">
        <v>1400</v>
      </c>
      <c r="E681" s="3">
        <v>14511</v>
      </c>
      <c r="F681" s="5">
        <f t="shared" si="40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 s="7">
        <f t="shared" si="41"/>
        <v>43756.208333333328</v>
      </c>
      <c r="M681">
        <v>1571374800</v>
      </c>
      <c r="N681" s="7">
        <f t="shared" si="42"/>
        <v>43761.208333333328</v>
      </c>
      <c r="O681">
        <v>1571806800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x14ac:dyDescent="0.2">
      <c r="A682">
        <v>680</v>
      </c>
      <c r="B682" t="s">
        <v>1399</v>
      </c>
      <c r="C682" s="2" t="s">
        <v>1400</v>
      </c>
      <c r="D682" s="3">
        <v>145600</v>
      </c>
      <c r="E682" s="3">
        <v>141822</v>
      </c>
      <c r="F682" s="5">
        <f t="shared" si="40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 s="7">
        <f t="shared" si="41"/>
        <v>43813.25</v>
      </c>
      <c r="M682">
        <v>1576303200</v>
      </c>
      <c r="N682" s="7">
        <f t="shared" si="42"/>
        <v>43815.25</v>
      </c>
      <c r="O682">
        <v>1576476000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x14ac:dyDescent="0.2">
      <c r="A683">
        <v>681</v>
      </c>
      <c r="B683" t="s">
        <v>1401</v>
      </c>
      <c r="C683" s="2" t="s">
        <v>1402</v>
      </c>
      <c r="D683" s="3">
        <v>184100</v>
      </c>
      <c r="E683" s="3">
        <v>159037</v>
      </c>
      <c r="F683" s="5">
        <f t="shared" si="40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 s="7">
        <f t="shared" si="41"/>
        <v>40898.25</v>
      </c>
      <c r="M683">
        <v>1324447200</v>
      </c>
      <c r="N683" s="7">
        <f t="shared" si="42"/>
        <v>40904.25</v>
      </c>
      <c r="O683">
        <v>1324965600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">
      <c r="A684">
        <v>682</v>
      </c>
      <c r="B684" t="s">
        <v>1403</v>
      </c>
      <c r="C684" s="2" t="s">
        <v>1404</v>
      </c>
      <c r="D684" s="3">
        <v>5400</v>
      </c>
      <c r="E684" s="3">
        <v>8109</v>
      </c>
      <c r="F684" s="5">
        <f t="shared" si="40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 s="7">
        <f t="shared" si="41"/>
        <v>41619.25</v>
      </c>
      <c r="M684">
        <v>1386741600</v>
      </c>
      <c r="N684" s="7">
        <f t="shared" si="42"/>
        <v>41628.25</v>
      </c>
      <c r="O684">
        <v>1387519200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">
      <c r="A685">
        <v>683</v>
      </c>
      <c r="B685" t="s">
        <v>1405</v>
      </c>
      <c r="C685" s="2" t="s">
        <v>1406</v>
      </c>
      <c r="D685" s="3">
        <v>2300</v>
      </c>
      <c r="E685" s="3">
        <v>8244</v>
      </c>
      <c r="F685" s="5">
        <f t="shared" si="40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 s="7">
        <f t="shared" si="41"/>
        <v>43359.208333333328</v>
      </c>
      <c r="M685">
        <v>1537074000</v>
      </c>
      <c r="N685" s="7">
        <f t="shared" si="42"/>
        <v>43361.208333333328</v>
      </c>
      <c r="O685">
        <v>1537246800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">
      <c r="A686">
        <v>684</v>
      </c>
      <c r="B686" t="s">
        <v>1407</v>
      </c>
      <c r="C686" s="2" t="s">
        <v>1408</v>
      </c>
      <c r="D686" s="3">
        <v>1400</v>
      </c>
      <c r="E686" s="3">
        <v>7600</v>
      </c>
      <c r="F686" s="5">
        <f t="shared" si="40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 s="7">
        <f t="shared" si="41"/>
        <v>40358.208333333336</v>
      </c>
      <c r="M686">
        <v>1277787600</v>
      </c>
      <c r="N686" s="7">
        <f t="shared" si="42"/>
        <v>40378.208333333336</v>
      </c>
      <c r="O686">
        <v>1279515600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">
      <c r="A687">
        <v>685</v>
      </c>
      <c r="B687" t="s">
        <v>1409</v>
      </c>
      <c r="C687" s="2" t="s">
        <v>1410</v>
      </c>
      <c r="D687" s="3">
        <v>140000</v>
      </c>
      <c r="E687" s="3">
        <v>94501</v>
      </c>
      <c r="F687" s="5">
        <f t="shared" si="40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 s="7">
        <f t="shared" si="41"/>
        <v>42239.208333333328</v>
      </c>
      <c r="M687">
        <v>1440306000</v>
      </c>
      <c r="N687" s="7">
        <f t="shared" si="42"/>
        <v>42263.208333333328</v>
      </c>
      <c r="O687">
        <v>1442379600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">
      <c r="A688">
        <v>686</v>
      </c>
      <c r="B688" t="s">
        <v>1411</v>
      </c>
      <c r="C688" s="2" t="s">
        <v>1412</v>
      </c>
      <c r="D688" s="3">
        <v>7500</v>
      </c>
      <c r="E688" s="3">
        <v>14381</v>
      </c>
      <c r="F688" s="5">
        <f t="shared" si="40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 s="7">
        <f t="shared" si="41"/>
        <v>43186.208333333328</v>
      </c>
      <c r="M688">
        <v>1522126800</v>
      </c>
      <c r="N688" s="7">
        <f t="shared" si="42"/>
        <v>43197.208333333328</v>
      </c>
      <c r="O688">
        <v>1523077200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">
      <c r="A689">
        <v>687</v>
      </c>
      <c r="B689" t="s">
        <v>1413</v>
      </c>
      <c r="C689" s="2" t="s">
        <v>1414</v>
      </c>
      <c r="D689" s="3">
        <v>1500</v>
      </c>
      <c r="E689" s="3">
        <v>13980</v>
      </c>
      <c r="F689" s="5">
        <f t="shared" si="40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 s="7">
        <f t="shared" si="41"/>
        <v>42806.25</v>
      </c>
      <c r="M689">
        <v>1489298400</v>
      </c>
      <c r="N689" s="7">
        <f t="shared" si="42"/>
        <v>42809.208333333328</v>
      </c>
      <c r="O689">
        <v>1489554000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">
      <c r="A690">
        <v>688</v>
      </c>
      <c r="B690" t="s">
        <v>1415</v>
      </c>
      <c r="C690" s="2" t="s">
        <v>1416</v>
      </c>
      <c r="D690" s="3">
        <v>2900</v>
      </c>
      <c r="E690" s="3">
        <v>12449</v>
      </c>
      <c r="F690" s="5">
        <f t="shared" si="40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 s="7">
        <f t="shared" si="41"/>
        <v>43475.25</v>
      </c>
      <c r="M690">
        <v>1547100000</v>
      </c>
      <c r="N690" s="7">
        <f t="shared" si="42"/>
        <v>43491.25</v>
      </c>
      <c r="O690">
        <v>1548482400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">
      <c r="A691">
        <v>689</v>
      </c>
      <c r="B691" t="s">
        <v>1417</v>
      </c>
      <c r="C691" s="2" t="s">
        <v>1418</v>
      </c>
      <c r="D691" s="3">
        <v>7300</v>
      </c>
      <c r="E691" s="3">
        <v>7348</v>
      </c>
      <c r="F691" s="5">
        <f t="shared" si="40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 s="7">
        <f t="shared" si="41"/>
        <v>41576.208333333336</v>
      </c>
      <c r="M691">
        <v>1383022800</v>
      </c>
      <c r="N691" s="7">
        <f t="shared" si="42"/>
        <v>41588.25</v>
      </c>
      <c r="O691">
        <v>1384063200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">
      <c r="A692">
        <v>690</v>
      </c>
      <c r="B692" t="s">
        <v>1419</v>
      </c>
      <c r="C692" s="2" t="s">
        <v>1420</v>
      </c>
      <c r="D692" s="3">
        <v>3600</v>
      </c>
      <c r="E692" s="3">
        <v>8158</v>
      </c>
      <c r="F692" s="5">
        <f t="shared" si="40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 s="7">
        <f t="shared" si="41"/>
        <v>40874.25</v>
      </c>
      <c r="M692">
        <v>1322373600</v>
      </c>
      <c r="N692" s="7">
        <f t="shared" si="42"/>
        <v>40880.25</v>
      </c>
      <c r="O692">
        <v>1322892000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">
      <c r="A693">
        <v>691</v>
      </c>
      <c r="B693" t="s">
        <v>1421</v>
      </c>
      <c r="C693" s="2" t="s">
        <v>1422</v>
      </c>
      <c r="D693" s="3">
        <v>5000</v>
      </c>
      <c r="E693" s="3">
        <v>7119</v>
      </c>
      <c r="F693" s="5">
        <f t="shared" si="40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 s="7">
        <f t="shared" si="41"/>
        <v>41185.208333333336</v>
      </c>
      <c r="M693">
        <v>1349240400</v>
      </c>
      <c r="N693" s="7">
        <f t="shared" si="42"/>
        <v>41202.208333333336</v>
      </c>
      <c r="O693">
        <v>1350709200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">
      <c r="A694">
        <v>692</v>
      </c>
      <c r="B694" t="s">
        <v>1423</v>
      </c>
      <c r="C694" s="2" t="s">
        <v>1424</v>
      </c>
      <c r="D694" s="3">
        <v>6000</v>
      </c>
      <c r="E694" s="3">
        <v>5438</v>
      </c>
      <c r="F694" s="5">
        <f t="shared" si="40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 s="7">
        <f t="shared" si="41"/>
        <v>43655.208333333328</v>
      </c>
      <c r="M694">
        <v>1562648400</v>
      </c>
      <c r="N694" s="7">
        <f t="shared" si="42"/>
        <v>43673.208333333328</v>
      </c>
      <c r="O694">
        <v>1564203600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x14ac:dyDescent="0.2">
      <c r="A695">
        <v>693</v>
      </c>
      <c r="B695" t="s">
        <v>1425</v>
      </c>
      <c r="C695" s="2" t="s">
        <v>1426</v>
      </c>
      <c r="D695" s="3">
        <v>180400</v>
      </c>
      <c r="E695" s="3">
        <v>115396</v>
      </c>
      <c r="F695" s="5">
        <f t="shared" si="40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 s="7">
        <f t="shared" si="41"/>
        <v>43025.208333333328</v>
      </c>
      <c r="M695">
        <v>1508216400</v>
      </c>
      <c r="N695" s="7">
        <f t="shared" si="42"/>
        <v>43042.208333333328</v>
      </c>
      <c r="O695">
        <v>1509685200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">
      <c r="A696">
        <v>694</v>
      </c>
      <c r="B696" t="s">
        <v>1427</v>
      </c>
      <c r="C696" s="2" t="s">
        <v>1428</v>
      </c>
      <c r="D696" s="3">
        <v>9100</v>
      </c>
      <c r="E696" s="3">
        <v>7656</v>
      </c>
      <c r="F696" s="5">
        <f t="shared" si="40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 s="7">
        <f t="shared" si="41"/>
        <v>43066.25</v>
      </c>
      <c r="M696">
        <v>1511762400</v>
      </c>
      <c r="N696" s="7">
        <f t="shared" si="42"/>
        <v>43103.25</v>
      </c>
      <c r="O696">
        <v>1514959200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">
      <c r="A697">
        <v>695</v>
      </c>
      <c r="B697" t="s">
        <v>1429</v>
      </c>
      <c r="C697" s="2" t="s">
        <v>1430</v>
      </c>
      <c r="D697" s="3">
        <v>9200</v>
      </c>
      <c r="E697" s="3">
        <v>12322</v>
      </c>
      <c r="F697" s="5">
        <f t="shared" si="40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 s="7">
        <f t="shared" si="41"/>
        <v>42322.25</v>
      </c>
      <c r="M697">
        <v>1447480800</v>
      </c>
      <c r="N697" s="7">
        <f t="shared" si="42"/>
        <v>42338.25</v>
      </c>
      <c r="O697">
        <v>1448863200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">
      <c r="A698">
        <v>696</v>
      </c>
      <c r="B698" t="s">
        <v>1431</v>
      </c>
      <c r="C698" s="2" t="s">
        <v>1432</v>
      </c>
      <c r="D698" s="3">
        <v>164100</v>
      </c>
      <c r="E698" s="3">
        <v>96888</v>
      </c>
      <c r="F698" s="5">
        <f t="shared" si="40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 s="7">
        <f t="shared" si="41"/>
        <v>42114.208333333328</v>
      </c>
      <c r="M698">
        <v>1429506000</v>
      </c>
      <c r="N698" s="7">
        <f t="shared" si="42"/>
        <v>42115.208333333328</v>
      </c>
      <c r="O698">
        <v>1429592400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">
      <c r="A699">
        <v>697</v>
      </c>
      <c r="B699" t="s">
        <v>1433</v>
      </c>
      <c r="C699" s="2" t="s">
        <v>1434</v>
      </c>
      <c r="D699" s="3">
        <v>128900</v>
      </c>
      <c r="E699" s="3">
        <v>196960</v>
      </c>
      <c r="F699" s="5">
        <f t="shared" si="40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 s="7">
        <f t="shared" si="41"/>
        <v>43190.208333333328</v>
      </c>
      <c r="M699">
        <v>1522472400</v>
      </c>
      <c r="N699" s="7">
        <f t="shared" si="42"/>
        <v>43192.208333333328</v>
      </c>
      <c r="O699">
        <v>1522645200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">
      <c r="A700">
        <v>698</v>
      </c>
      <c r="B700" t="s">
        <v>1435</v>
      </c>
      <c r="C700" s="2" t="s">
        <v>1436</v>
      </c>
      <c r="D700" s="3">
        <v>42100</v>
      </c>
      <c r="E700" s="3">
        <v>188057</v>
      </c>
      <c r="F700" s="5">
        <f t="shared" si="40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 s="7">
        <f t="shared" si="41"/>
        <v>40871.25</v>
      </c>
      <c r="M700">
        <v>1322114400</v>
      </c>
      <c r="N700" s="7">
        <f t="shared" si="42"/>
        <v>40885.25</v>
      </c>
      <c r="O700">
        <v>1323324000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">
      <c r="A701">
        <v>699</v>
      </c>
      <c r="B701" t="s">
        <v>444</v>
      </c>
      <c r="C701" s="2" t="s">
        <v>1437</v>
      </c>
      <c r="D701" s="3">
        <v>7400</v>
      </c>
      <c r="E701" s="3">
        <v>6245</v>
      </c>
      <c r="F701" s="5">
        <f t="shared" si="40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 s="7">
        <f t="shared" si="41"/>
        <v>43641.208333333328</v>
      </c>
      <c r="M701">
        <v>1561438800</v>
      </c>
      <c r="N701" s="7">
        <f t="shared" si="42"/>
        <v>43642.208333333328</v>
      </c>
      <c r="O701">
        <v>1561525200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2">
      <c r="A702">
        <v>700</v>
      </c>
      <c r="B702" t="s">
        <v>1438</v>
      </c>
      <c r="C702" s="2" t="s">
        <v>1439</v>
      </c>
      <c r="D702" s="3">
        <v>100</v>
      </c>
      <c r="E702" s="3">
        <v>3</v>
      </c>
      <c r="F702" s="5">
        <f t="shared" si="40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 s="7">
        <f t="shared" si="41"/>
        <v>40203.25</v>
      </c>
      <c r="M702">
        <v>1264399200</v>
      </c>
      <c r="N702" s="7">
        <f t="shared" si="42"/>
        <v>40218.25</v>
      </c>
      <c r="O702">
        <v>1265695200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x14ac:dyDescent="0.2">
      <c r="A703">
        <v>701</v>
      </c>
      <c r="B703" t="s">
        <v>1440</v>
      </c>
      <c r="C703" s="2" t="s">
        <v>1441</v>
      </c>
      <c r="D703" s="3">
        <v>52000</v>
      </c>
      <c r="E703" s="3">
        <v>91014</v>
      </c>
      <c r="F703" s="5">
        <f t="shared" si="40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 s="7">
        <f t="shared" si="41"/>
        <v>40629.208333333336</v>
      </c>
      <c r="M703">
        <v>1301202000</v>
      </c>
      <c r="N703" s="7">
        <f t="shared" si="42"/>
        <v>40636.208333333336</v>
      </c>
      <c r="O703">
        <v>1301806800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2">
      <c r="A704">
        <v>702</v>
      </c>
      <c r="B704" t="s">
        <v>1442</v>
      </c>
      <c r="C704" s="2" t="s">
        <v>1443</v>
      </c>
      <c r="D704" s="3">
        <v>8700</v>
      </c>
      <c r="E704" s="3">
        <v>4710</v>
      </c>
      <c r="F704" s="5">
        <f t="shared" si="40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 s="7">
        <f t="shared" si="41"/>
        <v>41477.208333333336</v>
      </c>
      <c r="M704">
        <v>1374469200</v>
      </c>
      <c r="N704" s="7">
        <f t="shared" si="42"/>
        <v>41482.208333333336</v>
      </c>
      <c r="O704">
        <v>1374901200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">
      <c r="A705">
        <v>703</v>
      </c>
      <c r="B705" t="s">
        <v>1444</v>
      </c>
      <c r="C705" s="2" t="s">
        <v>1445</v>
      </c>
      <c r="D705" s="3">
        <v>63400</v>
      </c>
      <c r="E705" s="3">
        <v>197728</v>
      </c>
      <c r="F705" s="5">
        <f t="shared" si="40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 s="7">
        <f t="shared" si="41"/>
        <v>41020.208333333336</v>
      </c>
      <c r="M705">
        <v>1334984400</v>
      </c>
      <c r="N705" s="7">
        <f t="shared" si="42"/>
        <v>41037.208333333336</v>
      </c>
      <c r="O705">
        <v>1336453200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x14ac:dyDescent="0.2">
      <c r="A706">
        <v>704</v>
      </c>
      <c r="B706" t="s">
        <v>1446</v>
      </c>
      <c r="C706" s="2" t="s">
        <v>1447</v>
      </c>
      <c r="D706" s="3">
        <v>8700</v>
      </c>
      <c r="E706" s="3">
        <v>10682</v>
      </c>
      <c r="F706" s="5">
        <f t="shared" si="40"/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 s="7">
        <f t="shared" si="41"/>
        <v>42555.208333333328</v>
      </c>
      <c r="M706">
        <v>1467608400</v>
      </c>
      <c r="N706" s="7">
        <f t="shared" si="42"/>
        <v>42570.208333333328</v>
      </c>
      <c r="O706">
        <v>1468904400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">
      <c r="A707">
        <v>705</v>
      </c>
      <c r="B707" t="s">
        <v>1448</v>
      </c>
      <c r="C707" s="2" t="s">
        <v>1449</v>
      </c>
      <c r="D707" s="3">
        <v>169700</v>
      </c>
      <c r="E707" s="3">
        <v>168048</v>
      </c>
      <c r="F707" s="5">
        <f t="shared" ref="F707:F770" si="44">E707/D707*100</f>
        <v>99.026517383618156</v>
      </c>
      <c r="G707" t="s">
        <v>14</v>
      </c>
      <c r="H707">
        <v>2025</v>
      </c>
      <c r="I707" s="4">
        <f t="shared" si="43"/>
        <v>82.986666666666665</v>
      </c>
      <c r="J707" t="s">
        <v>40</v>
      </c>
      <c r="K707" t="s">
        <v>41</v>
      </c>
      <c r="L707" s="7">
        <f t="shared" ref="L707:L770" si="45">(((M707/60)/60)/24)+DATE(1970,1,1)</f>
        <v>41619.25</v>
      </c>
      <c r="M707">
        <v>1386741600</v>
      </c>
      <c r="N707" s="7">
        <f t="shared" ref="N707:N770" si="46">(((O707/60)/60)/24)+DATE(1970,1,1)</f>
        <v>41623.25</v>
      </c>
      <c r="O707">
        <v>1387087200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x14ac:dyDescent="0.2">
      <c r="A708">
        <v>706</v>
      </c>
      <c r="B708" t="s">
        <v>1450</v>
      </c>
      <c r="C708" s="2" t="s">
        <v>1451</v>
      </c>
      <c r="D708" s="3">
        <v>108400</v>
      </c>
      <c r="E708" s="3">
        <v>138586</v>
      </c>
      <c r="F708" s="5">
        <f t="shared" si="44"/>
        <v>127.84686346863469</v>
      </c>
      <c r="G708" t="s">
        <v>20</v>
      </c>
      <c r="H708">
        <v>1345</v>
      </c>
      <c r="I708" s="4">
        <f t="shared" si="43"/>
        <v>103.03791821561339</v>
      </c>
      <c r="J708" t="s">
        <v>26</v>
      </c>
      <c r="K708" t="s">
        <v>27</v>
      </c>
      <c r="L708" s="7">
        <f t="shared" si="45"/>
        <v>43471.25</v>
      </c>
      <c r="M708">
        <v>1546754400</v>
      </c>
      <c r="N708" s="7">
        <f t="shared" si="46"/>
        <v>43479.25</v>
      </c>
      <c r="O708">
        <v>1547445600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x14ac:dyDescent="0.2">
      <c r="A709">
        <v>707</v>
      </c>
      <c r="B709" t="s">
        <v>1452</v>
      </c>
      <c r="C709" s="2" t="s">
        <v>1453</v>
      </c>
      <c r="D709" s="3">
        <v>7300</v>
      </c>
      <c r="E709" s="3">
        <v>11579</v>
      </c>
      <c r="F709" s="5">
        <f t="shared" si="44"/>
        <v>158.61643835616439</v>
      </c>
      <c r="G709" t="s">
        <v>20</v>
      </c>
      <c r="H709">
        <v>168</v>
      </c>
      <c r="I709" s="4">
        <f t="shared" ref="I709:I772" si="47">E709/H709</f>
        <v>68.922619047619051</v>
      </c>
      <c r="J709" t="s">
        <v>21</v>
      </c>
      <c r="K709" t="s">
        <v>22</v>
      </c>
      <c r="L709" s="7">
        <f t="shared" si="45"/>
        <v>43442.25</v>
      </c>
      <c r="M709">
        <v>1544248800</v>
      </c>
      <c r="N709" s="7">
        <f t="shared" si="46"/>
        <v>43478.25</v>
      </c>
      <c r="O709">
        <v>1547359200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">
      <c r="A710">
        <v>708</v>
      </c>
      <c r="B710" t="s">
        <v>1454</v>
      </c>
      <c r="C710" s="2" t="s">
        <v>1455</v>
      </c>
      <c r="D710" s="3">
        <v>1700</v>
      </c>
      <c r="E710" s="3">
        <v>12020</v>
      </c>
      <c r="F710" s="5">
        <f t="shared" si="44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 s="7">
        <f t="shared" si="45"/>
        <v>42877.208333333328</v>
      </c>
      <c r="M710">
        <v>1495429200</v>
      </c>
      <c r="N710" s="7">
        <f t="shared" si="46"/>
        <v>42887.208333333328</v>
      </c>
      <c r="O710">
        <v>1496293200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">
      <c r="A711">
        <v>709</v>
      </c>
      <c r="B711" t="s">
        <v>1456</v>
      </c>
      <c r="C711" s="2" t="s">
        <v>1457</v>
      </c>
      <c r="D711" s="3">
        <v>9800</v>
      </c>
      <c r="E711" s="3">
        <v>13954</v>
      </c>
      <c r="F711" s="5">
        <f t="shared" si="44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 s="7">
        <f t="shared" si="45"/>
        <v>41018.208333333336</v>
      </c>
      <c r="M711">
        <v>1334811600</v>
      </c>
      <c r="N711" s="7">
        <f t="shared" si="46"/>
        <v>41025.208333333336</v>
      </c>
      <c r="O711">
        <v>1335416400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x14ac:dyDescent="0.2">
      <c r="A712">
        <v>710</v>
      </c>
      <c r="B712" t="s">
        <v>1458</v>
      </c>
      <c r="C712" s="2" t="s">
        <v>1459</v>
      </c>
      <c r="D712" s="3">
        <v>4300</v>
      </c>
      <c r="E712" s="3">
        <v>6358</v>
      </c>
      <c r="F712" s="5">
        <f t="shared" si="44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 s="7">
        <f t="shared" si="45"/>
        <v>43295.208333333328</v>
      </c>
      <c r="M712">
        <v>1531544400</v>
      </c>
      <c r="N712" s="7">
        <f t="shared" si="46"/>
        <v>43302.208333333328</v>
      </c>
      <c r="O712">
        <v>1532149200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x14ac:dyDescent="0.2">
      <c r="A713">
        <v>711</v>
      </c>
      <c r="B713" t="s">
        <v>1460</v>
      </c>
      <c r="C713" s="2" t="s">
        <v>1461</v>
      </c>
      <c r="D713" s="3">
        <v>6200</v>
      </c>
      <c r="E713" s="3">
        <v>1260</v>
      </c>
      <c r="F713" s="5">
        <f t="shared" si="44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 s="7">
        <f t="shared" si="45"/>
        <v>42393.25</v>
      </c>
      <c r="M713">
        <v>1453615200</v>
      </c>
      <c r="N713" s="7">
        <f t="shared" si="46"/>
        <v>42395.25</v>
      </c>
      <c r="O713">
        <v>1453788000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x14ac:dyDescent="0.2">
      <c r="A714">
        <v>712</v>
      </c>
      <c r="B714" t="s">
        <v>1462</v>
      </c>
      <c r="C714" s="2" t="s">
        <v>1463</v>
      </c>
      <c r="D714" s="3">
        <v>800</v>
      </c>
      <c r="E714" s="3">
        <v>14725</v>
      </c>
      <c r="F714" s="5">
        <f t="shared" si="44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 s="7">
        <f t="shared" si="45"/>
        <v>42559.208333333328</v>
      </c>
      <c r="M714">
        <v>1467954000</v>
      </c>
      <c r="N714" s="7">
        <f t="shared" si="46"/>
        <v>42600.208333333328</v>
      </c>
      <c r="O714">
        <v>1471496400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">
      <c r="A715">
        <v>713</v>
      </c>
      <c r="B715" t="s">
        <v>1464</v>
      </c>
      <c r="C715" s="2" t="s">
        <v>1465</v>
      </c>
      <c r="D715" s="3">
        <v>6900</v>
      </c>
      <c r="E715" s="3">
        <v>11174</v>
      </c>
      <c r="F715" s="5">
        <f t="shared" si="44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 s="7">
        <f t="shared" si="45"/>
        <v>42604.208333333328</v>
      </c>
      <c r="M715">
        <v>1471842000</v>
      </c>
      <c r="N715" s="7">
        <f t="shared" si="46"/>
        <v>42616.208333333328</v>
      </c>
      <c r="O715">
        <v>1472878800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">
      <c r="A716">
        <v>714</v>
      </c>
      <c r="B716" t="s">
        <v>1466</v>
      </c>
      <c r="C716" s="2" t="s">
        <v>1467</v>
      </c>
      <c r="D716" s="3">
        <v>38500</v>
      </c>
      <c r="E716" s="3">
        <v>182036</v>
      </c>
      <c r="F716" s="5">
        <f t="shared" si="44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 s="7">
        <f t="shared" si="45"/>
        <v>41870.208333333336</v>
      </c>
      <c r="M716">
        <v>1408424400</v>
      </c>
      <c r="N716" s="7">
        <f t="shared" si="46"/>
        <v>41871.208333333336</v>
      </c>
      <c r="O716">
        <v>1408510800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">
      <c r="A717">
        <v>715</v>
      </c>
      <c r="B717" t="s">
        <v>1468</v>
      </c>
      <c r="C717" s="2" t="s">
        <v>1469</v>
      </c>
      <c r="D717" s="3">
        <v>118000</v>
      </c>
      <c r="E717" s="3">
        <v>28870</v>
      </c>
      <c r="F717" s="5">
        <f t="shared" si="44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 s="7">
        <f t="shared" si="45"/>
        <v>40397.208333333336</v>
      </c>
      <c r="M717">
        <v>1281157200</v>
      </c>
      <c r="N717" s="7">
        <f t="shared" si="46"/>
        <v>40402.208333333336</v>
      </c>
      <c r="O717">
        <v>1281589200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">
      <c r="A718">
        <v>716</v>
      </c>
      <c r="B718" t="s">
        <v>1470</v>
      </c>
      <c r="C718" s="2" t="s">
        <v>1471</v>
      </c>
      <c r="D718" s="3">
        <v>2000</v>
      </c>
      <c r="E718" s="3">
        <v>10353</v>
      </c>
      <c r="F718" s="5">
        <f t="shared" si="44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 s="7">
        <f t="shared" si="45"/>
        <v>41465.208333333336</v>
      </c>
      <c r="M718">
        <v>1373432400</v>
      </c>
      <c r="N718" s="7">
        <f t="shared" si="46"/>
        <v>41493.208333333336</v>
      </c>
      <c r="O718">
        <v>1375851600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x14ac:dyDescent="0.2">
      <c r="A719">
        <v>717</v>
      </c>
      <c r="B719" t="s">
        <v>1472</v>
      </c>
      <c r="C719" s="2" t="s">
        <v>1473</v>
      </c>
      <c r="D719" s="3">
        <v>5600</v>
      </c>
      <c r="E719" s="3">
        <v>13868</v>
      </c>
      <c r="F719" s="5">
        <f t="shared" si="44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 s="7">
        <f t="shared" si="45"/>
        <v>40777.208333333336</v>
      </c>
      <c r="M719">
        <v>1313989200</v>
      </c>
      <c r="N719" s="7">
        <f t="shared" si="46"/>
        <v>40798.208333333336</v>
      </c>
      <c r="O719">
        <v>1315803600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">
      <c r="A720">
        <v>718</v>
      </c>
      <c r="B720" t="s">
        <v>1474</v>
      </c>
      <c r="C720" s="2" t="s">
        <v>1475</v>
      </c>
      <c r="D720" s="3">
        <v>8300</v>
      </c>
      <c r="E720" s="3">
        <v>8317</v>
      </c>
      <c r="F720" s="5">
        <f t="shared" si="44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 s="7">
        <f t="shared" si="45"/>
        <v>41442.208333333336</v>
      </c>
      <c r="M720">
        <v>1371445200</v>
      </c>
      <c r="N720" s="7">
        <f t="shared" si="46"/>
        <v>41468.208333333336</v>
      </c>
      <c r="O720">
        <v>1373691600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">
      <c r="A721">
        <v>719</v>
      </c>
      <c r="B721" t="s">
        <v>1476</v>
      </c>
      <c r="C721" s="2" t="s">
        <v>1477</v>
      </c>
      <c r="D721" s="3">
        <v>6900</v>
      </c>
      <c r="E721" s="3">
        <v>10557</v>
      </c>
      <c r="F721" s="5">
        <f t="shared" si="44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 s="7">
        <f t="shared" si="45"/>
        <v>41058.208333333336</v>
      </c>
      <c r="M721">
        <v>1338267600</v>
      </c>
      <c r="N721" s="7">
        <f t="shared" si="46"/>
        <v>41069.208333333336</v>
      </c>
      <c r="O721">
        <v>1339218000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x14ac:dyDescent="0.2">
      <c r="A722">
        <v>720</v>
      </c>
      <c r="B722" t="s">
        <v>1478</v>
      </c>
      <c r="C722" s="2" t="s">
        <v>1479</v>
      </c>
      <c r="D722" s="3">
        <v>8700</v>
      </c>
      <c r="E722" s="3">
        <v>3227</v>
      </c>
      <c r="F722" s="5">
        <f t="shared" si="44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 s="7">
        <f t="shared" si="45"/>
        <v>43152.25</v>
      </c>
      <c r="M722">
        <v>1519192800</v>
      </c>
      <c r="N722" s="7">
        <f t="shared" si="46"/>
        <v>43166.25</v>
      </c>
      <c r="O722">
        <v>1520402400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">
      <c r="A723">
        <v>721</v>
      </c>
      <c r="B723" t="s">
        <v>1480</v>
      </c>
      <c r="C723" s="2" t="s">
        <v>1481</v>
      </c>
      <c r="D723" s="3">
        <v>123600</v>
      </c>
      <c r="E723" s="3">
        <v>5429</v>
      </c>
      <c r="F723" s="5">
        <f t="shared" si="44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 s="7">
        <f t="shared" si="45"/>
        <v>43194.208333333328</v>
      </c>
      <c r="M723">
        <v>1522818000</v>
      </c>
      <c r="N723" s="7">
        <f t="shared" si="46"/>
        <v>43200.208333333328</v>
      </c>
      <c r="O723">
        <v>1523336400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">
      <c r="A724">
        <v>722</v>
      </c>
      <c r="B724" t="s">
        <v>1482</v>
      </c>
      <c r="C724" s="2" t="s">
        <v>1483</v>
      </c>
      <c r="D724" s="3">
        <v>48500</v>
      </c>
      <c r="E724" s="3">
        <v>75906</v>
      </c>
      <c r="F724" s="5">
        <f t="shared" si="44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 s="7">
        <f t="shared" si="45"/>
        <v>43045.25</v>
      </c>
      <c r="M724">
        <v>1509948000</v>
      </c>
      <c r="N724" s="7">
        <f t="shared" si="46"/>
        <v>43072.25</v>
      </c>
      <c r="O724">
        <v>1512280800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">
      <c r="A725">
        <v>723</v>
      </c>
      <c r="B725" t="s">
        <v>1484</v>
      </c>
      <c r="C725" s="2" t="s">
        <v>1485</v>
      </c>
      <c r="D725" s="3">
        <v>4900</v>
      </c>
      <c r="E725" s="3">
        <v>13250</v>
      </c>
      <c r="F725" s="5">
        <f t="shared" si="44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 s="7">
        <f t="shared" si="45"/>
        <v>42431.25</v>
      </c>
      <c r="M725">
        <v>1456898400</v>
      </c>
      <c r="N725" s="7">
        <f t="shared" si="46"/>
        <v>42452.208333333328</v>
      </c>
      <c r="O725">
        <v>1458709200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x14ac:dyDescent="0.2">
      <c r="A726">
        <v>724</v>
      </c>
      <c r="B726" t="s">
        <v>1486</v>
      </c>
      <c r="C726" s="2" t="s">
        <v>1487</v>
      </c>
      <c r="D726" s="3">
        <v>8400</v>
      </c>
      <c r="E726" s="3">
        <v>11261</v>
      </c>
      <c r="F726" s="5">
        <f t="shared" si="44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 s="7">
        <f t="shared" si="45"/>
        <v>41934.208333333336</v>
      </c>
      <c r="M726">
        <v>1413954000</v>
      </c>
      <c r="N726" s="7">
        <f t="shared" si="46"/>
        <v>41936.208333333336</v>
      </c>
      <c r="O726">
        <v>1414126800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">
      <c r="A727">
        <v>725</v>
      </c>
      <c r="B727" t="s">
        <v>1488</v>
      </c>
      <c r="C727" s="2" t="s">
        <v>1489</v>
      </c>
      <c r="D727" s="3">
        <v>193200</v>
      </c>
      <c r="E727" s="3">
        <v>97369</v>
      </c>
      <c r="F727" s="5">
        <f t="shared" si="44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 s="7">
        <f t="shared" si="45"/>
        <v>41958.25</v>
      </c>
      <c r="M727">
        <v>1416031200</v>
      </c>
      <c r="N727" s="7">
        <f t="shared" si="46"/>
        <v>41960.25</v>
      </c>
      <c r="O727">
        <v>1416204000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">
      <c r="A728">
        <v>726</v>
      </c>
      <c r="B728" t="s">
        <v>1490</v>
      </c>
      <c r="C728" s="2" t="s">
        <v>1491</v>
      </c>
      <c r="D728" s="3">
        <v>54300</v>
      </c>
      <c r="E728" s="3">
        <v>48227</v>
      </c>
      <c r="F728" s="5">
        <f t="shared" si="44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 s="7">
        <f t="shared" si="45"/>
        <v>40476.208333333336</v>
      </c>
      <c r="M728">
        <v>1287982800</v>
      </c>
      <c r="N728" s="7">
        <f t="shared" si="46"/>
        <v>40482.208333333336</v>
      </c>
      <c r="O728">
        <v>1288501200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">
      <c r="A729">
        <v>727</v>
      </c>
      <c r="B729" t="s">
        <v>1492</v>
      </c>
      <c r="C729" s="2" t="s">
        <v>1493</v>
      </c>
      <c r="D729" s="3">
        <v>8900</v>
      </c>
      <c r="E729" s="3">
        <v>14685</v>
      </c>
      <c r="F729" s="5">
        <f t="shared" si="44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 s="7">
        <f t="shared" si="45"/>
        <v>43485.25</v>
      </c>
      <c r="M729">
        <v>1547964000</v>
      </c>
      <c r="N729" s="7">
        <f t="shared" si="46"/>
        <v>43543.208333333328</v>
      </c>
      <c r="O729">
        <v>1552971600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x14ac:dyDescent="0.2">
      <c r="A730">
        <v>728</v>
      </c>
      <c r="B730" t="s">
        <v>1494</v>
      </c>
      <c r="C730" s="2" t="s">
        <v>1495</v>
      </c>
      <c r="D730" s="3">
        <v>4200</v>
      </c>
      <c r="E730" s="3">
        <v>735</v>
      </c>
      <c r="F730" s="5">
        <f t="shared" si="44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 s="7">
        <f t="shared" si="45"/>
        <v>42515.208333333328</v>
      </c>
      <c r="M730">
        <v>1464152400</v>
      </c>
      <c r="N730" s="7">
        <f t="shared" si="46"/>
        <v>42526.208333333328</v>
      </c>
      <c r="O730">
        <v>1465102800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x14ac:dyDescent="0.2">
      <c r="A731">
        <v>729</v>
      </c>
      <c r="B731" t="s">
        <v>1496</v>
      </c>
      <c r="C731" s="2" t="s">
        <v>1497</v>
      </c>
      <c r="D731" s="3">
        <v>5600</v>
      </c>
      <c r="E731" s="3">
        <v>10397</v>
      </c>
      <c r="F731" s="5">
        <f t="shared" si="44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 s="7">
        <f t="shared" si="45"/>
        <v>41309.25</v>
      </c>
      <c r="M731">
        <v>1359957600</v>
      </c>
      <c r="N731" s="7">
        <f t="shared" si="46"/>
        <v>41311.25</v>
      </c>
      <c r="O731">
        <v>1360130400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">
      <c r="A732">
        <v>730</v>
      </c>
      <c r="B732" t="s">
        <v>1498</v>
      </c>
      <c r="C732" s="2" t="s">
        <v>1499</v>
      </c>
      <c r="D732" s="3">
        <v>28800</v>
      </c>
      <c r="E732" s="3">
        <v>118847</v>
      </c>
      <c r="F732" s="5">
        <f t="shared" si="44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 s="7">
        <f t="shared" si="45"/>
        <v>42147.208333333328</v>
      </c>
      <c r="M732">
        <v>1432357200</v>
      </c>
      <c r="N732" s="7">
        <f t="shared" si="46"/>
        <v>42153.208333333328</v>
      </c>
      <c r="O732">
        <v>1432875600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">
      <c r="A733">
        <v>731</v>
      </c>
      <c r="B733" t="s">
        <v>1500</v>
      </c>
      <c r="C733" s="2" t="s">
        <v>1501</v>
      </c>
      <c r="D733" s="3">
        <v>8000</v>
      </c>
      <c r="E733" s="3">
        <v>7220</v>
      </c>
      <c r="F733" s="5">
        <f t="shared" si="44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 s="7">
        <f t="shared" si="45"/>
        <v>42939.208333333328</v>
      </c>
      <c r="M733">
        <v>1500786000</v>
      </c>
      <c r="N733" s="7">
        <f t="shared" si="46"/>
        <v>42940.208333333328</v>
      </c>
      <c r="O733">
        <v>1500872400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">
      <c r="A734">
        <v>732</v>
      </c>
      <c r="B734" t="s">
        <v>1502</v>
      </c>
      <c r="C734" s="2" t="s">
        <v>1503</v>
      </c>
      <c r="D734" s="3">
        <v>117000</v>
      </c>
      <c r="E734" s="3">
        <v>107622</v>
      </c>
      <c r="F734" s="5">
        <f t="shared" si="44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 s="7">
        <f t="shared" si="45"/>
        <v>42816.208333333328</v>
      </c>
      <c r="M734">
        <v>1490158800</v>
      </c>
      <c r="N734" s="7">
        <f t="shared" si="46"/>
        <v>42839.208333333328</v>
      </c>
      <c r="O734">
        <v>1492146000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">
      <c r="A735">
        <v>733</v>
      </c>
      <c r="B735" t="s">
        <v>1504</v>
      </c>
      <c r="C735" s="2" t="s">
        <v>1505</v>
      </c>
      <c r="D735" s="3">
        <v>15800</v>
      </c>
      <c r="E735" s="3">
        <v>83267</v>
      </c>
      <c r="F735" s="5">
        <f t="shared" si="44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 s="7">
        <f t="shared" si="45"/>
        <v>41844.208333333336</v>
      </c>
      <c r="M735">
        <v>1406178000</v>
      </c>
      <c r="N735" s="7">
        <f t="shared" si="46"/>
        <v>41857.208333333336</v>
      </c>
      <c r="O735">
        <v>1407301200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">
      <c r="A736">
        <v>734</v>
      </c>
      <c r="B736" t="s">
        <v>1506</v>
      </c>
      <c r="C736" s="2" t="s">
        <v>1507</v>
      </c>
      <c r="D736" s="3">
        <v>4200</v>
      </c>
      <c r="E736" s="3">
        <v>13404</v>
      </c>
      <c r="F736" s="5">
        <f t="shared" si="44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 s="7">
        <f t="shared" si="45"/>
        <v>42763.25</v>
      </c>
      <c r="M736">
        <v>1485583200</v>
      </c>
      <c r="N736" s="7">
        <f t="shared" si="46"/>
        <v>42775.25</v>
      </c>
      <c r="O736">
        <v>1486620000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2">
      <c r="A737">
        <v>735</v>
      </c>
      <c r="B737" t="s">
        <v>1508</v>
      </c>
      <c r="C737" s="2" t="s">
        <v>1509</v>
      </c>
      <c r="D737" s="3">
        <v>37100</v>
      </c>
      <c r="E737" s="3">
        <v>131404</v>
      </c>
      <c r="F737" s="5">
        <f t="shared" si="44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 s="7">
        <f t="shared" si="45"/>
        <v>42459.208333333328</v>
      </c>
      <c r="M737">
        <v>1459314000</v>
      </c>
      <c r="N737" s="7">
        <f t="shared" si="46"/>
        <v>42466.208333333328</v>
      </c>
      <c r="O737">
        <v>1459918800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">
      <c r="A738">
        <v>736</v>
      </c>
      <c r="B738" t="s">
        <v>1510</v>
      </c>
      <c r="C738" s="2" t="s">
        <v>1511</v>
      </c>
      <c r="D738" s="3">
        <v>7700</v>
      </c>
      <c r="E738" s="3">
        <v>2533</v>
      </c>
      <c r="F738" s="5">
        <f t="shared" si="44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 s="7">
        <f t="shared" si="45"/>
        <v>42055.25</v>
      </c>
      <c r="M738">
        <v>1424412000</v>
      </c>
      <c r="N738" s="7">
        <f t="shared" si="46"/>
        <v>42059.25</v>
      </c>
      <c r="O738">
        <v>1424757600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x14ac:dyDescent="0.2">
      <c r="A739">
        <v>737</v>
      </c>
      <c r="B739" t="s">
        <v>1512</v>
      </c>
      <c r="C739" s="2" t="s">
        <v>1513</v>
      </c>
      <c r="D739" s="3">
        <v>3700</v>
      </c>
      <c r="E739" s="3">
        <v>5028</v>
      </c>
      <c r="F739" s="5">
        <f t="shared" si="44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 s="7">
        <f t="shared" si="45"/>
        <v>42685.25</v>
      </c>
      <c r="M739">
        <v>1478844000</v>
      </c>
      <c r="N739" s="7">
        <f t="shared" si="46"/>
        <v>42697.25</v>
      </c>
      <c r="O739">
        <v>1479880800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">
      <c r="A740">
        <v>738</v>
      </c>
      <c r="B740" t="s">
        <v>1032</v>
      </c>
      <c r="C740" s="2" t="s">
        <v>1514</v>
      </c>
      <c r="D740" s="3">
        <v>74700</v>
      </c>
      <c r="E740" s="3">
        <v>1557</v>
      </c>
      <c r="F740" s="5">
        <f t="shared" si="44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 s="7">
        <f t="shared" si="45"/>
        <v>41959.25</v>
      </c>
      <c r="M740">
        <v>1416117600</v>
      </c>
      <c r="N740" s="7">
        <f t="shared" si="46"/>
        <v>41981.25</v>
      </c>
      <c r="O740">
        <v>1418018400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">
      <c r="A741">
        <v>739</v>
      </c>
      <c r="B741" t="s">
        <v>1515</v>
      </c>
      <c r="C741" s="2" t="s">
        <v>1516</v>
      </c>
      <c r="D741" s="3">
        <v>10000</v>
      </c>
      <c r="E741" s="3">
        <v>6100</v>
      </c>
      <c r="F741" s="5">
        <f t="shared" si="44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 s="7">
        <f t="shared" si="45"/>
        <v>41089.208333333336</v>
      </c>
      <c r="M741">
        <v>1340946000</v>
      </c>
      <c r="N741" s="7">
        <f t="shared" si="46"/>
        <v>41090.208333333336</v>
      </c>
      <c r="O741">
        <v>1341032400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">
      <c r="A742">
        <v>740</v>
      </c>
      <c r="B742" t="s">
        <v>1517</v>
      </c>
      <c r="C742" s="2" t="s">
        <v>1518</v>
      </c>
      <c r="D742" s="3">
        <v>5300</v>
      </c>
      <c r="E742" s="3">
        <v>1592</v>
      </c>
      <c r="F742" s="5">
        <f t="shared" si="44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 s="7">
        <f t="shared" si="45"/>
        <v>42769.25</v>
      </c>
      <c r="M742">
        <v>1486101600</v>
      </c>
      <c r="N742" s="7">
        <f t="shared" si="46"/>
        <v>42772.25</v>
      </c>
      <c r="O742">
        <v>1486360800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">
      <c r="A743">
        <v>741</v>
      </c>
      <c r="B743" t="s">
        <v>628</v>
      </c>
      <c r="C743" s="2" t="s">
        <v>1519</v>
      </c>
      <c r="D743" s="3">
        <v>1200</v>
      </c>
      <c r="E743" s="3">
        <v>14150</v>
      </c>
      <c r="F743" s="5">
        <f t="shared" si="44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 s="7">
        <f t="shared" si="45"/>
        <v>40321.208333333336</v>
      </c>
      <c r="M743">
        <v>1274590800</v>
      </c>
      <c r="N743" s="7">
        <f t="shared" si="46"/>
        <v>40322.208333333336</v>
      </c>
      <c r="O743">
        <v>1274677200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">
      <c r="A744">
        <v>742</v>
      </c>
      <c r="B744" t="s">
        <v>1520</v>
      </c>
      <c r="C744" s="2" t="s">
        <v>1521</v>
      </c>
      <c r="D744" s="3">
        <v>1200</v>
      </c>
      <c r="E744" s="3">
        <v>13513</v>
      </c>
      <c r="F744" s="5">
        <f t="shared" si="44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 s="7">
        <f t="shared" si="45"/>
        <v>40197.25</v>
      </c>
      <c r="M744">
        <v>1263880800</v>
      </c>
      <c r="N744" s="7">
        <f t="shared" si="46"/>
        <v>40239.25</v>
      </c>
      <c r="O744">
        <v>1267509600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x14ac:dyDescent="0.2">
      <c r="A745">
        <v>743</v>
      </c>
      <c r="B745" t="s">
        <v>1522</v>
      </c>
      <c r="C745" s="2" t="s">
        <v>1523</v>
      </c>
      <c r="D745" s="3">
        <v>3900</v>
      </c>
      <c r="E745" s="3">
        <v>504</v>
      </c>
      <c r="F745" s="5">
        <f t="shared" si="44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 s="7">
        <f t="shared" si="45"/>
        <v>42298.208333333328</v>
      </c>
      <c r="M745">
        <v>1445403600</v>
      </c>
      <c r="N745" s="7">
        <f t="shared" si="46"/>
        <v>42304.208333333328</v>
      </c>
      <c r="O745">
        <v>1445922000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">
      <c r="A746">
        <v>744</v>
      </c>
      <c r="B746" t="s">
        <v>1524</v>
      </c>
      <c r="C746" s="2" t="s">
        <v>1525</v>
      </c>
      <c r="D746" s="3">
        <v>2000</v>
      </c>
      <c r="E746" s="3">
        <v>14240</v>
      </c>
      <c r="F746" s="5">
        <f t="shared" si="44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 s="7">
        <f t="shared" si="45"/>
        <v>43322.208333333328</v>
      </c>
      <c r="M746">
        <v>1533877200</v>
      </c>
      <c r="N746" s="7">
        <f t="shared" si="46"/>
        <v>43324.208333333328</v>
      </c>
      <c r="O746">
        <v>1534050000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x14ac:dyDescent="0.2">
      <c r="A747">
        <v>745</v>
      </c>
      <c r="B747" t="s">
        <v>1526</v>
      </c>
      <c r="C747" s="2" t="s">
        <v>1527</v>
      </c>
      <c r="D747" s="3">
        <v>6900</v>
      </c>
      <c r="E747" s="3">
        <v>2091</v>
      </c>
      <c r="F747" s="5">
        <f t="shared" si="44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 s="7">
        <f t="shared" si="45"/>
        <v>40328.208333333336</v>
      </c>
      <c r="M747">
        <v>1275195600</v>
      </c>
      <c r="N747" s="7">
        <f t="shared" si="46"/>
        <v>40355.208333333336</v>
      </c>
      <c r="O747">
        <v>1277528400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">
      <c r="A748">
        <v>746</v>
      </c>
      <c r="B748" t="s">
        <v>1528</v>
      </c>
      <c r="C748" s="2" t="s">
        <v>1529</v>
      </c>
      <c r="D748" s="3">
        <v>55800</v>
      </c>
      <c r="E748" s="3">
        <v>118580</v>
      </c>
      <c r="F748" s="5">
        <f t="shared" si="44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 s="7">
        <f t="shared" si="45"/>
        <v>40825.208333333336</v>
      </c>
      <c r="M748">
        <v>1318136400</v>
      </c>
      <c r="N748" s="7">
        <f t="shared" si="46"/>
        <v>40830.208333333336</v>
      </c>
      <c r="O748">
        <v>1318568400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">
      <c r="A749">
        <v>747</v>
      </c>
      <c r="B749" t="s">
        <v>1530</v>
      </c>
      <c r="C749" s="2" t="s">
        <v>1531</v>
      </c>
      <c r="D749" s="3">
        <v>4900</v>
      </c>
      <c r="E749" s="3">
        <v>11214</v>
      </c>
      <c r="F749" s="5">
        <f t="shared" si="44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 s="7">
        <f t="shared" si="45"/>
        <v>40423.208333333336</v>
      </c>
      <c r="M749">
        <v>1283403600</v>
      </c>
      <c r="N749" s="7">
        <f t="shared" si="46"/>
        <v>40434.208333333336</v>
      </c>
      <c r="O749">
        <v>1284354000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">
      <c r="A750">
        <v>748</v>
      </c>
      <c r="B750" t="s">
        <v>1532</v>
      </c>
      <c r="C750" s="2" t="s">
        <v>1533</v>
      </c>
      <c r="D750" s="3">
        <v>194900</v>
      </c>
      <c r="E750" s="3">
        <v>68137</v>
      </c>
      <c r="F750" s="5">
        <f t="shared" si="44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 s="7">
        <f t="shared" si="45"/>
        <v>40238.25</v>
      </c>
      <c r="M750">
        <v>1267423200</v>
      </c>
      <c r="N750" s="7">
        <f t="shared" si="46"/>
        <v>40263.208333333336</v>
      </c>
      <c r="O750">
        <v>1269579600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">
      <c r="A751">
        <v>749</v>
      </c>
      <c r="B751" t="s">
        <v>1534</v>
      </c>
      <c r="C751" s="2" t="s">
        <v>1535</v>
      </c>
      <c r="D751" s="3">
        <v>8600</v>
      </c>
      <c r="E751" s="3">
        <v>13527</v>
      </c>
      <c r="F751" s="5">
        <f t="shared" si="44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 s="7">
        <f t="shared" si="45"/>
        <v>41920.208333333336</v>
      </c>
      <c r="M751">
        <v>1412744400</v>
      </c>
      <c r="N751" s="7">
        <f t="shared" si="46"/>
        <v>41932.208333333336</v>
      </c>
      <c r="O751">
        <v>1413781200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">
      <c r="A752">
        <v>750</v>
      </c>
      <c r="B752" t="s">
        <v>1536</v>
      </c>
      <c r="C752" s="2" t="s">
        <v>1537</v>
      </c>
      <c r="D752" s="3">
        <v>100</v>
      </c>
      <c r="E752" s="3">
        <v>1</v>
      </c>
      <c r="F752" s="5">
        <f t="shared" si="44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 s="7">
        <f t="shared" si="45"/>
        <v>40360.208333333336</v>
      </c>
      <c r="M752">
        <v>1277960400</v>
      </c>
      <c r="N752" s="7">
        <f t="shared" si="46"/>
        <v>40385.208333333336</v>
      </c>
      <c r="O752">
        <v>1280120400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">
      <c r="A753">
        <v>751</v>
      </c>
      <c r="B753" t="s">
        <v>1538</v>
      </c>
      <c r="C753" s="2" t="s">
        <v>1539</v>
      </c>
      <c r="D753" s="3">
        <v>3600</v>
      </c>
      <c r="E753" s="3">
        <v>8363</v>
      </c>
      <c r="F753" s="5">
        <f t="shared" si="44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 s="7">
        <f t="shared" si="45"/>
        <v>42446.208333333328</v>
      </c>
      <c r="M753">
        <v>1458190800</v>
      </c>
      <c r="N753" s="7">
        <f t="shared" si="46"/>
        <v>42461.208333333328</v>
      </c>
      <c r="O753">
        <v>1459486800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">
      <c r="A754">
        <v>752</v>
      </c>
      <c r="B754" t="s">
        <v>1540</v>
      </c>
      <c r="C754" s="2" t="s">
        <v>1541</v>
      </c>
      <c r="D754" s="3">
        <v>5800</v>
      </c>
      <c r="E754" s="3">
        <v>5362</v>
      </c>
      <c r="F754" s="5">
        <f t="shared" si="44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 s="7">
        <f t="shared" si="45"/>
        <v>40395.208333333336</v>
      </c>
      <c r="M754">
        <v>1280984400</v>
      </c>
      <c r="N754" s="7">
        <f t="shared" si="46"/>
        <v>40413.208333333336</v>
      </c>
      <c r="O754">
        <v>1282539600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">
      <c r="A755">
        <v>753</v>
      </c>
      <c r="B755" t="s">
        <v>1542</v>
      </c>
      <c r="C755" s="2" t="s">
        <v>1543</v>
      </c>
      <c r="D755" s="3">
        <v>4700</v>
      </c>
      <c r="E755" s="3">
        <v>12065</v>
      </c>
      <c r="F755" s="5">
        <f t="shared" si="44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 s="7">
        <f t="shared" si="45"/>
        <v>40321.208333333336</v>
      </c>
      <c r="M755">
        <v>1274590800</v>
      </c>
      <c r="N755" s="7">
        <f t="shared" si="46"/>
        <v>40336.208333333336</v>
      </c>
      <c r="O755">
        <v>1275886800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">
      <c r="A756">
        <v>754</v>
      </c>
      <c r="B756" t="s">
        <v>1544</v>
      </c>
      <c r="C756" s="2" t="s">
        <v>1545</v>
      </c>
      <c r="D756" s="3">
        <v>70400</v>
      </c>
      <c r="E756" s="3">
        <v>118603</v>
      </c>
      <c r="F756" s="5">
        <f t="shared" si="44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 s="7">
        <f t="shared" si="45"/>
        <v>41210.208333333336</v>
      </c>
      <c r="M756">
        <v>1351400400</v>
      </c>
      <c r="N756" s="7">
        <f t="shared" si="46"/>
        <v>41263.25</v>
      </c>
      <c r="O756">
        <v>1355983200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">
      <c r="A757">
        <v>755</v>
      </c>
      <c r="B757" t="s">
        <v>1546</v>
      </c>
      <c r="C757" s="2" t="s">
        <v>1547</v>
      </c>
      <c r="D757" s="3">
        <v>4500</v>
      </c>
      <c r="E757" s="3">
        <v>7496</v>
      </c>
      <c r="F757" s="5">
        <f t="shared" si="44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 s="7">
        <f t="shared" si="45"/>
        <v>43096.25</v>
      </c>
      <c r="M757">
        <v>1514354400</v>
      </c>
      <c r="N757" s="7">
        <f t="shared" si="46"/>
        <v>43108.25</v>
      </c>
      <c r="O757">
        <v>1515391200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">
      <c r="A758">
        <v>756</v>
      </c>
      <c r="B758" t="s">
        <v>1548</v>
      </c>
      <c r="C758" s="2" t="s">
        <v>1549</v>
      </c>
      <c r="D758" s="3">
        <v>1300</v>
      </c>
      <c r="E758" s="3">
        <v>10037</v>
      </c>
      <c r="F758" s="5">
        <f t="shared" si="44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 s="7">
        <f t="shared" si="45"/>
        <v>42024.25</v>
      </c>
      <c r="M758">
        <v>1421733600</v>
      </c>
      <c r="N758" s="7">
        <f t="shared" si="46"/>
        <v>42030.25</v>
      </c>
      <c r="O758">
        <v>1422252000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">
      <c r="A759">
        <v>757</v>
      </c>
      <c r="B759" t="s">
        <v>1550</v>
      </c>
      <c r="C759" s="2" t="s">
        <v>1551</v>
      </c>
      <c r="D759" s="3">
        <v>1400</v>
      </c>
      <c r="E759" s="3">
        <v>5696</v>
      </c>
      <c r="F759" s="5">
        <f t="shared" si="44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 s="7">
        <f t="shared" si="45"/>
        <v>40675.208333333336</v>
      </c>
      <c r="M759">
        <v>1305176400</v>
      </c>
      <c r="N759" s="7">
        <f t="shared" si="46"/>
        <v>40679.208333333336</v>
      </c>
      <c r="O759">
        <v>1305522000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">
      <c r="A760">
        <v>758</v>
      </c>
      <c r="B760" t="s">
        <v>1552</v>
      </c>
      <c r="C760" s="2" t="s">
        <v>1553</v>
      </c>
      <c r="D760" s="3">
        <v>29600</v>
      </c>
      <c r="E760" s="3">
        <v>167005</v>
      </c>
      <c r="F760" s="5">
        <f t="shared" si="44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 s="7">
        <f t="shared" si="45"/>
        <v>41936.208333333336</v>
      </c>
      <c r="M760">
        <v>1414126800</v>
      </c>
      <c r="N760" s="7">
        <f t="shared" si="46"/>
        <v>41945.208333333336</v>
      </c>
      <c r="O760">
        <v>1414904400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x14ac:dyDescent="0.2">
      <c r="A761">
        <v>759</v>
      </c>
      <c r="B761" t="s">
        <v>1554</v>
      </c>
      <c r="C761" s="2" t="s">
        <v>1555</v>
      </c>
      <c r="D761" s="3">
        <v>167500</v>
      </c>
      <c r="E761" s="3">
        <v>114615</v>
      </c>
      <c r="F761" s="5">
        <f t="shared" si="44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 s="7">
        <f t="shared" si="45"/>
        <v>43136.25</v>
      </c>
      <c r="M761">
        <v>1517810400</v>
      </c>
      <c r="N761" s="7">
        <f t="shared" si="46"/>
        <v>43166.25</v>
      </c>
      <c r="O761">
        <v>1520402400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">
      <c r="A762">
        <v>760</v>
      </c>
      <c r="B762" t="s">
        <v>1556</v>
      </c>
      <c r="C762" s="2" t="s">
        <v>1557</v>
      </c>
      <c r="D762" s="3">
        <v>48300</v>
      </c>
      <c r="E762" s="3">
        <v>16592</v>
      </c>
      <c r="F762" s="5">
        <f t="shared" si="44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 s="7">
        <f t="shared" si="45"/>
        <v>43678.208333333328</v>
      </c>
      <c r="M762">
        <v>1564635600</v>
      </c>
      <c r="N762" s="7">
        <f t="shared" si="46"/>
        <v>43707.208333333328</v>
      </c>
      <c r="O762">
        <v>1567141200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">
      <c r="A763">
        <v>761</v>
      </c>
      <c r="B763" t="s">
        <v>1558</v>
      </c>
      <c r="C763" s="2" t="s">
        <v>1559</v>
      </c>
      <c r="D763" s="3">
        <v>2200</v>
      </c>
      <c r="E763" s="3">
        <v>14420</v>
      </c>
      <c r="F763" s="5">
        <f t="shared" si="44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 s="7">
        <f t="shared" si="45"/>
        <v>42938.208333333328</v>
      </c>
      <c r="M763">
        <v>1500699600</v>
      </c>
      <c r="N763" s="7">
        <f t="shared" si="46"/>
        <v>42943.208333333328</v>
      </c>
      <c r="O763">
        <v>1501131600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">
      <c r="A764">
        <v>762</v>
      </c>
      <c r="B764" t="s">
        <v>668</v>
      </c>
      <c r="C764" s="2" t="s">
        <v>1560</v>
      </c>
      <c r="D764" s="3">
        <v>3500</v>
      </c>
      <c r="E764" s="3">
        <v>6204</v>
      </c>
      <c r="F764" s="5">
        <f t="shared" si="44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 s="7">
        <f t="shared" si="45"/>
        <v>41241.25</v>
      </c>
      <c r="M764">
        <v>1354082400</v>
      </c>
      <c r="N764" s="7">
        <f t="shared" si="46"/>
        <v>41252.25</v>
      </c>
      <c r="O764">
        <v>1355032800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">
      <c r="A765">
        <v>763</v>
      </c>
      <c r="B765" t="s">
        <v>1561</v>
      </c>
      <c r="C765" s="2" t="s">
        <v>1562</v>
      </c>
      <c r="D765" s="3">
        <v>5600</v>
      </c>
      <c r="E765" s="3">
        <v>6338</v>
      </c>
      <c r="F765" s="5">
        <f t="shared" si="44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 s="7">
        <f t="shared" si="45"/>
        <v>41037.208333333336</v>
      </c>
      <c r="M765">
        <v>1336453200</v>
      </c>
      <c r="N765" s="7">
        <f t="shared" si="46"/>
        <v>41072.208333333336</v>
      </c>
      <c r="O765">
        <v>1339477200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x14ac:dyDescent="0.2">
      <c r="A766">
        <v>764</v>
      </c>
      <c r="B766" t="s">
        <v>1563</v>
      </c>
      <c r="C766" s="2" t="s">
        <v>1564</v>
      </c>
      <c r="D766" s="3">
        <v>1100</v>
      </c>
      <c r="E766" s="3">
        <v>8010</v>
      </c>
      <c r="F766" s="5">
        <f t="shared" si="44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 s="7">
        <f t="shared" si="45"/>
        <v>40676.208333333336</v>
      </c>
      <c r="M766">
        <v>1305262800</v>
      </c>
      <c r="N766" s="7">
        <f t="shared" si="46"/>
        <v>40684.208333333336</v>
      </c>
      <c r="O766">
        <v>1305954000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">
      <c r="A767">
        <v>765</v>
      </c>
      <c r="B767" t="s">
        <v>1565</v>
      </c>
      <c r="C767" s="2" t="s">
        <v>1566</v>
      </c>
      <c r="D767" s="3">
        <v>3900</v>
      </c>
      <c r="E767" s="3">
        <v>8125</v>
      </c>
      <c r="F767" s="5">
        <f t="shared" si="44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 s="7">
        <f t="shared" si="45"/>
        <v>42840.208333333328</v>
      </c>
      <c r="M767">
        <v>1492232400</v>
      </c>
      <c r="N767" s="7">
        <f t="shared" si="46"/>
        <v>42865.208333333328</v>
      </c>
      <c r="O767">
        <v>1494392400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x14ac:dyDescent="0.2">
      <c r="A768">
        <v>766</v>
      </c>
      <c r="B768" t="s">
        <v>1567</v>
      </c>
      <c r="C768" s="2" t="s">
        <v>1568</v>
      </c>
      <c r="D768" s="3">
        <v>43800</v>
      </c>
      <c r="E768" s="3">
        <v>13653</v>
      </c>
      <c r="F768" s="5">
        <f t="shared" si="44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 s="7">
        <f t="shared" si="45"/>
        <v>43362.208333333328</v>
      </c>
      <c r="M768">
        <v>1537333200</v>
      </c>
      <c r="N768" s="7">
        <f t="shared" si="46"/>
        <v>43363.208333333328</v>
      </c>
      <c r="O768">
        <v>1537419600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">
      <c r="A769">
        <v>767</v>
      </c>
      <c r="B769" t="s">
        <v>1569</v>
      </c>
      <c r="C769" s="2" t="s">
        <v>1570</v>
      </c>
      <c r="D769" s="3">
        <v>97200</v>
      </c>
      <c r="E769" s="3">
        <v>55372</v>
      </c>
      <c r="F769" s="5">
        <f t="shared" si="44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 s="7">
        <f t="shared" si="45"/>
        <v>42283.208333333328</v>
      </c>
      <c r="M769">
        <v>1444107600</v>
      </c>
      <c r="N769" s="7">
        <f t="shared" si="46"/>
        <v>42328.25</v>
      </c>
      <c r="O769">
        <v>1447999200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">
      <c r="A770">
        <v>768</v>
      </c>
      <c r="B770" t="s">
        <v>1571</v>
      </c>
      <c r="C770" s="2" t="s">
        <v>1572</v>
      </c>
      <c r="D770" s="3">
        <v>4800</v>
      </c>
      <c r="E770" s="3">
        <v>11088</v>
      </c>
      <c r="F770" s="5">
        <f t="shared" si="44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 s="7">
        <f t="shared" si="45"/>
        <v>41619.25</v>
      </c>
      <c r="M770">
        <v>1386741600</v>
      </c>
      <c r="N770" s="7">
        <f t="shared" si="46"/>
        <v>41634.25</v>
      </c>
      <c r="O770">
        <v>1388037600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">
      <c r="A771">
        <v>769</v>
      </c>
      <c r="B771" t="s">
        <v>1573</v>
      </c>
      <c r="C771" s="2" t="s">
        <v>1574</v>
      </c>
      <c r="D771" s="3">
        <v>125600</v>
      </c>
      <c r="E771" s="3">
        <v>109106</v>
      </c>
      <c r="F771" s="5">
        <f t="shared" ref="F771:F834" si="48">E771/D771*100</f>
        <v>86.867834394904463</v>
      </c>
      <c r="G771" t="s">
        <v>14</v>
      </c>
      <c r="H771">
        <v>3410</v>
      </c>
      <c r="I771" s="4">
        <f t="shared" si="47"/>
        <v>31.995894428152493</v>
      </c>
      <c r="J771" t="s">
        <v>21</v>
      </c>
      <c r="K771" t="s">
        <v>22</v>
      </c>
      <c r="L771" s="7">
        <f t="shared" ref="L771:L834" si="49">(((M771/60)/60)/24)+DATE(1970,1,1)</f>
        <v>41501.208333333336</v>
      </c>
      <c r="M771">
        <v>1376542800</v>
      </c>
      <c r="N771" s="7">
        <f t="shared" ref="N771:N834" si="50">(((O771/60)/60)/24)+DATE(1970,1,1)</f>
        <v>41527.208333333336</v>
      </c>
      <c r="O771">
        <v>1378789200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">
      <c r="A772">
        <v>770</v>
      </c>
      <c r="B772" t="s">
        <v>1575</v>
      </c>
      <c r="C772" s="2" t="s">
        <v>1576</v>
      </c>
      <c r="D772" s="3">
        <v>4300</v>
      </c>
      <c r="E772" s="3">
        <v>11642</v>
      </c>
      <c r="F772" s="5">
        <f t="shared" si="48"/>
        <v>270.74418604651163</v>
      </c>
      <c r="G772" t="s">
        <v>20</v>
      </c>
      <c r="H772">
        <v>216</v>
      </c>
      <c r="I772" s="4">
        <f t="shared" si="47"/>
        <v>53.898148148148145</v>
      </c>
      <c r="J772" t="s">
        <v>107</v>
      </c>
      <c r="K772" t="s">
        <v>108</v>
      </c>
      <c r="L772" s="7">
        <f t="shared" si="49"/>
        <v>41743.208333333336</v>
      </c>
      <c r="M772">
        <v>1397451600</v>
      </c>
      <c r="N772" s="7">
        <f t="shared" si="50"/>
        <v>41750.208333333336</v>
      </c>
      <c r="O772">
        <v>1398056400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">
      <c r="A773">
        <v>771</v>
      </c>
      <c r="B773" t="s">
        <v>1577</v>
      </c>
      <c r="C773" s="2" t="s">
        <v>1578</v>
      </c>
      <c r="D773" s="3">
        <v>5600</v>
      </c>
      <c r="E773" s="3">
        <v>2769</v>
      </c>
      <c r="F773" s="5">
        <f t="shared" si="48"/>
        <v>49.446428571428569</v>
      </c>
      <c r="G773" t="s">
        <v>74</v>
      </c>
      <c r="H773">
        <v>26</v>
      </c>
      <c r="I773" s="4">
        <f t="shared" ref="I773:I836" si="51">E773/H773</f>
        <v>106.5</v>
      </c>
      <c r="J773" t="s">
        <v>21</v>
      </c>
      <c r="K773" t="s">
        <v>22</v>
      </c>
      <c r="L773" s="7">
        <f t="shared" si="49"/>
        <v>43491.25</v>
      </c>
      <c r="M773">
        <v>1548482400</v>
      </c>
      <c r="N773" s="7">
        <f t="shared" si="50"/>
        <v>43518.25</v>
      </c>
      <c r="O773">
        <v>1550815200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">
      <c r="A774">
        <v>772</v>
      </c>
      <c r="B774" t="s">
        <v>1579</v>
      </c>
      <c r="C774" s="2" t="s">
        <v>1580</v>
      </c>
      <c r="D774" s="3">
        <v>149600</v>
      </c>
      <c r="E774" s="3">
        <v>169586</v>
      </c>
      <c r="F774" s="5">
        <f t="shared" si="48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 s="7">
        <f t="shared" si="49"/>
        <v>43505.25</v>
      </c>
      <c r="M774">
        <v>1549692000</v>
      </c>
      <c r="N774" s="7">
        <f t="shared" si="50"/>
        <v>43509.25</v>
      </c>
      <c r="O774">
        <v>1550037600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">
      <c r="A775">
        <v>773</v>
      </c>
      <c r="B775" t="s">
        <v>1581</v>
      </c>
      <c r="C775" s="2" t="s">
        <v>1582</v>
      </c>
      <c r="D775" s="3">
        <v>53100</v>
      </c>
      <c r="E775" s="3">
        <v>101185</v>
      </c>
      <c r="F775" s="5">
        <f t="shared" si="48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 s="7">
        <f t="shared" si="49"/>
        <v>42838.208333333328</v>
      </c>
      <c r="M775">
        <v>1492059600</v>
      </c>
      <c r="N775" s="7">
        <f t="shared" si="50"/>
        <v>42848.208333333328</v>
      </c>
      <c r="O775">
        <v>1492923600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">
      <c r="A776">
        <v>774</v>
      </c>
      <c r="B776" t="s">
        <v>1583</v>
      </c>
      <c r="C776" s="2" t="s">
        <v>1584</v>
      </c>
      <c r="D776" s="3">
        <v>5000</v>
      </c>
      <c r="E776" s="3">
        <v>6775</v>
      </c>
      <c r="F776" s="5">
        <f t="shared" si="48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 s="7">
        <f t="shared" si="49"/>
        <v>42513.208333333328</v>
      </c>
      <c r="M776">
        <v>1463979600</v>
      </c>
      <c r="N776" s="7">
        <f t="shared" si="50"/>
        <v>42554.208333333328</v>
      </c>
      <c r="O776">
        <v>1467522000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x14ac:dyDescent="0.2">
      <c r="A777">
        <v>775</v>
      </c>
      <c r="B777" t="s">
        <v>1585</v>
      </c>
      <c r="C777" s="2" t="s">
        <v>1586</v>
      </c>
      <c r="D777" s="3">
        <v>9400</v>
      </c>
      <c r="E777" s="3">
        <v>968</v>
      </c>
      <c r="F777" s="5">
        <f t="shared" si="48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 s="7">
        <f t="shared" si="49"/>
        <v>41949.25</v>
      </c>
      <c r="M777">
        <v>1415253600</v>
      </c>
      <c r="N777" s="7">
        <f t="shared" si="50"/>
        <v>41959.25</v>
      </c>
      <c r="O777">
        <v>1416117600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">
      <c r="A778">
        <v>776</v>
      </c>
      <c r="B778" t="s">
        <v>1587</v>
      </c>
      <c r="C778" s="2" t="s">
        <v>1588</v>
      </c>
      <c r="D778" s="3">
        <v>110800</v>
      </c>
      <c r="E778" s="3">
        <v>72623</v>
      </c>
      <c r="F778" s="5">
        <f t="shared" si="48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 s="7">
        <f t="shared" si="49"/>
        <v>43650.208333333328</v>
      </c>
      <c r="M778">
        <v>1562216400</v>
      </c>
      <c r="N778" s="7">
        <f t="shared" si="50"/>
        <v>43668.208333333328</v>
      </c>
      <c r="O778">
        <v>1563771600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">
      <c r="A779">
        <v>777</v>
      </c>
      <c r="B779" t="s">
        <v>1589</v>
      </c>
      <c r="C779" s="2" t="s">
        <v>1590</v>
      </c>
      <c r="D779" s="3">
        <v>93800</v>
      </c>
      <c r="E779" s="3">
        <v>45987</v>
      </c>
      <c r="F779" s="5">
        <f t="shared" si="48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 s="7">
        <f t="shared" si="49"/>
        <v>40809.208333333336</v>
      </c>
      <c r="M779">
        <v>1316754000</v>
      </c>
      <c r="N779" s="7">
        <f t="shared" si="50"/>
        <v>40838.208333333336</v>
      </c>
      <c r="O779">
        <v>1319259600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">
      <c r="A780">
        <v>778</v>
      </c>
      <c r="B780" t="s">
        <v>1591</v>
      </c>
      <c r="C780" s="2" t="s">
        <v>1592</v>
      </c>
      <c r="D780" s="3">
        <v>1300</v>
      </c>
      <c r="E780" s="3">
        <v>10243</v>
      </c>
      <c r="F780" s="5">
        <f t="shared" si="48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 s="7">
        <f t="shared" si="49"/>
        <v>40768.208333333336</v>
      </c>
      <c r="M780">
        <v>1313211600</v>
      </c>
      <c r="N780" s="7">
        <f t="shared" si="50"/>
        <v>40773.208333333336</v>
      </c>
      <c r="O780">
        <v>1313643600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">
      <c r="A781">
        <v>779</v>
      </c>
      <c r="B781" t="s">
        <v>1593</v>
      </c>
      <c r="C781" s="2" t="s">
        <v>1594</v>
      </c>
      <c r="D781" s="3">
        <v>108700</v>
      </c>
      <c r="E781" s="3">
        <v>87293</v>
      </c>
      <c r="F781" s="5">
        <f t="shared" si="48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 s="7">
        <f t="shared" si="49"/>
        <v>42230.208333333328</v>
      </c>
      <c r="M781">
        <v>1439528400</v>
      </c>
      <c r="N781" s="7">
        <f t="shared" si="50"/>
        <v>42239.208333333328</v>
      </c>
      <c r="O781">
        <v>1440306000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">
      <c r="A782">
        <v>780</v>
      </c>
      <c r="B782" t="s">
        <v>1595</v>
      </c>
      <c r="C782" s="2" t="s">
        <v>1596</v>
      </c>
      <c r="D782" s="3">
        <v>5100</v>
      </c>
      <c r="E782" s="3">
        <v>5421</v>
      </c>
      <c r="F782" s="5">
        <f t="shared" si="48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 s="7">
        <f t="shared" si="49"/>
        <v>42573.208333333328</v>
      </c>
      <c r="M782">
        <v>1469163600</v>
      </c>
      <c r="N782" s="7">
        <f t="shared" si="50"/>
        <v>42592.208333333328</v>
      </c>
      <c r="O782">
        <v>1470805200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">
      <c r="A783">
        <v>781</v>
      </c>
      <c r="B783" t="s">
        <v>1597</v>
      </c>
      <c r="C783" s="2" t="s">
        <v>1598</v>
      </c>
      <c r="D783" s="3">
        <v>8700</v>
      </c>
      <c r="E783" s="3">
        <v>4414</v>
      </c>
      <c r="F783" s="5">
        <f t="shared" si="48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 s="7">
        <f t="shared" si="49"/>
        <v>40482.208333333336</v>
      </c>
      <c r="M783">
        <v>1288501200</v>
      </c>
      <c r="N783" s="7">
        <f t="shared" si="50"/>
        <v>40533.25</v>
      </c>
      <c r="O783">
        <v>1292911200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">
      <c r="A784">
        <v>782</v>
      </c>
      <c r="B784" t="s">
        <v>1599</v>
      </c>
      <c r="C784" s="2" t="s">
        <v>1600</v>
      </c>
      <c r="D784" s="3">
        <v>5100</v>
      </c>
      <c r="E784" s="3">
        <v>10981</v>
      </c>
      <c r="F784" s="5">
        <f t="shared" si="48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 s="7">
        <f t="shared" si="49"/>
        <v>40603.25</v>
      </c>
      <c r="M784">
        <v>1298959200</v>
      </c>
      <c r="N784" s="7">
        <f t="shared" si="50"/>
        <v>40631.208333333336</v>
      </c>
      <c r="O784">
        <v>1301374800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">
      <c r="A785">
        <v>783</v>
      </c>
      <c r="B785" t="s">
        <v>1601</v>
      </c>
      <c r="C785" s="2" t="s">
        <v>1602</v>
      </c>
      <c r="D785" s="3">
        <v>7400</v>
      </c>
      <c r="E785" s="3">
        <v>10451</v>
      </c>
      <c r="F785" s="5">
        <f t="shared" si="48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 s="7">
        <f t="shared" si="49"/>
        <v>41625.25</v>
      </c>
      <c r="M785">
        <v>1387260000</v>
      </c>
      <c r="N785" s="7">
        <f t="shared" si="50"/>
        <v>41632.25</v>
      </c>
      <c r="O785">
        <v>1387864800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">
      <c r="A786">
        <v>784</v>
      </c>
      <c r="B786" t="s">
        <v>1603</v>
      </c>
      <c r="C786" s="2" t="s">
        <v>1604</v>
      </c>
      <c r="D786" s="3">
        <v>88900</v>
      </c>
      <c r="E786" s="3">
        <v>102535</v>
      </c>
      <c r="F786" s="5">
        <f t="shared" si="48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 s="7">
        <f t="shared" si="49"/>
        <v>42435.25</v>
      </c>
      <c r="M786">
        <v>1457244000</v>
      </c>
      <c r="N786" s="7">
        <f t="shared" si="50"/>
        <v>42446.208333333328</v>
      </c>
      <c r="O786">
        <v>1458190800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x14ac:dyDescent="0.2">
      <c r="A787">
        <v>785</v>
      </c>
      <c r="B787" t="s">
        <v>1605</v>
      </c>
      <c r="C787" s="2" t="s">
        <v>1606</v>
      </c>
      <c r="D787" s="3">
        <v>6700</v>
      </c>
      <c r="E787" s="3">
        <v>12939</v>
      </c>
      <c r="F787" s="5">
        <f t="shared" si="48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 s="7">
        <f t="shared" si="49"/>
        <v>43582.208333333328</v>
      </c>
      <c r="M787">
        <v>1556341200</v>
      </c>
      <c r="N787" s="7">
        <f t="shared" si="50"/>
        <v>43616.208333333328</v>
      </c>
      <c r="O787">
        <v>1559278800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">
      <c r="A788">
        <v>786</v>
      </c>
      <c r="B788" t="s">
        <v>1607</v>
      </c>
      <c r="C788" s="2" t="s">
        <v>1608</v>
      </c>
      <c r="D788" s="3">
        <v>1500</v>
      </c>
      <c r="E788" s="3">
        <v>10946</v>
      </c>
      <c r="F788" s="5">
        <f t="shared" si="48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 s="7">
        <f t="shared" si="49"/>
        <v>43186.208333333328</v>
      </c>
      <c r="M788">
        <v>1522126800</v>
      </c>
      <c r="N788" s="7">
        <f t="shared" si="50"/>
        <v>43193.208333333328</v>
      </c>
      <c r="O788">
        <v>1522731600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">
      <c r="A789">
        <v>787</v>
      </c>
      <c r="B789" t="s">
        <v>1609</v>
      </c>
      <c r="C789" s="2" t="s">
        <v>1610</v>
      </c>
      <c r="D789" s="3">
        <v>61200</v>
      </c>
      <c r="E789" s="3">
        <v>60994</v>
      </c>
      <c r="F789" s="5">
        <f t="shared" si="48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 s="7">
        <f t="shared" si="49"/>
        <v>40684.208333333336</v>
      </c>
      <c r="M789">
        <v>1305954000</v>
      </c>
      <c r="N789" s="7">
        <f t="shared" si="50"/>
        <v>40693.208333333336</v>
      </c>
      <c r="O789">
        <v>1306731600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">
      <c r="A790">
        <v>788</v>
      </c>
      <c r="B790" t="s">
        <v>1611</v>
      </c>
      <c r="C790" s="2" t="s">
        <v>1612</v>
      </c>
      <c r="D790" s="3">
        <v>3600</v>
      </c>
      <c r="E790" s="3">
        <v>3174</v>
      </c>
      <c r="F790" s="5">
        <f t="shared" si="48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 s="7">
        <f t="shared" si="49"/>
        <v>41202.208333333336</v>
      </c>
      <c r="M790">
        <v>1350709200</v>
      </c>
      <c r="N790" s="7">
        <f t="shared" si="50"/>
        <v>41223.25</v>
      </c>
      <c r="O790">
        <v>1352527200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">
      <c r="A791">
        <v>789</v>
      </c>
      <c r="B791" t="s">
        <v>1613</v>
      </c>
      <c r="C791" s="2" t="s">
        <v>1614</v>
      </c>
      <c r="D791" s="3">
        <v>9000</v>
      </c>
      <c r="E791" s="3">
        <v>3351</v>
      </c>
      <c r="F791" s="5">
        <f t="shared" si="48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 s="7">
        <f t="shared" si="49"/>
        <v>41786.208333333336</v>
      </c>
      <c r="M791">
        <v>1401166800</v>
      </c>
      <c r="N791" s="7">
        <f t="shared" si="50"/>
        <v>41823.208333333336</v>
      </c>
      <c r="O791">
        <v>1404363600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">
      <c r="A792">
        <v>790</v>
      </c>
      <c r="B792" t="s">
        <v>1615</v>
      </c>
      <c r="C792" s="2" t="s">
        <v>1616</v>
      </c>
      <c r="D792" s="3">
        <v>185900</v>
      </c>
      <c r="E792" s="3">
        <v>56774</v>
      </c>
      <c r="F792" s="5">
        <f t="shared" si="48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 s="7">
        <f t="shared" si="49"/>
        <v>40223.25</v>
      </c>
      <c r="M792">
        <v>1266127200</v>
      </c>
      <c r="N792" s="7">
        <f t="shared" si="50"/>
        <v>40229.25</v>
      </c>
      <c r="O792">
        <v>1266645600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">
      <c r="A793">
        <v>791</v>
      </c>
      <c r="B793" t="s">
        <v>1617</v>
      </c>
      <c r="C793" s="2" t="s">
        <v>1618</v>
      </c>
      <c r="D793" s="3">
        <v>2100</v>
      </c>
      <c r="E793" s="3">
        <v>540</v>
      </c>
      <c r="F793" s="5">
        <f t="shared" si="48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 s="7">
        <f t="shared" si="49"/>
        <v>42715.25</v>
      </c>
      <c r="M793">
        <v>1481436000</v>
      </c>
      <c r="N793" s="7">
        <f t="shared" si="50"/>
        <v>42731.25</v>
      </c>
      <c r="O793">
        <v>1482818400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">
      <c r="A794">
        <v>792</v>
      </c>
      <c r="B794" t="s">
        <v>1619</v>
      </c>
      <c r="C794" s="2" t="s">
        <v>1620</v>
      </c>
      <c r="D794" s="3">
        <v>2000</v>
      </c>
      <c r="E794" s="3">
        <v>680</v>
      </c>
      <c r="F794" s="5">
        <f t="shared" si="48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 s="7">
        <f t="shared" si="49"/>
        <v>41451.208333333336</v>
      </c>
      <c r="M794">
        <v>1372222800</v>
      </c>
      <c r="N794" s="7">
        <f t="shared" si="50"/>
        <v>41479.208333333336</v>
      </c>
      <c r="O794">
        <v>1374642000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">
      <c r="A795">
        <v>793</v>
      </c>
      <c r="B795" t="s">
        <v>1621</v>
      </c>
      <c r="C795" s="2" t="s">
        <v>1622</v>
      </c>
      <c r="D795" s="3">
        <v>1100</v>
      </c>
      <c r="E795" s="3">
        <v>13045</v>
      </c>
      <c r="F795" s="5">
        <f t="shared" si="48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 s="7">
        <f t="shared" si="49"/>
        <v>41450.208333333336</v>
      </c>
      <c r="M795">
        <v>1372136400</v>
      </c>
      <c r="N795" s="7">
        <f t="shared" si="50"/>
        <v>41454.208333333336</v>
      </c>
      <c r="O795">
        <v>1372482000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">
      <c r="A796">
        <v>794</v>
      </c>
      <c r="B796" t="s">
        <v>1623</v>
      </c>
      <c r="C796" s="2" t="s">
        <v>1624</v>
      </c>
      <c r="D796" s="3">
        <v>6600</v>
      </c>
      <c r="E796" s="3">
        <v>8276</v>
      </c>
      <c r="F796" s="5">
        <f t="shared" si="48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 s="7">
        <f t="shared" si="49"/>
        <v>43091.25</v>
      </c>
      <c r="M796">
        <v>1513922400</v>
      </c>
      <c r="N796" s="7">
        <f t="shared" si="50"/>
        <v>43103.25</v>
      </c>
      <c r="O796">
        <v>1514959200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x14ac:dyDescent="0.2">
      <c r="A797">
        <v>795</v>
      </c>
      <c r="B797" t="s">
        <v>1625</v>
      </c>
      <c r="C797" s="2" t="s">
        <v>1626</v>
      </c>
      <c r="D797" s="3">
        <v>7100</v>
      </c>
      <c r="E797" s="3">
        <v>1022</v>
      </c>
      <c r="F797" s="5">
        <f t="shared" si="48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 s="7">
        <f t="shared" si="49"/>
        <v>42675.208333333328</v>
      </c>
      <c r="M797">
        <v>1477976400</v>
      </c>
      <c r="N797" s="7">
        <f t="shared" si="50"/>
        <v>42678.208333333328</v>
      </c>
      <c r="O797">
        <v>1478235600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">
      <c r="A798">
        <v>796</v>
      </c>
      <c r="B798" t="s">
        <v>1627</v>
      </c>
      <c r="C798" s="2" t="s">
        <v>1628</v>
      </c>
      <c r="D798" s="3">
        <v>7800</v>
      </c>
      <c r="E798" s="3">
        <v>4275</v>
      </c>
      <c r="F798" s="5">
        <f t="shared" si="48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 s="7">
        <f t="shared" si="49"/>
        <v>41859.208333333336</v>
      </c>
      <c r="M798">
        <v>1407474000</v>
      </c>
      <c r="N798" s="7">
        <f t="shared" si="50"/>
        <v>41866.208333333336</v>
      </c>
      <c r="O798">
        <v>1408078800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">
      <c r="A799">
        <v>797</v>
      </c>
      <c r="B799" t="s">
        <v>1629</v>
      </c>
      <c r="C799" s="2" t="s">
        <v>1630</v>
      </c>
      <c r="D799" s="3">
        <v>7600</v>
      </c>
      <c r="E799" s="3">
        <v>8332</v>
      </c>
      <c r="F799" s="5">
        <f t="shared" si="48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 s="7">
        <f t="shared" si="49"/>
        <v>43464.25</v>
      </c>
      <c r="M799">
        <v>1546149600</v>
      </c>
      <c r="N799" s="7">
        <f t="shared" si="50"/>
        <v>43487.25</v>
      </c>
      <c r="O799">
        <v>1548136800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">
      <c r="A800">
        <v>798</v>
      </c>
      <c r="B800" t="s">
        <v>1631</v>
      </c>
      <c r="C800" s="2" t="s">
        <v>1632</v>
      </c>
      <c r="D800" s="3">
        <v>3400</v>
      </c>
      <c r="E800" s="3">
        <v>6408</v>
      </c>
      <c r="F800" s="5">
        <f t="shared" si="48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 s="7">
        <f t="shared" si="49"/>
        <v>41060.208333333336</v>
      </c>
      <c r="M800">
        <v>1338440400</v>
      </c>
      <c r="N800" s="7">
        <f t="shared" si="50"/>
        <v>41088.208333333336</v>
      </c>
      <c r="O800">
        <v>1340859600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">
      <c r="A801">
        <v>799</v>
      </c>
      <c r="B801" t="s">
        <v>1633</v>
      </c>
      <c r="C801" s="2" t="s">
        <v>1634</v>
      </c>
      <c r="D801" s="3">
        <v>84500</v>
      </c>
      <c r="E801" s="3">
        <v>73522</v>
      </c>
      <c r="F801" s="5">
        <f t="shared" si="48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 s="7">
        <f t="shared" si="49"/>
        <v>42399.25</v>
      </c>
      <c r="M801">
        <v>1454133600</v>
      </c>
      <c r="N801" s="7">
        <f t="shared" si="50"/>
        <v>42403.25</v>
      </c>
      <c r="O801">
        <v>1454479200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">
      <c r="A802">
        <v>800</v>
      </c>
      <c r="B802" t="s">
        <v>1635</v>
      </c>
      <c r="C802" s="2" t="s">
        <v>1636</v>
      </c>
      <c r="D802" s="3">
        <v>100</v>
      </c>
      <c r="E802" s="3">
        <v>1</v>
      </c>
      <c r="F802" s="5">
        <f t="shared" si="48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 s="7">
        <f t="shared" si="49"/>
        <v>42167.208333333328</v>
      </c>
      <c r="M802">
        <v>1434085200</v>
      </c>
      <c r="N802" s="7">
        <f t="shared" si="50"/>
        <v>42171.208333333328</v>
      </c>
      <c r="O802">
        <v>1434430800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">
      <c r="A803">
        <v>801</v>
      </c>
      <c r="B803" t="s">
        <v>1637</v>
      </c>
      <c r="C803" s="2" t="s">
        <v>1638</v>
      </c>
      <c r="D803" s="3">
        <v>2300</v>
      </c>
      <c r="E803" s="3">
        <v>4667</v>
      </c>
      <c r="F803" s="5">
        <f t="shared" si="48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 s="7">
        <f t="shared" si="49"/>
        <v>43830.25</v>
      </c>
      <c r="M803">
        <v>1577772000</v>
      </c>
      <c r="N803" s="7">
        <f t="shared" si="50"/>
        <v>43852.25</v>
      </c>
      <c r="O803">
        <v>1579672800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x14ac:dyDescent="0.2">
      <c r="A804">
        <v>802</v>
      </c>
      <c r="B804" t="s">
        <v>1639</v>
      </c>
      <c r="C804" s="2" t="s">
        <v>1640</v>
      </c>
      <c r="D804" s="3">
        <v>6200</v>
      </c>
      <c r="E804" s="3">
        <v>12216</v>
      </c>
      <c r="F804" s="5">
        <f t="shared" si="48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 s="7">
        <f t="shared" si="49"/>
        <v>43650.208333333328</v>
      </c>
      <c r="M804">
        <v>1562216400</v>
      </c>
      <c r="N804" s="7">
        <f t="shared" si="50"/>
        <v>43652.208333333328</v>
      </c>
      <c r="O804">
        <v>1562389200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2">
      <c r="A805">
        <v>803</v>
      </c>
      <c r="B805" t="s">
        <v>1641</v>
      </c>
      <c r="C805" s="2" t="s">
        <v>1642</v>
      </c>
      <c r="D805" s="3">
        <v>6100</v>
      </c>
      <c r="E805" s="3">
        <v>6527</v>
      </c>
      <c r="F805" s="5">
        <f t="shared" si="48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 s="7">
        <f t="shared" si="49"/>
        <v>43492.25</v>
      </c>
      <c r="M805">
        <v>1548568800</v>
      </c>
      <c r="N805" s="7">
        <f t="shared" si="50"/>
        <v>43526.25</v>
      </c>
      <c r="O805">
        <v>1551506400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">
      <c r="A806">
        <v>804</v>
      </c>
      <c r="B806" t="s">
        <v>1643</v>
      </c>
      <c r="C806" s="2" t="s">
        <v>1644</v>
      </c>
      <c r="D806" s="3">
        <v>2600</v>
      </c>
      <c r="E806" s="3">
        <v>6987</v>
      </c>
      <c r="F806" s="5">
        <f t="shared" si="48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 s="7">
        <f t="shared" si="49"/>
        <v>43102.25</v>
      </c>
      <c r="M806">
        <v>1514872800</v>
      </c>
      <c r="N806" s="7">
        <f t="shared" si="50"/>
        <v>43122.25</v>
      </c>
      <c r="O806">
        <v>1516600800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x14ac:dyDescent="0.2">
      <c r="A807">
        <v>805</v>
      </c>
      <c r="B807" t="s">
        <v>1645</v>
      </c>
      <c r="C807" s="2" t="s">
        <v>1646</v>
      </c>
      <c r="D807" s="3">
        <v>9700</v>
      </c>
      <c r="E807" s="3">
        <v>4932</v>
      </c>
      <c r="F807" s="5">
        <f t="shared" si="48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 s="7">
        <f t="shared" si="49"/>
        <v>41958.25</v>
      </c>
      <c r="M807">
        <v>1416031200</v>
      </c>
      <c r="N807" s="7">
        <f t="shared" si="50"/>
        <v>42009.25</v>
      </c>
      <c r="O807">
        <v>1420437600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">
      <c r="A808">
        <v>806</v>
      </c>
      <c r="B808" t="s">
        <v>1647</v>
      </c>
      <c r="C808" s="2" t="s">
        <v>1648</v>
      </c>
      <c r="D808" s="3">
        <v>700</v>
      </c>
      <c r="E808" s="3">
        <v>8262</v>
      </c>
      <c r="F808" s="5">
        <f t="shared" si="48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 s="7">
        <f t="shared" si="49"/>
        <v>40973.25</v>
      </c>
      <c r="M808">
        <v>1330927200</v>
      </c>
      <c r="N808" s="7">
        <f t="shared" si="50"/>
        <v>40997.208333333336</v>
      </c>
      <c r="O808">
        <v>1332997200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">
      <c r="A809">
        <v>807</v>
      </c>
      <c r="B809" t="s">
        <v>1649</v>
      </c>
      <c r="C809" s="2" t="s">
        <v>1650</v>
      </c>
      <c r="D809" s="3">
        <v>700</v>
      </c>
      <c r="E809" s="3">
        <v>1848</v>
      </c>
      <c r="F809" s="5">
        <f t="shared" si="48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 s="7">
        <f t="shared" si="49"/>
        <v>43753.208333333328</v>
      </c>
      <c r="M809">
        <v>1571115600</v>
      </c>
      <c r="N809" s="7">
        <f t="shared" si="50"/>
        <v>43797.25</v>
      </c>
      <c r="O809">
        <v>1574920800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">
      <c r="A810">
        <v>808</v>
      </c>
      <c r="B810" t="s">
        <v>1651</v>
      </c>
      <c r="C810" s="2" t="s">
        <v>1652</v>
      </c>
      <c r="D810" s="3">
        <v>5200</v>
      </c>
      <c r="E810" s="3">
        <v>1583</v>
      </c>
      <c r="F810" s="5">
        <f t="shared" si="48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 s="7">
        <f t="shared" si="49"/>
        <v>42507.208333333328</v>
      </c>
      <c r="M810">
        <v>1463461200</v>
      </c>
      <c r="N810" s="7">
        <f t="shared" si="50"/>
        <v>42524.208333333328</v>
      </c>
      <c r="O810">
        <v>1464930000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">
      <c r="A811">
        <v>809</v>
      </c>
      <c r="B811" t="s">
        <v>1599</v>
      </c>
      <c r="C811" s="2" t="s">
        <v>1653</v>
      </c>
      <c r="D811" s="3">
        <v>140800</v>
      </c>
      <c r="E811" s="3">
        <v>88536</v>
      </c>
      <c r="F811" s="5">
        <f t="shared" si="48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 s="7">
        <f t="shared" si="49"/>
        <v>41135.208333333336</v>
      </c>
      <c r="M811">
        <v>1344920400</v>
      </c>
      <c r="N811" s="7">
        <f t="shared" si="50"/>
        <v>41136.208333333336</v>
      </c>
      <c r="O811">
        <v>1345006800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">
      <c r="A812">
        <v>810</v>
      </c>
      <c r="B812" t="s">
        <v>1654</v>
      </c>
      <c r="C812" s="2" t="s">
        <v>1655</v>
      </c>
      <c r="D812" s="3">
        <v>6400</v>
      </c>
      <c r="E812" s="3">
        <v>12360</v>
      </c>
      <c r="F812" s="5">
        <f t="shared" si="48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 s="7">
        <f t="shared" si="49"/>
        <v>43067.25</v>
      </c>
      <c r="M812">
        <v>1511848800</v>
      </c>
      <c r="N812" s="7">
        <f t="shared" si="50"/>
        <v>43077.25</v>
      </c>
      <c r="O812">
        <v>1512712800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">
      <c r="A813">
        <v>811</v>
      </c>
      <c r="B813" t="s">
        <v>1656</v>
      </c>
      <c r="C813" s="2" t="s">
        <v>1657</v>
      </c>
      <c r="D813" s="3">
        <v>92500</v>
      </c>
      <c r="E813" s="3">
        <v>71320</v>
      </c>
      <c r="F813" s="5">
        <f t="shared" si="48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 s="7">
        <f t="shared" si="49"/>
        <v>42378.25</v>
      </c>
      <c r="M813">
        <v>1452319200</v>
      </c>
      <c r="N813" s="7">
        <f t="shared" si="50"/>
        <v>42380.25</v>
      </c>
      <c r="O813">
        <v>1452492000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">
      <c r="A814">
        <v>812</v>
      </c>
      <c r="B814" t="s">
        <v>1658</v>
      </c>
      <c r="C814" s="2" t="s">
        <v>1659</v>
      </c>
      <c r="D814" s="3">
        <v>59700</v>
      </c>
      <c r="E814" s="3">
        <v>134640</v>
      </c>
      <c r="F814" s="5">
        <f t="shared" si="48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 s="7">
        <f t="shared" si="49"/>
        <v>43206.208333333328</v>
      </c>
      <c r="M814">
        <v>1523854800</v>
      </c>
      <c r="N814" s="7">
        <f t="shared" si="50"/>
        <v>43211.208333333328</v>
      </c>
      <c r="O814">
        <v>1524286800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">
      <c r="A815">
        <v>813</v>
      </c>
      <c r="B815" t="s">
        <v>1660</v>
      </c>
      <c r="C815" s="2" t="s">
        <v>1661</v>
      </c>
      <c r="D815" s="3">
        <v>3200</v>
      </c>
      <c r="E815" s="3">
        <v>7661</v>
      </c>
      <c r="F815" s="5">
        <f t="shared" si="48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 s="7">
        <f t="shared" si="49"/>
        <v>41148.208333333336</v>
      </c>
      <c r="M815">
        <v>1346043600</v>
      </c>
      <c r="N815" s="7">
        <f t="shared" si="50"/>
        <v>41158.208333333336</v>
      </c>
      <c r="O815">
        <v>1346907600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">
      <c r="A816">
        <v>814</v>
      </c>
      <c r="B816" t="s">
        <v>1662</v>
      </c>
      <c r="C816" s="2" t="s">
        <v>1663</v>
      </c>
      <c r="D816" s="3">
        <v>3200</v>
      </c>
      <c r="E816" s="3">
        <v>2950</v>
      </c>
      <c r="F816" s="5">
        <f t="shared" si="48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 s="7">
        <f t="shared" si="49"/>
        <v>42517.208333333328</v>
      </c>
      <c r="M816">
        <v>1464325200</v>
      </c>
      <c r="N816" s="7">
        <f t="shared" si="50"/>
        <v>42519.208333333328</v>
      </c>
      <c r="O816">
        <v>1464498000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x14ac:dyDescent="0.2">
      <c r="A817">
        <v>815</v>
      </c>
      <c r="B817" t="s">
        <v>1664</v>
      </c>
      <c r="C817" s="2" t="s">
        <v>1665</v>
      </c>
      <c r="D817" s="3">
        <v>9000</v>
      </c>
      <c r="E817" s="3">
        <v>11721</v>
      </c>
      <c r="F817" s="5">
        <f t="shared" si="48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 s="7">
        <f t="shared" si="49"/>
        <v>43068.25</v>
      </c>
      <c r="M817">
        <v>1511935200</v>
      </c>
      <c r="N817" s="7">
        <f t="shared" si="50"/>
        <v>43094.25</v>
      </c>
      <c r="O817">
        <v>1514181600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">
      <c r="A818">
        <v>816</v>
      </c>
      <c r="B818" t="s">
        <v>1666</v>
      </c>
      <c r="C818" s="2" t="s">
        <v>1667</v>
      </c>
      <c r="D818" s="3">
        <v>2300</v>
      </c>
      <c r="E818" s="3">
        <v>14150</v>
      </c>
      <c r="F818" s="5">
        <f t="shared" si="48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 s="7">
        <f t="shared" si="49"/>
        <v>41680.25</v>
      </c>
      <c r="M818">
        <v>1392012000</v>
      </c>
      <c r="N818" s="7">
        <f t="shared" si="50"/>
        <v>41682.25</v>
      </c>
      <c r="O818">
        <v>1392184800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">
      <c r="A819">
        <v>817</v>
      </c>
      <c r="B819" t="s">
        <v>1668</v>
      </c>
      <c r="C819" s="2" t="s">
        <v>1669</v>
      </c>
      <c r="D819" s="3">
        <v>51300</v>
      </c>
      <c r="E819" s="3">
        <v>189192</v>
      </c>
      <c r="F819" s="5">
        <f t="shared" si="48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 s="7">
        <f t="shared" si="49"/>
        <v>43589.208333333328</v>
      </c>
      <c r="M819">
        <v>1556946000</v>
      </c>
      <c r="N819" s="7">
        <f t="shared" si="50"/>
        <v>43617.208333333328</v>
      </c>
      <c r="O819">
        <v>1559365200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">
      <c r="A820">
        <v>818</v>
      </c>
      <c r="B820" t="s">
        <v>676</v>
      </c>
      <c r="C820" s="2" t="s">
        <v>1670</v>
      </c>
      <c r="D820" s="3">
        <v>700</v>
      </c>
      <c r="E820" s="3">
        <v>7664</v>
      </c>
      <c r="F820" s="5">
        <f t="shared" si="48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 s="7">
        <f t="shared" si="49"/>
        <v>43486.25</v>
      </c>
      <c r="M820">
        <v>1548050400</v>
      </c>
      <c r="N820" s="7">
        <f t="shared" si="50"/>
        <v>43499.25</v>
      </c>
      <c r="O820">
        <v>1549173600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x14ac:dyDescent="0.2">
      <c r="A821">
        <v>819</v>
      </c>
      <c r="B821" t="s">
        <v>1671</v>
      </c>
      <c r="C821" s="2" t="s">
        <v>1672</v>
      </c>
      <c r="D821" s="3">
        <v>8900</v>
      </c>
      <c r="E821" s="3">
        <v>4509</v>
      </c>
      <c r="F821" s="5">
        <f t="shared" si="48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 s="7">
        <f t="shared" si="49"/>
        <v>41237.25</v>
      </c>
      <c r="M821">
        <v>1353736800</v>
      </c>
      <c r="N821" s="7">
        <f t="shared" si="50"/>
        <v>41252.25</v>
      </c>
      <c r="O821">
        <v>1355032800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">
      <c r="A822">
        <v>820</v>
      </c>
      <c r="B822" t="s">
        <v>1673</v>
      </c>
      <c r="C822" s="2" t="s">
        <v>1674</v>
      </c>
      <c r="D822" s="3">
        <v>1500</v>
      </c>
      <c r="E822" s="3">
        <v>12009</v>
      </c>
      <c r="F822" s="5">
        <f t="shared" si="48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 s="7">
        <f t="shared" si="49"/>
        <v>43310.208333333328</v>
      </c>
      <c r="M822">
        <v>1532840400</v>
      </c>
      <c r="N822" s="7">
        <f t="shared" si="50"/>
        <v>43323.208333333328</v>
      </c>
      <c r="O822">
        <v>1533963600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">
      <c r="A823">
        <v>821</v>
      </c>
      <c r="B823" t="s">
        <v>1675</v>
      </c>
      <c r="C823" s="2" t="s">
        <v>1676</v>
      </c>
      <c r="D823" s="3">
        <v>4900</v>
      </c>
      <c r="E823" s="3">
        <v>14273</v>
      </c>
      <c r="F823" s="5">
        <f t="shared" si="48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 s="7">
        <f t="shared" si="49"/>
        <v>42794.25</v>
      </c>
      <c r="M823">
        <v>1488261600</v>
      </c>
      <c r="N823" s="7">
        <f t="shared" si="50"/>
        <v>42807.208333333328</v>
      </c>
      <c r="O823">
        <v>1489381200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">
      <c r="A824">
        <v>822</v>
      </c>
      <c r="B824" t="s">
        <v>1677</v>
      </c>
      <c r="C824" s="2" t="s">
        <v>1678</v>
      </c>
      <c r="D824" s="3">
        <v>54000</v>
      </c>
      <c r="E824" s="3">
        <v>188982</v>
      </c>
      <c r="F824" s="5">
        <f t="shared" si="48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 s="7">
        <f t="shared" si="49"/>
        <v>41698.25</v>
      </c>
      <c r="M824">
        <v>1393567200</v>
      </c>
      <c r="N824" s="7">
        <f t="shared" si="50"/>
        <v>41715.208333333336</v>
      </c>
      <c r="O824">
        <v>1395032400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">
      <c r="A825">
        <v>823</v>
      </c>
      <c r="B825" t="s">
        <v>1679</v>
      </c>
      <c r="C825" s="2" t="s">
        <v>1680</v>
      </c>
      <c r="D825" s="3">
        <v>4100</v>
      </c>
      <c r="E825" s="3">
        <v>14640</v>
      </c>
      <c r="F825" s="5">
        <f t="shared" si="48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 s="7">
        <f t="shared" si="49"/>
        <v>41892.208333333336</v>
      </c>
      <c r="M825">
        <v>1410325200</v>
      </c>
      <c r="N825" s="7">
        <f t="shared" si="50"/>
        <v>41917.208333333336</v>
      </c>
      <c r="O825">
        <v>1412485200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">
      <c r="A826">
        <v>824</v>
      </c>
      <c r="B826" t="s">
        <v>1681</v>
      </c>
      <c r="C826" s="2" t="s">
        <v>1682</v>
      </c>
      <c r="D826" s="3">
        <v>85000</v>
      </c>
      <c r="E826" s="3">
        <v>107516</v>
      </c>
      <c r="F826" s="5">
        <f t="shared" si="48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 s="7">
        <f t="shared" si="49"/>
        <v>40348.208333333336</v>
      </c>
      <c r="M826">
        <v>1276923600</v>
      </c>
      <c r="N826" s="7">
        <f t="shared" si="50"/>
        <v>40380.208333333336</v>
      </c>
      <c r="O826">
        <v>1279688400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">
      <c r="A827">
        <v>825</v>
      </c>
      <c r="B827" t="s">
        <v>1683</v>
      </c>
      <c r="C827" s="2" t="s">
        <v>1684</v>
      </c>
      <c r="D827" s="3">
        <v>3600</v>
      </c>
      <c r="E827" s="3">
        <v>13950</v>
      </c>
      <c r="F827" s="5">
        <f t="shared" si="48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 s="7">
        <f t="shared" si="49"/>
        <v>42941.208333333328</v>
      </c>
      <c r="M827">
        <v>1500958800</v>
      </c>
      <c r="N827" s="7">
        <f t="shared" si="50"/>
        <v>42953.208333333328</v>
      </c>
      <c r="O827">
        <v>1501995600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x14ac:dyDescent="0.2">
      <c r="A828">
        <v>826</v>
      </c>
      <c r="B828" t="s">
        <v>1685</v>
      </c>
      <c r="C828" s="2" t="s">
        <v>1686</v>
      </c>
      <c r="D828" s="3">
        <v>2800</v>
      </c>
      <c r="E828" s="3">
        <v>12797</v>
      </c>
      <c r="F828" s="5">
        <f t="shared" si="48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 s="7">
        <f t="shared" si="49"/>
        <v>40525.25</v>
      </c>
      <c r="M828">
        <v>1292220000</v>
      </c>
      <c r="N828" s="7">
        <f t="shared" si="50"/>
        <v>40553.25</v>
      </c>
      <c r="O828">
        <v>1294639200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x14ac:dyDescent="0.2">
      <c r="A829">
        <v>827</v>
      </c>
      <c r="B829" t="s">
        <v>1687</v>
      </c>
      <c r="C829" s="2" t="s">
        <v>1688</v>
      </c>
      <c r="D829" s="3">
        <v>2300</v>
      </c>
      <c r="E829" s="3">
        <v>6134</v>
      </c>
      <c r="F829" s="5">
        <f t="shared" si="48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 s="7">
        <f t="shared" si="49"/>
        <v>40666.208333333336</v>
      </c>
      <c r="M829">
        <v>1304398800</v>
      </c>
      <c r="N829" s="7">
        <f t="shared" si="50"/>
        <v>40678.208333333336</v>
      </c>
      <c r="O829">
        <v>1305435600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x14ac:dyDescent="0.2">
      <c r="A830">
        <v>828</v>
      </c>
      <c r="B830" t="s">
        <v>1689</v>
      </c>
      <c r="C830" s="2" t="s">
        <v>1690</v>
      </c>
      <c r="D830" s="3">
        <v>7100</v>
      </c>
      <c r="E830" s="3">
        <v>4899</v>
      </c>
      <c r="F830" s="5">
        <f t="shared" si="48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 s="7">
        <f t="shared" si="49"/>
        <v>43340.208333333328</v>
      </c>
      <c r="M830">
        <v>1535432400</v>
      </c>
      <c r="N830" s="7">
        <f t="shared" si="50"/>
        <v>43365.208333333328</v>
      </c>
      <c r="O830">
        <v>1537592400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">
      <c r="A831">
        <v>829</v>
      </c>
      <c r="B831" t="s">
        <v>1691</v>
      </c>
      <c r="C831" s="2" t="s">
        <v>1692</v>
      </c>
      <c r="D831" s="3">
        <v>9600</v>
      </c>
      <c r="E831" s="3">
        <v>4929</v>
      </c>
      <c r="F831" s="5">
        <f t="shared" si="48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 s="7">
        <f t="shared" si="49"/>
        <v>42164.208333333328</v>
      </c>
      <c r="M831">
        <v>1433826000</v>
      </c>
      <c r="N831" s="7">
        <f t="shared" si="50"/>
        <v>42179.208333333328</v>
      </c>
      <c r="O831">
        <v>1435122000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x14ac:dyDescent="0.2">
      <c r="A832">
        <v>830</v>
      </c>
      <c r="B832" t="s">
        <v>1693</v>
      </c>
      <c r="C832" s="2" t="s">
        <v>1694</v>
      </c>
      <c r="D832" s="3">
        <v>121600</v>
      </c>
      <c r="E832" s="3">
        <v>1424</v>
      </c>
      <c r="F832" s="5">
        <f t="shared" si="48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 s="7">
        <f t="shared" si="49"/>
        <v>43103.25</v>
      </c>
      <c r="M832">
        <v>1514959200</v>
      </c>
      <c r="N832" s="7">
        <f t="shared" si="50"/>
        <v>43162.25</v>
      </c>
      <c r="O832">
        <v>1520056800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x14ac:dyDescent="0.2">
      <c r="A833">
        <v>831</v>
      </c>
      <c r="B833" t="s">
        <v>1695</v>
      </c>
      <c r="C833" s="2" t="s">
        <v>1696</v>
      </c>
      <c r="D833" s="3">
        <v>97100</v>
      </c>
      <c r="E833" s="3">
        <v>105817</v>
      </c>
      <c r="F833" s="5">
        <f t="shared" si="48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 s="7">
        <f t="shared" si="49"/>
        <v>40994.208333333336</v>
      </c>
      <c r="M833">
        <v>1332738000</v>
      </c>
      <c r="N833" s="7">
        <f t="shared" si="50"/>
        <v>41028.208333333336</v>
      </c>
      <c r="O833">
        <v>1335675600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">
      <c r="A834">
        <v>832</v>
      </c>
      <c r="B834" t="s">
        <v>1697</v>
      </c>
      <c r="C834" s="2" t="s">
        <v>1698</v>
      </c>
      <c r="D834" s="3">
        <v>43200</v>
      </c>
      <c r="E834" s="3">
        <v>136156</v>
      </c>
      <c r="F834" s="5">
        <f t="shared" si="48"/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 s="7">
        <f t="shared" si="49"/>
        <v>42299.208333333328</v>
      </c>
      <c r="M834">
        <v>1445490000</v>
      </c>
      <c r="N834" s="7">
        <f t="shared" si="50"/>
        <v>42333.25</v>
      </c>
      <c r="O834">
        <v>1448431200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">
      <c r="A835">
        <v>833</v>
      </c>
      <c r="B835" t="s">
        <v>1699</v>
      </c>
      <c r="C835" s="2" t="s">
        <v>1700</v>
      </c>
      <c r="D835" s="3">
        <v>6800</v>
      </c>
      <c r="E835" s="3">
        <v>10723</v>
      </c>
      <c r="F835" s="5">
        <f t="shared" ref="F835:F898" si="52">E835/D835*100</f>
        <v>157.69117647058823</v>
      </c>
      <c r="G835" t="s">
        <v>20</v>
      </c>
      <c r="H835">
        <v>165</v>
      </c>
      <c r="I835" s="4">
        <f t="shared" si="51"/>
        <v>64.987878787878785</v>
      </c>
      <c r="J835" t="s">
        <v>36</v>
      </c>
      <c r="K835" t="s">
        <v>37</v>
      </c>
      <c r="L835" s="7">
        <f t="shared" ref="L835:L898" si="53">(((M835/60)/60)/24)+DATE(1970,1,1)</f>
        <v>40588.25</v>
      </c>
      <c r="M835">
        <v>1297663200</v>
      </c>
      <c r="N835" s="7">
        <f t="shared" ref="N835:N898" si="54">(((O835/60)/60)/24)+DATE(1970,1,1)</f>
        <v>40599.25</v>
      </c>
      <c r="O835">
        <v>1298613600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">
      <c r="A836">
        <v>834</v>
      </c>
      <c r="B836" t="s">
        <v>1701</v>
      </c>
      <c r="C836" s="2" t="s">
        <v>1702</v>
      </c>
      <c r="D836" s="3">
        <v>7300</v>
      </c>
      <c r="E836" s="3">
        <v>11228</v>
      </c>
      <c r="F836" s="5">
        <f t="shared" si="52"/>
        <v>153.8082191780822</v>
      </c>
      <c r="G836" t="s">
        <v>20</v>
      </c>
      <c r="H836">
        <v>119</v>
      </c>
      <c r="I836" s="4">
        <f t="shared" si="51"/>
        <v>94.352941176470594</v>
      </c>
      <c r="J836" t="s">
        <v>21</v>
      </c>
      <c r="K836" t="s">
        <v>22</v>
      </c>
      <c r="L836" s="7">
        <f t="shared" si="53"/>
        <v>41448.208333333336</v>
      </c>
      <c r="M836">
        <v>1371963600</v>
      </c>
      <c r="N836" s="7">
        <f t="shared" si="54"/>
        <v>41454.208333333336</v>
      </c>
      <c r="O836">
        <v>1372482000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">
      <c r="A837">
        <v>835</v>
      </c>
      <c r="B837" t="s">
        <v>1703</v>
      </c>
      <c r="C837" s="2" t="s">
        <v>1704</v>
      </c>
      <c r="D837" s="3">
        <v>86200</v>
      </c>
      <c r="E837" s="3">
        <v>77355</v>
      </c>
      <c r="F837" s="5">
        <f t="shared" si="52"/>
        <v>89.738979118329468</v>
      </c>
      <c r="G837" t="s">
        <v>14</v>
      </c>
      <c r="H837">
        <v>1758</v>
      </c>
      <c r="I837" s="4">
        <f t="shared" ref="I837:I900" si="55">E837/H837</f>
        <v>44.001706484641637</v>
      </c>
      <c r="J837" t="s">
        <v>21</v>
      </c>
      <c r="K837" t="s">
        <v>22</v>
      </c>
      <c r="L837" s="7">
        <f t="shared" si="53"/>
        <v>42063.25</v>
      </c>
      <c r="M837">
        <v>1425103200</v>
      </c>
      <c r="N837" s="7">
        <f t="shared" si="54"/>
        <v>42069.25</v>
      </c>
      <c r="O837">
        <v>1425621600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">
      <c r="A838">
        <v>836</v>
      </c>
      <c r="B838" t="s">
        <v>1705</v>
      </c>
      <c r="C838" s="2" t="s">
        <v>1706</v>
      </c>
      <c r="D838" s="3">
        <v>8100</v>
      </c>
      <c r="E838" s="3">
        <v>6086</v>
      </c>
      <c r="F838" s="5">
        <f t="shared" si="52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 s="7">
        <f t="shared" si="53"/>
        <v>40214.25</v>
      </c>
      <c r="M838">
        <v>1265349600</v>
      </c>
      <c r="N838" s="7">
        <f t="shared" si="54"/>
        <v>40225.25</v>
      </c>
      <c r="O838">
        <v>1266300000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">
      <c r="A839">
        <v>837</v>
      </c>
      <c r="B839" t="s">
        <v>1707</v>
      </c>
      <c r="C839" s="2" t="s">
        <v>1708</v>
      </c>
      <c r="D839" s="3">
        <v>17700</v>
      </c>
      <c r="E839" s="3">
        <v>150960</v>
      </c>
      <c r="F839" s="5">
        <f t="shared" si="52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 s="7">
        <f t="shared" si="53"/>
        <v>40629.208333333336</v>
      </c>
      <c r="M839">
        <v>1301202000</v>
      </c>
      <c r="N839" s="7">
        <f t="shared" si="54"/>
        <v>40683.208333333336</v>
      </c>
      <c r="O839">
        <v>1305867600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">
      <c r="A840">
        <v>838</v>
      </c>
      <c r="B840" t="s">
        <v>1709</v>
      </c>
      <c r="C840" s="2" t="s">
        <v>1710</v>
      </c>
      <c r="D840" s="3">
        <v>6400</v>
      </c>
      <c r="E840" s="3">
        <v>8890</v>
      </c>
      <c r="F840" s="5">
        <f t="shared" si="52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 s="7">
        <f t="shared" si="53"/>
        <v>43370.208333333328</v>
      </c>
      <c r="M840">
        <v>1538024400</v>
      </c>
      <c r="N840" s="7">
        <f t="shared" si="54"/>
        <v>43379.208333333328</v>
      </c>
      <c r="O840">
        <v>1538802000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">
      <c r="A841">
        <v>839</v>
      </c>
      <c r="B841" t="s">
        <v>1711</v>
      </c>
      <c r="C841" s="2" t="s">
        <v>1712</v>
      </c>
      <c r="D841" s="3">
        <v>7700</v>
      </c>
      <c r="E841" s="3">
        <v>14644</v>
      </c>
      <c r="F841" s="5">
        <f t="shared" si="52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 s="7">
        <f t="shared" si="53"/>
        <v>41715.208333333336</v>
      </c>
      <c r="M841">
        <v>1395032400</v>
      </c>
      <c r="N841" s="7">
        <f t="shared" si="54"/>
        <v>41760.208333333336</v>
      </c>
      <c r="O841">
        <v>1398920400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">
      <c r="A842">
        <v>840</v>
      </c>
      <c r="B842" t="s">
        <v>1713</v>
      </c>
      <c r="C842" s="2" t="s">
        <v>1714</v>
      </c>
      <c r="D842" s="3">
        <v>116300</v>
      </c>
      <c r="E842" s="3">
        <v>116583</v>
      </c>
      <c r="F842" s="5">
        <f t="shared" si="52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 s="7">
        <f t="shared" si="53"/>
        <v>41836.208333333336</v>
      </c>
      <c r="M842">
        <v>1405486800</v>
      </c>
      <c r="N842" s="7">
        <f t="shared" si="54"/>
        <v>41838.208333333336</v>
      </c>
      <c r="O842">
        <v>1405659600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">
      <c r="A843">
        <v>841</v>
      </c>
      <c r="B843" t="s">
        <v>1715</v>
      </c>
      <c r="C843" s="2" t="s">
        <v>1716</v>
      </c>
      <c r="D843" s="3">
        <v>9100</v>
      </c>
      <c r="E843" s="3">
        <v>12991</v>
      </c>
      <c r="F843" s="5">
        <f t="shared" si="52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 s="7">
        <f t="shared" si="53"/>
        <v>42419.25</v>
      </c>
      <c r="M843">
        <v>1455861600</v>
      </c>
      <c r="N843" s="7">
        <f t="shared" si="54"/>
        <v>42435.25</v>
      </c>
      <c r="O843">
        <v>1457244000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x14ac:dyDescent="0.2">
      <c r="A844">
        <v>842</v>
      </c>
      <c r="B844" t="s">
        <v>1717</v>
      </c>
      <c r="C844" s="2" t="s">
        <v>1718</v>
      </c>
      <c r="D844" s="3">
        <v>1500</v>
      </c>
      <c r="E844" s="3">
        <v>8447</v>
      </c>
      <c r="F844" s="5">
        <f t="shared" si="52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 s="7">
        <f t="shared" si="53"/>
        <v>43266.208333333328</v>
      </c>
      <c r="M844">
        <v>1529038800</v>
      </c>
      <c r="N844" s="7">
        <f t="shared" si="54"/>
        <v>43269.208333333328</v>
      </c>
      <c r="O844">
        <v>1529298000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x14ac:dyDescent="0.2">
      <c r="A845">
        <v>843</v>
      </c>
      <c r="B845" t="s">
        <v>1719</v>
      </c>
      <c r="C845" s="2" t="s">
        <v>1720</v>
      </c>
      <c r="D845" s="3">
        <v>8800</v>
      </c>
      <c r="E845" s="3">
        <v>2703</v>
      </c>
      <c r="F845" s="5">
        <f t="shared" si="52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 s="7">
        <f t="shared" si="53"/>
        <v>43338.208333333328</v>
      </c>
      <c r="M845">
        <v>1535259600</v>
      </c>
      <c r="N845" s="7">
        <f t="shared" si="54"/>
        <v>43344.208333333328</v>
      </c>
      <c r="O845">
        <v>1535778000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">
      <c r="A846">
        <v>844</v>
      </c>
      <c r="B846" t="s">
        <v>1721</v>
      </c>
      <c r="C846" s="2" t="s">
        <v>1722</v>
      </c>
      <c r="D846" s="3">
        <v>8800</v>
      </c>
      <c r="E846" s="3">
        <v>8747</v>
      </c>
      <c r="F846" s="5">
        <f t="shared" si="52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 s="7">
        <f t="shared" si="53"/>
        <v>40930.25</v>
      </c>
      <c r="M846">
        <v>1327212000</v>
      </c>
      <c r="N846" s="7">
        <f t="shared" si="54"/>
        <v>40933.25</v>
      </c>
      <c r="O846">
        <v>1327471200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">
      <c r="A847">
        <v>845</v>
      </c>
      <c r="B847" t="s">
        <v>1723</v>
      </c>
      <c r="C847" s="2" t="s">
        <v>1724</v>
      </c>
      <c r="D847" s="3">
        <v>69900</v>
      </c>
      <c r="E847" s="3">
        <v>138087</v>
      </c>
      <c r="F847" s="5">
        <f t="shared" si="52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 s="7">
        <f t="shared" si="53"/>
        <v>43235.208333333328</v>
      </c>
      <c r="M847">
        <v>1526360400</v>
      </c>
      <c r="N847" s="7">
        <f t="shared" si="54"/>
        <v>43272.208333333328</v>
      </c>
      <c r="O847">
        <v>1529557200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">
      <c r="A848">
        <v>846</v>
      </c>
      <c r="B848" t="s">
        <v>1725</v>
      </c>
      <c r="C848" s="2" t="s">
        <v>1726</v>
      </c>
      <c r="D848" s="3">
        <v>1000</v>
      </c>
      <c r="E848" s="3">
        <v>5085</v>
      </c>
      <c r="F848" s="5">
        <f t="shared" si="52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 s="7">
        <f t="shared" si="53"/>
        <v>43302.208333333328</v>
      </c>
      <c r="M848">
        <v>1532149200</v>
      </c>
      <c r="N848" s="7">
        <f t="shared" si="54"/>
        <v>43338.208333333328</v>
      </c>
      <c r="O848">
        <v>1535259600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">
      <c r="A849">
        <v>847</v>
      </c>
      <c r="B849" t="s">
        <v>1727</v>
      </c>
      <c r="C849" s="2" t="s">
        <v>1728</v>
      </c>
      <c r="D849" s="3">
        <v>4700</v>
      </c>
      <c r="E849" s="3">
        <v>11174</v>
      </c>
      <c r="F849" s="5">
        <f t="shared" si="52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 s="7">
        <f t="shared" si="53"/>
        <v>43107.25</v>
      </c>
      <c r="M849">
        <v>1515304800</v>
      </c>
      <c r="N849" s="7">
        <f t="shared" si="54"/>
        <v>43110.25</v>
      </c>
      <c r="O849">
        <v>1515564000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">
      <c r="A850">
        <v>848</v>
      </c>
      <c r="B850" t="s">
        <v>1729</v>
      </c>
      <c r="C850" s="2" t="s">
        <v>1730</v>
      </c>
      <c r="D850" s="3">
        <v>3200</v>
      </c>
      <c r="E850" s="3">
        <v>10831</v>
      </c>
      <c r="F850" s="5">
        <f t="shared" si="52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 s="7">
        <f t="shared" si="53"/>
        <v>40341.208333333336</v>
      </c>
      <c r="M850">
        <v>1276318800</v>
      </c>
      <c r="N850" s="7">
        <f t="shared" si="54"/>
        <v>40350.208333333336</v>
      </c>
      <c r="O850">
        <v>1277096400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">
      <c r="A851">
        <v>849</v>
      </c>
      <c r="B851" t="s">
        <v>1731</v>
      </c>
      <c r="C851" s="2" t="s">
        <v>1732</v>
      </c>
      <c r="D851" s="3">
        <v>6700</v>
      </c>
      <c r="E851" s="3">
        <v>8917</v>
      </c>
      <c r="F851" s="5">
        <f t="shared" si="52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 s="7">
        <f t="shared" si="53"/>
        <v>40948.25</v>
      </c>
      <c r="M851">
        <v>1328767200</v>
      </c>
      <c r="N851" s="7">
        <f t="shared" si="54"/>
        <v>40951.25</v>
      </c>
      <c r="O851">
        <v>1329026400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">
      <c r="A852">
        <v>850</v>
      </c>
      <c r="B852" t="s">
        <v>1733</v>
      </c>
      <c r="C852" s="2" t="s">
        <v>1734</v>
      </c>
      <c r="D852" s="3">
        <v>100</v>
      </c>
      <c r="E852" s="3">
        <v>1</v>
      </c>
      <c r="F852" s="5">
        <f t="shared" si="52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 s="7">
        <f t="shared" si="53"/>
        <v>40866.25</v>
      </c>
      <c r="M852">
        <v>1321682400</v>
      </c>
      <c r="N852" s="7">
        <f t="shared" si="54"/>
        <v>40881.25</v>
      </c>
      <c r="O852">
        <v>1322978400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x14ac:dyDescent="0.2">
      <c r="A853">
        <v>851</v>
      </c>
      <c r="B853" t="s">
        <v>1735</v>
      </c>
      <c r="C853" s="2" t="s">
        <v>1736</v>
      </c>
      <c r="D853" s="3">
        <v>6000</v>
      </c>
      <c r="E853" s="3">
        <v>12468</v>
      </c>
      <c r="F853" s="5">
        <f t="shared" si="52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 s="7">
        <f t="shared" si="53"/>
        <v>41031.208333333336</v>
      </c>
      <c r="M853">
        <v>1335934800</v>
      </c>
      <c r="N853" s="7">
        <f t="shared" si="54"/>
        <v>41064.208333333336</v>
      </c>
      <c r="O853">
        <v>1338786000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">
      <c r="A854">
        <v>852</v>
      </c>
      <c r="B854" t="s">
        <v>1737</v>
      </c>
      <c r="C854" s="2" t="s">
        <v>1738</v>
      </c>
      <c r="D854" s="3">
        <v>4900</v>
      </c>
      <c r="E854" s="3">
        <v>2505</v>
      </c>
      <c r="F854" s="5">
        <f t="shared" si="52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 s="7">
        <f t="shared" si="53"/>
        <v>40740.208333333336</v>
      </c>
      <c r="M854">
        <v>1310792400</v>
      </c>
      <c r="N854" s="7">
        <f t="shared" si="54"/>
        <v>40750.208333333336</v>
      </c>
      <c r="O854">
        <v>1311656400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">
      <c r="A855">
        <v>853</v>
      </c>
      <c r="B855" t="s">
        <v>1739</v>
      </c>
      <c r="C855" s="2" t="s">
        <v>1740</v>
      </c>
      <c r="D855" s="3">
        <v>17100</v>
      </c>
      <c r="E855" s="3">
        <v>111502</v>
      </c>
      <c r="F855" s="5">
        <f t="shared" si="52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 s="7">
        <f t="shared" si="53"/>
        <v>40714.208333333336</v>
      </c>
      <c r="M855">
        <v>1308546000</v>
      </c>
      <c r="N855" s="7">
        <f t="shared" si="54"/>
        <v>40719.208333333336</v>
      </c>
      <c r="O855">
        <v>1308978000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">
      <c r="A856">
        <v>854</v>
      </c>
      <c r="B856" t="s">
        <v>1741</v>
      </c>
      <c r="C856" s="2" t="s">
        <v>1742</v>
      </c>
      <c r="D856" s="3">
        <v>171000</v>
      </c>
      <c r="E856" s="3">
        <v>194309</v>
      </c>
      <c r="F856" s="5">
        <f t="shared" si="52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 s="7">
        <f t="shared" si="53"/>
        <v>43787.25</v>
      </c>
      <c r="M856">
        <v>1574056800</v>
      </c>
      <c r="N856" s="7">
        <f t="shared" si="54"/>
        <v>43814.25</v>
      </c>
      <c r="O856">
        <v>1576389600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">
      <c r="A857">
        <v>855</v>
      </c>
      <c r="B857" t="s">
        <v>1743</v>
      </c>
      <c r="C857" s="2" t="s">
        <v>1744</v>
      </c>
      <c r="D857" s="3">
        <v>23400</v>
      </c>
      <c r="E857" s="3">
        <v>23956</v>
      </c>
      <c r="F857" s="5">
        <f t="shared" si="52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 s="7">
        <f t="shared" si="53"/>
        <v>40712.208333333336</v>
      </c>
      <c r="M857">
        <v>1308373200</v>
      </c>
      <c r="N857" s="7">
        <f t="shared" si="54"/>
        <v>40743.208333333336</v>
      </c>
      <c r="O857">
        <v>1311051600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">
      <c r="A858">
        <v>856</v>
      </c>
      <c r="B858" t="s">
        <v>1599</v>
      </c>
      <c r="C858" s="2" t="s">
        <v>1745</v>
      </c>
      <c r="D858" s="3">
        <v>2400</v>
      </c>
      <c r="E858" s="3">
        <v>8558</v>
      </c>
      <c r="F858" s="5">
        <f t="shared" si="52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 s="7">
        <f t="shared" si="53"/>
        <v>41023.208333333336</v>
      </c>
      <c r="M858">
        <v>1335243600</v>
      </c>
      <c r="N858" s="7">
        <f t="shared" si="54"/>
        <v>41040.208333333336</v>
      </c>
      <c r="O858">
        <v>1336712400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x14ac:dyDescent="0.2">
      <c r="A859">
        <v>857</v>
      </c>
      <c r="B859" t="s">
        <v>1746</v>
      </c>
      <c r="C859" s="2" t="s">
        <v>1747</v>
      </c>
      <c r="D859" s="3">
        <v>5300</v>
      </c>
      <c r="E859" s="3">
        <v>7413</v>
      </c>
      <c r="F859" s="5">
        <f t="shared" si="52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 s="7">
        <f t="shared" si="53"/>
        <v>40944.25</v>
      </c>
      <c r="M859">
        <v>1328421600</v>
      </c>
      <c r="N859" s="7">
        <f t="shared" si="54"/>
        <v>40967.25</v>
      </c>
      <c r="O859">
        <v>1330408800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2">
      <c r="A860">
        <v>858</v>
      </c>
      <c r="B860" t="s">
        <v>1748</v>
      </c>
      <c r="C860" s="2" t="s">
        <v>1749</v>
      </c>
      <c r="D860" s="3">
        <v>4000</v>
      </c>
      <c r="E860" s="3">
        <v>2778</v>
      </c>
      <c r="F860" s="5">
        <f t="shared" si="52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 s="7">
        <f t="shared" si="53"/>
        <v>43211.208333333328</v>
      </c>
      <c r="M860">
        <v>1524286800</v>
      </c>
      <c r="N860" s="7">
        <f t="shared" si="54"/>
        <v>43218.208333333328</v>
      </c>
      <c r="O860">
        <v>1524891600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x14ac:dyDescent="0.2">
      <c r="A861">
        <v>859</v>
      </c>
      <c r="B861" t="s">
        <v>1750</v>
      </c>
      <c r="C861" s="2" t="s">
        <v>1751</v>
      </c>
      <c r="D861" s="3">
        <v>7300</v>
      </c>
      <c r="E861" s="3">
        <v>2594</v>
      </c>
      <c r="F861" s="5">
        <f t="shared" si="52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 s="7">
        <f t="shared" si="53"/>
        <v>41334.25</v>
      </c>
      <c r="M861">
        <v>1362117600</v>
      </c>
      <c r="N861" s="7">
        <f t="shared" si="54"/>
        <v>41352.208333333336</v>
      </c>
      <c r="O861">
        <v>1363669200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x14ac:dyDescent="0.2">
      <c r="A862">
        <v>860</v>
      </c>
      <c r="B862" t="s">
        <v>1752</v>
      </c>
      <c r="C862" s="2" t="s">
        <v>1753</v>
      </c>
      <c r="D862" s="3">
        <v>2000</v>
      </c>
      <c r="E862" s="3">
        <v>5033</v>
      </c>
      <c r="F862" s="5">
        <f t="shared" si="52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 s="7">
        <f t="shared" si="53"/>
        <v>43515.25</v>
      </c>
      <c r="M862">
        <v>1550556000</v>
      </c>
      <c r="N862" s="7">
        <f t="shared" si="54"/>
        <v>43525.25</v>
      </c>
      <c r="O862">
        <v>1551420000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">
      <c r="A863">
        <v>861</v>
      </c>
      <c r="B863" t="s">
        <v>1754</v>
      </c>
      <c r="C863" s="2" t="s">
        <v>1755</v>
      </c>
      <c r="D863" s="3">
        <v>8800</v>
      </c>
      <c r="E863" s="3">
        <v>9317</v>
      </c>
      <c r="F863" s="5">
        <f t="shared" si="52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 s="7">
        <f t="shared" si="53"/>
        <v>40258.208333333336</v>
      </c>
      <c r="M863">
        <v>1269147600</v>
      </c>
      <c r="N863" s="7">
        <f t="shared" si="54"/>
        <v>40266.208333333336</v>
      </c>
      <c r="O863">
        <v>1269838800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">
      <c r="A864">
        <v>862</v>
      </c>
      <c r="B864" t="s">
        <v>1756</v>
      </c>
      <c r="C864" s="2" t="s">
        <v>1757</v>
      </c>
      <c r="D864" s="3">
        <v>3500</v>
      </c>
      <c r="E864" s="3">
        <v>6560</v>
      </c>
      <c r="F864" s="5">
        <f t="shared" si="52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 s="7">
        <f t="shared" si="53"/>
        <v>40756.208333333336</v>
      </c>
      <c r="M864">
        <v>1312174800</v>
      </c>
      <c r="N864" s="7">
        <f t="shared" si="54"/>
        <v>40760.208333333336</v>
      </c>
      <c r="O864">
        <v>1312520400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">
      <c r="A865">
        <v>863</v>
      </c>
      <c r="B865" t="s">
        <v>1758</v>
      </c>
      <c r="C865" s="2" t="s">
        <v>1759</v>
      </c>
      <c r="D865" s="3">
        <v>1400</v>
      </c>
      <c r="E865" s="3">
        <v>5415</v>
      </c>
      <c r="F865" s="5">
        <f t="shared" si="52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 s="7">
        <f t="shared" si="53"/>
        <v>42172.208333333328</v>
      </c>
      <c r="M865">
        <v>1434517200</v>
      </c>
      <c r="N865" s="7">
        <f t="shared" si="54"/>
        <v>42195.208333333328</v>
      </c>
      <c r="O865">
        <v>1436504400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">
      <c r="A866">
        <v>864</v>
      </c>
      <c r="B866" t="s">
        <v>1760</v>
      </c>
      <c r="C866" s="2" t="s">
        <v>1761</v>
      </c>
      <c r="D866" s="3">
        <v>4200</v>
      </c>
      <c r="E866" s="3">
        <v>14577</v>
      </c>
      <c r="F866" s="5">
        <f t="shared" si="52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 s="7">
        <f t="shared" si="53"/>
        <v>42601.208333333328</v>
      </c>
      <c r="M866">
        <v>1471582800</v>
      </c>
      <c r="N866" s="7">
        <f t="shared" si="54"/>
        <v>42606.208333333328</v>
      </c>
      <c r="O866">
        <v>1472014800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">
      <c r="A867">
        <v>865</v>
      </c>
      <c r="B867" t="s">
        <v>1762</v>
      </c>
      <c r="C867" s="2" t="s">
        <v>1763</v>
      </c>
      <c r="D867" s="3">
        <v>81000</v>
      </c>
      <c r="E867" s="3">
        <v>150515</v>
      </c>
      <c r="F867" s="5">
        <f t="shared" si="52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 s="7">
        <f t="shared" si="53"/>
        <v>41897.208333333336</v>
      </c>
      <c r="M867">
        <v>1410757200</v>
      </c>
      <c r="N867" s="7">
        <f t="shared" si="54"/>
        <v>41906.208333333336</v>
      </c>
      <c r="O867">
        <v>1411534800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">
      <c r="A868">
        <v>866</v>
      </c>
      <c r="B868" t="s">
        <v>1764</v>
      </c>
      <c r="C868" s="2" t="s">
        <v>1765</v>
      </c>
      <c r="D868" s="3">
        <v>182800</v>
      </c>
      <c r="E868" s="3">
        <v>79045</v>
      </c>
      <c r="F868" s="5">
        <f t="shared" si="52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 s="7">
        <f t="shared" si="53"/>
        <v>40671.208333333336</v>
      </c>
      <c r="M868">
        <v>1304830800</v>
      </c>
      <c r="N868" s="7">
        <f t="shared" si="54"/>
        <v>40672.208333333336</v>
      </c>
      <c r="O868">
        <v>1304917200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x14ac:dyDescent="0.2">
      <c r="A869">
        <v>867</v>
      </c>
      <c r="B869" t="s">
        <v>1766</v>
      </c>
      <c r="C869" s="2" t="s">
        <v>1767</v>
      </c>
      <c r="D869" s="3">
        <v>4800</v>
      </c>
      <c r="E869" s="3">
        <v>7797</v>
      </c>
      <c r="F869" s="5">
        <f t="shared" si="52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 s="7">
        <f t="shared" si="53"/>
        <v>43382.208333333328</v>
      </c>
      <c r="M869">
        <v>1539061200</v>
      </c>
      <c r="N869" s="7">
        <f t="shared" si="54"/>
        <v>43388.208333333328</v>
      </c>
      <c r="O869">
        <v>1539579600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">
      <c r="A870">
        <v>868</v>
      </c>
      <c r="B870" t="s">
        <v>1768</v>
      </c>
      <c r="C870" s="2" t="s">
        <v>1769</v>
      </c>
      <c r="D870" s="3">
        <v>7000</v>
      </c>
      <c r="E870" s="3">
        <v>12939</v>
      </c>
      <c r="F870" s="5">
        <f t="shared" si="52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 s="7">
        <f t="shared" si="53"/>
        <v>41559.208333333336</v>
      </c>
      <c r="M870">
        <v>1381554000</v>
      </c>
      <c r="N870" s="7">
        <f t="shared" si="54"/>
        <v>41570.208333333336</v>
      </c>
      <c r="O870">
        <v>1382504400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">
      <c r="A871">
        <v>869</v>
      </c>
      <c r="B871" t="s">
        <v>1770</v>
      </c>
      <c r="C871" s="2" t="s">
        <v>1771</v>
      </c>
      <c r="D871" s="3">
        <v>161900</v>
      </c>
      <c r="E871" s="3">
        <v>38376</v>
      </c>
      <c r="F871" s="5">
        <f t="shared" si="52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 s="7">
        <f t="shared" si="53"/>
        <v>40350.208333333336</v>
      </c>
      <c r="M871">
        <v>1277096400</v>
      </c>
      <c r="N871" s="7">
        <f t="shared" si="54"/>
        <v>40364.208333333336</v>
      </c>
      <c r="O871">
        <v>1278306000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">
      <c r="A872">
        <v>870</v>
      </c>
      <c r="B872" t="s">
        <v>1772</v>
      </c>
      <c r="C872" s="2" t="s">
        <v>1773</v>
      </c>
      <c r="D872" s="3">
        <v>7700</v>
      </c>
      <c r="E872" s="3">
        <v>6920</v>
      </c>
      <c r="F872" s="5">
        <f t="shared" si="52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 s="7">
        <f t="shared" si="53"/>
        <v>42240.208333333328</v>
      </c>
      <c r="M872">
        <v>1440392400</v>
      </c>
      <c r="N872" s="7">
        <f t="shared" si="54"/>
        <v>42265.208333333328</v>
      </c>
      <c r="O872">
        <v>1442552400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x14ac:dyDescent="0.2">
      <c r="A873">
        <v>871</v>
      </c>
      <c r="B873" t="s">
        <v>1774</v>
      </c>
      <c r="C873" s="2" t="s">
        <v>1775</v>
      </c>
      <c r="D873" s="3">
        <v>71500</v>
      </c>
      <c r="E873" s="3">
        <v>194912</v>
      </c>
      <c r="F873" s="5">
        <f t="shared" si="52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 s="7">
        <f t="shared" si="53"/>
        <v>43040.208333333328</v>
      </c>
      <c r="M873">
        <v>1509512400</v>
      </c>
      <c r="N873" s="7">
        <f t="shared" si="54"/>
        <v>43058.25</v>
      </c>
      <c r="O873">
        <v>1511071200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">
      <c r="A874">
        <v>872</v>
      </c>
      <c r="B874" t="s">
        <v>1776</v>
      </c>
      <c r="C874" s="2" t="s">
        <v>1777</v>
      </c>
      <c r="D874" s="3">
        <v>4700</v>
      </c>
      <c r="E874" s="3">
        <v>7992</v>
      </c>
      <c r="F874" s="5">
        <f t="shared" si="52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 s="7">
        <f t="shared" si="53"/>
        <v>43346.208333333328</v>
      </c>
      <c r="M874">
        <v>1535950800</v>
      </c>
      <c r="N874" s="7">
        <f t="shared" si="54"/>
        <v>43351.208333333328</v>
      </c>
      <c r="O874">
        <v>1536382800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">
      <c r="A875">
        <v>873</v>
      </c>
      <c r="B875" t="s">
        <v>1778</v>
      </c>
      <c r="C875" s="2" t="s">
        <v>1779</v>
      </c>
      <c r="D875" s="3">
        <v>42100</v>
      </c>
      <c r="E875" s="3">
        <v>79268</v>
      </c>
      <c r="F875" s="5">
        <f t="shared" si="52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 s="7">
        <f t="shared" si="53"/>
        <v>41647.25</v>
      </c>
      <c r="M875">
        <v>1389160800</v>
      </c>
      <c r="N875" s="7">
        <f t="shared" si="54"/>
        <v>41652.25</v>
      </c>
      <c r="O875">
        <v>1389592800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">
      <c r="A876">
        <v>874</v>
      </c>
      <c r="B876" t="s">
        <v>1780</v>
      </c>
      <c r="C876" s="2" t="s">
        <v>1781</v>
      </c>
      <c r="D876" s="3">
        <v>40200</v>
      </c>
      <c r="E876" s="3">
        <v>139468</v>
      </c>
      <c r="F876" s="5">
        <f t="shared" si="52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 s="7">
        <f t="shared" si="53"/>
        <v>40291.208333333336</v>
      </c>
      <c r="M876">
        <v>1271998800</v>
      </c>
      <c r="N876" s="7">
        <f t="shared" si="54"/>
        <v>40329.208333333336</v>
      </c>
      <c r="O876">
        <v>1275282000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">
      <c r="A877">
        <v>875</v>
      </c>
      <c r="B877" t="s">
        <v>1782</v>
      </c>
      <c r="C877" s="2" t="s">
        <v>1783</v>
      </c>
      <c r="D877" s="3">
        <v>7900</v>
      </c>
      <c r="E877" s="3">
        <v>5465</v>
      </c>
      <c r="F877" s="5">
        <f t="shared" si="52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 s="7">
        <f t="shared" si="53"/>
        <v>40556.25</v>
      </c>
      <c r="M877">
        <v>1294898400</v>
      </c>
      <c r="N877" s="7">
        <f t="shared" si="54"/>
        <v>40557.25</v>
      </c>
      <c r="O877">
        <v>1294984800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2">
      <c r="A878">
        <v>876</v>
      </c>
      <c r="B878" t="s">
        <v>1784</v>
      </c>
      <c r="C878" s="2" t="s">
        <v>1785</v>
      </c>
      <c r="D878" s="3">
        <v>8300</v>
      </c>
      <c r="E878" s="3">
        <v>2111</v>
      </c>
      <c r="F878" s="5">
        <f t="shared" si="52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 s="7">
        <f t="shared" si="53"/>
        <v>43624.208333333328</v>
      </c>
      <c r="M878">
        <v>1559970000</v>
      </c>
      <c r="N878" s="7">
        <f t="shared" si="54"/>
        <v>43648.208333333328</v>
      </c>
      <c r="O878">
        <v>1562043600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">
      <c r="A879">
        <v>877</v>
      </c>
      <c r="B879" t="s">
        <v>1786</v>
      </c>
      <c r="C879" s="2" t="s">
        <v>1787</v>
      </c>
      <c r="D879" s="3">
        <v>163600</v>
      </c>
      <c r="E879" s="3">
        <v>126628</v>
      </c>
      <c r="F879" s="5">
        <f t="shared" si="52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 s="7">
        <f t="shared" si="53"/>
        <v>42577.208333333328</v>
      </c>
      <c r="M879">
        <v>1469509200</v>
      </c>
      <c r="N879" s="7">
        <f t="shared" si="54"/>
        <v>42578.208333333328</v>
      </c>
      <c r="O879">
        <v>1469595600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">
      <c r="A880">
        <v>878</v>
      </c>
      <c r="B880" t="s">
        <v>1788</v>
      </c>
      <c r="C880" s="2" t="s">
        <v>1789</v>
      </c>
      <c r="D880" s="3">
        <v>2700</v>
      </c>
      <c r="E880" s="3">
        <v>1012</v>
      </c>
      <c r="F880" s="5">
        <f t="shared" si="52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 s="7">
        <f t="shared" si="53"/>
        <v>43845.25</v>
      </c>
      <c r="M880">
        <v>1579068000</v>
      </c>
      <c r="N880" s="7">
        <f t="shared" si="54"/>
        <v>43869.25</v>
      </c>
      <c r="O880">
        <v>1581141600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">
      <c r="A881">
        <v>879</v>
      </c>
      <c r="B881" t="s">
        <v>1790</v>
      </c>
      <c r="C881" s="2" t="s">
        <v>1791</v>
      </c>
      <c r="D881" s="3">
        <v>1000</v>
      </c>
      <c r="E881" s="3">
        <v>5438</v>
      </c>
      <c r="F881" s="5">
        <f t="shared" si="52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 s="7">
        <f t="shared" si="53"/>
        <v>42788.25</v>
      </c>
      <c r="M881">
        <v>1487743200</v>
      </c>
      <c r="N881" s="7">
        <f t="shared" si="54"/>
        <v>42797.25</v>
      </c>
      <c r="O881">
        <v>1488520800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">
      <c r="A882">
        <v>880</v>
      </c>
      <c r="B882" t="s">
        <v>1792</v>
      </c>
      <c r="C882" s="2" t="s">
        <v>1793</v>
      </c>
      <c r="D882" s="3">
        <v>84500</v>
      </c>
      <c r="E882" s="3">
        <v>193101</v>
      </c>
      <c r="F882" s="5">
        <f t="shared" si="52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 s="7">
        <f t="shared" si="53"/>
        <v>43667.208333333328</v>
      </c>
      <c r="M882">
        <v>1563685200</v>
      </c>
      <c r="N882" s="7">
        <f t="shared" si="54"/>
        <v>43669.208333333328</v>
      </c>
      <c r="O882">
        <v>1563858000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">
      <c r="A883">
        <v>881</v>
      </c>
      <c r="B883" t="s">
        <v>1794</v>
      </c>
      <c r="C883" s="2" t="s">
        <v>1795</v>
      </c>
      <c r="D883" s="3">
        <v>81300</v>
      </c>
      <c r="E883" s="3">
        <v>31665</v>
      </c>
      <c r="F883" s="5">
        <f t="shared" si="52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 s="7">
        <f t="shared" si="53"/>
        <v>42194.208333333328</v>
      </c>
      <c r="M883">
        <v>1436418000</v>
      </c>
      <c r="N883" s="7">
        <f t="shared" si="54"/>
        <v>42223.208333333328</v>
      </c>
      <c r="O883">
        <v>1438923600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">
      <c r="A884">
        <v>882</v>
      </c>
      <c r="B884" t="s">
        <v>1796</v>
      </c>
      <c r="C884" s="2" t="s">
        <v>1797</v>
      </c>
      <c r="D884" s="3">
        <v>800</v>
      </c>
      <c r="E884" s="3">
        <v>2960</v>
      </c>
      <c r="F884" s="5">
        <f t="shared" si="52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 s="7">
        <f t="shared" si="53"/>
        <v>42025.25</v>
      </c>
      <c r="M884">
        <v>1421820000</v>
      </c>
      <c r="N884" s="7">
        <f t="shared" si="54"/>
        <v>42029.25</v>
      </c>
      <c r="O884">
        <v>1422165600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x14ac:dyDescent="0.2">
      <c r="A885">
        <v>883</v>
      </c>
      <c r="B885" t="s">
        <v>1798</v>
      </c>
      <c r="C885" s="2" t="s">
        <v>1799</v>
      </c>
      <c r="D885" s="3">
        <v>3400</v>
      </c>
      <c r="E885" s="3">
        <v>8089</v>
      </c>
      <c r="F885" s="5">
        <f t="shared" si="52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 s="7">
        <f t="shared" si="53"/>
        <v>40323.208333333336</v>
      </c>
      <c r="M885">
        <v>1274763600</v>
      </c>
      <c r="N885" s="7">
        <f t="shared" si="54"/>
        <v>40359.208333333336</v>
      </c>
      <c r="O885">
        <v>1277874000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">
      <c r="A886">
        <v>884</v>
      </c>
      <c r="B886" t="s">
        <v>1800</v>
      </c>
      <c r="C886" s="2" t="s">
        <v>1801</v>
      </c>
      <c r="D886" s="3">
        <v>170800</v>
      </c>
      <c r="E886" s="3">
        <v>109374</v>
      </c>
      <c r="F886" s="5">
        <f t="shared" si="52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 s="7">
        <f t="shared" si="53"/>
        <v>41763.208333333336</v>
      </c>
      <c r="M886">
        <v>1399179600</v>
      </c>
      <c r="N886" s="7">
        <f t="shared" si="54"/>
        <v>41765.208333333336</v>
      </c>
      <c r="O886">
        <v>1399352400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">
      <c r="A887">
        <v>885</v>
      </c>
      <c r="B887" t="s">
        <v>1802</v>
      </c>
      <c r="C887" s="2" t="s">
        <v>1803</v>
      </c>
      <c r="D887" s="3">
        <v>1800</v>
      </c>
      <c r="E887" s="3">
        <v>2129</v>
      </c>
      <c r="F887" s="5">
        <f t="shared" si="52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 s="7">
        <f t="shared" si="53"/>
        <v>40335.208333333336</v>
      </c>
      <c r="M887">
        <v>1275800400</v>
      </c>
      <c r="N887" s="7">
        <f t="shared" si="54"/>
        <v>40373.208333333336</v>
      </c>
      <c r="O887">
        <v>1279083600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">
      <c r="A888">
        <v>886</v>
      </c>
      <c r="B888" t="s">
        <v>1804</v>
      </c>
      <c r="C888" s="2" t="s">
        <v>1805</v>
      </c>
      <c r="D888" s="3">
        <v>150600</v>
      </c>
      <c r="E888" s="3">
        <v>127745</v>
      </c>
      <c r="F888" s="5">
        <f t="shared" si="52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 s="7">
        <f t="shared" si="53"/>
        <v>40416.208333333336</v>
      </c>
      <c r="M888">
        <v>1282798800</v>
      </c>
      <c r="N888" s="7">
        <f t="shared" si="54"/>
        <v>40434.208333333336</v>
      </c>
      <c r="O888">
        <v>1284354000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x14ac:dyDescent="0.2">
      <c r="A889">
        <v>887</v>
      </c>
      <c r="B889" t="s">
        <v>1806</v>
      </c>
      <c r="C889" s="2" t="s">
        <v>1807</v>
      </c>
      <c r="D889" s="3">
        <v>7800</v>
      </c>
      <c r="E889" s="3">
        <v>2289</v>
      </c>
      <c r="F889" s="5">
        <f t="shared" si="52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 s="7">
        <f t="shared" si="53"/>
        <v>42202.208333333328</v>
      </c>
      <c r="M889">
        <v>1437109200</v>
      </c>
      <c r="N889" s="7">
        <f t="shared" si="54"/>
        <v>42249.208333333328</v>
      </c>
      <c r="O889">
        <v>1441170000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x14ac:dyDescent="0.2">
      <c r="A890">
        <v>888</v>
      </c>
      <c r="B890" t="s">
        <v>1808</v>
      </c>
      <c r="C890" s="2" t="s">
        <v>1809</v>
      </c>
      <c r="D890" s="3">
        <v>5800</v>
      </c>
      <c r="E890" s="3">
        <v>12174</v>
      </c>
      <c r="F890" s="5">
        <f t="shared" si="52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 s="7">
        <f t="shared" si="53"/>
        <v>42836.208333333328</v>
      </c>
      <c r="M890">
        <v>1491886800</v>
      </c>
      <c r="N890" s="7">
        <f t="shared" si="54"/>
        <v>42855.208333333328</v>
      </c>
      <c r="O890">
        <v>1493528400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">
      <c r="A891">
        <v>889</v>
      </c>
      <c r="B891" t="s">
        <v>1810</v>
      </c>
      <c r="C891" s="2" t="s">
        <v>1811</v>
      </c>
      <c r="D891" s="3">
        <v>5600</v>
      </c>
      <c r="E891" s="3">
        <v>9508</v>
      </c>
      <c r="F891" s="5">
        <f t="shared" si="52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 s="7">
        <f t="shared" si="53"/>
        <v>41710.208333333336</v>
      </c>
      <c r="M891">
        <v>1394600400</v>
      </c>
      <c r="N891" s="7">
        <f t="shared" si="54"/>
        <v>41717.208333333336</v>
      </c>
      <c r="O891">
        <v>1395205200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">
      <c r="A892">
        <v>890</v>
      </c>
      <c r="B892" t="s">
        <v>1812</v>
      </c>
      <c r="C892" s="2" t="s">
        <v>1813</v>
      </c>
      <c r="D892" s="3">
        <v>134400</v>
      </c>
      <c r="E892" s="3">
        <v>155849</v>
      </c>
      <c r="F892" s="5">
        <f t="shared" si="52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 s="7">
        <f t="shared" si="53"/>
        <v>43640.208333333328</v>
      </c>
      <c r="M892">
        <v>1561352400</v>
      </c>
      <c r="N892" s="7">
        <f t="shared" si="54"/>
        <v>43641.208333333328</v>
      </c>
      <c r="O892">
        <v>1561438800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x14ac:dyDescent="0.2">
      <c r="A893">
        <v>891</v>
      </c>
      <c r="B893" t="s">
        <v>1814</v>
      </c>
      <c r="C893" s="2" t="s">
        <v>1815</v>
      </c>
      <c r="D893" s="3">
        <v>3000</v>
      </c>
      <c r="E893" s="3">
        <v>7758</v>
      </c>
      <c r="F893" s="5">
        <f t="shared" si="52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 s="7">
        <f t="shared" si="53"/>
        <v>40880.25</v>
      </c>
      <c r="M893">
        <v>1322892000</v>
      </c>
      <c r="N893" s="7">
        <f t="shared" si="54"/>
        <v>40924.25</v>
      </c>
      <c r="O893">
        <v>1326693600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">
      <c r="A894">
        <v>892</v>
      </c>
      <c r="B894" t="s">
        <v>1816</v>
      </c>
      <c r="C894" s="2" t="s">
        <v>1817</v>
      </c>
      <c r="D894" s="3">
        <v>6000</v>
      </c>
      <c r="E894" s="3">
        <v>13835</v>
      </c>
      <c r="F894" s="5">
        <f t="shared" si="52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 s="7">
        <f t="shared" si="53"/>
        <v>40319.208333333336</v>
      </c>
      <c r="M894">
        <v>1274418000</v>
      </c>
      <c r="N894" s="7">
        <f t="shared" si="54"/>
        <v>40360.208333333336</v>
      </c>
      <c r="O894">
        <v>1277960400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">
      <c r="A895">
        <v>893</v>
      </c>
      <c r="B895" t="s">
        <v>1818</v>
      </c>
      <c r="C895" s="2" t="s">
        <v>1819</v>
      </c>
      <c r="D895" s="3">
        <v>8400</v>
      </c>
      <c r="E895" s="3">
        <v>10770</v>
      </c>
      <c r="F895" s="5">
        <f t="shared" si="52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 s="7">
        <f t="shared" si="53"/>
        <v>42170.208333333328</v>
      </c>
      <c r="M895">
        <v>1434344400</v>
      </c>
      <c r="N895" s="7">
        <f t="shared" si="54"/>
        <v>42174.208333333328</v>
      </c>
      <c r="O895">
        <v>1434690000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">
      <c r="A896">
        <v>894</v>
      </c>
      <c r="B896" t="s">
        <v>1820</v>
      </c>
      <c r="C896" s="2" t="s">
        <v>1821</v>
      </c>
      <c r="D896" s="3">
        <v>1700</v>
      </c>
      <c r="E896" s="3">
        <v>3208</v>
      </c>
      <c r="F896" s="5">
        <f t="shared" si="52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 s="7">
        <f t="shared" si="53"/>
        <v>41466.208333333336</v>
      </c>
      <c r="M896">
        <v>1373518800</v>
      </c>
      <c r="N896" s="7">
        <f t="shared" si="54"/>
        <v>41496.208333333336</v>
      </c>
      <c r="O896">
        <v>1376110800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2">
      <c r="A897">
        <v>895</v>
      </c>
      <c r="B897" t="s">
        <v>1822</v>
      </c>
      <c r="C897" s="2" t="s">
        <v>1823</v>
      </c>
      <c r="D897" s="3">
        <v>159800</v>
      </c>
      <c r="E897" s="3">
        <v>11108</v>
      </c>
      <c r="F897" s="5">
        <f t="shared" si="52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 s="7">
        <f t="shared" si="53"/>
        <v>43134.25</v>
      </c>
      <c r="M897">
        <v>1517637600</v>
      </c>
      <c r="N897" s="7">
        <f t="shared" si="54"/>
        <v>43143.25</v>
      </c>
      <c r="O897">
        <v>1518415200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x14ac:dyDescent="0.2">
      <c r="A898">
        <v>896</v>
      </c>
      <c r="B898" t="s">
        <v>1824</v>
      </c>
      <c r="C898" s="2" t="s">
        <v>1825</v>
      </c>
      <c r="D898" s="3">
        <v>19800</v>
      </c>
      <c r="E898" s="3">
        <v>153338</v>
      </c>
      <c r="F898" s="5">
        <f t="shared" si="52"/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 s="7">
        <f t="shared" si="53"/>
        <v>40738.208333333336</v>
      </c>
      <c r="M898">
        <v>1310619600</v>
      </c>
      <c r="N898" s="7">
        <f t="shared" si="54"/>
        <v>40741.208333333336</v>
      </c>
      <c r="O898">
        <v>1310878800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">
      <c r="A899">
        <v>897</v>
      </c>
      <c r="B899" t="s">
        <v>1826</v>
      </c>
      <c r="C899" s="2" t="s">
        <v>1827</v>
      </c>
      <c r="D899" s="3">
        <v>8800</v>
      </c>
      <c r="E899" s="3">
        <v>2437</v>
      </c>
      <c r="F899" s="5">
        <f t="shared" ref="F899:F962" si="56">E899/D899*100</f>
        <v>27.693181818181817</v>
      </c>
      <c r="G899" t="s">
        <v>14</v>
      </c>
      <c r="H899">
        <v>27</v>
      </c>
      <c r="I899" s="4">
        <f t="shared" si="55"/>
        <v>90.259259259259252</v>
      </c>
      <c r="J899" t="s">
        <v>21</v>
      </c>
      <c r="K899" t="s">
        <v>22</v>
      </c>
      <c r="L899" s="7">
        <f t="shared" ref="L899:L962" si="57">(((M899/60)/60)/24)+DATE(1970,1,1)</f>
        <v>43583.208333333328</v>
      </c>
      <c r="M899">
        <v>1556427600</v>
      </c>
      <c r="N899" s="7">
        <f t="shared" ref="N899:N962" si="58">(((O899/60)/60)/24)+DATE(1970,1,1)</f>
        <v>43585.208333333328</v>
      </c>
      <c r="O899">
        <v>1556600400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">
      <c r="A900">
        <v>898</v>
      </c>
      <c r="B900" t="s">
        <v>1828</v>
      </c>
      <c r="C900" s="2" t="s">
        <v>1829</v>
      </c>
      <c r="D900" s="3">
        <v>179100</v>
      </c>
      <c r="E900" s="3">
        <v>93991</v>
      </c>
      <c r="F900" s="5">
        <f t="shared" si="56"/>
        <v>52.479620323841424</v>
      </c>
      <c r="G900" t="s">
        <v>14</v>
      </c>
      <c r="H900">
        <v>1221</v>
      </c>
      <c r="I900" s="4">
        <f t="shared" si="55"/>
        <v>76.978705978705975</v>
      </c>
      <c r="J900" t="s">
        <v>21</v>
      </c>
      <c r="K900" t="s">
        <v>22</v>
      </c>
      <c r="L900" s="7">
        <f t="shared" si="57"/>
        <v>43815.25</v>
      </c>
      <c r="M900">
        <v>1576476000</v>
      </c>
      <c r="N900" s="7">
        <f t="shared" si="58"/>
        <v>43821.25</v>
      </c>
      <c r="O900">
        <v>1576994400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">
      <c r="A901">
        <v>899</v>
      </c>
      <c r="B901" t="s">
        <v>1830</v>
      </c>
      <c r="C901" s="2" t="s">
        <v>1831</v>
      </c>
      <c r="D901" s="3">
        <v>3100</v>
      </c>
      <c r="E901" s="3">
        <v>12620</v>
      </c>
      <c r="F901" s="5">
        <f t="shared" si="56"/>
        <v>407.09677419354841</v>
      </c>
      <c r="G901" t="s">
        <v>20</v>
      </c>
      <c r="H901">
        <v>123</v>
      </c>
      <c r="I901" s="4">
        <f t="shared" ref="I901:I964" si="59">E901/H901</f>
        <v>102.60162601626017</v>
      </c>
      <c r="J901" t="s">
        <v>98</v>
      </c>
      <c r="K901" t="s">
        <v>99</v>
      </c>
      <c r="L901" s="7">
        <f t="shared" si="57"/>
        <v>41554.208333333336</v>
      </c>
      <c r="M901">
        <v>1381122000</v>
      </c>
      <c r="N901" s="7">
        <f t="shared" si="58"/>
        <v>41572.208333333336</v>
      </c>
      <c r="O901">
        <v>1382677200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">
      <c r="A902">
        <v>900</v>
      </c>
      <c r="B902" t="s">
        <v>1832</v>
      </c>
      <c r="C902" s="2" t="s">
        <v>1833</v>
      </c>
      <c r="D902" s="3">
        <v>100</v>
      </c>
      <c r="E902" s="3">
        <v>2</v>
      </c>
      <c r="F902" s="5">
        <f t="shared" si="56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 s="7">
        <f t="shared" si="57"/>
        <v>41901.208333333336</v>
      </c>
      <c r="M902">
        <v>1411102800</v>
      </c>
      <c r="N902" s="7">
        <f t="shared" si="58"/>
        <v>41902.208333333336</v>
      </c>
      <c r="O902">
        <v>1411189200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">
      <c r="A903">
        <v>901</v>
      </c>
      <c r="B903" t="s">
        <v>1834</v>
      </c>
      <c r="C903" s="2" t="s">
        <v>1835</v>
      </c>
      <c r="D903" s="3">
        <v>5600</v>
      </c>
      <c r="E903" s="3">
        <v>8746</v>
      </c>
      <c r="F903" s="5">
        <f t="shared" si="56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 s="7">
        <f t="shared" si="57"/>
        <v>43298.208333333328</v>
      </c>
      <c r="M903">
        <v>1531803600</v>
      </c>
      <c r="N903" s="7">
        <f t="shared" si="58"/>
        <v>43331.208333333328</v>
      </c>
      <c r="O903">
        <v>1534654800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">
      <c r="A904">
        <v>902</v>
      </c>
      <c r="B904" t="s">
        <v>1836</v>
      </c>
      <c r="C904" s="2" t="s">
        <v>1837</v>
      </c>
      <c r="D904" s="3">
        <v>1400</v>
      </c>
      <c r="E904" s="3">
        <v>3534</v>
      </c>
      <c r="F904" s="5">
        <f t="shared" si="56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 s="7">
        <f t="shared" si="57"/>
        <v>42399.25</v>
      </c>
      <c r="M904">
        <v>1454133600</v>
      </c>
      <c r="N904" s="7">
        <f t="shared" si="58"/>
        <v>42441.25</v>
      </c>
      <c r="O904">
        <v>1457762400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x14ac:dyDescent="0.2">
      <c r="A905">
        <v>903</v>
      </c>
      <c r="B905" t="s">
        <v>1838</v>
      </c>
      <c r="C905" s="2" t="s">
        <v>1839</v>
      </c>
      <c r="D905" s="3">
        <v>41000</v>
      </c>
      <c r="E905" s="3">
        <v>709</v>
      </c>
      <c r="F905" s="5">
        <f t="shared" si="56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 s="7">
        <f t="shared" si="57"/>
        <v>41034.208333333336</v>
      </c>
      <c r="M905">
        <v>1336194000</v>
      </c>
      <c r="N905" s="7">
        <f t="shared" si="58"/>
        <v>41049.208333333336</v>
      </c>
      <c r="O905">
        <v>1337490000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">
      <c r="A906">
        <v>904</v>
      </c>
      <c r="B906" t="s">
        <v>1840</v>
      </c>
      <c r="C906" s="2" t="s">
        <v>1841</v>
      </c>
      <c r="D906" s="3">
        <v>6500</v>
      </c>
      <c r="E906" s="3">
        <v>795</v>
      </c>
      <c r="F906" s="5">
        <f t="shared" si="56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 s="7">
        <f t="shared" si="57"/>
        <v>41186.208333333336</v>
      </c>
      <c r="M906">
        <v>1349326800</v>
      </c>
      <c r="N906" s="7">
        <f t="shared" si="58"/>
        <v>41190.208333333336</v>
      </c>
      <c r="O906">
        <v>1349672400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">
      <c r="A907">
        <v>905</v>
      </c>
      <c r="B907" t="s">
        <v>1842</v>
      </c>
      <c r="C907" s="2" t="s">
        <v>1843</v>
      </c>
      <c r="D907" s="3">
        <v>7900</v>
      </c>
      <c r="E907" s="3">
        <v>12955</v>
      </c>
      <c r="F907" s="5">
        <f t="shared" si="56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 s="7">
        <f t="shared" si="57"/>
        <v>41536.208333333336</v>
      </c>
      <c r="M907">
        <v>1379566800</v>
      </c>
      <c r="N907" s="7">
        <f t="shared" si="58"/>
        <v>41539.208333333336</v>
      </c>
      <c r="O907">
        <v>1379826000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x14ac:dyDescent="0.2">
      <c r="A908">
        <v>906</v>
      </c>
      <c r="B908" t="s">
        <v>1844</v>
      </c>
      <c r="C908" s="2" t="s">
        <v>1845</v>
      </c>
      <c r="D908" s="3">
        <v>5500</v>
      </c>
      <c r="E908" s="3">
        <v>8964</v>
      </c>
      <c r="F908" s="5">
        <f t="shared" si="56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 s="7">
        <f t="shared" si="57"/>
        <v>42868.208333333328</v>
      </c>
      <c r="M908">
        <v>1494651600</v>
      </c>
      <c r="N908" s="7">
        <f t="shared" si="58"/>
        <v>42904.208333333328</v>
      </c>
      <c r="O908">
        <v>1497762000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">
      <c r="A909">
        <v>907</v>
      </c>
      <c r="B909" t="s">
        <v>1846</v>
      </c>
      <c r="C909" s="2" t="s">
        <v>1847</v>
      </c>
      <c r="D909" s="3">
        <v>9100</v>
      </c>
      <c r="E909" s="3">
        <v>1843</v>
      </c>
      <c r="F909" s="5">
        <f t="shared" si="56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 s="7">
        <f t="shared" si="57"/>
        <v>40660.208333333336</v>
      </c>
      <c r="M909">
        <v>1303880400</v>
      </c>
      <c r="N909" s="7">
        <f t="shared" si="58"/>
        <v>40667.208333333336</v>
      </c>
      <c r="O909">
        <v>1304485200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">
      <c r="A910">
        <v>908</v>
      </c>
      <c r="B910" t="s">
        <v>1848</v>
      </c>
      <c r="C910" s="2" t="s">
        <v>1849</v>
      </c>
      <c r="D910" s="3">
        <v>38200</v>
      </c>
      <c r="E910" s="3">
        <v>121950</v>
      </c>
      <c r="F910" s="5">
        <f t="shared" si="56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 s="7">
        <f t="shared" si="57"/>
        <v>41031.208333333336</v>
      </c>
      <c r="M910">
        <v>1335934800</v>
      </c>
      <c r="N910" s="7">
        <f t="shared" si="58"/>
        <v>41042.208333333336</v>
      </c>
      <c r="O910">
        <v>1336885200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">
      <c r="A911">
        <v>909</v>
      </c>
      <c r="B911" t="s">
        <v>1850</v>
      </c>
      <c r="C911" s="2" t="s">
        <v>1851</v>
      </c>
      <c r="D911" s="3">
        <v>1800</v>
      </c>
      <c r="E911" s="3">
        <v>8621</v>
      </c>
      <c r="F911" s="5">
        <f t="shared" si="56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 s="7">
        <f t="shared" si="57"/>
        <v>43255.208333333328</v>
      </c>
      <c r="M911">
        <v>1528088400</v>
      </c>
      <c r="N911" s="7">
        <f t="shared" si="58"/>
        <v>43282.208333333328</v>
      </c>
      <c r="O911">
        <v>1530421200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">
      <c r="A912">
        <v>910</v>
      </c>
      <c r="B912" t="s">
        <v>1852</v>
      </c>
      <c r="C912" s="2" t="s">
        <v>1853</v>
      </c>
      <c r="D912" s="3">
        <v>154500</v>
      </c>
      <c r="E912" s="3">
        <v>30215</v>
      </c>
      <c r="F912" s="5">
        <f t="shared" si="56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 s="7">
        <f t="shared" si="57"/>
        <v>42026.25</v>
      </c>
      <c r="M912">
        <v>1421906400</v>
      </c>
      <c r="N912" s="7">
        <f t="shared" si="58"/>
        <v>42027.25</v>
      </c>
      <c r="O912">
        <v>1421992800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">
      <c r="A913">
        <v>911</v>
      </c>
      <c r="B913" t="s">
        <v>1854</v>
      </c>
      <c r="C913" s="2" t="s">
        <v>1855</v>
      </c>
      <c r="D913" s="3">
        <v>5800</v>
      </c>
      <c r="E913" s="3">
        <v>11539</v>
      </c>
      <c r="F913" s="5">
        <f t="shared" si="56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 s="7">
        <f t="shared" si="57"/>
        <v>43717.208333333328</v>
      </c>
      <c r="M913">
        <v>1568005200</v>
      </c>
      <c r="N913" s="7">
        <f t="shared" si="58"/>
        <v>43719.208333333328</v>
      </c>
      <c r="O913">
        <v>1568178000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">
      <c r="A914">
        <v>912</v>
      </c>
      <c r="B914" t="s">
        <v>1856</v>
      </c>
      <c r="C914" s="2" t="s">
        <v>1857</v>
      </c>
      <c r="D914" s="3">
        <v>1800</v>
      </c>
      <c r="E914" s="3">
        <v>14310</v>
      </c>
      <c r="F914" s="5">
        <f t="shared" si="56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 s="7">
        <f t="shared" si="57"/>
        <v>41157.208333333336</v>
      </c>
      <c r="M914">
        <v>1346821200</v>
      </c>
      <c r="N914" s="7">
        <f t="shared" si="58"/>
        <v>41170.208333333336</v>
      </c>
      <c r="O914">
        <v>1347944400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">
      <c r="A915">
        <v>913</v>
      </c>
      <c r="B915" t="s">
        <v>1858</v>
      </c>
      <c r="C915" s="2" t="s">
        <v>1859</v>
      </c>
      <c r="D915" s="3">
        <v>70200</v>
      </c>
      <c r="E915" s="3">
        <v>35536</v>
      </c>
      <c r="F915" s="5">
        <f t="shared" si="56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 s="7">
        <f t="shared" si="57"/>
        <v>43597.208333333328</v>
      </c>
      <c r="M915">
        <v>1557637200</v>
      </c>
      <c r="N915" s="7">
        <f t="shared" si="58"/>
        <v>43610.208333333328</v>
      </c>
      <c r="O915">
        <v>1558760400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">
      <c r="A916">
        <v>914</v>
      </c>
      <c r="B916" t="s">
        <v>1860</v>
      </c>
      <c r="C916" s="2" t="s">
        <v>1861</v>
      </c>
      <c r="D916" s="3">
        <v>6400</v>
      </c>
      <c r="E916" s="3">
        <v>3676</v>
      </c>
      <c r="F916" s="5">
        <f t="shared" si="56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 s="7">
        <f t="shared" si="57"/>
        <v>41490.208333333336</v>
      </c>
      <c r="M916">
        <v>1375592400</v>
      </c>
      <c r="N916" s="7">
        <f t="shared" si="58"/>
        <v>41502.208333333336</v>
      </c>
      <c r="O916">
        <v>1376629200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">
      <c r="A917">
        <v>915</v>
      </c>
      <c r="B917" t="s">
        <v>1862</v>
      </c>
      <c r="C917" s="2" t="s">
        <v>1863</v>
      </c>
      <c r="D917" s="3">
        <v>125900</v>
      </c>
      <c r="E917" s="3">
        <v>195936</v>
      </c>
      <c r="F917" s="5">
        <f t="shared" si="56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 s="7">
        <f t="shared" si="57"/>
        <v>42976.208333333328</v>
      </c>
      <c r="M917">
        <v>1503982800</v>
      </c>
      <c r="N917" s="7">
        <f t="shared" si="58"/>
        <v>42985.208333333328</v>
      </c>
      <c r="O917">
        <v>1504760400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x14ac:dyDescent="0.2">
      <c r="A918">
        <v>916</v>
      </c>
      <c r="B918" t="s">
        <v>1864</v>
      </c>
      <c r="C918" s="2" t="s">
        <v>1865</v>
      </c>
      <c r="D918" s="3">
        <v>3700</v>
      </c>
      <c r="E918" s="3">
        <v>1343</v>
      </c>
      <c r="F918" s="5">
        <f t="shared" si="56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 s="7">
        <f t="shared" si="57"/>
        <v>41991.25</v>
      </c>
      <c r="M918">
        <v>1418882400</v>
      </c>
      <c r="N918" s="7">
        <f t="shared" si="58"/>
        <v>42000.25</v>
      </c>
      <c r="O918">
        <v>1419660000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">
      <c r="A919">
        <v>917</v>
      </c>
      <c r="B919" t="s">
        <v>1866</v>
      </c>
      <c r="C919" s="2" t="s">
        <v>1867</v>
      </c>
      <c r="D919" s="3">
        <v>3600</v>
      </c>
      <c r="E919" s="3">
        <v>2097</v>
      </c>
      <c r="F919" s="5">
        <f t="shared" si="56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 s="7">
        <f t="shared" si="57"/>
        <v>40722.208333333336</v>
      </c>
      <c r="M919">
        <v>1309237200</v>
      </c>
      <c r="N919" s="7">
        <f t="shared" si="58"/>
        <v>40746.208333333336</v>
      </c>
      <c r="O919">
        <v>1311310800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">
      <c r="A920">
        <v>918</v>
      </c>
      <c r="B920" t="s">
        <v>1868</v>
      </c>
      <c r="C920" s="2" t="s">
        <v>1869</v>
      </c>
      <c r="D920" s="3">
        <v>3800</v>
      </c>
      <c r="E920" s="3">
        <v>9021</v>
      </c>
      <c r="F920" s="5">
        <f t="shared" si="56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 s="7">
        <f t="shared" si="57"/>
        <v>41117.208333333336</v>
      </c>
      <c r="M920">
        <v>1343365200</v>
      </c>
      <c r="N920" s="7">
        <f t="shared" si="58"/>
        <v>41128.208333333336</v>
      </c>
      <c r="O920">
        <v>1344315600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">
      <c r="A921">
        <v>919</v>
      </c>
      <c r="B921" t="s">
        <v>1870</v>
      </c>
      <c r="C921" s="2" t="s">
        <v>1871</v>
      </c>
      <c r="D921" s="3">
        <v>35600</v>
      </c>
      <c r="E921" s="3">
        <v>20915</v>
      </c>
      <c r="F921" s="5">
        <f t="shared" si="56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 s="7">
        <f t="shared" si="57"/>
        <v>43022.208333333328</v>
      </c>
      <c r="M921">
        <v>1507957200</v>
      </c>
      <c r="N921" s="7">
        <f t="shared" si="58"/>
        <v>43054.25</v>
      </c>
      <c r="O921">
        <v>1510725600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">
      <c r="A922">
        <v>920</v>
      </c>
      <c r="B922" t="s">
        <v>1872</v>
      </c>
      <c r="C922" s="2" t="s">
        <v>1873</v>
      </c>
      <c r="D922" s="3">
        <v>5300</v>
      </c>
      <c r="E922" s="3">
        <v>9676</v>
      </c>
      <c r="F922" s="5">
        <f t="shared" si="56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 s="7">
        <f t="shared" si="57"/>
        <v>43503.25</v>
      </c>
      <c r="M922">
        <v>1549519200</v>
      </c>
      <c r="N922" s="7">
        <f t="shared" si="58"/>
        <v>43523.25</v>
      </c>
      <c r="O922">
        <v>1551247200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">
      <c r="A923">
        <v>921</v>
      </c>
      <c r="B923" t="s">
        <v>1874</v>
      </c>
      <c r="C923" s="2" t="s">
        <v>1875</v>
      </c>
      <c r="D923" s="3">
        <v>160400</v>
      </c>
      <c r="E923" s="3">
        <v>1210</v>
      </c>
      <c r="F923" s="5">
        <f t="shared" si="56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 s="7">
        <f t="shared" si="57"/>
        <v>40951.25</v>
      </c>
      <c r="M923">
        <v>1329026400</v>
      </c>
      <c r="N923" s="7">
        <f t="shared" si="58"/>
        <v>40965.25</v>
      </c>
      <c r="O923">
        <v>1330236000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">
      <c r="A924">
        <v>922</v>
      </c>
      <c r="B924" t="s">
        <v>1876</v>
      </c>
      <c r="C924" s="2" t="s">
        <v>1877</v>
      </c>
      <c r="D924" s="3">
        <v>51400</v>
      </c>
      <c r="E924" s="3">
        <v>90440</v>
      </c>
      <c r="F924" s="5">
        <f t="shared" si="56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 s="7">
        <f t="shared" si="57"/>
        <v>43443.25</v>
      </c>
      <c r="M924">
        <v>1544335200</v>
      </c>
      <c r="N924" s="7">
        <f t="shared" si="58"/>
        <v>43452.25</v>
      </c>
      <c r="O924">
        <v>1545112800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">
      <c r="A925">
        <v>923</v>
      </c>
      <c r="B925" t="s">
        <v>1878</v>
      </c>
      <c r="C925" s="2" t="s">
        <v>1879</v>
      </c>
      <c r="D925" s="3">
        <v>1700</v>
      </c>
      <c r="E925" s="3">
        <v>4044</v>
      </c>
      <c r="F925" s="5">
        <f t="shared" si="56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 s="7">
        <f t="shared" si="57"/>
        <v>40373.208333333336</v>
      </c>
      <c r="M925">
        <v>1279083600</v>
      </c>
      <c r="N925" s="7">
        <f t="shared" si="58"/>
        <v>40374.208333333336</v>
      </c>
      <c r="O925">
        <v>1279170000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">
      <c r="A926">
        <v>924</v>
      </c>
      <c r="B926" t="s">
        <v>1880</v>
      </c>
      <c r="C926" s="2" t="s">
        <v>1881</v>
      </c>
      <c r="D926" s="3">
        <v>39400</v>
      </c>
      <c r="E926" s="3">
        <v>192292</v>
      </c>
      <c r="F926" s="5">
        <f t="shared" si="56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 s="7">
        <f t="shared" si="57"/>
        <v>43769.208333333328</v>
      </c>
      <c r="M926">
        <v>1572498000</v>
      </c>
      <c r="N926" s="7">
        <f t="shared" si="58"/>
        <v>43780.25</v>
      </c>
      <c r="O926">
        <v>1573452000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x14ac:dyDescent="0.2">
      <c r="A927">
        <v>925</v>
      </c>
      <c r="B927" t="s">
        <v>1882</v>
      </c>
      <c r="C927" s="2" t="s">
        <v>1883</v>
      </c>
      <c r="D927" s="3">
        <v>3000</v>
      </c>
      <c r="E927" s="3">
        <v>6722</v>
      </c>
      <c r="F927" s="5">
        <f t="shared" si="56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 s="7">
        <f t="shared" si="57"/>
        <v>43000.208333333328</v>
      </c>
      <c r="M927">
        <v>1506056400</v>
      </c>
      <c r="N927" s="7">
        <f t="shared" si="58"/>
        <v>43012.208333333328</v>
      </c>
      <c r="O927">
        <v>1507093200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">
      <c r="A928">
        <v>926</v>
      </c>
      <c r="B928" t="s">
        <v>1884</v>
      </c>
      <c r="C928" s="2" t="s">
        <v>1885</v>
      </c>
      <c r="D928" s="3">
        <v>8700</v>
      </c>
      <c r="E928" s="3">
        <v>1577</v>
      </c>
      <c r="F928" s="5">
        <f t="shared" si="56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 s="7">
        <f t="shared" si="57"/>
        <v>42502.208333333328</v>
      </c>
      <c r="M928">
        <v>1463029200</v>
      </c>
      <c r="N928" s="7">
        <f t="shared" si="58"/>
        <v>42506.208333333328</v>
      </c>
      <c r="O928">
        <v>1463374800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">
      <c r="A929">
        <v>927</v>
      </c>
      <c r="B929" t="s">
        <v>1886</v>
      </c>
      <c r="C929" s="2" t="s">
        <v>1887</v>
      </c>
      <c r="D929" s="3">
        <v>7200</v>
      </c>
      <c r="E929" s="3">
        <v>3301</v>
      </c>
      <c r="F929" s="5">
        <f t="shared" si="56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 s="7">
        <f t="shared" si="57"/>
        <v>41102.208333333336</v>
      </c>
      <c r="M929">
        <v>1342069200</v>
      </c>
      <c r="N929" s="7">
        <f t="shared" si="58"/>
        <v>41131.208333333336</v>
      </c>
      <c r="O929">
        <v>1344574800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">
      <c r="A930">
        <v>928</v>
      </c>
      <c r="B930" t="s">
        <v>1888</v>
      </c>
      <c r="C930" s="2" t="s">
        <v>1889</v>
      </c>
      <c r="D930" s="3">
        <v>167400</v>
      </c>
      <c r="E930" s="3">
        <v>196386</v>
      </c>
      <c r="F930" s="5">
        <f t="shared" si="56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 s="7">
        <f t="shared" si="57"/>
        <v>41637.25</v>
      </c>
      <c r="M930">
        <v>1388296800</v>
      </c>
      <c r="N930" s="7">
        <f t="shared" si="58"/>
        <v>41646.25</v>
      </c>
      <c r="O930">
        <v>1389074400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">
      <c r="A931">
        <v>929</v>
      </c>
      <c r="B931" t="s">
        <v>1890</v>
      </c>
      <c r="C931" s="2" t="s">
        <v>1891</v>
      </c>
      <c r="D931" s="3">
        <v>5500</v>
      </c>
      <c r="E931" s="3">
        <v>11952</v>
      </c>
      <c r="F931" s="5">
        <f t="shared" si="56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 s="7">
        <f t="shared" si="57"/>
        <v>42858.208333333328</v>
      </c>
      <c r="M931">
        <v>1493787600</v>
      </c>
      <c r="N931" s="7">
        <f t="shared" si="58"/>
        <v>42872.208333333328</v>
      </c>
      <c r="O931">
        <v>1494997200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">
      <c r="A932">
        <v>930</v>
      </c>
      <c r="B932" t="s">
        <v>1892</v>
      </c>
      <c r="C932" s="2" t="s">
        <v>1893</v>
      </c>
      <c r="D932" s="3">
        <v>3500</v>
      </c>
      <c r="E932" s="3">
        <v>3930</v>
      </c>
      <c r="F932" s="5">
        <f t="shared" si="56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 s="7">
        <f t="shared" si="57"/>
        <v>42060.25</v>
      </c>
      <c r="M932">
        <v>1424844000</v>
      </c>
      <c r="N932" s="7">
        <f t="shared" si="58"/>
        <v>42067.25</v>
      </c>
      <c r="O932">
        <v>1425448800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">
      <c r="A933">
        <v>931</v>
      </c>
      <c r="B933" t="s">
        <v>1894</v>
      </c>
      <c r="C933" s="2" t="s">
        <v>1895</v>
      </c>
      <c r="D933" s="3">
        <v>7900</v>
      </c>
      <c r="E933" s="3">
        <v>5729</v>
      </c>
      <c r="F933" s="5">
        <f t="shared" si="56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 s="7">
        <f t="shared" si="57"/>
        <v>41818.208333333336</v>
      </c>
      <c r="M933">
        <v>1403931600</v>
      </c>
      <c r="N933" s="7">
        <f t="shared" si="58"/>
        <v>41820.208333333336</v>
      </c>
      <c r="O933">
        <v>1404104400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">
      <c r="A934">
        <v>932</v>
      </c>
      <c r="B934" t="s">
        <v>1896</v>
      </c>
      <c r="C934" s="2" t="s">
        <v>1897</v>
      </c>
      <c r="D934" s="3">
        <v>2300</v>
      </c>
      <c r="E934" s="3">
        <v>4883</v>
      </c>
      <c r="F934" s="5">
        <f t="shared" si="56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 s="7">
        <f t="shared" si="57"/>
        <v>41709.208333333336</v>
      </c>
      <c r="M934">
        <v>1394514000</v>
      </c>
      <c r="N934" s="7">
        <f t="shared" si="58"/>
        <v>41712.208333333336</v>
      </c>
      <c r="O934">
        <v>1394773200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">
      <c r="A935">
        <v>933</v>
      </c>
      <c r="B935" t="s">
        <v>1898</v>
      </c>
      <c r="C935" s="2" t="s">
        <v>1899</v>
      </c>
      <c r="D935" s="3">
        <v>73000</v>
      </c>
      <c r="E935" s="3">
        <v>175015</v>
      </c>
      <c r="F935" s="5">
        <f t="shared" si="56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 s="7">
        <f t="shared" si="57"/>
        <v>41372.208333333336</v>
      </c>
      <c r="M935">
        <v>1365397200</v>
      </c>
      <c r="N935" s="7">
        <f t="shared" si="58"/>
        <v>41385.208333333336</v>
      </c>
      <c r="O935">
        <v>1366520400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">
      <c r="A936">
        <v>934</v>
      </c>
      <c r="B936" t="s">
        <v>1900</v>
      </c>
      <c r="C936" s="2" t="s">
        <v>1901</v>
      </c>
      <c r="D936" s="3">
        <v>6200</v>
      </c>
      <c r="E936" s="3">
        <v>11280</v>
      </c>
      <c r="F936" s="5">
        <f t="shared" si="56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 s="7">
        <f t="shared" si="57"/>
        <v>42422.25</v>
      </c>
      <c r="M936">
        <v>1456120800</v>
      </c>
      <c r="N936" s="7">
        <f t="shared" si="58"/>
        <v>42428.25</v>
      </c>
      <c r="O936">
        <v>1456639200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2">
      <c r="A937">
        <v>935</v>
      </c>
      <c r="B937" t="s">
        <v>1902</v>
      </c>
      <c r="C937" s="2" t="s">
        <v>1903</v>
      </c>
      <c r="D937" s="3">
        <v>6100</v>
      </c>
      <c r="E937" s="3">
        <v>10012</v>
      </c>
      <c r="F937" s="5">
        <f t="shared" si="56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 s="7">
        <f t="shared" si="57"/>
        <v>42209.208333333328</v>
      </c>
      <c r="M937">
        <v>1437714000</v>
      </c>
      <c r="N937" s="7">
        <f t="shared" si="58"/>
        <v>42216.208333333328</v>
      </c>
      <c r="O937">
        <v>1438318800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">
      <c r="A938">
        <v>936</v>
      </c>
      <c r="B938" t="s">
        <v>1246</v>
      </c>
      <c r="C938" s="2" t="s">
        <v>1904</v>
      </c>
      <c r="D938" s="3">
        <v>103200</v>
      </c>
      <c r="E938" s="3">
        <v>1690</v>
      </c>
      <c r="F938" s="5">
        <f t="shared" si="56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 s="7">
        <f t="shared" si="57"/>
        <v>43668.208333333328</v>
      </c>
      <c r="M938">
        <v>1563771600</v>
      </c>
      <c r="N938" s="7">
        <f t="shared" si="58"/>
        <v>43671.208333333328</v>
      </c>
      <c r="O938">
        <v>1564030800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">
      <c r="A939">
        <v>937</v>
      </c>
      <c r="B939" t="s">
        <v>1905</v>
      </c>
      <c r="C939" s="2" t="s">
        <v>1906</v>
      </c>
      <c r="D939" s="3">
        <v>171000</v>
      </c>
      <c r="E939" s="3">
        <v>84891</v>
      </c>
      <c r="F939" s="5">
        <f t="shared" si="56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 s="7">
        <f t="shared" si="57"/>
        <v>42334.25</v>
      </c>
      <c r="M939">
        <v>1448517600</v>
      </c>
      <c r="N939" s="7">
        <f t="shared" si="58"/>
        <v>42343.25</v>
      </c>
      <c r="O939">
        <v>1449295200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">
      <c r="A940">
        <v>938</v>
      </c>
      <c r="B940" t="s">
        <v>1907</v>
      </c>
      <c r="C940" s="2" t="s">
        <v>1908</v>
      </c>
      <c r="D940" s="3">
        <v>9200</v>
      </c>
      <c r="E940" s="3">
        <v>10093</v>
      </c>
      <c r="F940" s="5">
        <f t="shared" si="56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 s="7">
        <f t="shared" si="57"/>
        <v>43263.208333333328</v>
      </c>
      <c r="M940">
        <v>1528779600</v>
      </c>
      <c r="N940" s="7">
        <f t="shared" si="58"/>
        <v>43299.208333333328</v>
      </c>
      <c r="O940">
        <v>1531890000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x14ac:dyDescent="0.2">
      <c r="A941">
        <v>939</v>
      </c>
      <c r="B941" t="s">
        <v>1909</v>
      </c>
      <c r="C941" s="2" t="s">
        <v>1910</v>
      </c>
      <c r="D941" s="3">
        <v>7800</v>
      </c>
      <c r="E941" s="3">
        <v>3839</v>
      </c>
      <c r="F941" s="5">
        <f t="shared" si="56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 s="7">
        <f t="shared" si="57"/>
        <v>40670.208333333336</v>
      </c>
      <c r="M941">
        <v>1304744400</v>
      </c>
      <c r="N941" s="7">
        <f t="shared" si="58"/>
        <v>40687.208333333336</v>
      </c>
      <c r="O941">
        <v>1306213200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">
      <c r="A942">
        <v>940</v>
      </c>
      <c r="B942" t="s">
        <v>1911</v>
      </c>
      <c r="C942" s="2" t="s">
        <v>1912</v>
      </c>
      <c r="D942" s="3">
        <v>9900</v>
      </c>
      <c r="E942" s="3">
        <v>6161</v>
      </c>
      <c r="F942" s="5">
        <f t="shared" si="56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 s="7">
        <f t="shared" si="57"/>
        <v>41244.25</v>
      </c>
      <c r="M942">
        <v>1354341600</v>
      </c>
      <c r="N942" s="7">
        <f t="shared" si="58"/>
        <v>41266.25</v>
      </c>
      <c r="O942">
        <v>1356242400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">
      <c r="A943">
        <v>941</v>
      </c>
      <c r="B943" t="s">
        <v>1913</v>
      </c>
      <c r="C943" s="2" t="s">
        <v>1914</v>
      </c>
      <c r="D943" s="3">
        <v>43000</v>
      </c>
      <c r="E943" s="3">
        <v>5615</v>
      </c>
      <c r="F943" s="5">
        <f t="shared" si="56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 s="7">
        <f t="shared" si="57"/>
        <v>40552.25</v>
      </c>
      <c r="M943">
        <v>1294552800</v>
      </c>
      <c r="N943" s="7">
        <f t="shared" si="58"/>
        <v>40587.25</v>
      </c>
      <c r="O943">
        <v>1297576800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">
      <c r="A944">
        <v>942</v>
      </c>
      <c r="B944" t="s">
        <v>1907</v>
      </c>
      <c r="C944" s="2" t="s">
        <v>1915</v>
      </c>
      <c r="D944" s="3">
        <v>9600</v>
      </c>
      <c r="E944" s="3">
        <v>6205</v>
      </c>
      <c r="F944" s="5">
        <f t="shared" si="56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 s="7">
        <f t="shared" si="57"/>
        <v>40568.25</v>
      </c>
      <c r="M944">
        <v>1295935200</v>
      </c>
      <c r="N944" s="7">
        <f t="shared" si="58"/>
        <v>40571.25</v>
      </c>
      <c r="O944">
        <v>1296194400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">
      <c r="A945">
        <v>943</v>
      </c>
      <c r="B945" t="s">
        <v>1916</v>
      </c>
      <c r="C945" s="2" t="s">
        <v>1917</v>
      </c>
      <c r="D945" s="3">
        <v>7500</v>
      </c>
      <c r="E945" s="3">
        <v>11969</v>
      </c>
      <c r="F945" s="5">
        <f t="shared" si="56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 s="7">
        <f t="shared" si="57"/>
        <v>41906.208333333336</v>
      </c>
      <c r="M945">
        <v>1411534800</v>
      </c>
      <c r="N945" s="7">
        <f t="shared" si="58"/>
        <v>41941.208333333336</v>
      </c>
      <c r="O945">
        <v>1414558800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">
      <c r="A946">
        <v>944</v>
      </c>
      <c r="B946" t="s">
        <v>1918</v>
      </c>
      <c r="C946" s="2" t="s">
        <v>1919</v>
      </c>
      <c r="D946" s="3">
        <v>10000</v>
      </c>
      <c r="E946" s="3">
        <v>8142</v>
      </c>
      <c r="F946" s="5">
        <f t="shared" si="56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 s="7">
        <f t="shared" si="57"/>
        <v>42776.25</v>
      </c>
      <c r="M946">
        <v>1486706400</v>
      </c>
      <c r="N946" s="7">
        <f t="shared" si="58"/>
        <v>42795.25</v>
      </c>
      <c r="O946">
        <v>1488348000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">
      <c r="A947">
        <v>945</v>
      </c>
      <c r="B947" t="s">
        <v>1920</v>
      </c>
      <c r="C947" s="2" t="s">
        <v>1921</v>
      </c>
      <c r="D947" s="3">
        <v>172000</v>
      </c>
      <c r="E947" s="3">
        <v>55805</v>
      </c>
      <c r="F947" s="5">
        <f t="shared" si="56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 s="7">
        <f t="shared" si="57"/>
        <v>41004.208333333336</v>
      </c>
      <c r="M947">
        <v>1333602000</v>
      </c>
      <c r="N947" s="7">
        <f t="shared" si="58"/>
        <v>41019.208333333336</v>
      </c>
      <c r="O947">
        <v>1334898000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2">
      <c r="A948">
        <v>946</v>
      </c>
      <c r="B948" t="s">
        <v>1922</v>
      </c>
      <c r="C948" s="2" t="s">
        <v>1923</v>
      </c>
      <c r="D948" s="3">
        <v>153700</v>
      </c>
      <c r="E948" s="3">
        <v>15238</v>
      </c>
      <c r="F948" s="5">
        <f t="shared" si="56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 s="7">
        <f t="shared" si="57"/>
        <v>40710.208333333336</v>
      </c>
      <c r="M948">
        <v>1308200400</v>
      </c>
      <c r="N948" s="7">
        <f t="shared" si="58"/>
        <v>40712.208333333336</v>
      </c>
      <c r="O948">
        <v>1308373200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">
      <c r="A949">
        <v>947</v>
      </c>
      <c r="B949" t="s">
        <v>1924</v>
      </c>
      <c r="C949" s="2" t="s">
        <v>1925</v>
      </c>
      <c r="D949" s="3">
        <v>3600</v>
      </c>
      <c r="E949" s="3">
        <v>961</v>
      </c>
      <c r="F949" s="5">
        <f t="shared" si="56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 s="7">
        <f t="shared" si="57"/>
        <v>41908.208333333336</v>
      </c>
      <c r="M949">
        <v>1411707600</v>
      </c>
      <c r="N949" s="7">
        <f t="shared" si="58"/>
        <v>41915.208333333336</v>
      </c>
      <c r="O949">
        <v>1412312400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">
      <c r="A950">
        <v>948</v>
      </c>
      <c r="B950" t="s">
        <v>1926</v>
      </c>
      <c r="C950" s="2" t="s">
        <v>1927</v>
      </c>
      <c r="D950" s="3">
        <v>9400</v>
      </c>
      <c r="E950" s="3">
        <v>5918</v>
      </c>
      <c r="F950" s="5">
        <f t="shared" si="56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 s="7">
        <f t="shared" si="57"/>
        <v>41985.25</v>
      </c>
      <c r="M950">
        <v>1418364000</v>
      </c>
      <c r="N950" s="7">
        <f t="shared" si="58"/>
        <v>41995.25</v>
      </c>
      <c r="O950">
        <v>1419228000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2">
      <c r="A951">
        <v>949</v>
      </c>
      <c r="B951" t="s">
        <v>1928</v>
      </c>
      <c r="C951" s="2" t="s">
        <v>1929</v>
      </c>
      <c r="D951" s="3">
        <v>5900</v>
      </c>
      <c r="E951" s="3">
        <v>9520</v>
      </c>
      <c r="F951" s="5">
        <f t="shared" si="56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 s="7">
        <f t="shared" si="57"/>
        <v>42112.208333333328</v>
      </c>
      <c r="M951">
        <v>1429333200</v>
      </c>
      <c r="N951" s="7">
        <f t="shared" si="58"/>
        <v>42131.208333333328</v>
      </c>
      <c r="O951">
        <v>1430974800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">
      <c r="A952">
        <v>950</v>
      </c>
      <c r="B952" t="s">
        <v>1930</v>
      </c>
      <c r="C952" s="2" t="s">
        <v>1931</v>
      </c>
      <c r="D952" s="3">
        <v>100</v>
      </c>
      <c r="E952" s="3">
        <v>5</v>
      </c>
      <c r="F952" s="5">
        <f t="shared" si="56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 s="7">
        <f t="shared" si="57"/>
        <v>43571.208333333328</v>
      </c>
      <c r="M952">
        <v>1555390800</v>
      </c>
      <c r="N952" s="7">
        <f t="shared" si="58"/>
        <v>43576.208333333328</v>
      </c>
      <c r="O952">
        <v>1555822800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">
      <c r="A953">
        <v>951</v>
      </c>
      <c r="B953" t="s">
        <v>1932</v>
      </c>
      <c r="C953" s="2" t="s">
        <v>1933</v>
      </c>
      <c r="D953" s="3">
        <v>14500</v>
      </c>
      <c r="E953" s="3">
        <v>159056</v>
      </c>
      <c r="F953" s="5">
        <f t="shared" si="56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 s="7">
        <f t="shared" si="57"/>
        <v>42730.25</v>
      </c>
      <c r="M953">
        <v>1482732000</v>
      </c>
      <c r="N953" s="7">
        <f t="shared" si="58"/>
        <v>42731.25</v>
      </c>
      <c r="O953">
        <v>1482818400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">
      <c r="A954">
        <v>952</v>
      </c>
      <c r="B954" t="s">
        <v>1934</v>
      </c>
      <c r="C954" s="2" t="s">
        <v>1935</v>
      </c>
      <c r="D954" s="3">
        <v>145500</v>
      </c>
      <c r="E954" s="3">
        <v>101987</v>
      </c>
      <c r="F954" s="5">
        <f t="shared" si="56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 s="7">
        <f t="shared" si="57"/>
        <v>42591.208333333328</v>
      </c>
      <c r="M954">
        <v>1470718800</v>
      </c>
      <c r="N954" s="7">
        <f t="shared" si="58"/>
        <v>42605.208333333328</v>
      </c>
      <c r="O954">
        <v>1471928400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2">
      <c r="A955">
        <v>953</v>
      </c>
      <c r="B955" t="s">
        <v>1936</v>
      </c>
      <c r="C955" s="2" t="s">
        <v>1937</v>
      </c>
      <c r="D955" s="3">
        <v>3300</v>
      </c>
      <c r="E955" s="3">
        <v>1980</v>
      </c>
      <c r="F955" s="5">
        <f t="shared" si="56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 s="7">
        <f t="shared" si="57"/>
        <v>42358.25</v>
      </c>
      <c r="M955">
        <v>1450591200</v>
      </c>
      <c r="N955" s="7">
        <f t="shared" si="58"/>
        <v>42394.25</v>
      </c>
      <c r="O955">
        <v>1453701600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">
      <c r="A956">
        <v>954</v>
      </c>
      <c r="B956" t="s">
        <v>1938</v>
      </c>
      <c r="C956" s="2" t="s">
        <v>1939</v>
      </c>
      <c r="D956" s="3">
        <v>42600</v>
      </c>
      <c r="E956" s="3">
        <v>156384</v>
      </c>
      <c r="F956" s="5">
        <f t="shared" si="56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 s="7">
        <f t="shared" si="57"/>
        <v>41174.208333333336</v>
      </c>
      <c r="M956">
        <v>1348290000</v>
      </c>
      <c r="N956" s="7">
        <f t="shared" si="58"/>
        <v>41198.208333333336</v>
      </c>
      <c r="O956">
        <v>1350363600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x14ac:dyDescent="0.2">
      <c r="A957">
        <v>955</v>
      </c>
      <c r="B957" t="s">
        <v>1940</v>
      </c>
      <c r="C957" s="2" t="s">
        <v>1941</v>
      </c>
      <c r="D957" s="3">
        <v>700</v>
      </c>
      <c r="E957" s="3">
        <v>7763</v>
      </c>
      <c r="F957" s="5">
        <f t="shared" si="56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 s="7">
        <f t="shared" si="57"/>
        <v>41238.25</v>
      </c>
      <c r="M957">
        <v>1353823200</v>
      </c>
      <c r="N957" s="7">
        <f t="shared" si="58"/>
        <v>41240.25</v>
      </c>
      <c r="O957">
        <v>1353996000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">
      <c r="A958">
        <v>956</v>
      </c>
      <c r="B958" t="s">
        <v>1942</v>
      </c>
      <c r="C958" s="2" t="s">
        <v>1943</v>
      </c>
      <c r="D958" s="3">
        <v>187600</v>
      </c>
      <c r="E958" s="3">
        <v>35698</v>
      </c>
      <c r="F958" s="5">
        <f t="shared" si="56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 s="7">
        <f t="shared" si="57"/>
        <v>42360.25</v>
      </c>
      <c r="M958">
        <v>1450764000</v>
      </c>
      <c r="N958" s="7">
        <f t="shared" si="58"/>
        <v>42364.25</v>
      </c>
      <c r="O958">
        <v>1451109600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">
      <c r="A959">
        <v>957</v>
      </c>
      <c r="B959" t="s">
        <v>1944</v>
      </c>
      <c r="C959" s="2" t="s">
        <v>1945</v>
      </c>
      <c r="D959" s="3">
        <v>9800</v>
      </c>
      <c r="E959" s="3">
        <v>12434</v>
      </c>
      <c r="F959" s="5">
        <f t="shared" si="56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 s="7">
        <f t="shared" si="57"/>
        <v>40955.25</v>
      </c>
      <c r="M959">
        <v>1329372000</v>
      </c>
      <c r="N959" s="7">
        <f t="shared" si="58"/>
        <v>40958.25</v>
      </c>
      <c r="O959">
        <v>1329631200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x14ac:dyDescent="0.2">
      <c r="A960">
        <v>958</v>
      </c>
      <c r="B960" t="s">
        <v>1946</v>
      </c>
      <c r="C960" s="2" t="s">
        <v>1947</v>
      </c>
      <c r="D960" s="3">
        <v>1100</v>
      </c>
      <c r="E960" s="3">
        <v>8081</v>
      </c>
      <c r="F960" s="5">
        <f t="shared" si="56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 s="7">
        <f t="shared" si="57"/>
        <v>40350.208333333336</v>
      </c>
      <c r="M960">
        <v>1277096400</v>
      </c>
      <c r="N960" s="7">
        <f t="shared" si="58"/>
        <v>40372.208333333336</v>
      </c>
      <c r="O960">
        <v>1278997200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">
      <c r="A961">
        <v>959</v>
      </c>
      <c r="B961" t="s">
        <v>1948</v>
      </c>
      <c r="C961" s="2" t="s">
        <v>1949</v>
      </c>
      <c r="D961" s="3">
        <v>145000</v>
      </c>
      <c r="E961" s="3">
        <v>6631</v>
      </c>
      <c r="F961" s="5">
        <f t="shared" si="56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 s="7">
        <f t="shared" si="57"/>
        <v>40357.208333333336</v>
      </c>
      <c r="M961">
        <v>1277701200</v>
      </c>
      <c r="N961" s="7">
        <f t="shared" si="58"/>
        <v>40385.208333333336</v>
      </c>
      <c r="O961">
        <v>1280120400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">
      <c r="A962">
        <v>960</v>
      </c>
      <c r="B962" t="s">
        <v>1950</v>
      </c>
      <c r="C962" s="2" t="s">
        <v>1951</v>
      </c>
      <c r="D962" s="3">
        <v>5500</v>
      </c>
      <c r="E962" s="3">
        <v>4678</v>
      </c>
      <c r="F962" s="5">
        <f t="shared" si="56"/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 s="7">
        <f t="shared" si="57"/>
        <v>42408.25</v>
      </c>
      <c r="M962">
        <v>1454911200</v>
      </c>
      <c r="N962" s="7">
        <f t="shared" si="58"/>
        <v>42445.208333333328</v>
      </c>
      <c r="O962">
        <v>1458104400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">
      <c r="A963">
        <v>961</v>
      </c>
      <c r="B963" t="s">
        <v>1952</v>
      </c>
      <c r="C963" s="2" t="s">
        <v>1953</v>
      </c>
      <c r="D963" s="3">
        <v>5700</v>
      </c>
      <c r="E963" s="3">
        <v>6800</v>
      </c>
      <c r="F963" s="5">
        <f t="shared" ref="F963:F1001" si="60">E963/D963*100</f>
        <v>119.29824561403508</v>
      </c>
      <c r="G963" t="s">
        <v>20</v>
      </c>
      <c r="H963">
        <v>155</v>
      </c>
      <c r="I963" s="4">
        <f t="shared" si="59"/>
        <v>43.87096774193548</v>
      </c>
      <c r="J963" t="s">
        <v>21</v>
      </c>
      <c r="K963" t="s">
        <v>22</v>
      </c>
      <c r="L963" s="7">
        <f t="shared" ref="L963:L1001" si="61">(((M963/60)/60)/24)+DATE(1970,1,1)</f>
        <v>40591.25</v>
      </c>
      <c r="M963">
        <v>1297922400</v>
      </c>
      <c r="N963" s="7">
        <f t="shared" ref="N963:N1001" si="62">(((O963/60)/60)/24)+DATE(1970,1,1)</f>
        <v>40595.25</v>
      </c>
      <c r="O963">
        <v>1298268000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">
      <c r="A964">
        <v>962</v>
      </c>
      <c r="B964" t="s">
        <v>1954</v>
      </c>
      <c r="C964" s="2" t="s">
        <v>1955</v>
      </c>
      <c r="D964" s="3">
        <v>3600</v>
      </c>
      <c r="E964" s="3">
        <v>10657</v>
      </c>
      <c r="F964" s="5">
        <f t="shared" si="60"/>
        <v>296.02777777777777</v>
      </c>
      <c r="G964" t="s">
        <v>20</v>
      </c>
      <c r="H964">
        <v>266</v>
      </c>
      <c r="I964" s="4">
        <f t="shared" si="59"/>
        <v>40.063909774436091</v>
      </c>
      <c r="J964" t="s">
        <v>21</v>
      </c>
      <c r="K964" t="s">
        <v>22</v>
      </c>
      <c r="L964" s="7">
        <f t="shared" si="61"/>
        <v>41592.25</v>
      </c>
      <c r="M964">
        <v>1384408800</v>
      </c>
      <c r="N964" s="7">
        <f t="shared" si="62"/>
        <v>41613.25</v>
      </c>
      <c r="O964">
        <v>1386223200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">
      <c r="A965">
        <v>963</v>
      </c>
      <c r="B965" t="s">
        <v>1956</v>
      </c>
      <c r="C965" s="2" t="s">
        <v>1957</v>
      </c>
      <c r="D965" s="3">
        <v>5900</v>
      </c>
      <c r="E965" s="3">
        <v>4997</v>
      </c>
      <c r="F965" s="5">
        <f t="shared" si="60"/>
        <v>84.694915254237287</v>
      </c>
      <c r="G965" t="s">
        <v>14</v>
      </c>
      <c r="H965">
        <v>114</v>
      </c>
      <c r="I965" s="4">
        <f t="shared" ref="I965:I1001" si="63">E965/H965</f>
        <v>43.833333333333336</v>
      </c>
      <c r="J965" t="s">
        <v>107</v>
      </c>
      <c r="K965" t="s">
        <v>108</v>
      </c>
      <c r="L965" s="7">
        <f t="shared" si="61"/>
        <v>40607.25</v>
      </c>
      <c r="M965">
        <v>1299304800</v>
      </c>
      <c r="N965" s="7">
        <f t="shared" si="62"/>
        <v>40613.25</v>
      </c>
      <c r="O965">
        <v>1299823200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">
      <c r="A966">
        <v>964</v>
      </c>
      <c r="B966" t="s">
        <v>1958</v>
      </c>
      <c r="C966" s="2" t="s">
        <v>1959</v>
      </c>
      <c r="D966" s="3">
        <v>3700</v>
      </c>
      <c r="E966" s="3">
        <v>13164</v>
      </c>
      <c r="F966" s="5">
        <f t="shared" si="60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 s="7">
        <f t="shared" si="61"/>
        <v>42135.208333333328</v>
      </c>
      <c r="M966">
        <v>1431320400</v>
      </c>
      <c r="N966" s="7">
        <f t="shared" si="62"/>
        <v>42140.208333333328</v>
      </c>
      <c r="O966">
        <v>1431752400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">
      <c r="A967">
        <v>965</v>
      </c>
      <c r="B967" t="s">
        <v>1960</v>
      </c>
      <c r="C967" s="2" t="s">
        <v>1961</v>
      </c>
      <c r="D967" s="3">
        <v>2200</v>
      </c>
      <c r="E967" s="3">
        <v>8501</v>
      </c>
      <c r="F967" s="5">
        <f t="shared" si="60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 s="7">
        <f t="shared" si="61"/>
        <v>40203.25</v>
      </c>
      <c r="M967">
        <v>1264399200</v>
      </c>
      <c r="N967" s="7">
        <f t="shared" si="62"/>
        <v>40243.25</v>
      </c>
      <c r="O967">
        <v>1267855200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">
      <c r="A968">
        <v>966</v>
      </c>
      <c r="B968" t="s">
        <v>878</v>
      </c>
      <c r="C968" s="2" t="s">
        <v>1962</v>
      </c>
      <c r="D968" s="3">
        <v>1700</v>
      </c>
      <c r="E968" s="3">
        <v>13468</v>
      </c>
      <c r="F968" s="5">
        <f t="shared" si="60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 s="7">
        <f t="shared" si="61"/>
        <v>42901.208333333328</v>
      </c>
      <c r="M968">
        <v>1497502800</v>
      </c>
      <c r="N968" s="7">
        <f t="shared" si="62"/>
        <v>42903.208333333328</v>
      </c>
      <c r="O968">
        <v>1497675600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">
      <c r="A969">
        <v>967</v>
      </c>
      <c r="B969" t="s">
        <v>1963</v>
      </c>
      <c r="C969" s="2" t="s">
        <v>1964</v>
      </c>
      <c r="D969" s="3">
        <v>88400</v>
      </c>
      <c r="E969" s="3">
        <v>121138</v>
      </c>
      <c r="F969" s="5">
        <f t="shared" si="60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 s="7">
        <f t="shared" si="61"/>
        <v>41005.208333333336</v>
      </c>
      <c r="M969">
        <v>1333688400</v>
      </c>
      <c r="N969" s="7">
        <f t="shared" si="62"/>
        <v>41042.208333333336</v>
      </c>
      <c r="O969">
        <v>1336885200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x14ac:dyDescent="0.2">
      <c r="A970">
        <v>968</v>
      </c>
      <c r="B970" t="s">
        <v>1965</v>
      </c>
      <c r="C970" s="2" t="s">
        <v>1966</v>
      </c>
      <c r="D970" s="3">
        <v>2400</v>
      </c>
      <c r="E970" s="3">
        <v>8117</v>
      </c>
      <c r="F970" s="5">
        <f t="shared" si="60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 s="7">
        <f t="shared" si="61"/>
        <v>40544.25</v>
      </c>
      <c r="M970">
        <v>1293861600</v>
      </c>
      <c r="N970" s="7">
        <f t="shared" si="62"/>
        <v>40559.25</v>
      </c>
      <c r="O970">
        <v>1295157600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">
      <c r="A971">
        <v>969</v>
      </c>
      <c r="B971" t="s">
        <v>1967</v>
      </c>
      <c r="C971" s="2" t="s">
        <v>1968</v>
      </c>
      <c r="D971" s="3">
        <v>7900</v>
      </c>
      <c r="E971" s="3">
        <v>8550</v>
      </c>
      <c r="F971" s="5">
        <f t="shared" si="60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 s="7">
        <f t="shared" si="61"/>
        <v>43821.25</v>
      </c>
      <c r="M971">
        <v>1576994400</v>
      </c>
      <c r="N971" s="7">
        <f t="shared" si="62"/>
        <v>43828.25</v>
      </c>
      <c r="O971">
        <v>1577599200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2">
      <c r="A972">
        <v>970</v>
      </c>
      <c r="B972" t="s">
        <v>1969</v>
      </c>
      <c r="C972" s="2" t="s">
        <v>1970</v>
      </c>
      <c r="D972" s="3">
        <v>94900</v>
      </c>
      <c r="E972" s="3">
        <v>57659</v>
      </c>
      <c r="F972" s="5">
        <f t="shared" si="60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 s="7">
        <f t="shared" si="61"/>
        <v>40672.208333333336</v>
      </c>
      <c r="M972">
        <v>1304917200</v>
      </c>
      <c r="N972" s="7">
        <f t="shared" si="62"/>
        <v>40673.208333333336</v>
      </c>
      <c r="O972">
        <v>1305003600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">
      <c r="A973">
        <v>971</v>
      </c>
      <c r="B973" t="s">
        <v>1971</v>
      </c>
      <c r="C973" s="2" t="s">
        <v>1972</v>
      </c>
      <c r="D973" s="3">
        <v>5100</v>
      </c>
      <c r="E973" s="3">
        <v>1414</v>
      </c>
      <c r="F973" s="5">
        <f t="shared" si="60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 s="7">
        <f t="shared" si="61"/>
        <v>41555.208333333336</v>
      </c>
      <c r="M973">
        <v>1381208400</v>
      </c>
      <c r="N973" s="7">
        <f t="shared" si="62"/>
        <v>41561.208333333336</v>
      </c>
      <c r="O973">
        <v>1381726800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2">
      <c r="A974">
        <v>972</v>
      </c>
      <c r="B974" t="s">
        <v>1973</v>
      </c>
      <c r="C974" s="2" t="s">
        <v>1974</v>
      </c>
      <c r="D974" s="3">
        <v>42700</v>
      </c>
      <c r="E974" s="3">
        <v>97524</v>
      </c>
      <c r="F974" s="5">
        <f t="shared" si="60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 s="7">
        <f t="shared" si="61"/>
        <v>41792.208333333336</v>
      </c>
      <c r="M974">
        <v>1401685200</v>
      </c>
      <c r="N974" s="7">
        <f t="shared" si="62"/>
        <v>41801.208333333336</v>
      </c>
      <c r="O974">
        <v>1402462800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">
      <c r="A975">
        <v>973</v>
      </c>
      <c r="B975" t="s">
        <v>1975</v>
      </c>
      <c r="C975" s="2" t="s">
        <v>1976</v>
      </c>
      <c r="D975" s="3">
        <v>121100</v>
      </c>
      <c r="E975" s="3">
        <v>26176</v>
      </c>
      <c r="F975" s="5">
        <f t="shared" si="60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 s="7">
        <f t="shared" si="61"/>
        <v>40522.25</v>
      </c>
      <c r="M975">
        <v>1291960800</v>
      </c>
      <c r="N975" s="7">
        <f t="shared" si="62"/>
        <v>40524.25</v>
      </c>
      <c r="O975">
        <v>1292133600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">
      <c r="A976">
        <v>974</v>
      </c>
      <c r="B976" t="s">
        <v>1977</v>
      </c>
      <c r="C976" s="2" t="s">
        <v>1978</v>
      </c>
      <c r="D976" s="3">
        <v>800</v>
      </c>
      <c r="E976" s="3">
        <v>2991</v>
      </c>
      <c r="F976" s="5">
        <f t="shared" si="60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 s="7">
        <f t="shared" si="61"/>
        <v>41412.208333333336</v>
      </c>
      <c r="M976">
        <v>1368853200</v>
      </c>
      <c r="N976" s="7">
        <f t="shared" si="62"/>
        <v>41413.208333333336</v>
      </c>
      <c r="O976">
        <v>1368939600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">
      <c r="A977">
        <v>975</v>
      </c>
      <c r="B977" t="s">
        <v>1979</v>
      </c>
      <c r="C977" s="2" t="s">
        <v>1980</v>
      </c>
      <c r="D977" s="3">
        <v>5400</v>
      </c>
      <c r="E977" s="3">
        <v>8366</v>
      </c>
      <c r="F977" s="5">
        <f t="shared" si="60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 s="7">
        <f t="shared" si="61"/>
        <v>42337.25</v>
      </c>
      <c r="M977">
        <v>1448776800</v>
      </c>
      <c r="N977" s="7">
        <f t="shared" si="62"/>
        <v>42376.25</v>
      </c>
      <c r="O977">
        <v>1452146400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x14ac:dyDescent="0.2">
      <c r="A978">
        <v>976</v>
      </c>
      <c r="B978" t="s">
        <v>1981</v>
      </c>
      <c r="C978" s="2" t="s">
        <v>1982</v>
      </c>
      <c r="D978" s="3">
        <v>4000</v>
      </c>
      <c r="E978" s="3">
        <v>12886</v>
      </c>
      <c r="F978" s="5">
        <f t="shared" si="60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 s="7">
        <f t="shared" si="61"/>
        <v>40571.25</v>
      </c>
      <c r="M978">
        <v>1296194400</v>
      </c>
      <c r="N978" s="7">
        <f t="shared" si="62"/>
        <v>40577.25</v>
      </c>
      <c r="O978">
        <v>1296712800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">
      <c r="A979">
        <v>977</v>
      </c>
      <c r="B979" t="s">
        <v>1258</v>
      </c>
      <c r="C979" s="2" t="s">
        <v>1983</v>
      </c>
      <c r="D979" s="3">
        <v>7000</v>
      </c>
      <c r="E979" s="3">
        <v>5177</v>
      </c>
      <c r="F979" s="5">
        <f t="shared" si="60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 s="7">
        <f t="shared" si="61"/>
        <v>43138.25</v>
      </c>
      <c r="M979">
        <v>1517983200</v>
      </c>
      <c r="N979" s="7">
        <f t="shared" si="62"/>
        <v>43170.25</v>
      </c>
      <c r="O979">
        <v>1520748000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">
      <c r="A980">
        <v>978</v>
      </c>
      <c r="B980" t="s">
        <v>1984</v>
      </c>
      <c r="C980" s="2" t="s">
        <v>1985</v>
      </c>
      <c r="D980" s="3">
        <v>1000</v>
      </c>
      <c r="E980" s="3">
        <v>8641</v>
      </c>
      <c r="F980" s="5">
        <f t="shared" si="60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 s="7">
        <f t="shared" si="61"/>
        <v>42686.25</v>
      </c>
      <c r="M980">
        <v>1478930400</v>
      </c>
      <c r="N980" s="7">
        <f t="shared" si="62"/>
        <v>42708.25</v>
      </c>
      <c r="O980">
        <v>1480831200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">
      <c r="A981">
        <v>979</v>
      </c>
      <c r="B981" t="s">
        <v>1986</v>
      </c>
      <c r="C981" s="2" t="s">
        <v>1987</v>
      </c>
      <c r="D981" s="3">
        <v>60200</v>
      </c>
      <c r="E981" s="3">
        <v>86244</v>
      </c>
      <c r="F981" s="5">
        <f t="shared" si="60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 s="7">
        <f t="shared" si="61"/>
        <v>42078.208333333328</v>
      </c>
      <c r="M981">
        <v>1426395600</v>
      </c>
      <c r="N981" s="7">
        <f t="shared" si="62"/>
        <v>42084.208333333328</v>
      </c>
      <c r="O981">
        <v>1426914000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">
      <c r="A982">
        <v>980</v>
      </c>
      <c r="B982" t="s">
        <v>1988</v>
      </c>
      <c r="C982" s="2" t="s">
        <v>1989</v>
      </c>
      <c r="D982" s="3">
        <v>195200</v>
      </c>
      <c r="E982" s="3">
        <v>78630</v>
      </c>
      <c r="F982" s="5">
        <f t="shared" si="60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 s="7">
        <f t="shared" si="61"/>
        <v>42307.208333333328</v>
      </c>
      <c r="M982">
        <v>1446181200</v>
      </c>
      <c r="N982" s="7">
        <f t="shared" si="62"/>
        <v>42312.25</v>
      </c>
      <c r="O982">
        <v>1446616800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">
      <c r="A983">
        <v>981</v>
      </c>
      <c r="B983" t="s">
        <v>1990</v>
      </c>
      <c r="C983" s="2" t="s">
        <v>1991</v>
      </c>
      <c r="D983" s="3">
        <v>6700</v>
      </c>
      <c r="E983" s="3">
        <v>11941</v>
      </c>
      <c r="F983" s="5">
        <f t="shared" si="60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 s="7">
        <f t="shared" si="61"/>
        <v>43094.25</v>
      </c>
      <c r="M983">
        <v>1514181600</v>
      </c>
      <c r="N983" s="7">
        <f t="shared" si="62"/>
        <v>43127.25</v>
      </c>
      <c r="O983">
        <v>1517032800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">
      <c r="A984">
        <v>982</v>
      </c>
      <c r="B984" t="s">
        <v>1992</v>
      </c>
      <c r="C984" s="2" t="s">
        <v>1993</v>
      </c>
      <c r="D984" s="3">
        <v>7200</v>
      </c>
      <c r="E984" s="3">
        <v>6115</v>
      </c>
      <c r="F984" s="5">
        <f t="shared" si="60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 s="7">
        <f t="shared" si="61"/>
        <v>40743.208333333336</v>
      </c>
      <c r="M984">
        <v>1311051600</v>
      </c>
      <c r="N984" s="7">
        <f t="shared" si="62"/>
        <v>40745.208333333336</v>
      </c>
      <c r="O984">
        <v>1311224400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">
      <c r="A985">
        <v>983</v>
      </c>
      <c r="B985" t="s">
        <v>1994</v>
      </c>
      <c r="C985" s="2" t="s">
        <v>1995</v>
      </c>
      <c r="D985" s="3">
        <v>129100</v>
      </c>
      <c r="E985" s="3">
        <v>188404</v>
      </c>
      <c r="F985" s="5">
        <f t="shared" si="60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 s="7">
        <f t="shared" si="61"/>
        <v>43681.208333333328</v>
      </c>
      <c r="M985">
        <v>1564894800</v>
      </c>
      <c r="N985" s="7">
        <f t="shared" si="62"/>
        <v>43696.208333333328</v>
      </c>
      <c r="O985">
        <v>1566190800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2">
      <c r="A986">
        <v>984</v>
      </c>
      <c r="B986" t="s">
        <v>1996</v>
      </c>
      <c r="C986" s="2" t="s">
        <v>1997</v>
      </c>
      <c r="D986" s="3">
        <v>6500</v>
      </c>
      <c r="E986" s="3">
        <v>9910</v>
      </c>
      <c r="F986" s="5">
        <f t="shared" si="60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 s="7">
        <f t="shared" si="61"/>
        <v>43716.208333333328</v>
      </c>
      <c r="M986">
        <v>1567918800</v>
      </c>
      <c r="N986" s="7">
        <f t="shared" si="62"/>
        <v>43742.208333333328</v>
      </c>
      <c r="O986">
        <v>1570165200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">
      <c r="A987">
        <v>985</v>
      </c>
      <c r="B987" t="s">
        <v>1998</v>
      </c>
      <c r="C987" s="2" t="s">
        <v>1999</v>
      </c>
      <c r="D987" s="3">
        <v>170600</v>
      </c>
      <c r="E987" s="3">
        <v>114523</v>
      </c>
      <c r="F987" s="5">
        <f t="shared" si="60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 s="7">
        <f t="shared" si="61"/>
        <v>41614.25</v>
      </c>
      <c r="M987">
        <v>1386309600</v>
      </c>
      <c r="N987" s="7">
        <f t="shared" si="62"/>
        <v>41640.25</v>
      </c>
      <c r="O987">
        <v>1388556000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">
      <c r="A988">
        <v>986</v>
      </c>
      <c r="B988" t="s">
        <v>2000</v>
      </c>
      <c r="C988" s="2" t="s">
        <v>2001</v>
      </c>
      <c r="D988" s="3">
        <v>7800</v>
      </c>
      <c r="E988" s="3">
        <v>3144</v>
      </c>
      <c r="F988" s="5">
        <f t="shared" si="60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 s="7">
        <f t="shared" si="61"/>
        <v>40638.208333333336</v>
      </c>
      <c r="M988">
        <v>1301979600</v>
      </c>
      <c r="N988" s="7">
        <f t="shared" si="62"/>
        <v>40652.208333333336</v>
      </c>
      <c r="O988">
        <v>1303189200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">
      <c r="A989">
        <v>987</v>
      </c>
      <c r="B989" t="s">
        <v>2002</v>
      </c>
      <c r="C989" s="2" t="s">
        <v>2003</v>
      </c>
      <c r="D989" s="3">
        <v>6200</v>
      </c>
      <c r="E989" s="3">
        <v>13441</v>
      </c>
      <c r="F989" s="5">
        <f t="shared" si="60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 s="7">
        <f t="shared" si="61"/>
        <v>42852.208333333328</v>
      </c>
      <c r="M989">
        <v>1493269200</v>
      </c>
      <c r="N989" s="7">
        <f t="shared" si="62"/>
        <v>42866.208333333328</v>
      </c>
      <c r="O989">
        <v>1494478800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">
      <c r="A990">
        <v>988</v>
      </c>
      <c r="B990" t="s">
        <v>2004</v>
      </c>
      <c r="C990" s="2" t="s">
        <v>2005</v>
      </c>
      <c r="D990" s="3">
        <v>9400</v>
      </c>
      <c r="E990" s="3">
        <v>4899</v>
      </c>
      <c r="F990" s="5">
        <f t="shared" si="60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 s="7">
        <f t="shared" si="61"/>
        <v>42686.25</v>
      </c>
      <c r="M990">
        <v>1478930400</v>
      </c>
      <c r="N990" s="7">
        <f t="shared" si="62"/>
        <v>42707.25</v>
      </c>
      <c r="O990">
        <v>1480744800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">
      <c r="A991">
        <v>989</v>
      </c>
      <c r="B991" t="s">
        <v>2006</v>
      </c>
      <c r="C991" s="2" t="s">
        <v>2007</v>
      </c>
      <c r="D991" s="3">
        <v>2400</v>
      </c>
      <c r="E991" s="3">
        <v>11990</v>
      </c>
      <c r="F991" s="5">
        <f t="shared" si="60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 s="7">
        <f t="shared" si="61"/>
        <v>43571.208333333328</v>
      </c>
      <c r="M991">
        <v>1555390800</v>
      </c>
      <c r="N991" s="7">
        <f t="shared" si="62"/>
        <v>43576.208333333328</v>
      </c>
      <c r="O991">
        <v>1555822800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">
      <c r="A992">
        <v>990</v>
      </c>
      <c r="B992" t="s">
        <v>2008</v>
      </c>
      <c r="C992" s="2" t="s">
        <v>2009</v>
      </c>
      <c r="D992" s="3">
        <v>7800</v>
      </c>
      <c r="E992" s="3">
        <v>6839</v>
      </c>
      <c r="F992" s="5">
        <f t="shared" si="60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 s="7">
        <f t="shared" si="61"/>
        <v>42432.25</v>
      </c>
      <c r="M992">
        <v>1456984800</v>
      </c>
      <c r="N992" s="7">
        <f t="shared" si="62"/>
        <v>42454.208333333328</v>
      </c>
      <c r="O992">
        <v>1458882000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">
      <c r="A993">
        <v>991</v>
      </c>
      <c r="B993" t="s">
        <v>1080</v>
      </c>
      <c r="C993" s="2" t="s">
        <v>2010</v>
      </c>
      <c r="D993" s="3">
        <v>9800</v>
      </c>
      <c r="E993" s="3">
        <v>11091</v>
      </c>
      <c r="F993" s="5">
        <f t="shared" si="60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 s="7">
        <f t="shared" si="61"/>
        <v>41907.208333333336</v>
      </c>
      <c r="M993">
        <v>1411621200</v>
      </c>
      <c r="N993" s="7">
        <f t="shared" si="62"/>
        <v>41911.208333333336</v>
      </c>
      <c r="O993">
        <v>1411966800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">
      <c r="A994">
        <v>992</v>
      </c>
      <c r="B994" t="s">
        <v>2011</v>
      </c>
      <c r="C994" s="2" t="s">
        <v>2012</v>
      </c>
      <c r="D994" s="3">
        <v>3100</v>
      </c>
      <c r="E994" s="3">
        <v>13223</v>
      </c>
      <c r="F994" s="5">
        <f t="shared" si="60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 s="7">
        <f t="shared" si="61"/>
        <v>43227.208333333328</v>
      </c>
      <c r="M994">
        <v>1525669200</v>
      </c>
      <c r="N994" s="7">
        <f t="shared" si="62"/>
        <v>43241.208333333328</v>
      </c>
      <c r="O994">
        <v>1526878800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">
      <c r="A995">
        <v>993</v>
      </c>
      <c r="B995" t="s">
        <v>2013</v>
      </c>
      <c r="C995" s="2" t="s">
        <v>2014</v>
      </c>
      <c r="D995" s="3">
        <v>9800</v>
      </c>
      <c r="E995" s="3">
        <v>7608</v>
      </c>
      <c r="F995" s="5">
        <f t="shared" si="60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 s="7">
        <f t="shared" si="61"/>
        <v>42362.25</v>
      </c>
      <c r="M995">
        <v>1450936800</v>
      </c>
      <c r="N995" s="7">
        <f t="shared" si="62"/>
        <v>42379.25</v>
      </c>
      <c r="O995">
        <v>1452405600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">
      <c r="A996">
        <v>994</v>
      </c>
      <c r="B996" t="s">
        <v>2015</v>
      </c>
      <c r="C996" s="2" t="s">
        <v>2016</v>
      </c>
      <c r="D996" s="3">
        <v>141100</v>
      </c>
      <c r="E996" s="3">
        <v>74073</v>
      </c>
      <c r="F996" s="5">
        <f t="shared" si="60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 s="7">
        <f t="shared" si="61"/>
        <v>41929.208333333336</v>
      </c>
      <c r="M996">
        <v>1413522000</v>
      </c>
      <c r="N996" s="7">
        <f t="shared" si="62"/>
        <v>41935.208333333336</v>
      </c>
      <c r="O996">
        <v>1414040400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">
      <c r="A997">
        <v>995</v>
      </c>
      <c r="B997" t="s">
        <v>2017</v>
      </c>
      <c r="C997" s="2" t="s">
        <v>2018</v>
      </c>
      <c r="D997" s="3">
        <v>97300</v>
      </c>
      <c r="E997" s="3">
        <v>153216</v>
      </c>
      <c r="F997" s="5">
        <f t="shared" si="60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 s="7">
        <f t="shared" si="61"/>
        <v>43408.208333333328</v>
      </c>
      <c r="M997">
        <v>1541307600</v>
      </c>
      <c r="N997" s="7">
        <f t="shared" si="62"/>
        <v>43437.25</v>
      </c>
      <c r="O997">
        <v>1543816800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x14ac:dyDescent="0.2">
      <c r="A998">
        <v>996</v>
      </c>
      <c r="B998" t="s">
        <v>2019</v>
      </c>
      <c r="C998" s="2" t="s">
        <v>2020</v>
      </c>
      <c r="D998" s="3">
        <v>6600</v>
      </c>
      <c r="E998" s="3">
        <v>4814</v>
      </c>
      <c r="F998" s="5">
        <f t="shared" si="60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 s="7">
        <f t="shared" si="61"/>
        <v>41276.25</v>
      </c>
      <c r="M998">
        <v>1357106400</v>
      </c>
      <c r="N998" s="7">
        <f t="shared" si="62"/>
        <v>41306.25</v>
      </c>
      <c r="O998">
        <v>1359698400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">
      <c r="A999">
        <v>997</v>
      </c>
      <c r="B999" t="s">
        <v>2021</v>
      </c>
      <c r="C999" s="2" t="s">
        <v>2022</v>
      </c>
      <c r="D999" s="3">
        <v>7600</v>
      </c>
      <c r="E999" s="3">
        <v>4603</v>
      </c>
      <c r="F999" s="5">
        <f t="shared" si="60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 s="7">
        <f t="shared" si="61"/>
        <v>41659.25</v>
      </c>
      <c r="M999">
        <v>1390197600</v>
      </c>
      <c r="N999" s="7">
        <f t="shared" si="62"/>
        <v>41664.25</v>
      </c>
      <c r="O999">
        <v>1390629600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">
      <c r="A1000">
        <v>998</v>
      </c>
      <c r="B1000" t="s">
        <v>2023</v>
      </c>
      <c r="C1000" s="2" t="s">
        <v>2024</v>
      </c>
      <c r="D1000" s="3">
        <v>66600</v>
      </c>
      <c r="E1000" s="3">
        <v>37823</v>
      </c>
      <c r="F1000" s="5">
        <f t="shared" si="60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 s="7">
        <f t="shared" si="61"/>
        <v>40220.25</v>
      </c>
      <c r="M1000">
        <v>1265868000</v>
      </c>
      <c r="N1000" s="7">
        <f t="shared" si="62"/>
        <v>40234.25</v>
      </c>
      <c r="O1000">
        <v>1267077600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">
      <c r="A1001">
        <v>999</v>
      </c>
      <c r="B1001" t="s">
        <v>2025</v>
      </c>
      <c r="C1001" s="2" t="s">
        <v>2026</v>
      </c>
      <c r="D1001" s="3">
        <v>111100</v>
      </c>
      <c r="E1001" s="3">
        <v>62819</v>
      </c>
      <c r="F1001" s="5">
        <f t="shared" si="60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 s="7">
        <f t="shared" si="61"/>
        <v>42550.208333333328</v>
      </c>
      <c r="M1001">
        <v>1467176400</v>
      </c>
      <c r="N1001" s="7">
        <f t="shared" si="62"/>
        <v>42557.208333333328</v>
      </c>
      <c r="O1001">
        <v>1467781200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FD555D"/>
        <color rgb="FF00FF00"/>
        <color rgb="FF1D46FF"/>
      </colorScale>
    </cfRule>
  </conditionalFormatting>
  <conditionalFormatting sqref="G2">
    <cfRule type="containsText" dxfId="19" priority="17" operator="containsText" text="failed">
      <formula>NOT(ISERROR(SEARCH("failed",G2)))</formula>
    </cfRule>
  </conditionalFormatting>
  <conditionalFormatting sqref="G2:G1001">
    <cfRule type="containsText" dxfId="18" priority="13" operator="containsText" text="canceled">
      <formula>NOT(ISERROR(SEARCH("canceled",G2)))</formula>
    </cfRule>
    <cfRule type="containsText" dxfId="17" priority="14" operator="containsText" text="Live">
      <formula>NOT(ISERROR(SEARCH("Live",G2)))</formula>
    </cfRule>
    <cfRule type="containsText" dxfId="16" priority="15" stopIfTrue="1" operator="containsText" text="successful">
      <formula>NOT(ISERROR(SEARCH("successful",G2)))</formula>
    </cfRule>
    <cfRule type="containsText" dxfId="15" priority="16" stopIfTrue="1" operator="containsText" text="failed">
      <formula>NOT(ISERROR(SEARCH("failed",G2)))</formula>
    </cfRule>
  </conditionalFormatting>
  <conditionalFormatting sqref="J16">
    <cfRule type="colorScale" priority="11">
      <colorScale>
        <cfvo type="min"/>
        <cfvo type="percentile" val="50"/>
        <cfvo type="max"/>
        <color rgb="FFFF7128"/>
        <color rgb="FF00B050"/>
        <color rgb="FF00B0F0"/>
      </colorScale>
    </cfRule>
  </conditionalFormatting>
  <conditionalFormatting sqref="R2">
    <cfRule type="containsText" dxfId="14" priority="18" operator="containsText" text="Green">
      <formula>NOT(ISERROR(SEARCH("Green",R2)))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50A0-707B-5B42-95F4-F8BF32E939D7}">
  <dimension ref="A1:J13"/>
  <sheetViews>
    <sheetView workbookViewId="0">
      <selection activeCell="B14" sqref="B14"/>
    </sheetView>
  </sheetViews>
  <sheetFormatPr baseColWidth="10" defaultRowHeight="16" x14ac:dyDescent="0.2"/>
  <cols>
    <col min="1" max="1" width="31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10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  <c r="J1" s="1"/>
    </row>
    <row r="2" spans="1:10" ht="19" x14ac:dyDescent="0.25">
      <c r="A2" s="9" t="s">
        <v>2094</v>
      </c>
      <c r="B2">
        <f>COUNTIFS(Crowdfunding!$D$2:$D$1001,"&lt;1000",Crowdfunding!G$2:G$1001,"=successful")</f>
        <v>30</v>
      </c>
      <c r="C2">
        <f>COUNTIFS(Crowdfunding!$D$2:$D$1001,"&lt;1000",Crowdfunding!G$2:G$1001,"=failed")</f>
        <v>20</v>
      </c>
      <c r="D2" s="13">
        <f>COUNTIFS(Crowdfunding!$D$2:$D$1001,"&lt;1000",Crowdfunding!G$2:G$1001,"=canceled")</f>
        <v>1</v>
      </c>
      <c r="E2">
        <f>COUNTIFS(Crowdfunding!$D$2:$D$1001,"&lt;1000")</f>
        <v>51</v>
      </c>
      <c r="F2" s="12">
        <f>B2/E2</f>
        <v>0.58823529411764708</v>
      </c>
      <c r="G2" s="15">
        <f>C2/E2</f>
        <v>0.39215686274509803</v>
      </c>
      <c r="H2" s="15">
        <f>D2/E2</f>
        <v>1.9607843137254902E-2</v>
      </c>
      <c r="I2" s="3"/>
    </row>
    <row r="3" spans="1:10" ht="19" x14ac:dyDescent="0.25">
      <c r="A3" s="9" t="s">
        <v>2095</v>
      </c>
      <c r="B3">
        <f>COUNTIFS(Crowdfunding!$D$2:$D$1001,"&gt;=1000",Crowdfunding!$D$2:$D$1001,"&lt;5000",Crowdfunding!G$2:G$1001,"=successful")</f>
        <v>191</v>
      </c>
      <c r="C3">
        <f>COUNTIFS(Crowdfunding!$D$2:$D$1001,"&gt;=1000",Crowdfunding!$D$2:$D$1001,"&lt;5000",Crowdfunding!G$2:G$1001,"=failed")</f>
        <v>38</v>
      </c>
      <c r="D3">
        <f>COUNTIFS(Crowdfunding!$D$2:$D$1001,"&gt;=1000",Crowdfunding!$D$2:$D$1001,"&lt;5000",Crowdfunding!G$2:G$1001,"=canceled")</f>
        <v>2</v>
      </c>
      <c r="E3" s="14">
        <f t="shared" ref="E3:E13" si="0">SUM(B3:D3)</f>
        <v>231</v>
      </c>
      <c r="F3" s="12">
        <f t="shared" ref="F3:F13" si="1">B3/E3</f>
        <v>0.82683982683982682</v>
      </c>
      <c r="G3" s="15">
        <f t="shared" ref="G3:G13" si="2">C3/E3</f>
        <v>0.16450216450216451</v>
      </c>
      <c r="H3" s="15">
        <f t="shared" ref="H3:H13" si="3">D3/E3</f>
        <v>8.658008658008658E-3</v>
      </c>
      <c r="I3" s="3"/>
    </row>
    <row r="4" spans="1:10" ht="19" x14ac:dyDescent="0.25">
      <c r="A4" s="9" t="s">
        <v>2096</v>
      </c>
      <c r="B4" s="13">
        <f>COUNTIFS(Crowdfunding!$D$2:$D$1001,"&gt;=5000",Crowdfunding!$D$2:$D$1001,"&lt;9999",Crowdfunding!G$2:G$1001,"=successful")</f>
        <v>164</v>
      </c>
      <c r="C4">
        <f>COUNTIFS(Crowdfunding!$D$2:$D$1001,"&gt;=5000",Crowdfunding!$D$2:$D$1001,"&lt;9999",Crowdfunding!G$2:G$1001,"=failed")</f>
        <v>126</v>
      </c>
      <c r="D4">
        <f>COUNTIFS(Crowdfunding!$D$2:$D$1001,"&gt;=5000",Crowdfunding!$D$2:$D$1001,"&lt;9999",Crowdfunding!G$2:G$1001,"=canceled")</f>
        <v>25</v>
      </c>
      <c r="E4">
        <f t="shared" si="0"/>
        <v>315</v>
      </c>
      <c r="F4" s="12">
        <f t="shared" si="1"/>
        <v>0.52063492063492067</v>
      </c>
      <c r="G4" s="15">
        <f t="shared" si="2"/>
        <v>0.4</v>
      </c>
      <c r="H4" s="15">
        <f t="shared" si="3"/>
        <v>7.9365079365079361E-2</v>
      </c>
      <c r="I4" s="3"/>
    </row>
    <row r="5" spans="1:10" ht="19" x14ac:dyDescent="0.25">
      <c r="A5" s="9" t="s">
        <v>2097</v>
      </c>
      <c r="B5" s="13">
        <f>COUNTIFS(Crowdfunding!$D$2:$D$1001,"&gt;=10000",Crowdfunding!$D$2:$D$1001,"&lt;14999",Crowdfunding!G$2:G$1001,"=successful")</f>
        <v>4</v>
      </c>
      <c r="C5">
        <f>COUNTIFS(Crowdfunding!$D$2:$D$1001,"&gt;=10000",Crowdfunding!$D$2:$D$1001,"&lt;14999",Crowdfunding!G$2:G$1001,"=failed")</f>
        <v>5</v>
      </c>
      <c r="D5">
        <f>COUNTIFS(Crowdfunding!$D$2:$D$1001,"&gt;=10000",Crowdfunding!$D$2:$D$1001,"&lt;14999",Crowdfunding!G$2:G$1001,"=canceled")</f>
        <v>0</v>
      </c>
      <c r="E5">
        <f t="shared" si="0"/>
        <v>9</v>
      </c>
      <c r="F5" s="12">
        <f t="shared" si="1"/>
        <v>0.44444444444444442</v>
      </c>
      <c r="G5" s="15">
        <f t="shared" si="2"/>
        <v>0.55555555555555558</v>
      </c>
      <c r="H5" s="15">
        <f t="shared" si="3"/>
        <v>0</v>
      </c>
      <c r="I5" s="3"/>
    </row>
    <row r="6" spans="1:10" ht="19" x14ac:dyDescent="0.25">
      <c r="A6" s="9" t="s">
        <v>2098</v>
      </c>
      <c r="B6" s="13">
        <f>COUNTIFS(Crowdfunding!$D$2:$D$1001,"&gt;=15000",Crowdfunding!$D$2:$D$1001,"&lt;19999",Crowdfunding!G$2:G$1001,"=successful")</f>
        <v>10</v>
      </c>
      <c r="C6">
        <f>COUNTIFS(Crowdfunding!$D$2:$D$1001,"&gt;=15000",Crowdfunding!$D$2:$D$1001,"&lt;19999",Crowdfunding!G$2:G$1001,"=failed")</f>
        <v>0</v>
      </c>
      <c r="D6">
        <f>COUNTIFS(Crowdfunding!$D$2:$D$1001,"&gt;=15000",Crowdfunding!$D$2:$D$1001,"&lt;19999",Crowdfunding!G$2:G$1001,"=canceled")</f>
        <v>0</v>
      </c>
      <c r="E6">
        <f t="shared" si="0"/>
        <v>10</v>
      </c>
      <c r="F6" s="12">
        <f t="shared" si="1"/>
        <v>1</v>
      </c>
      <c r="G6" s="15">
        <f t="shared" si="2"/>
        <v>0</v>
      </c>
      <c r="H6" s="15">
        <f t="shared" si="3"/>
        <v>0</v>
      </c>
      <c r="I6" s="3"/>
    </row>
    <row r="7" spans="1:10" ht="19" x14ac:dyDescent="0.25">
      <c r="A7" s="9" t="s">
        <v>2099</v>
      </c>
      <c r="B7" s="13">
        <f>COUNTIFS(Crowdfunding!$D$2:$D$1001,"&gt;=20000",Crowdfunding!$D$2:$D$1001,"&lt;24999",Crowdfunding!G$2:G$1001,"=successful")</f>
        <v>7</v>
      </c>
      <c r="C7">
        <f>COUNTIFS(Crowdfunding!$D$2:$D$1001,"&gt;=20000",Crowdfunding!$D$2:$D$1001,"&lt;24999",Crowdfunding!G$2:G$1001,"=failed")</f>
        <v>0</v>
      </c>
      <c r="D7">
        <f>COUNTIFS(Crowdfunding!$D$2:$D$1001,"&gt;=20000",Crowdfunding!$D$2:$D$1001,"&lt;24999",Crowdfunding!G$2:G$1001,"=canceled")</f>
        <v>0</v>
      </c>
      <c r="E7">
        <f t="shared" si="0"/>
        <v>7</v>
      </c>
      <c r="F7" s="12">
        <f t="shared" si="1"/>
        <v>1</v>
      </c>
      <c r="G7" s="15">
        <f t="shared" si="2"/>
        <v>0</v>
      </c>
      <c r="H7" s="15">
        <f t="shared" si="3"/>
        <v>0</v>
      </c>
      <c r="I7" s="3"/>
    </row>
    <row r="8" spans="1:10" ht="19" x14ac:dyDescent="0.25">
      <c r="A8" s="9" t="s">
        <v>2100</v>
      </c>
      <c r="B8" s="13">
        <f>COUNTIFS(Crowdfunding!$D$2:$D$1001,"&gt;=25000",Crowdfunding!$D$2:$D$1001,"&lt;29999",Crowdfunding!G$2:G$1001,"=successful")</f>
        <v>11</v>
      </c>
      <c r="C8">
        <f>COUNTIFS(Crowdfunding!$D$2:$D$1001,"&gt;=25000",Crowdfunding!$D$2:$D$1001,"&lt;29999",Crowdfunding!G$2:G$1001,"=failed")</f>
        <v>3</v>
      </c>
      <c r="D8">
        <f>COUNTIFS(Crowdfunding!$D$2:$D$1001,"&gt;=25000",Crowdfunding!$D$2:$D$1001,"&lt;29999",Crowdfunding!G$2:G$1001,"=canceled")</f>
        <v>0</v>
      </c>
      <c r="E8">
        <f t="shared" si="0"/>
        <v>14</v>
      </c>
      <c r="F8" s="12">
        <f t="shared" si="1"/>
        <v>0.7857142857142857</v>
      </c>
      <c r="G8" s="15">
        <f t="shared" si="2"/>
        <v>0.21428571428571427</v>
      </c>
      <c r="H8" s="15">
        <f t="shared" si="3"/>
        <v>0</v>
      </c>
      <c r="I8" s="3"/>
    </row>
    <row r="9" spans="1:10" ht="19" x14ac:dyDescent="0.25">
      <c r="A9" s="9" t="s">
        <v>2101</v>
      </c>
      <c r="B9" s="13">
        <f>COUNTIFS(Crowdfunding!$D$2:$D$1001,"&gt;=30000",Crowdfunding!$D$2:$D$1001,"&lt;34999",Crowdfunding!G$2:G$1001,"=successful")</f>
        <v>7</v>
      </c>
      <c r="C9">
        <f>COUNTIFS(Crowdfunding!$D$2:$D$1001,"&gt;=30000",Crowdfunding!$D$2:$D$1001,"&lt;34999",Crowdfunding!G$2:G$1001,"=failed")</f>
        <v>0</v>
      </c>
      <c r="D9">
        <f>COUNTIFS(Crowdfunding!$D$2:$D$1001,"&gt;=30000",Crowdfunding!$D$2:$D$1001,"&lt;34999",Crowdfunding!G$2:G$1001,"=canceled")</f>
        <v>0</v>
      </c>
      <c r="E9">
        <f t="shared" si="0"/>
        <v>7</v>
      </c>
      <c r="F9" s="12">
        <f t="shared" si="1"/>
        <v>1</v>
      </c>
      <c r="G9" s="15">
        <f t="shared" si="2"/>
        <v>0</v>
      </c>
      <c r="H9" s="15">
        <f t="shared" si="3"/>
        <v>0</v>
      </c>
      <c r="I9" s="3"/>
    </row>
    <row r="10" spans="1:10" ht="19" x14ac:dyDescent="0.25">
      <c r="A10" s="9" t="s">
        <v>2102</v>
      </c>
      <c r="B10" s="13">
        <f>COUNTIFS(Crowdfunding!$D$2:$D$1001,"&gt;=35000",Crowdfunding!$D$2:$D$1001,"&lt;39999",Crowdfunding!G$2:G$1001,"=successful")</f>
        <v>8</v>
      </c>
      <c r="C10">
        <f>COUNTIFS(Crowdfunding!$D$2:$D$1001,"&gt;=35000",Crowdfunding!$D$2:$D$1001,"&lt;39999",Crowdfunding!G$2:G$1001,"=failed")</f>
        <v>3</v>
      </c>
      <c r="D10">
        <f>COUNTIFS(Crowdfunding!$D$2:$D$1001,"&gt;=35000",Crowdfunding!$D$2:$D$1001,"&lt;39999",Crowdfunding!G$2:G$1001,"=canceled")</f>
        <v>1</v>
      </c>
      <c r="E10">
        <f t="shared" si="0"/>
        <v>12</v>
      </c>
      <c r="F10" s="12">
        <f t="shared" si="1"/>
        <v>0.66666666666666663</v>
      </c>
      <c r="G10" s="15">
        <f t="shared" si="2"/>
        <v>0.25</v>
      </c>
      <c r="H10" s="15">
        <f t="shared" si="3"/>
        <v>8.3333333333333329E-2</v>
      </c>
      <c r="I10" s="3"/>
    </row>
    <row r="11" spans="1:10" ht="19" x14ac:dyDescent="0.25">
      <c r="A11" s="9" t="s">
        <v>2103</v>
      </c>
      <c r="B11" s="13">
        <f>COUNTIFS(Crowdfunding!$D$2:$D$1001,"&gt;=40000",Crowdfunding!$D$2:$D$1001,"&lt;44999",Crowdfunding!G$2:G$1001,"=successful")</f>
        <v>11</v>
      </c>
      <c r="C11">
        <f>COUNTIFS(Crowdfunding!$D$2:$D$1001,"&gt;=40000",Crowdfunding!$D$2:$D$1001,"&lt;44999",Crowdfunding!G$2:G$1001,"=failed")</f>
        <v>3</v>
      </c>
      <c r="D11">
        <f>COUNTIFS(Crowdfunding!$D$2:$D$1001,"&gt;=40000",Crowdfunding!$D$2:$D$1001,"&lt;44999",Crowdfunding!G$2:G$1001,"=canceled")</f>
        <v>0</v>
      </c>
      <c r="E11">
        <f t="shared" si="0"/>
        <v>14</v>
      </c>
      <c r="F11" s="12">
        <f t="shared" si="1"/>
        <v>0.7857142857142857</v>
      </c>
      <c r="G11" s="15">
        <f t="shared" si="2"/>
        <v>0.21428571428571427</v>
      </c>
      <c r="H11" s="15">
        <f t="shared" si="3"/>
        <v>0</v>
      </c>
      <c r="I11" s="3"/>
    </row>
    <row r="12" spans="1:10" ht="19" x14ac:dyDescent="0.25">
      <c r="A12" s="9" t="s">
        <v>2104</v>
      </c>
      <c r="B12" s="13">
        <f>COUNTIFS(Crowdfunding!$D$2:$D$1001,"&gt;=45000",Crowdfunding!$D$2:$D$1001,"&lt;49999",Crowdfunding!G$2:G$1001,"=successful")</f>
        <v>8</v>
      </c>
      <c r="C12">
        <f>COUNTIFS(Crowdfunding!$D$2:$D$1001,"&gt;=45000",Crowdfunding!$D$2:$D$1001,"&lt;49999",Crowdfunding!G$2:G$1001,"=failed")</f>
        <v>3</v>
      </c>
      <c r="D12">
        <f>COUNTIFS(Crowdfunding!$D$2:$D$1001,"&gt;=45000",Crowdfunding!$D$2:$D$1001,"&lt;49999",Crowdfunding!G$2:G$1001,"=canceled")</f>
        <v>0</v>
      </c>
      <c r="E12">
        <f t="shared" si="0"/>
        <v>11</v>
      </c>
      <c r="F12" s="12">
        <f t="shared" si="1"/>
        <v>0.72727272727272729</v>
      </c>
      <c r="G12" s="15">
        <f t="shared" si="2"/>
        <v>0.27272727272727271</v>
      </c>
      <c r="H12" s="15">
        <f t="shared" si="3"/>
        <v>0</v>
      </c>
      <c r="I12" s="3"/>
    </row>
    <row r="13" spans="1:10" ht="19" x14ac:dyDescent="0.25">
      <c r="A13" s="9" t="s">
        <v>2105</v>
      </c>
      <c r="B13" s="13">
        <f>COUNTIFS(Crowdfunding!$D$2:$D$1001,"&gt;=50000",Crowdfunding!G$2:G$1001,"=successful")</f>
        <v>114</v>
      </c>
      <c r="C13">
        <f>COUNTIFS(Crowdfunding!$D$2:$D$1001,"&gt;=50000",Crowdfunding!G$2:G$1001,"=failed")</f>
        <v>163</v>
      </c>
      <c r="D13">
        <f>COUNTIFS(Crowdfunding!$D$2:$D$1001,"&gt;=50000",Crowdfunding!G$2:G$1001,"=canceled")</f>
        <v>28</v>
      </c>
      <c r="E13">
        <f t="shared" si="0"/>
        <v>305</v>
      </c>
      <c r="F13" s="12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  <c r="I13" s="3"/>
    </row>
  </sheetData>
  <conditionalFormatting sqref="J2">
    <cfRule type="containsText" dxfId="13" priority="5" operator="containsText" text="failed">
      <formula>NOT(ISERROR(SEARCH("failed",J2)))</formula>
    </cfRule>
  </conditionalFormatting>
  <conditionalFormatting sqref="J2:J13">
    <cfRule type="containsText" dxfId="12" priority="1" operator="containsText" text="canceled">
      <formula>NOT(ISERROR(SEARCH("canceled",J2)))</formula>
    </cfRule>
    <cfRule type="containsText" dxfId="11" priority="2" operator="containsText" text="Live">
      <formula>NOT(ISERROR(SEARCH("Live",J2)))</formula>
    </cfRule>
    <cfRule type="containsText" dxfId="10" priority="3" stopIfTrue="1" operator="containsText" text="successful">
      <formula>NOT(ISERROR(SEARCH("successful",J2)))</formula>
    </cfRule>
    <cfRule type="containsText" dxfId="9" priority="4" stopIfTrue="1" operator="containsText" text="failed">
      <formula>NOT(ISERROR(SEARCH("failed",J2)))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7D43-5E63-A94E-993C-B5B7F4381DAD}">
  <dimension ref="A1:J566"/>
  <sheetViews>
    <sheetView tabSelected="1" workbookViewId="0">
      <selection activeCell="F13" sqref="F13"/>
    </sheetView>
  </sheetViews>
  <sheetFormatPr baseColWidth="10" defaultRowHeight="16" x14ac:dyDescent="0.2"/>
  <cols>
    <col min="1" max="1" width="13.1640625" customWidth="1"/>
    <col min="2" max="2" width="13" bestFit="1" customWidth="1"/>
    <col min="4" max="4" width="18" bestFit="1" customWidth="1"/>
    <col min="6" max="6" width="32.1640625" customWidth="1"/>
    <col min="7" max="7" width="19.83203125" bestFit="1" customWidth="1"/>
    <col min="9" max="9" width="27.1640625" customWidth="1"/>
  </cols>
  <sheetData>
    <row r="1" spans="1:10" x14ac:dyDescent="0.2">
      <c r="A1" s="1" t="s">
        <v>4</v>
      </c>
      <c r="B1" s="1" t="s">
        <v>5</v>
      </c>
      <c r="C1" s="1" t="s">
        <v>4</v>
      </c>
      <c r="D1" s="1" t="s">
        <v>5</v>
      </c>
      <c r="F1" s="1"/>
    </row>
    <row r="2" spans="1:10" x14ac:dyDescent="0.2">
      <c r="A2" t="s">
        <v>20</v>
      </c>
      <c r="B2">
        <v>158</v>
      </c>
      <c r="C2" t="s">
        <v>14</v>
      </c>
      <c r="D2">
        <v>0</v>
      </c>
      <c r="F2" s="16" t="s">
        <v>2114</v>
      </c>
      <c r="G2" s="17" t="s">
        <v>2113</v>
      </c>
      <c r="I2" s="20" t="s">
        <v>2112</v>
      </c>
      <c r="J2" s="17" t="s">
        <v>2113</v>
      </c>
    </row>
    <row r="3" spans="1:10" x14ac:dyDescent="0.2">
      <c r="A3" t="s">
        <v>20</v>
      </c>
      <c r="B3">
        <v>1425</v>
      </c>
      <c r="C3" t="s">
        <v>14</v>
      </c>
      <c r="D3">
        <v>24</v>
      </c>
      <c r="F3" s="17" t="s">
        <v>2106</v>
      </c>
      <c r="G3" s="18">
        <f>SUM(B2:B566)/565</f>
        <v>851.14690265486729</v>
      </c>
      <c r="I3" s="17" t="s">
        <v>2106</v>
      </c>
      <c r="J3" s="19">
        <f>SUM(D2:D365)/364</f>
        <v>585.61538461538464</v>
      </c>
    </row>
    <row r="4" spans="1:10" x14ac:dyDescent="0.2">
      <c r="A4" t="s">
        <v>20</v>
      </c>
      <c r="B4">
        <v>174</v>
      </c>
      <c r="C4" t="s">
        <v>14</v>
      </c>
      <c r="D4">
        <v>53</v>
      </c>
      <c r="F4" s="17" t="s">
        <v>2107</v>
      </c>
      <c r="G4" s="17">
        <f>MEDIAN(B2:B566)</f>
        <v>201</v>
      </c>
      <c r="I4" s="17" t="s">
        <v>2107</v>
      </c>
      <c r="J4" s="17">
        <f>MEDIAN(D2:D365)</f>
        <v>114.5</v>
      </c>
    </row>
    <row r="5" spans="1:10" x14ac:dyDescent="0.2">
      <c r="A5" t="s">
        <v>20</v>
      </c>
      <c r="B5">
        <v>227</v>
      </c>
      <c r="C5" t="s">
        <v>14</v>
      </c>
      <c r="D5">
        <v>18</v>
      </c>
      <c r="F5" s="17" t="s">
        <v>2108</v>
      </c>
      <c r="G5" s="17">
        <f>MIN(B2:B566)</f>
        <v>16</v>
      </c>
      <c r="I5" s="17" t="s">
        <v>2108</v>
      </c>
      <c r="J5" s="17">
        <f>MIN(D2:D366)</f>
        <v>0</v>
      </c>
    </row>
    <row r="6" spans="1:10" x14ac:dyDescent="0.2">
      <c r="A6" t="s">
        <v>20</v>
      </c>
      <c r="B6">
        <v>220</v>
      </c>
      <c r="C6" t="s">
        <v>14</v>
      </c>
      <c r="D6">
        <v>44</v>
      </c>
      <c r="F6" s="17" t="s">
        <v>2109</v>
      </c>
      <c r="G6" s="17">
        <f>MAX(B2:B566)</f>
        <v>7295</v>
      </c>
      <c r="I6" s="17" t="s">
        <v>2109</v>
      </c>
      <c r="J6" s="17">
        <f>MAX(D2:D366)</f>
        <v>6080</v>
      </c>
    </row>
    <row r="7" spans="1:10" x14ac:dyDescent="0.2">
      <c r="A7" t="s">
        <v>20</v>
      </c>
      <c r="B7">
        <v>98</v>
      </c>
      <c r="C7" t="s">
        <v>14</v>
      </c>
      <c r="D7">
        <v>27</v>
      </c>
      <c r="F7" s="17" t="s">
        <v>2110</v>
      </c>
      <c r="G7" s="19">
        <f>_xlfn.VAR.P(B2:B566)</f>
        <v>1603373.7324019109</v>
      </c>
      <c r="I7" s="17" t="s">
        <v>2110</v>
      </c>
      <c r="J7" s="21">
        <f>_xlfn.VAR.P(D2:D365)</f>
        <v>921574.68174133555</v>
      </c>
    </row>
    <row r="8" spans="1:10" x14ac:dyDescent="0.2">
      <c r="A8" t="s">
        <v>20</v>
      </c>
      <c r="B8">
        <v>100</v>
      </c>
      <c r="C8" t="s">
        <v>14</v>
      </c>
      <c r="D8">
        <v>55</v>
      </c>
      <c r="F8" s="17" t="s">
        <v>2111</v>
      </c>
      <c r="G8" s="18">
        <f>_xlfn.STDEV.P(B2:B566)</f>
        <v>1266.2439466397898</v>
      </c>
      <c r="H8" s="10"/>
      <c r="I8" s="17" t="s">
        <v>2111</v>
      </c>
      <c r="J8" s="18">
        <f>_xlfn.STDEV.P(D2:D365)</f>
        <v>959.98681331637863</v>
      </c>
    </row>
    <row r="9" spans="1:10" x14ac:dyDescent="0.2">
      <c r="A9" t="s">
        <v>20</v>
      </c>
      <c r="B9">
        <v>1249</v>
      </c>
      <c r="C9" t="s">
        <v>14</v>
      </c>
      <c r="D9">
        <v>200</v>
      </c>
    </row>
    <row r="10" spans="1:10" x14ac:dyDescent="0.2">
      <c r="A10" t="s">
        <v>20</v>
      </c>
      <c r="B10">
        <v>1396</v>
      </c>
      <c r="C10" t="s">
        <v>14</v>
      </c>
      <c r="D10">
        <v>452</v>
      </c>
    </row>
    <row r="11" spans="1:10" x14ac:dyDescent="0.2">
      <c r="A11" t="s">
        <v>20</v>
      </c>
      <c r="B11">
        <v>890</v>
      </c>
      <c r="C11" t="s">
        <v>14</v>
      </c>
      <c r="D11">
        <v>674</v>
      </c>
    </row>
    <row r="12" spans="1:10" x14ac:dyDescent="0.2">
      <c r="A12" t="s">
        <v>20</v>
      </c>
      <c r="B12">
        <v>142</v>
      </c>
      <c r="C12" t="s">
        <v>14</v>
      </c>
      <c r="D12">
        <v>558</v>
      </c>
    </row>
    <row r="13" spans="1:10" x14ac:dyDescent="0.2">
      <c r="A13" t="s">
        <v>20</v>
      </c>
      <c r="B13">
        <v>2673</v>
      </c>
      <c r="C13" t="s">
        <v>14</v>
      </c>
      <c r="D13">
        <v>15</v>
      </c>
    </row>
    <row r="14" spans="1:10" x14ac:dyDescent="0.2">
      <c r="A14" t="s">
        <v>20</v>
      </c>
      <c r="B14">
        <v>163</v>
      </c>
      <c r="C14" t="s">
        <v>14</v>
      </c>
      <c r="D14">
        <v>2307</v>
      </c>
    </row>
    <row r="15" spans="1:10" x14ac:dyDescent="0.2">
      <c r="A15" t="s">
        <v>20</v>
      </c>
      <c r="B15">
        <v>2220</v>
      </c>
      <c r="C15" t="s">
        <v>14</v>
      </c>
      <c r="D15">
        <v>88</v>
      </c>
    </row>
    <row r="16" spans="1:10" x14ac:dyDescent="0.2">
      <c r="A16" t="s">
        <v>20</v>
      </c>
      <c r="B16">
        <v>1606</v>
      </c>
      <c r="C16" t="s">
        <v>14</v>
      </c>
      <c r="D16">
        <v>48</v>
      </c>
    </row>
    <row r="17" spans="1:4" x14ac:dyDescent="0.2">
      <c r="A17" t="s">
        <v>20</v>
      </c>
      <c r="B17">
        <v>129</v>
      </c>
      <c r="C17" t="s">
        <v>14</v>
      </c>
      <c r="D17">
        <v>1</v>
      </c>
    </row>
    <row r="18" spans="1:4" x14ac:dyDescent="0.2">
      <c r="A18" t="s">
        <v>20</v>
      </c>
      <c r="B18">
        <v>226</v>
      </c>
      <c r="C18" t="s">
        <v>14</v>
      </c>
      <c r="D18">
        <v>1467</v>
      </c>
    </row>
    <row r="19" spans="1:4" x14ac:dyDescent="0.2">
      <c r="A19" t="s">
        <v>20</v>
      </c>
      <c r="B19">
        <v>5419</v>
      </c>
      <c r="C19" t="s">
        <v>14</v>
      </c>
      <c r="D19">
        <v>75</v>
      </c>
    </row>
    <row r="20" spans="1:4" x14ac:dyDescent="0.2">
      <c r="A20" t="s">
        <v>20</v>
      </c>
      <c r="B20">
        <v>165</v>
      </c>
      <c r="C20" t="s">
        <v>14</v>
      </c>
      <c r="D20">
        <v>120</v>
      </c>
    </row>
    <row r="21" spans="1:4" x14ac:dyDescent="0.2">
      <c r="A21" t="s">
        <v>20</v>
      </c>
      <c r="B21">
        <v>1965</v>
      </c>
      <c r="C21" t="s">
        <v>14</v>
      </c>
      <c r="D21">
        <v>2253</v>
      </c>
    </row>
    <row r="22" spans="1:4" x14ac:dyDescent="0.2">
      <c r="A22" t="s">
        <v>20</v>
      </c>
      <c r="B22">
        <v>16</v>
      </c>
      <c r="C22" t="s">
        <v>14</v>
      </c>
      <c r="D22">
        <v>5</v>
      </c>
    </row>
    <row r="23" spans="1:4" x14ac:dyDescent="0.2">
      <c r="A23" t="s">
        <v>20</v>
      </c>
      <c r="B23">
        <v>107</v>
      </c>
      <c r="C23" t="s">
        <v>14</v>
      </c>
      <c r="D23">
        <v>38</v>
      </c>
    </row>
    <row r="24" spans="1:4" x14ac:dyDescent="0.2">
      <c r="A24" t="s">
        <v>20</v>
      </c>
      <c r="B24">
        <v>134</v>
      </c>
      <c r="C24" t="s">
        <v>14</v>
      </c>
      <c r="D24">
        <v>12</v>
      </c>
    </row>
    <row r="25" spans="1:4" x14ac:dyDescent="0.2">
      <c r="A25" t="s">
        <v>20</v>
      </c>
      <c r="B25">
        <v>198</v>
      </c>
      <c r="C25" t="s">
        <v>14</v>
      </c>
      <c r="D25">
        <v>1684</v>
      </c>
    </row>
    <row r="26" spans="1:4" x14ac:dyDescent="0.2">
      <c r="A26" t="s">
        <v>20</v>
      </c>
      <c r="B26">
        <v>111</v>
      </c>
      <c r="C26" t="s">
        <v>14</v>
      </c>
      <c r="D26">
        <v>56</v>
      </c>
    </row>
    <row r="27" spans="1:4" x14ac:dyDescent="0.2">
      <c r="A27" t="s">
        <v>20</v>
      </c>
      <c r="B27">
        <v>222</v>
      </c>
      <c r="C27" t="s">
        <v>14</v>
      </c>
      <c r="D27">
        <v>838</v>
      </c>
    </row>
    <row r="28" spans="1:4" x14ac:dyDescent="0.2">
      <c r="A28" t="s">
        <v>20</v>
      </c>
      <c r="B28">
        <v>6212</v>
      </c>
      <c r="C28" t="s">
        <v>14</v>
      </c>
      <c r="D28">
        <v>1000</v>
      </c>
    </row>
    <row r="29" spans="1:4" x14ac:dyDescent="0.2">
      <c r="A29" t="s">
        <v>20</v>
      </c>
      <c r="B29">
        <v>98</v>
      </c>
      <c r="C29" t="s">
        <v>14</v>
      </c>
      <c r="D29">
        <v>1482</v>
      </c>
    </row>
    <row r="30" spans="1:4" x14ac:dyDescent="0.2">
      <c r="A30" t="s">
        <v>20</v>
      </c>
      <c r="B30">
        <v>92</v>
      </c>
      <c r="C30" t="s">
        <v>14</v>
      </c>
      <c r="D30">
        <v>106</v>
      </c>
    </row>
    <row r="31" spans="1:4" x14ac:dyDescent="0.2">
      <c r="A31" t="s">
        <v>20</v>
      </c>
      <c r="B31">
        <v>149</v>
      </c>
      <c r="C31" t="s">
        <v>14</v>
      </c>
      <c r="D31">
        <v>679</v>
      </c>
    </row>
    <row r="32" spans="1:4" x14ac:dyDescent="0.2">
      <c r="A32" t="s">
        <v>20</v>
      </c>
      <c r="B32">
        <v>2431</v>
      </c>
      <c r="C32" t="s">
        <v>14</v>
      </c>
      <c r="D32">
        <v>1220</v>
      </c>
    </row>
    <row r="33" spans="1:4" x14ac:dyDescent="0.2">
      <c r="A33" t="s">
        <v>20</v>
      </c>
      <c r="B33">
        <v>303</v>
      </c>
      <c r="C33" t="s">
        <v>14</v>
      </c>
      <c r="D33">
        <v>1</v>
      </c>
    </row>
    <row r="34" spans="1:4" x14ac:dyDescent="0.2">
      <c r="A34" t="s">
        <v>20</v>
      </c>
      <c r="B34">
        <v>209</v>
      </c>
      <c r="C34" t="s">
        <v>14</v>
      </c>
      <c r="D34">
        <v>37</v>
      </c>
    </row>
    <row r="35" spans="1:4" x14ac:dyDescent="0.2">
      <c r="A35" t="s">
        <v>20</v>
      </c>
      <c r="B35">
        <v>131</v>
      </c>
      <c r="C35" t="s">
        <v>14</v>
      </c>
      <c r="D35">
        <v>60</v>
      </c>
    </row>
    <row r="36" spans="1:4" x14ac:dyDescent="0.2">
      <c r="A36" t="s">
        <v>20</v>
      </c>
      <c r="B36">
        <v>164</v>
      </c>
      <c r="C36" t="s">
        <v>14</v>
      </c>
      <c r="D36">
        <v>296</v>
      </c>
    </row>
    <row r="37" spans="1:4" x14ac:dyDescent="0.2">
      <c r="A37" t="s">
        <v>20</v>
      </c>
      <c r="B37">
        <v>201</v>
      </c>
      <c r="C37" t="s">
        <v>14</v>
      </c>
      <c r="D37">
        <v>3304</v>
      </c>
    </row>
    <row r="38" spans="1:4" x14ac:dyDescent="0.2">
      <c r="A38" t="s">
        <v>20</v>
      </c>
      <c r="B38">
        <v>211</v>
      </c>
      <c r="C38" t="s">
        <v>14</v>
      </c>
      <c r="D38">
        <v>73</v>
      </c>
    </row>
    <row r="39" spans="1:4" x14ac:dyDescent="0.2">
      <c r="A39" t="s">
        <v>20</v>
      </c>
      <c r="B39">
        <v>128</v>
      </c>
      <c r="C39" t="s">
        <v>14</v>
      </c>
      <c r="D39">
        <v>3387</v>
      </c>
    </row>
    <row r="40" spans="1:4" x14ac:dyDescent="0.2">
      <c r="A40" t="s">
        <v>20</v>
      </c>
      <c r="B40">
        <v>1600</v>
      </c>
      <c r="C40" t="s">
        <v>14</v>
      </c>
      <c r="D40">
        <v>662</v>
      </c>
    </row>
    <row r="41" spans="1:4" x14ac:dyDescent="0.2">
      <c r="A41" t="s">
        <v>20</v>
      </c>
      <c r="B41">
        <v>249</v>
      </c>
      <c r="C41" t="s">
        <v>14</v>
      </c>
      <c r="D41">
        <v>774</v>
      </c>
    </row>
    <row r="42" spans="1:4" x14ac:dyDescent="0.2">
      <c r="A42" t="s">
        <v>20</v>
      </c>
      <c r="B42">
        <v>236</v>
      </c>
      <c r="C42" t="s">
        <v>14</v>
      </c>
      <c r="D42">
        <v>672</v>
      </c>
    </row>
    <row r="43" spans="1:4" x14ac:dyDescent="0.2">
      <c r="A43" t="s">
        <v>20</v>
      </c>
      <c r="B43">
        <v>4065</v>
      </c>
      <c r="C43" t="s">
        <v>14</v>
      </c>
      <c r="D43">
        <v>940</v>
      </c>
    </row>
    <row r="44" spans="1:4" x14ac:dyDescent="0.2">
      <c r="A44" t="s">
        <v>20</v>
      </c>
      <c r="B44">
        <v>246</v>
      </c>
      <c r="C44" t="s">
        <v>14</v>
      </c>
      <c r="D44">
        <v>117</v>
      </c>
    </row>
    <row r="45" spans="1:4" x14ac:dyDescent="0.2">
      <c r="A45" t="s">
        <v>20</v>
      </c>
      <c r="B45">
        <v>2475</v>
      </c>
      <c r="C45" t="s">
        <v>14</v>
      </c>
      <c r="D45">
        <v>115</v>
      </c>
    </row>
    <row r="46" spans="1:4" x14ac:dyDescent="0.2">
      <c r="A46" t="s">
        <v>20</v>
      </c>
      <c r="B46">
        <v>76</v>
      </c>
      <c r="C46" t="s">
        <v>14</v>
      </c>
      <c r="D46">
        <v>326</v>
      </c>
    </row>
    <row r="47" spans="1:4" x14ac:dyDescent="0.2">
      <c r="A47" t="s">
        <v>20</v>
      </c>
      <c r="B47">
        <v>54</v>
      </c>
      <c r="C47" t="s">
        <v>14</v>
      </c>
      <c r="D47">
        <v>1</v>
      </c>
    </row>
    <row r="48" spans="1:4" x14ac:dyDescent="0.2">
      <c r="A48" t="s">
        <v>20</v>
      </c>
      <c r="B48">
        <v>88</v>
      </c>
      <c r="C48" t="s">
        <v>14</v>
      </c>
      <c r="D48">
        <v>1467</v>
      </c>
    </row>
    <row r="49" spans="1:4" x14ac:dyDescent="0.2">
      <c r="A49" t="s">
        <v>20</v>
      </c>
      <c r="B49">
        <v>85</v>
      </c>
      <c r="C49" t="s">
        <v>14</v>
      </c>
      <c r="D49">
        <v>5681</v>
      </c>
    </row>
    <row r="50" spans="1:4" x14ac:dyDescent="0.2">
      <c r="A50" t="s">
        <v>20</v>
      </c>
      <c r="B50">
        <v>170</v>
      </c>
      <c r="C50" t="s">
        <v>14</v>
      </c>
      <c r="D50">
        <v>1059</v>
      </c>
    </row>
    <row r="51" spans="1:4" x14ac:dyDescent="0.2">
      <c r="A51" t="s">
        <v>20</v>
      </c>
      <c r="B51">
        <v>330</v>
      </c>
      <c r="C51" t="s">
        <v>14</v>
      </c>
      <c r="D51">
        <v>1194</v>
      </c>
    </row>
    <row r="52" spans="1:4" x14ac:dyDescent="0.2">
      <c r="A52" t="s">
        <v>20</v>
      </c>
      <c r="B52">
        <v>127</v>
      </c>
      <c r="C52" t="s">
        <v>14</v>
      </c>
      <c r="D52">
        <v>30</v>
      </c>
    </row>
    <row r="53" spans="1:4" x14ac:dyDescent="0.2">
      <c r="A53" t="s">
        <v>20</v>
      </c>
      <c r="B53">
        <v>411</v>
      </c>
      <c r="C53" t="s">
        <v>14</v>
      </c>
      <c r="D53">
        <v>75</v>
      </c>
    </row>
    <row r="54" spans="1:4" x14ac:dyDescent="0.2">
      <c r="A54" t="s">
        <v>20</v>
      </c>
      <c r="B54">
        <v>180</v>
      </c>
      <c r="C54" t="s">
        <v>14</v>
      </c>
      <c r="D54">
        <v>955</v>
      </c>
    </row>
    <row r="55" spans="1:4" x14ac:dyDescent="0.2">
      <c r="A55" t="s">
        <v>20</v>
      </c>
      <c r="B55">
        <v>374</v>
      </c>
      <c r="C55" t="s">
        <v>14</v>
      </c>
      <c r="D55">
        <v>67</v>
      </c>
    </row>
    <row r="56" spans="1:4" x14ac:dyDescent="0.2">
      <c r="A56" t="s">
        <v>20</v>
      </c>
      <c r="B56">
        <v>71</v>
      </c>
      <c r="C56" t="s">
        <v>14</v>
      </c>
      <c r="D56">
        <v>5</v>
      </c>
    </row>
    <row r="57" spans="1:4" x14ac:dyDescent="0.2">
      <c r="A57" t="s">
        <v>20</v>
      </c>
      <c r="B57">
        <v>203</v>
      </c>
      <c r="C57" t="s">
        <v>14</v>
      </c>
      <c r="D57">
        <v>26</v>
      </c>
    </row>
    <row r="58" spans="1:4" x14ac:dyDescent="0.2">
      <c r="A58" t="s">
        <v>20</v>
      </c>
      <c r="B58">
        <v>113</v>
      </c>
      <c r="C58" t="s">
        <v>14</v>
      </c>
      <c r="D58">
        <v>1130</v>
      </c>
    </row>
    <row r="59" spans="1:4" x14ac:dyDescent="0.2">
      <c r="A59" t="s">
        <v>20</v>
      </c>
      <c r="B59">
        <v>96</v>
      </c>
      <c r="C59" t="s">
        <v>14</v>
      </c>
      <c r="D59">
        <v>782</v>
      </c>
    </row>
    <row r="60" spans="1:4" x14ac:dyDescent="0.2">
      <c r="A60" t="s">
        <v>20</v>
      </c>
      <c r="B60">
        <v>498</v>
      </c>
      <c r="C60" t="s">
        <v>14</v>
      </c>
      <c r="D60">
        <v>210</v>
      </c>
    </row>
    <row r="61" spans="1:4" x14ac:dyDescent="0.2">
      <c r="A61" t="s">
        <v>20</v>
      </c>
      <c r="B61">
        <v>180</v>
      </c>
      <c r="C61" t="s">
        <v>14</v>
      </c>
      <c r="D61">
        <v>136</v>
      </c>
    </row>
    <row r="62" spans="1:4" x14ac:dyDescent="0.2">
      <c r="A62" t="s">
        <v>20</v>
      </c>
      <c r="B62">
        <v>27</v>
      </c>
      <c r="C62" t="s">
        <v>14</v>
      </c>
      <c r="D62">
        <v>86</v>
      </c>
    </row>
    <row r="63" spans="1:4" x14ac:dyDescent="0.2">
      <c r="A63" t="s">
        <v>20</v>
      </c>
      <c r="B63">
        <v>2331</v>
      </c>
      <c r="C63" t="s">
        <v>14</v>
      </c>
      <c r="D63">
        <v>19</v>
      </c>
    </row>
    <row r="64" spans="1:4" x14ac:dyDescent="0.2">
      <c r="A64" t="s">
        <v>20</v>
      </c>
      <c r="B64">
        <v>113</v>
      </c>
      <c r="C64" t="s">
        <v>14</v>
      </c>
      <c r="D64">
        <v>886</v>
      </c>
    </row>
    <row r="65" spans="1:4" x14ac:dyDescent="0.2">
      <c r="A65" t="s">
        <v>20</v>
      </c>
      <c r="B65">
        <v>164</v>
      </c>
      <c r="C65" t="s">
        <v>14</v>
      </c>
      <c r="D65">
        <v>35</v>
      </c>
    </row>
    <row r="66" spans="1:4" x14ac:dyDescent="0.2">
      <c r="A66" t="s">
        <v>20</v>
      </c>
      <c r="B66">
        <v>164</v>
      </c>
      <c r="C66" t="s">
        <v>14</v>
      </c>
      <c r="D66">
        <v>24</v>
      </c>
    </row>
    <row r="67" spans="1:4" x14ac:dyDescent="0.2">
      <c r="A67" t="s">
        <v>20</v>
      </c>
      <c r="B67">
        <v>336</v>
      </c>
      <c r="C67" t="s">
        <v>14</v>
      </c>
      <c r="D67">
        <v>86</v>
      </c>
    </row>
    <row r="68" spans="1:4" x14ac:dyDescent="0.2">
      <c r="A68" t="s">
        <v>20</v>
      </c>
      <c r="B68">
        <v>1917</v>
      </c>
      <c r="C68" t="s">
        <v>14</v>
      </c>
      <c r="D68">
        <v>243</v>
      </c>
    </row>
    <row r="69" spans="1:4" x14ac:dyDescent="0.2">
      <c r="A69" t="s">
        <v>20</v>
      </c>
      <c r="B69">
        <v>95</v>
      </c>
      <c r="C69" t="s">
        <v>14</v>
      </c>
      <c r="D69">
        <v>65</v>
      </c>
    </row>
    <row r="70" spans="1:4" x14ac:dyDescent="0.2">
      <c r="A70" t="s">
        <v>20</v>
      </c>
      <c r="B70">
        <v>147</v>
      </c>
      <c r="C70" t="s">
        <v>14</v>
      </c>
      <c r="D70">
        <v>100</v>
      </c>
    </row>
    <row r="71" spans="1:4" x14ac:dyDescent="0.2">
      <c r="A71" t="s">
        <v>20</v>
      </c>
      <c r="B71">
        <v>86</v>
      </c>
      <c r="C71" t="s">
        <v>14</v>
      </c>
      <c r="D71">
        <v>168</v>
      </c>
    </row>
    <row r="72" spans="1:4" x14ac:dyDescent="0.2">
      <c r="A72" t="s">
        <v>20</v>
      </c>
      <c r="B72">
        <v>83</v>
      </c>
      <c r="C72" t="s">
        <v>14</v>
      </c>
      <c r="D72">
        <v>13</v>
      </c>
    </row>
    <row r="73" spans="1:4" x14ac:dyDescent="0.2">
      <c r="A73" t="s">
        <v>20</v>
      </c>
      <c r="B73">
        <v>676</v>
      </c>
      <c r="C73" t="s">
        <v>14</v>
      </c>
      <c r="D73">
        <v>1</v>
      </c>
    </row>
    <row r="74" spans="1:4" x14ac:dyDescent="0.2">
      <c r="A74" t="s">
        <v>20</v>
      </c>
      <c r="B74">
        <v>361</v>
      </c>
      <c r="C74" t="s">
        <v>14</v>
      </c>
      <c r="D74">
        <v>40</v>
      </c>
    </row>
    <row r="75" spans="1:4" x14ac:dyDescent="0.2">
      <c r="A75" t="s">
        <v>20</v>
      </c>
      <c r="B75">
        <v>131</v>
      </c>
      <c r="C75" t="s">
        <v>14</v>
      </c>
      <c r="D75">
        <v>226</v>
      </c>
    </row>
    <row r="76" spans="1:4" x14ac:dyDescent="0.2">
      <c r="A76" t="s">
        <v>20</v>
      </c>
      <c r="B76">
        <v>126</v>
      </c>
      <c r="C76" t="s">
        <v>14</v>
      </c>
      <c r="D76">
        <v>1625</v>
      </c>
    </row>
    <row r="77" spans="1:4" x14ac:dyDescent="0.2">
      <c r="A77" t="s">
        <v>20</v>
      </c>
      <c r="B77">
        <v>275</v>
      </c>
      <c r="C77" t="s">
        <v>14</v>
      </c>
      <c r="D77">
        <v>143</v>
      </c>
    </row>
    <row r="78" spans="1:4" x14ac:dyDescent="0.2">
      <c r="A78" t="s">
        <v>20</v>
      </c>
      <c r="B78">
        <v>67</v>
      </c>
      <c r="C78" t="s">
        <v>14</v>
      </c>
      <c r="D78">
        <v>934</v>
      </c>
    </row>
    <row r="79" spans="1:4" x14ac:dyDescent="0.2">
      <c r="A79" t="s">
        <v>20</v>
      </c>
      <c r="B79">
        <v>154</v>
      </c>
      <c r="C79" t="s">
        <v>14</v>
      </c>
      <c r="D79">
        <v>17</v>
      </c>
    </row>
    <row r="80" spans="1:4" x14ac:dyDescent="0.2">
      <c r="A80" t="s">
        <v>20</v>
      </c>
      <c r="B80">
        <v>1782</v>
      </c>
      <c r="C80" t="s">
        <v>14</v>
      </c>
      <c r="D80">
        <v>2179</v>
      </c>
    </row>
    <row r="81" spans="1:4" x14ac:dyDescent="0.2">
      <c r="A81" t="s">
        <v>20</v>
      </c>
      <c r="B81">
        <v>903</v>
      </c>
      <c r="C81" t="s">
        <v>14</v>
      </c>
      <c r="D81">
        <v>931</v>
      </c>
    </row>
    <row r="82" spans="1:4" x14ac:dyDescent="0.2">
      <c r="A82" t="s">
        <v>20</v>
      </c>
      <c r="B82">
        <v>94</v>
      </c>
      <c r="C82" t="s">
        <v>14</v>
      </c>
      <c r="D82">
        <v>92</v>
      </c>
    </row>
    <row r="83" spans="1:4" x14ac:dyDescent="0.2">
      <c r="A83" t="s">
        <v>20</v>
      </c>
      <c r="B83">
        <v>180</v>
      </c>
      <c r="C83" t="s">
        <v>14</v>
      </c>
      <c r="D83">
        <v>57</v>
      </c>
    </row>
    <row r="84" spans="1:4" x14ac:dyDescent="0.2">
      <c r="A84" t="s">
        <v>20</v>
      </c>
      <c r="B84">
        <v>533</v>
      </c>
      <c r="C84" t="s">
        <v>14</v>
      </c>
      <c r="D84">
        <v>41</v>
      </c>
    </row>
    <row r="85" spans="1:4" x14ac:dyDescent="0.2">
      <c r="A85" t="s">
        <v>20</v>
      </c>
      <c r="B85">
        <v>2443</v>
      </c>
      <c r="C85" t="s">
        <v>14</v>
      </c>
      <c r="D85">
        <v>1</v>
      </c>
    </row>
    <row r="86" spans="1:4" x14ac:dyDescent="0.2">
      <c r="A86" t="s">
        <v>20</v>
      </c>
      <c r="B86">
        <v>89</v>
      </c>
      <c r="C86" t="s">
        <v>14</v>
      </c>
      <c r="D86">
        <v>101</v>
      </c>
    </row>
    <row r="87" spans="1:4" x14ac:dyDescent="0.2">
      <c r="A87" t="s">
        <v>20</v>
      </c>
      <c r="B87">
        <v>159</v>
      </c>
      <c r="C87" t="s">
        <v>14</v>
      </c>
      <c r="D87">
        <v>1335</v>
      </c>
    </row>
    <row r="88" spans="1:4" x14ac:dyDescent="0.2">
      <c r="A88" t="s">
        <v>20</v>
      </c>
      <c r="B88">
        <v>50</v>
      </c>
      <c r="C88" t="s">
        <v>14</v>
      </c>
      <c r="D88">
        <v>15</v>
      </c>
    </row>
    <row r="89" spans="1:4" x14ac:dyDescent="0.2">
      <c r="A89" t="s">
        <v>20</v>
      </c>
      <c r="B89">
        <v>186</v>
      </c>
      <c r="C89" t="s">
        <v>14</v>
      </c>
      <c r="D89">
        <v>454</v>
      </c>
    </row>
    <row r="90" spans="1:4" x14ac:dyDescent="0.2">
      <c r="A90" t="s">
        <v>20</v>
      </c>
      <c r="B90">
        <v>1071</v>
      </c>
      <c r="C90" t="s">
        <v>14</v>
      </c>
      <c r="D90">
        <v>3182</v>
      </c>
    </row>
    <row r="91" spans="1:4" x14ac:dyDescent="0.2">
      <c r="A91" t="s">
        <v>20</v>
      </c>
      <c r="B91">
        <v>117</v>
      </c>
      <c r="C91" t="s">
        <v>14</v>
      </c>
      <c r="D91">
        <v>15</v>
      </c>
    </row>
    <row r="92" spans="1:4" x14ac:dyDescent="0.2">
      <c r="A92" t="s">
        <v>20</v>
      </c>
      <c r="B92">
        <v>70</v>
      </c>
      <c r="C92" t="s">
        <v>14</v>
      </c>
      <c r="D92">
        <v>133</v>
      </c>
    </row>
    <row r="93" spans="1:4" x14ac:dyDescent="0.2">
      <c r="A93" t="s">
        <v>20</v>
      </c>
      <c r="B93">
        <v>135</v>
      </c>
      <c r="C93" t="s">
        <v>14</v>
      </c>
      <c r="D93">
        <v>2062</v>
      </c>
    </row>
    <row r="94" spans="1:4" x14ac:dyDescent="0.2">
      <c r="A94" t="s">
        <v>20</v>
      </c>
      <c r="B94">
        <v>768</v>
      </c>
      <c r="C94" t="s">
        <v>14</v>
      </c>
      <c r="D94">
        <v>29</v>
      </c>
    </row>
    <row r="95" spans="1:4" x14ac:dyDescent="0.2">
      <c r="A95" t="s">
        <v>20</v>
      </c>
      <c r="B95">
        <v>199</v>
      </c>
      <c r="C95" t="s">
        <v>14</v>
      </c>
      <c r="D95">
        <v>132</v>
      </c>
    </row>
    <row r="96" spans="1:4" x14ac:dyDescent="0.2">
      <c r="A96" t="s">
        <v>20</v>
      </c>
      <c r="B96">
        <v>107</v>
      </c>
      <c r="C96" t="s">
        <v>14</v>
      </c>
      <c r="D96">
        <v>137</v>
      </c>
    </row>
    <row r="97" spans="1:4" x14ac:dyDescent="0.2">
      <c r="A97" t="s">
        <v>20</v>
      </c>
      <c r="B97">
        <v>195</v>
      </c>
      <c r="C97" t="s">
        <v>14</v>
      </c>
      <c r="D97">
        <v>908</v>
      </c>
    </row>
    <row r="98" spans="1:4" x14ac:dyDescent="0.2">
      <c r="A98" t="s">
        <v>20</v>
      </c>
      <c r="B98">
        <v>3376</v>
      </c>
      <c r="C98" t="s">
        <v>14</v>
      </c>
      <c r="D98">
        <v>10</v>
      </c>
    </row>
    <row r="99" spans="1:4" x14ac:dyDescent="0.2">
      <c r="A99" t="s">
        <v>20</v>
      </c>
      <c r="B99">
        <v>41</v>
      </c>
      <c r="C99" t="s">
        <v>14</v>
      </c>
      <c r="D99">
        <v>1910</v>
      </c>
    </row>
    <row r="100" spans="1:4" x14ac:dyDescent="0.2">
      <c r="A100" t="s">
        <v>20</v>
      </c>
      <c r="B100">
        <v>1821</v>
      </c>
      <c r="C100" t="s">
        <v>14</v>
      </c>
      <c r="D100">
        <v>38</v>
      </c>
    </row>
    <row r="101" spans="1:4" x14ac:dyDescent="0.2">
      <c r="A101" t="s">
        <v>20</v>
      </c>
      <c r="B101">
        <v>164</v>
      </c>
      <c r="C101" t="s">
        <v>14</v>
      </c>
      <c r="D101">
        <v>104</v>
      </c>
    </row>
    <row r="102" spans="1:4" x14ac:dyDescent="0.2">
      <c r="A102" t="s">
        <v>20</v>
      </c>
      <c r="B102">
        <v>157</v>
      </c>
      <c r="C102" t="s">
        <v>14</v>
      </c>
      <c r="D102">
        <v>49</v>
      </c>
    </row>
    <row r="103" spans="1:4" x14ac:dyDescent="0.2">
      <c r="A103" t="s">
        <v>20</v>
      </c>
      <c r="B103">
        <v>246</v>
      </c>
      <c r="C103" t="s">
        <v>14</v>
      </c>
      <c r="D103">
        <v>1</v>
      </c>
    </row>
    <row r="104" spans="1:4" x14ac:dyDescent="0.2">
      <c r="A104" t="s">
        <v>20</v>
      </c>
      <c r="B104">
        <v>1396</v>
      </c>
      <c r="C104" t="s">
        <v>14</v>
      </c>
      <c r="D104">
        <v>245</v>
      </c>
    </row>
    <row r="105" spans="1:4" x14ac:dyDescent="0.2">
      <c r="A105" t="s">
        <v>20</v>
      </c>
      <c r="B105">
        <v>2506</v>
      </c>
      <c r="C105" t="s">
        <v>14</v>
      </c>
      <c r="D105">
        <v>32</v>
      </c>
    </row>
    <row r="106" spans="1:4" x14ac:dyDescent="0.2">
      <c r="A106" t="s">
        <v>20</v>
      </c>
      <c r="B106">
        <v>244</v>
      </c>
      <c r="C106" t="s">
        <v>14</v>
      </c>
      <c r="D106">
        <v>7</v>
      </c>
    </row>
    <row r="107" spans="1:4" x14ac:dyDescent="0.2">
      <c r="A107" t="s">
        <v>20</v>
      </c>
      <c r="B107">
        <v>146</v>
      </c>
      <c r="C107" t="s">
        <v>14</v>
      </c>
      <c r="D107">
        <v>803</v>
      </c>
    </row>
    <row r="108" spans="1:4" x14ac:dyDescent="0.2">
      <c r="A108" t="s">
        <v>20</v>
      </c>
      <c r="B108">
        <v>1267</v>
      </c>
      <c r="C108" t="s">
        <v>14</v>
      </c>
      <c r="D108">
        <v>16</v>
      </c>
    </row>
    <row r="109" spans="1:4" x14ac:dyDescent="0.2">
      <c r="A109" t="s">
        <v>20</v>
      </c>
      <c r="B109">
        <v>1561</v>
      </c>
      <c r="C109" t="s">
        <v>14</v>
      </c>
      <c r="D109">
        <v>31</v>
      </c>
    </row>
    <row r="110" spans="1:4" x14ac:dyDescent="0.2">
      <c r="A110" t="s">
        <v>20</v>
      </c>
      <c r="B110">
        <v>48</v>
      </c>
      <c r="C110" t="s">
        <v>14</v>
      </c>
      <c r="D110">
        <v>108</v>
      </c>
    </row>
    <row r="111" spans="1:4" x14ac:dyDescent="0.2">
      <c r="A111" t="s">
        <v>20</v>
      </c>
      <c r="B111">
        <v>2739</v>
      </c>
      <c r="C111" t="s">
        <v>14</v>
      </c>
      <c r="D111">
        <v>30</v>
      </c>
    </row>
    <row r="112" spans="1:4" x14ac:dyDescent="0.2">
      <c r="A112" t="s">
        <v>20</v>
      </c>
      <c r="B112">
        <v>3537</v>
      </c>
      <c r="C112" t="s">
        <v>14</v>
      </c>
      <c r="D112">
        <v>17</v>
      </c>
    </row>
    <row r="113" spans="1:4" x14ac:dyDescent="0.2">
      <c r="A113" t="s">
        <v>20</v>
      </c>
      <c r="B113">
        <v>2107</v>
      </c>
      <c r="C113" t="s">
        <v>14</v>
      </c>
      <c r="D113">
        <v>80</v>
      </c>
    </row>
    <row r="114" spans="1:4" x14ac:dyDescent="0.2">
      <c r="A114" t="s">
        <v>20</v>
      </c>
      <c r="B114">
        <v>3318</v>
      </c>
      <c r="C114" t="s">
        <v>14</v>
      </c>
      <c r="D114">
        <v>2468</v>
      </c>
    </row>
    <row r="115" spans="1:4" x14ac:dyDescent="0.2">
      <c r="A115" t="s">
        <v>20</v>
      </c>
      <c r="B115">
        <v>340</v>
      </c>
      <c r="C115" t="s">
        <v>14</v>
      </c>
      <c r="D115">
        <v>26</v>
      </c>
    </row>
    <row r="116" spans="1:4" x14ac:dyDescent="0.2">
      <c r="A116" t="s">
        <v>20</v>
      </c>
      <c r="B116">
        <v>1442</v>
      </c>
      <c r="C116" t="s">
        <v>14</v>
      </c>
      <c r="D116">
        <v>73</v>
      </c>
    </row>
    <row r="117" spans="1:4" x14ac:dyDescent="0.2">
      <c r="A117" t="s">
        <v>20</v>
      </c>
      <c r="B117">
        <v>126</v>
      </c>
      <c r="C117" t="s">
        <v>14</v>
      </c>
      <c r="D117">
        <v>128</v>
      </c>
    </row>
    <row r="118" spans="1:4" x14ac:dyDescent="0.2">
      <c r="A118" t="s">
        <v>20</v>
      </c>
      <c r="B118">
        <v>524</v>
      </c>
      <c r="C118" t="s">
        <v>14</v>
      </c>
      <c r="D118">
        <v>33</v>
      </c>
    </row>
    <row r="119" spans="1:4" x14ac:dyDescent="0.2">
      <c r="A119" t="s">
        <v>20</v>
      </c>
      <c r="B119">
        <v>1989</v>
      </c>
      <c r="C119" t="s">
        <v>14</v>
      </c>
      <c r="D119">
        <v>1072</v>
      </c>
    </row>
    <row r="120" spans="1:4" x14ac:dyDescent="0.2">
      <c r="A120" t="s">
        <v>20</v>
      </c>
      <c r="B120">
        <v>157</v>
      </c>
      <c r="C120" t="s">
        <v>14</v>
      </c>
      <c r="D120">
        <v>393</v>
      </c>
    </row>
    <row r="121" spans="1:4" x14ac:dyDescent="0.2">
      <c r="A121" t="s">
        <v>20</v>
      </c>
      <c r="B121">
        <v>4498</v>
      </c>
      <c r="C121" t="s">
        <v>14</v>
      </c>
      <c r="D121">
        <v>1257</v>
      </c>
    </row>
    <row r="122" spans="1:4" x14ac:dyDescent="0.2">
      <c r="A122" t="s">
        <v>20</v>
      </c>
      <c r="B122">
        <v>80</v>
      </c>
      <c r="C122" t="s">
        <v>14</v>
      </c>
      <c r="D122">
        <v>328</v>
      </c>
    </row>
    <row r="123" spans="1:4" x14ac:dyDescent="0.2">
      <c r="A123" t="s">
        <v>20</v>
      </c>
      <c r="B123">
        <v>43</v>
      </c>
      <c r="C123" t="s">
        <v>14</v>
      </c>
      <c r="D123">
        <v>147</v>
      </c>
    </row>
    <row r="124" spans="1:4" x14ac:dyDescent="0.2">
      <c r="A124" t="s">
        <v>20</v>
      </c>
      <c r="B124">
        <v>2053</v>
      </c>
      <c r="C124" t="s">
        <v>14</v>
      </c>
      <c r="D124">
        <v>830</v>
      </c>
    </row>
    <row r="125" spans="1:4" x14ac:dyDescent="0.2">
      <c r="A125" t="s">
        <v>20</v>
      </c>
      <c r="B125">
        <v>168</v>
      </c>
      <c r="C125" t="s">
        <v>14</v>
      </c>
      <c r="D125">
        <v>331</v>
      </c>
    </row>
    <row r="126" spans="1:4" x14ac:dyDescent="0.2">
      <c r="A126" t="s">
        <v>20</v>
      </c>
      <c r="B126">
        <v>4289</v>
      </c>
      <c r="C126" t="s">
        <v>14</v>
      </c>
      <c r="D126">
        <v>25</v>
      </c>
    </row>
    <row r="127" spans="1:4" x14ac:dyDescent="0.2">
      <c r="A127" t="s">
        <v>20</v>
      </c>
      <c r="B127">
        <v>165</v>
      </c>
      <c r="C127" t="s">
        <v>14</v>
      </c>
      <c r="D127">
        <v>3483</v>
      </c>
    </row>
    <row r="128" spans="1:4" x14ac:dyDescent="0.2">
      <c r="A128" t="s">
        <v>20</v>
      </c>
      <c r="B128">
        <v>1815</v>
      </c>
      <c r="C128" t="s">
        <v>14</v>
      </c>
      <c r="D128">
        <v>923</v>
      </c>
    </row>
    <row r="129" spans="1:4" x14ac:dyDescent="0.2">
      <c r="A129" t="s">
        <v>20</v>
      </c>
      <c r="B129">
        <v>397</v>
      </c>
      <c r="C129" t="s">
        <v>14</v>
      </c>
      <c r="D129">
        <v>1</v>
      </c>
    </row>
    <row r="130" spans="1:4" x14ac:dyDescent="0.2">
      <c r="A130" t="s">
        <v>20</v>
      </c>
      <c r="B130">
        <v>1539</v>
      </c>
      <c r="C130" t="s">
        <v>14</v>
      </c>
      <c r="D130">
        <v>33</v>
      </c>
    </row>
    <row r="131" spans="1:4" x14ac:dyDescent="0.2">
      <c r="A131" t="s">
        <v>20</v>
      </c>
      <c r="B131">
        <v>138</v>
      </c>
      <c r="C131" t="s">
        <v>14</v>
      </c>
      <c r="D131">
        <v>40</v>
      </c>
    </row>
    <row r="132" spans="1:4" x14ac:dyDescent="0.2">
      <c r="A132" t="s">
        <v>20</v>
      </c>
      <c r="B132">
        <v>3594</v>
      </c>
      <c r="C132" t="s">
        <v>14</v>
      </c>
      <c r="D132">
        <v>23</v>
      </c>
    </row>
    <row r="133" spans="1:4" x14ac:dyDescent="0.2">
      <c r="A133" t="s">
        <v>20</v>
      </c>
      <c r="B133">
        <v>5880</v>
      </c>
      <c r="C133" t="s">
        <v>14</v>
      </c>
      <c r="D133">
        <v>75</v>
      </c>
    </row>
    <row r="134" spans="1:4" x14ac:dyDescent="0.2">
      <c r="A134" t="s">
        <v>20</v>
      </c>
      <c r="B134">
        <v>112</v>
      </c>
      <c r="C134" t="s">
        <v>14</v>
      </c>
      <c r="D134">
        <v>2176</v>
      </c>
    </row>
    <row r="135" spans="1:4" x14ac:dyDescent="0.2">
      <c r="A135" t="s">
        <v>20</v>
      </c>
      <c r="B135">
        <v>943</v>
      </c>
      <c r="C135" t="s">
        <v>14</v>
      </c>
      <c r="D135">
        <v>441</v>
      </c>
    </row>
    <row r="136" spans="1:4" x14ac:dyDescent="0.2">
      <c r="A136" t="s">
        <v>20</v>
      </c>
      <c r="B136">
        <v>2468</v>
      </c>
      <c r="C136" t="s">
        <v>14</v>
      </c>
      <c r="D136">
        <v>25</v>
      </c>
    </row>
    <row r="137" spans="1:4" x14ac:dyDescent="0.2">
      <c r="A137" t="s">
        <v>20</v>
      </c>
      <c r="B137">
        <v>2551</v>
      </c>
      <c r="C137" t="s">
        <v>14</v>
      </c>
      <c r="D137">
        <v>127</v>
      </c>
    </row>
    <row r="138" spans="1:4" x14ac:dyDescent="0.2">
      <c r="A138" t="s">
        <v>20</v>
      </c>
      <c r="B138">
        <v>101</v>
      </c>
      <c r="C138" t="s">
        <v>14</v>
      </c>
      <c r="D138">
        <v>355</v>
      </c>
    </row>
    <row r="139" spans="1:4" x14ac:dyDescent="0.2">
      <c r="A139" t="s">
        <v>20</v>
      </c>
      <c r="B139">
        <v>92</v>
      </c>
      <c r="C139" t="s">
        <v>14</v>
      </c>
      <c r="D139">
        <v>44</v>
      </c>
    </row>
    <row r="140" spans="1:4" x14ac:dyDescent="0.2">
      <c r="A140" t="s">
        <v>20</v>
      </c>
      <c r="B140">
        <v>62</v>
      </c>
      <c r="C140" t="s">
        <v>14</v>
      </c>
      <c r="D140">
        <v>67</v>
      </c>
    </row>
    <row r="141" spans="1:4" x14ac:dyDescent="0.2">
      <c r="A141" t="s">
        <v>20</v>
      </c>
      <c r="B141">
        <v>149</v>
      </c>
      <c r="C141" t="s">
        <v>14</v>
      </c>
      <c r="D141">
        <v>1068</v>
      </c>
    </row>
    <row r="142" spans="1:4" x14ac:dyDescent="0.2">
      <c r="A142" t="s">
        <v>20</v>
      </c>
      <c r="B142">
        <v>329</v>
      </c>
      <c r="C142" t="s">
        <v>14</v>
      </c>
      <c r="D142">
        <v>424</v>
      </c>
    </row>
    <row r="143" spans="1:4" x14ac:dyDescent="0.2">
      <c r="A143" t="s">
        <v>20</v>
      </c>
      <c r="B143">
        <v>97</v>
      </c>
      <c r="C143" t="s">
        <v>14</v>
      </c>
      <c r="D143">
        <v>151</v>
      </c>
    </row>
    <row r="144" spans="1:4" x14ac:dyDescent="0.2">
      <c r="A144" t="s">
        <v>20</v>
      </c>
      <c r="B144">
        <v>1784</v>
      </c>
      <c r="C144" t="s">
        <v>14</v>
      </c>
      <c r="D144">
        <v>1608</v>
      </c>
    </row>
    <row r="145" spans="1:4" x14ac:dyDescent="0.2">
      <c r="A145" t="s">
        <v>20</v>
      </c>
      <c r="B145">
        <v>1684</v>
      </c>
      <c r="C145" t="s">
        <v>14</v>
      </c>
      <c r="D145">
        <v>941</v>
      </c>
    </row>
    <row r="146" spans="1:4" x14ac:dyDescent="0.2">
      <c r="A146" t="s">
        <v>20</v>
      </c>
      <c r="B146">
        <v>250</v>
      </c>
      <c r="C146" t="s">
        <v>14</v>
      </c>
      <c r="D146">
        <v>1</v>
      </c>
    </row>
    <row r="147" spans="1:4" x14ac:dyDescent="0.2">
      <c r="A147" t="s">
        <v>20</v>
      </c>
      <c r="B147">
        <v>238</v>
      </c>
      <c r="C147" t="s">
        <v>14</v>
      </c>
      <c r="D147">
        <v>40</v>
      </c>
    </row>
    <row r="148" spans="1:4" x14ac:dyDescent="0.2">
      <c r="A148" t="s">
        <v>20</v>
      </c>
      <c r="B148">
        <v>53</v>
      </c>
      <c r="C148" t="s">
        <v>14</v>
      </c>
      <c r="D148">
        <v>3015</v>
      </c>
    </row>
    <row r="149" spans="1:4" x14ac:dyDescent="0.2">
      <c r="A149" t="s">
        <v>20</v>
      </c>
      <c r="B149">
        <v>214</v>
      </c>
      <c r="C149" t="s">
        <v>14</v>
      </c>
      <c r="D149">
        <v>435</v>
      </c>
    </row>
    <row r="150" spans="1:4" x14ac:dyDescent="0.2">
      <c r="A150" t="s">
        <v>20</v>
      </c>
      <c r="B150">
        <v>222</v>
      </c>
      <c r="C150" t="s">
        <v>14</v>
      </c>
      <c r="D150">
        <v>714</v>
      </c>
    </row>
    <row r="151" spans="1:4" x14ac:dyDescent="0.2">
      <c r="A151" t="s">
        <v>20</v>
      </c>
      <c r="B151">
        <v>1884</v>
      </c>
      <c r="C151" t="s">
        <v>14</v>
      </c>
      <c r="D151">
        <v>5497</v>
      </c>
    </row>
    <row r="152" spans="1:4" x14ac:dyDescent="0.2">
      <c r="A152" t="s">
        <v>20</v>
      </c>
      <c r="B152">
        <v>218</v>
      </c>
      <c r="C152" t="s">
        <v>14</v>
      </c>
      <c r="D152">
        <v>418</v>
      </c>
    </row>
    <row r="153" spans="1:4" x14ac:dyDescent="0.2">
      <c r="A153" t="s">
        <v>20</v>
      </c>
      <c r="B153">
        <v>6465</v>
      </c>
      <c r="C153" t="s">
        <v>14</v>
      </c>
      <c r="D153">
        <v>1439</v>
      </c>
    </row>
    <row r="154" spans="1:4" x14ac:dyDescent="0.2">
      <c r="A154" t="s">
        <v>20</v>
      </c>
      <c r="B154">
        <v>59</v>
      </c>
      <c r="C154" t="s">
        <v>14</v>
      </c>
      <c r="D154">
        <v>15</v>
      </c>
    </row>
    <row r="155" spans="1:4" x14ac:dyDescent="0.2">
      <c r="A155" t="s">
        <v>20</v>
      </c>
      <c r="B155">
        <v>88</v>
      </c>
      <c r="C155" t="s">
        <v>14</v>
      </c>
      <c r="D155">
        <v>1999</v>
      </c>
    </row>
    <row r="156" spans="1:4" x14ac:dyDescent="0.2">
      <c r="A156" t="s">
        <v>20</v>
      </c>
      <c r="B156">
        <v>1697</v>
      </c>
      <c r="C156" t="s">
        <v>14</v>
      </c>
      <c r="D156">
        <v>118</v>
      </c>
    </row>
    <row r="157" spans="1:4" x14ac:dyDescent="0.2">
      <c r="A157" t="s">
        <v>20</v>
      </c>
      <c r="B157">
        <v>92</v>
      </c>
      <c r="C157" t="s">
        <v>14</v>
      </c>
      <c r="D157">
        <v>162</v>
      </c>
    </row>
    <row r="158" spans="1:4" x14ac:dyDescent="0.2">
      <c r="A158" t="s">
        <v>20</v>
      </c>
      <c r="B158">
        <v>186</v>
      </c>
      <c r="C158" t="s">
        <v>14</v>
      </c>
      <c r="D158">
        <v>83</v>
      </c>
    </row>
    <row r="159" spans="1:4" x14ac:dyDescent="0.2">
      <c r="A159" t="s">
        <v>20</v>
      </c>
      <c r="B159">
        <v>138</v>
      </c>
      <c r="C159" t="s">
        <v>14</v>
      </c>
      <c r="D159">
        <v>747</v>
      </c>
    </row>
    <row r="160" spans="1:4" x14ac:dyDescent="0.2">
      <c r="A160" t="s">
        <v>20</v>
      </c>
      <c r="B160">
        <v>261</v>
      </c>
      <c r="C160" t="s">
        <v>14</v>
      </c>
      <c r="D160">
        <v>84</v>
      </c>
    </row>
    <row r="161" spans="1:4" x14ac:dyDescent="0.2">
      <c r="A161" t="s">
        <v>20</v>
      </c>
      <c r="B161">
        <v>107</v>
      </c>
      <c r="C161" t="s">
        <v>14</v>
      </c>
      <c r="D161">
        <v>91</v>
      </c>
    </row>
    <row r="162" spans="1:4" x14ac:dyDescent="0.2">
      <c r="A162" t="s">
        <v>20</v>
      </c>
      <c r="B162">
        <v>199</v>
      </c>
      <c r="C162" t="s">
        <v>14</v>
      </c>
      <c r="D162">
        <v>792</v>
      </c>
    </row>
    <row r="163" spans="1:4" x14ac:dyDescent="0.2">
      <c r="A163" t="s">
        <v>20</v>
      </c>
      <c r="B163">
        <v>5512</v>
      </c>
      <c r="C163" t="s">
        <v>14</v>
      </c>
      <c r="D163">
        <v>32</v>
      </c>
    </row>
    <row r="164" spans="1:4" x14ac:dyDescent="0.2">
      <c r="A164" t="s">
        <v>20</v>
      </c>
      <c r="B164">
        <v>86</v>
      </c>
      <c r="C164" t="s">
        <v>14</v>
      </c>
      <c r="D164">
        <v>186</v>
      </c>
    </row>
    <row r="165" spans="1:4" x14ac:dyDescent="0.2">
      <c r="A165" t="s">
        <v>20</v>
      </c>
      <c r="B165">
        <v>2768</v>
      </c>
      <c r="C165" t="s">
        <v>14</v>
      </c>
      <c r="D165">
        <v>605</v>
      </c>
    </row>
    <row r="166" spans="1:4" x14ac:dyDescent="0.2">
      <c r="A166" t="s">
        <v>20</v>
      </c>
      <c r="B166">
        <v>48</v>
      </c>
      <c r="C166" t="s">
        <v>14</v>
      </c>
      <c r="D166">
        <v>1</v>
      </c>
    </row>
    <row r="167" spans="1:4" x14ac:dyDescent="0.2">
      <c r="A167" t="s">
        <v>20</v>
      </c>
      <c r="B167">
        <v>87</v>
      </c>
      <c r="C167" t="s">
        <v>14</v>
      </c>
      <c r="D167">
        <v>31</v>
      </c>
    </row>
    <row r="168" spans="1:4" x14ac:dyDescent="0.2">
      <c r="A168" t="s">
        <v>20</v>
      </c>
      <c r="B168">
        <v>1894</v>
      </c>
      <c r="C168" t="s">
        <v>14</v>
      </c>
      <c r="D168">
        <v>1181</v>
      </c>
    </row>
    <row r="169" spans="1:4" x14ac:dyDescent="0.2">
      <c r="A169" t="s">
        <v>20</v>
      </c>
      <c r="B169">
        <v>282</v>
      </c>
      <c r="C169" t="s">
        <v>14</v>
      </c>
      <c r="D169">
        <v>39</v>
      </c>
    </row>
    <row r="170" spans="1:4" x14ac:dyDescent="0.2">
      <c r="A170" t="s">
        <v>20</v>
      </c>
      <c r="B170">
        <v>116</v>
      </c>
      <c r="C170" t="s">
        <v>14</v>
      </c>
      <c r="D170">
        <v>46</v>
      </c>
    </row>
    <row r="171" spans="1:4" x14ac:dyDescent="0.2">
      <c r="A171" t="s">
        <v>20</v>
      </c>
      <c r="B171">
        <v>83</v>
      </c>
      <c r="C171" t="s">
        <v>14</v>
      </c>
      <c r="D171">
        <v>105</v>
      </c>
    </row>
    <row r="172" spans="1:4" x14ac:dyDescent="0.2">
      <c r="A172" t="s">
        <v>20</v>
      </c>
      <c r="B172">
        <v>91</v>
      </c>
      <c r="C172" t="s">
        <v>14</v>
      </c>
      <c r="D172">
        <v>535</v>
      </c>
    </row>
    <row r="173" spans="1:4" x14ac:dyDescent="0.2">
      <c r="A173" t="s">
        <v>20</v>
      </c>
      <c r="B173">
        <v>546</v>
      </c>
      <c r="C173" t="s">
        <v>14</v>
      </c>
      <c r="D173">
        <v>16</v>
      </c>
    </row>
    <row r="174" spans="1:4" x14ac:dyDescent="0.2">
      <c r="A174" t="s">
        <v>20</v>
      </c>
      <c r="B174">
        <v>393</v>
      </c>
      <c r="C174" t="s">
        <v>14</v>
      </c>
      <c r="D174">
        <v>575</v>
      </c>
    </row>
    <row r="175" spans="1:4" x14ac:dyDescent="0.2">
      <c r="A175" t="s">
        <v>20</v>
      </c>
      <c r="B175">
        <v>133</v>
      </c>
      <c r="C175" t="s">
        <v>14</v>
      </c>
      <c r="D175">
        <v>1120</v>
      </c>
    </row>
    <row r="176" spans="1:4" x14ac:dyDescent="0.2">
      <c r="A176" t="s">
        <v>20</v>
      </c>
      <c r="B176">
        <v>254</v>
      </c>
      <c r="C176" t="s">
        <v>14</v>
      </c>
      <c r="D176">
        <v>113</v>
      </c>
    </row>
    <row r="177" spans="1:4" x14ac:dyDescent="0.2">
      <c r="A177" t="s">
        <v>20</v>
      </c>
      <c r="B177">
        <v>176</v>
      </c>
      <c r="C177" t="s">
        <v>14</v>
      </c>
      <c r="D177">
        <v>1538</v>
      </c>
    </row>
    <row r="178" spans="1:4" x14ac:dyDescent="0.2">
      <c r="A178" t="s">
        <v>20</v>
      </c>
      <c r="B178">
        <v>337</v>
      </c>
      <c r="C178" t="s">
        <v>14</v>
      </c>
      <c r="D178">
        <v>9</v>
      </c>
    </row>
    <row r="179" spans="1:4" x14ac:dyDescent="0.2">
      <c r="A179" t="s">
        <v>20</v>
      </c>
      <c r="B179">
        <v>107</v>
      </c>
      <c r="C179" t="s">
        <v>14</v>
      </c>
      <c r="D179">
        <v>554</v>
      </c>
    </row>
    <row r="180" spans="1:4" x14ac:dyDescent="0.2">
      <c r="A180" t="s">
        <v>20</v>
      </c>
      <c r="B180">
        <v>183</v>
      </c>
      <c r="C180" t="s">
        <v>14</v>
      </c>
      <c r="D180">
        <v>648</v>
      </c>
    </row>
    <row r="181" spans="1:4" x14ac:dyDescent="0.2">
      <c r="A181" t="s">
        <v>20</v>
      </c>
      <c r="B181">
        <v>72</v>
      </c>
      <c r="C181" t="s">
        <v>14</v>
      </c>
      <c r="D181">
        <v>21</v>
      </c>
    </row>
    <row r="182" spans="1:4" x14ac:dyDescent="0.2">
      <c r="A182" t="s">
        <v>20</v>
      </c>
      <c r="B182">
        <v>295</v>
      </c>
      <c r="C182" t="s">
        <v>14</v>
      </c>
      <c r="D182">
        <v>54</v>
      </c>
    </row>
    <row r="183" spans="1:4" x14ac:dyDescent="0.2">
      <c r="A183" t="s">
        <v>20</v>
      </c>
      <c r="B183">
        <v>142</v>
      </c>
      <c r="C183" t="s">
        <v>14</v>
      </c>
      <c r="D183">
        <v>120</v>
      </c>
    </row>
    <row r="184" spans="1:4" x14ac:dyDescent="0.2">
      <c r="A184" t="s">
        <v>20</v>
      </c>
      <c r="B184">
        <v>85</v>
      </c>
      <c r="C184" t="s">
        <v>14</v>
      </c>
      <c r="D184">
        <v>579</v>
      </c>
    </row>
    <row r="185" spans="1:4" x14ac:dyDescent="0.2">
      <c r="A185" t="s">
        <v>20</v>
      </c>
      <c r="B185">
        <v>659</v>
      </c>
      <c r="C185" t="s">
        <v>14</v>
      </c>
      <c r="D185">
        <v>2072</v>
      </c>
    </row>
    <row r="186" spans="1:4" x14ac:dyDescent="0.2">
      <c r="A186" t="s">
        <v>20</v>
      </c>
      <c r="B186">
        <v>121</v>
      </c>
      <c r="C186" t="s">
        <v>14</v>
      </c>
      <c r="D186">
        <v>0</v>
      </c>
    </row>
    <row r="187" spans="1:4" x14ac:dyDescent="0.2">
      <c r="A187" t="s">
        <v>20</v>
      </c>
      <c r="B187">
        <v>3742</v>
      </c>
      <c r="C187" t="s">
        <v>14</v>
      </c>
      <c r="D187">
        <v>1796</v>
      </c>
    </row>
    <row r="188" spans="1:4" x14ac:dyDescent="0.2">
      <c r="A188" t="s">
        <v>20</v>
      </c>
      <c r="B188">
        <v>223</v>
      </c>
      <c r="C188" t="s">
        <v>14</v>
      </c>
      <c r="D188">
        <v>62</v>
      </c>
    </row>
    <row r="189" spans="1:4" x14ac:dyDescent="0.2">
      <c r="A189" t="s">
        <v>20</v>
      </c>
      <c r="B189">
        <v>133</v>
      </c>
      <c r="C189" t="s">
        <v>14</v>
      </c>
      <c r="D189">
        <v>347</v>
      </c>
    </row>
    <row r="190" spans="1:4" x14ac:dyDescent="0.2">
      <c r="A190" t="s">
        <v>20</v>
      </c>
      <c r="B190">
        <v>5168</v>
      </c>
      <c r="C190" t="s">
        <v>14</v>
      </c>
      <c r="D190">
        <v>19</v>
      </c>
    </row>
    <row r="191" spans="1:4" x14ac:dyDescent="0.2">
      <c r="A191" t="s">
        <v>20</v>
      </c>
      <c r="B191">
        <v>307</v>
      </c>
      <c r="C191" t="s">
        <v>14</v>
      </c>
      <c r="D191">
        <v>1258</v>
      </c>
    </row>
    <row r="192" spans="1:4" x14ac:dyDescent="0.2">
      <c r="A192" t="s">
        <v>20</v>
      </c>
      <c r="B192">
        <v>2441</v>
      </c>
      <c r="C192" t="s">
        <v>14</v>
      </c>
      <c r="D192">
        <v>362</v>
      </c>
    </row>
    <row r="193" spans="1:4" x14ac:dyDescent="0.2">
      <c r="A193" t="s">
        <v>20</v>
      </c>
      <c r="B193">
        <v>1385</v>
      </c>
      <c r="C193" t="s">
        <v>14</v>
      </c>
      <c r="D193">
        <v>133</v>
      </c>
    </row>
    <row r="194" spans="1:4" x14ac:dyDescent="0.2">
      <c r="A194" t="s">
        <v>20</v>
      </c>
      <c r="B194">
        <v>190</v>
      </c>
      <c r="C194" t="s">
        <v>14</v>
      </c>
      <c r="D194">
        <v>846</v>
      </c>
    </row>
    <row r="195" spans="1:4" x14ac:dyDescent="0.2">
      <c r="A195" t="s">
        <v>20</v>
      </c>
      <c r="B195">
        <v>470</v>
      </c>
      <c r="C195" t="s">
        <v>14</v>
      </c>
      <c r="D195">
        <v>10</v>
      </c>
    </row>
    <row r="196" spans="1:4" x14ac:dyDescent="0.2">
      <c r="A196" t="s">
        <v>20</v>
      </c>
      <c r="B196">
        <v>253</v>
      </c>
      <c r="C196" t="s">
        <v>14</v>
      </c>
      <c r="D196">
        <v>191</v>
      </c>
    </row>
    <row r="197" spans="1:4" x14ac:dyDescent="0.2">
      <c r="A197" t="s">
        <v>20</v>
      </c>
      <c r="B197">
        <v>1113</v>
      </c>
      <c r="C197" t="s">
        <v>14</v>
      </c>
      <c r="D197">
        <v>1979</v>
      </c>
    </row>
    <row r="198" spans="1:4" x14ac:dyDescent="0.2">
      <c r="A198" t="s">
        <v>20</v>
      </c>
      <c r="B198">
        <v>2283</v>
      </c>
      <c r="C198" t="s">
        <v>14</v>
      </c>
      <c r="D198">
        <v>63</v>
      </c>
    </row>
    <row r="199" spans="1:4" x14ac:dyDescent="0.2">
      <c r="A199" t="s">
        <v>20</v>
      </c>
      <c r="B199">
        <v>1095</v>
      </c>
      <c r="C199" t="s">
        <v>14</v>
      </c>
      <c r="D199">
        <v>6080</v>
      </c>
    </row>
    <row r="200" spans="1:4" x14ac:dyDescent="0.2">
      <c r="A200" t="s">
        <v>20</v>
      </c>
      <c r="B200">
        <v>1690</v>
      </c>
      <c r="C200" t="s">
        <v>14</v>
      </c>
      <c r="D200">
        <v>80</v>
      </c>
    </row>
    <row r="201" spans="1:4" x14ac:dyDescent="0.2">
      <c r="A201" t="s">
        <v>20</v>
      </c>
      <c r="B201">
        <v>191</v>
      </c>
      <c r="C201" t="s">
        <v>14</v>
      </c>
      <c r="D201">
        <v>9</v>
      </c>
    </row>
    <row r="202" spans="1:4" x14ac:dyDescent="0.2">
      <c r="A202" t="s">
        <v>20</v>
      </c>
      <c r="B202">
        <v>2013</v>
      </c>
      <c r="C202" t="s">
        <v>14</v>
      </c>
      <c r="D202">
        <v>1784</v>
      </c>
    </row>
    <row r="203" spans="1:4" x14ac:dyDescent="0.2">
      <c r="A203" t="s">
        <v>20</v>
      </c>
      <c r="B203">
        <v>1703</v>
      </c>
      <c r="C203" t="s">
        <v>14</v>
      </c>
      <c r="D203">
        <v>243</v>
      </c>
    </row>
    <row r="204" spans="1:4" x14ac:dyDescent="0.2">
      <c r="A204" t="s">
        <v>20</v>
      </c>
      <c r="B204">
        <v>80</v>
      </c>
      <c r="C204" t="s">
        <v>14</v>
      </c>
      <c r="D204">
        <v>1296</v>
      </c>
    </row>
    <row r="205" spans="1:4" x14ac:dyDescent="0.2">
      <c r="A205" t="s">
        <v>20</v>
      </c>
      <c r="B205">
        <v>41</v>
      </c>
      <c r="C205" t="s">
        <v>14</v>
      </c>
      <c r="D205">
        <v>77</v>
      </c>
    </row>
    <row r="206" spans="1:4" x14ac:dyDescent="0.2">
      <c r="A206" t="s">
        <v>20</v>
      </c>
      <c r="B206">
        <v>187</v>
      </c>
      <c r="C206" t="s">
        <v>14</v>
      </c>
      <c r="D206">
        <v>395</v>
      </c>
    </row>
    <row r="207" spans="1:4" x14ac:dyDescent="0.2">
      <c r="A207" t="s">
        <v>20</v>
      </c>
      <c r="B207">
        <v>2875</v>
      </c>
      <c r="C207" t="s">
        <v>14</v>
      </c>
      <c r="D207">
        <v>49</v>
      </c>
    </row>
    <row r="208" spans="1:4" x14ac:dyDescent="0.2">
      <c r="A208" t="s">
        <v>20</v>
      </c>
      <c r="B208">
        <v>88</v>
      </c>
      <c r="C208" t="s">
        <v>14</v>
      </c>
      <c r="D208">
        <v>180</v>
      </c>
    </row>
    <row r="209" spans="1:4" x14ac:dyDescent="0.2">
      <c r="A209" t="s">
        <v>20</v>
      </c>
      <c r="B209">
        <v>191</v>
      </c>
      <c r="C209" t="s">
        <v>14</v>
      </c>
      <c r="D209">
        <v>2690</v>
      </c>
    </row>
    <row r="210" spans="1:4" x14ac:dyDescent="0.2">
      <c r="A210" t="s">
        <v>20</v>
      </c>
      <c r="B210">
        <v>139</v>
      </c>
      <c r="C210" t="s">
        <v>14</v>
      </c>
      <c r="D210">
        <v>2779</v>
      </c>
    </row>
    <row r="211" spans="1:4" x14ac:dyDescent="0.2">
      <c r="A211" t="s">
        <v>20</v>
      </c>
      <c r="B211">
        <v>186</v>
      </c>
      <c r="C211" t="s">
        <v>14</v>
      </c>
      <c r="D211">
        <v>92</v>
      </c>
    </row>
    <row r="212" spans="1:4" x14ac:dyDescent="0.2">
      <c r="A212" t="s">
        <v>20</v>
      </c>
      <c r="B212">
        <v>112</v>
      </c>
      <c r="C212" t="s">
        <v>14</v>
      </c>
      <c r="D212">
        <v>1028</v>
      </c>
    </row>
    <row r="213" spans="1:4" x14ac:dyDescent="0.2">
      <c r="A213" t="s">
        <v>20</v>
      </c>
      <c r="B213">
        <v>101</v>
      </c>
      <c r="C213" t="s">
        <v>14</v>
      </c>
      <c r="D213">
        <v>26</v>
      </c>
    </row>
    <row r="214" spans="1:4" x14ac:dyDescent="0.2">
      <c r="A214" t="s">
        <v>20</v>
      </c>
      <c r="B214">
        <v>206</v>
      </c>
      <c r="C214" t="s">
        <v>14</v>
      </c>
      <c r="D214">
        <v>1790</v>
      </c>
    </row>
    <row r="215" spans="1:4" x14ac:dyDescent="0.2">
      <c r="A215" t="s">
        <v>20</v>
      </c>
      <c r="B215">
        <v>154</v>
      </c>
      <c r="C215" t="s">
        <v>14</v>
      </c>
      <c r="D215">
        <v>37</v>
      </c>
    </row>
    <row r="216" spans="1:4" x14ac:dyDescent="0.2">
      <c r="A216" t="s">
        <v>20</v>
      </c>
      <c r="B216">
        <v>5966</v>
      </c>
      <c r="C216" t="s">
        <v>14</v>
      </c>
      <c r="D216">
        <v>35</v>
      </c>
    </row>
    <row r="217" spans="1:4" x14ac:dyDescent="0.2">
      <c r="A217" t="s">
        <v>20</v>
      </c>
      <c r="B217">
        <v>169</v>
      </c>
      <c r="C217" t="s">
        <v>14</v>
      </c>
      <c r="D217">
        <v>558</v>
      </c>
    </row>
    <row r="218" spans="1:4" x14ac:dyDescent="0.2">
      <c r="A218" t="s">
        <v>20</v>
      </c>
      <c r="B218">
        <v>2106</v>
      </c>
      <c r="C218" t="s">
        <v>14</v>
      </c>
      <c r="D218">
        <v>64</v>
      </c>
    </row>
    <row r="219" spans="1:4" x14ac:dyDescent="0.2">
      <c r="A219" t="s">
        <v>20</v>
      </c>
      <c r="B219">
        <v>131</v>
      </c>
      <c r="C219" t="s">
        <v>14</v>
      </c>
      <c r="D219">
        <v>245</v>
      </c>
    </row>
    <row r="220" spans="1:4" x14ac:dyDescent="0.2">
      <c r="A220" t="s">
        <v>20</v>
      </c>
      <c r="B220">
        <v>84</v>
      </c>
      <c r="C220" t="s">
        <v>14</v>
      </c>
      <c r="D220">
        <v>71</v>
      </c>
    </row>
    <row r="221" spans="1:4" x14ac:dyDescent="0.2">
      <c r="A221" t="s">
        <v>20</v>
      </c>
      <c r="B221">
        <v>155</v>
      </c>
      <c r="C221" t="s">
        <v>14</v>
      </c>
      <c r="D221">
        <v>42</v>
      </c>
    </row>
    <row r="222" spans="1:4" x14ac:dyDescent="0.2">
      <c r="A222" t="s">
        <v>20</v>
      </c>
      <c r="B222">
        <v>189</v>
      </c>
      <c r="C222" t="s">
        <v>14</v>
      </c>
      <c r="D222">
        <v>156</v>
      </c>
    </row>
    <row r="223" spans="1:4" x14ac:dyDescent="0.2">
      <c r="A223" t="s">
        <v>20</v>
      </c>
      <c r="B223">
        <v>4799</v>
      </c>
      <c r="C223" t="s">
        <v>14</v>
      </c>
      <c r="D223">
        <v>1368</v>
      </c>
    </row>
    <row r="224" spans="1:4" x14ac:dyDescent="0.2">
      <c r="A224" t="s">
        <v>20</v>
      </c>
      <c r="B224">
        <v>1137</v>
      </c>
      <c r="C224" t="s">
        <v>14</v>
      </c>
      <c r="D224">
        <v>102</v>
      </c>
    </row>
    <row r="225" spans="1:4" x14ac:dyDescent="0.2">
      <c r="A225" t="s">
        <v>20</v>
      </c>
      <c r="B225">
        <v>1152</v>
      </c>
      <c r="C225" t="s">
        <v>14</v>
      </c>
      <c r="D225">
        <v>86</v>
      </c>
    </row>
    <row r="226" spans="1:4" x14ac:dyDescent="0.2">
      <c r="A226" t="s">
        <v>20</v>
      </c>
      <c r="B226">
        <v>50</v>
      </c>
      <c r="C226" t="s">
        <v>14</v>
      </c>
      <c r="D226">
        <v>253</v>
      </c>
    </row>
    <row r="227" spans="1:4" x14ac:dyDescent="0.2">
      <c r="A227" t="s">
        <v>20</v>
      </c>
      <c r="B227">
        <v>3059</v>
      </c>
      <c r="C227" t="s">
        <v>14</v>
      </c>
      <c r="D227">
        <v>157</v>
      </c>
    </row>
    <row r="228" spans="1:4" x14ac:dyDescent="0.2">
      <c r="A228" t="s">
        <v>20</v>
      </c>
      <c r="B228">
        <v>34</v>
      </c>
      <c r="C228" t="s">
        <v>14</v>
      </c>
      <c r="D228">
        <v>183</v>
      </c>
    </row>
    <row r="229" spans="1:4" x14ac:dyDescent="0.2">
      <c r="A229" t="s">
        <v>20</v>
      </c>
      <c r="B229">
        <v>220</v>
      </c>
      <c r="C229" t="s">
        <v>14</v>
      </c>
      <c r="D229">
        <v>82</v>
      </c>
    </row>
    <row r="230" spans="1:4" x14ac:dyDescent="0.2">
      <c r="A230" t="s">
        <v>20</v>
      </c>
      <c r="B230">
        <v>1604</v>
      </c>
      <c r="C230" t="s">
        <v>14</v>
      </c>
      <c r="D230">
        <v>1</v>
      </c>
    </row>
    <row r="231" spans="1:4" x14ac:dyDescent="0.2">
      <c r="A231" t="s">
        <v>20</v>
      </c>
      <c r="B231">
        <v>454</v>
      </c>
      <c r="C231" t="s">
        <v>14</v>
      </c>
      <c r="D231">
        <v>1198</v>
      </c>
    </row>
    <row r="232" spans="1:4" x14ac:dyDescent="0.2">
      <c r="A232" t="s">
        <v>20</v>
      </c>
      <c r="B232">
        <v>123</v>
      </c>
      <c r="C232" t="s">
        <v>14</v>
      </c>
      <c r="D232">
        <v>648</v>
      </c>
    </row>
    <row r="233" spans="1:4" x14ac:dyDescent="0.2">
      <c r="A233" t="s">
        <v>20</v>
      </c>
      <c r="B233">
        <v>299</v>
      </c>
      <c r="C233" t="s">
        <v>14</v>
      </c>
      <c r="D233">
        <v>64</v>
      </c>
    </row>
    <row r="234" spans="1:4" x14ac:dyDescent="0.2">
      <c r="A234" t="s">
        <v>20</v>
      </c>
      <c r="B234">
        <v>2237</v>
      </c>
      <c r="C234" t="s">
        <v>14</v>
      </c>
      <c r="D234">
        <v>62</v>
      </c>
    </row>
    <row r="235" spans="1:4" x14ac:dyDescent="0.2">
      <c r="A235" t="s">
        <v>20</v>
      </c>
      <c r="B235">
        <v>645</v>
      </c>
      <c r="C235" t="s">
        <v>14</v>
      </c>
      <c r="D235">
        <v>750</v>
      </c>
    </row>
    <row r="236" spans="1:4" x14ac:dyDescent="0.2">
      <c r="A236" t="s">
        <v>20</v>
      </c>
      <c r="B236">
        <v>484</v>
      </c>
      <c r="C236" t="s">
        <v>14</v>
      </c>
      <c r="D236">
        <v>105</v>
      </c>
    </row>
    <row r="237" spans="1:4" x14ac:dyDescent="0.2">
      <c r="A237" t="s">
        <v>20</v>
      </c>
      <c r="B237">
        <v>154</v>
      </c>
      <c r="C237" t="s">
        <v>14</v>
      </c>
      <c r="D237">
        <v>2604</v>
      </c>
    </row>
    <row r="238" spans="1:4" x14ac:dyDescent="0.2">
      <c r="A238" t="s">
        <v>20</v>
      </c>
      <c r="B238">
        <v>82</v>
      </c>
      <c r="C238" t="s">
        <v>14</v>
      </c>
      <c r="D238">
        <v>65</v>
      </c>
    </row>
    <row r="239" spans="1:4" x14ac:dyDescent="0.2">
      <c r="A239" t="s">
        <v>20</v>
      </c>
      <c r="B239">
        <v>134</v>
      </c>
      <c r="C239" t="s">
        <v>14</v>
      </c>
      <c r="D239">
        <v>94</v>
      </c>
    </row>
    <row r="240" spans="1:4" x14ac:dyDescent="0.2">
      <c r="A240" t="s">
        <v>20</v>
      </c>
      <c r="B240">
        <v>5203</v>
      </c>
      <c r="C240" t="s">
        <v>14</v>
      </c>
      <c r="D240">
        <v>257</v>
      </c>
    </row>
    <row r="241" spans="1:4" x14ac:dyDescent="0.2">
      <c r="A241" t="s">
        <v>20</v>
      </c>
      <c r="B241">
        <v>94</v>
      </c>
      <c r="C241" t="s">
        <v>14</v>
      </c>
      <c r="D241">
        <v>2928</v>
      </c>
    </row>
    <row r="242" spans="1:4" x14ac:dyDescent="0.2">
      <c r="A242" t="s">
        <v>20</v>
      </c>
      <c r="B242">
        <v>205</v>
      </c>
      <c r="C242" t="s">
        <v>14</v>
      </c>
      <c r="D242">
        <v>4697</v>
      </c>
    </row>
    <row r="243" spans="1:4" x14ac:dyDescent="0.2">
      <c r="A243" t="s">
        <v>20</v>
      </c>
      <c r="B243">
        <v>92</v>
      </c>
      <c r="C243" t="s">
        <v>14</v>
      </c>
      <c r="D243">
        <v>2915</v>
      </c>
    </row>
    <row r="244" spans="1:4" x14ac:dyDescent="0.2">
      <c r="A244" t="s">
        <v>20</v>
      </c>
      <c r="B244">
        <v>219</v>
      </c>
      <c r="C244" t="s">
        <v>14</v>
      </c>
      <c r="D244">
        <v>18</v>
      </c>
    </row>
    <row r="245" spans="1:4" x14ac:dyDescent="0.2">
      <c r="A245" t="s">
        <v>20</v>
      </c>
      <c r="B245">
        <v>2526</v>
      </c>
      <c r="C245" t="s">
        <v>14</v>
      </c>
      <c r="D245">
        <v>602</v>
      </c>
    </row>
    <row r="246" spans="1:4" x14ac:dyDescent="0.2">
      <c r="A246" t="s">
        <v>20</v>
      </c>
      <c r="B246">
        <v>94</v>
      </c>
      <c r="C246" t="s">
        <v>14</v>
      </c>
      <c r="D246">
        <v>1</v>
      </c>
    </row>
    <row r="247" spans="1:4" x14ac:dyDescent="0.2">
      <c r="A247" t="s">
        <v>20</v>
      </c>
      <c r="B247">
        <v>1713</v>
      </c>
      <c r="C247" t="s">
        <v>14</v>
      </c>
      <c r="D247">
        <v>3868</v>
      </c>
    </row>
    <row r="248" spans="1:4" x14ac:dyDescent="0.2">
      <c r="A248" t="s">
        <v>20</v>
      </c>
      <c r="B248">
        <v>249</v>
      </c>
      <c r="C248" t="s">
        <v>14</v>
      </c>
      <c r="D248">
        <v>504</v>
      </c>
    </row>
    <row r="249" spans="1:4" x14ac:dyDescent="0.2">
      <c r="A249" t="s">
        <v>20</v>
      </c>
      <c r="B249">
        <v>192</v>
      </c>
      <c r="C249" t="s">
        <v>14</v>
      </c>
      <c r="D249">
        <v>14</v>
      </c>
    </row>
    <row r="250" spans="1:4" x14ac:dyDescent="0.2">
      <c r="A250" t="s">
        <v>20</v>
      </c>
      <c r="B250">
        <v>247</v>
      </c>
      <c r="C250" t="s">
        <v>14</v>
      </c>
      <c r="D250">
        <v>750</v>
      </c>
    </row>
    <row r="251" spans="1:4" x14ac:dyDescent="0.2">
      <c r="A251" t="s">
        <v>20</v>
      </c>
      <c r="B251">
        <v>2293</v>
      </c>
      <c r="C251" t="s">
        <v>14</v>
      </c>
      <c r="D251">
        <v>77</v>
      </c>
    </row>
    <row r="252" spans="1:4" x14ac:dyDescent="0.2">
      <c r="A252" t="s">
        <v>20</v>
      </c>
      <c r="B252">
        <v>3131</v>
      </c>
      <c r="C252" t="s">
        <v>14</v>
      </c>
      <c r="D252">
        <v>752</v>
      </c>
    </row>
    <row r="253" spans="1:4" x14ac:dyDescent="0.2">
      <c r="A253" t="s">
        <v>20</v>
      </c>
      <c r="B253">
        <v>143</v>
      </c>
      <c r="C253" t="s">
        <v>14</v>
      </c>
      <c r="D253">
        <v>131</v>
      </c>
    </row>
    <row r="254" spans="1:4" x14ac:dyDescent="0.2">
      <c r="A254" t="s">
        <v>20</v>
      </c>
      <c r="B254">
        <v>296</v>
      </c>
      <c r="C254" t="s">
        <v>14</v>
      </c>
      <c r="D254">
        <v>87</v>
      </c>
    </row>
    <row r="255" spans="1:4" x14ac:dyDescent="0.2">
      <c r="A255" t="s">
        <v>20</v>
      </c>
      <c r="B255">
        <v>170</v>
      </c>
      <c r="C255" t="s">
        <v>14</v>
      </c>
      <c r="D255">
        <v>1063</v>
      </c>
    </row>
    <row r="256" spans="1:4" x14ac:dyDescent="0.2">
      <c r="A256" t="s">
        <v>20</v>
      </c>
      <c r="B256">
        <v>86</v>
      </c>
      <c r="C256" t="s">
        <v>14</v>
      </c>
      <c r="D256">
        <v>76</v>
      </c>
    </row>
    <row r="257" spans="1:4" x14ac:dyDescent="0.2">
      <c r="A257" t="s">
        <v>20</v>
      </c>
      <c r="B257">
        <v>6286</v>
      </c>
      <c r="C257" t="s">
        <v>14</v>
      </c>
      <c r="D257">
        <v>4428</v>
      </c>
    </row>
    <row r="258" spans="1:4" x14ac:dyDescent="0.2">
      <c r="A258" t="s">
        <v>20</v>
      </c>
      <c r="B258">
        <v>3727</v>
      </c>
      <c r="C258" t="s">
        <v>14</v>
      </c>
      <c r="D258">
        <v>58</v>
      </c>
    </row>
    <row r="259" spans="1:4" x14ac:dyDescent="0.2">
      <c r="A259" t="s">
        <v>20</v>
      </c>
      <c r="B259">
        <v>1605</v>
      </c>
      <c r="C259" t="s">
        <v>14</v>
      </c>
      <c r="D259">
        <v>111</v>
      </c>
    </row>
    <row r="260" spans="1:4" x14ac:dyDescent="0.2">
      <c r="A260" t="s">
        <v>20</v>
      </c>
      <c r="B260">
        <v>2120</v>
      </c>
      <c r="C260" t="s">
        <v>14</v>
      </c>
      <c r="D260">
        <v>2955</v>
      </c>
    </row>
    <row r="261" spans="1:4" x14ac:dyDescent="0.2">
      <c r="A261" t="s">
        <v>20</v>
      </c>
      <c r="B261">
        <v>50</v>
      </c>
      <c r="C261" t="s">
        <v>14</v>
      </c>
      <c r="D261">
        <v>1657</v>
      </c>
    </row>
    <row r="262" spans="1:4" x14ac:dyDescent="0.2">
      <c r="A262" t="s">
        <v>20</v>
      </c>
      <c r="B262">
        <v>2080</v>
      </c>
      <c r="C262" t="s">
        <v>14</v>
      </c>
      <c r="D262">
        <v>926</v>
      </c>
    </row>
    <row r="263" spans="1:4" x14ac:dyDescent="0.2">
      <c r="A263" t="s">
        <v>20</v>
      </c>
      <c r="B263">
        <v>2105</v>
      </c>
      <c r="C263" t="s">
        <v>14</v>
      </c>
      <c r="D263">
        <v>77</v>
      </c>
    </row>
    <row r="264" spans="1:4" x14ac:dyDescent="0.2">
      <c r="A264" t="s">
        <v>20</v>
      </c>
      <c r="B264">
        <v>2436</v>
      </c>
      <c r="C264" t="s">
        <v>14</v>
      </c>
      <c r="D264">
        <v>1748</v>
      </c>
    </row>
    <row r="265" spans="1:4" x14ac:dyDescent="0.2">
      <c r="A265" t="s">
        <v>20</v>
      </c>
      <c r="B265">
        <v>80</v>
      </c>
      <c r="C265" t="s">
        <v>14</v>
      </c>
      <c r="D265">
        <v>79</v>
      </c>
    </row>
    <row r="266" spans="1:4" x14ac:dyDescent="0.2">
      <c r="A266" t="s">
        <v>20</v>
      </c>
      <c r="B266">
        <v>42</v>
      </c>
      <c r="C266" t="s">
        <v>14</v>
      </c>
      <c r="D266">
        <v>889</v>
      </c>
    </row>
    <row r="267" spans="1:4" x14ac:dyDescent="0.2">
      <c r="A267" t="s">
        <v>20</v>
      </c>
      <c r="B267">
        <v>139</v>
      </c>
      <c r="C267" t="s">
        <v>14</v>
      </c>
      <c r="D267">
        <v>56</v>
      </c>
    </row>
    <row r="268" spans="1:4" x14ac:dyDescent="0.2">
      <c r="A268" t="s">
        <v>20</v>
      </c>
      <c r="B268">
        <v>159</v>
      </c>
      <c r="C268" t="s">
        <v>14</v>
      </c>
      <c r="D268">
        <v>1</v>
      </c>
    </row>
    <row r="269" spans="1:4" x14ac:dyDescent="0.2">
      <c r="A269" t="s">
        <v>20</v>
      </c>
      <c r="B269">
        <v>381</v>
      </c>
      <c r="C269" t="s">
        <v>14</v>
      </c>
      <c r="D269">
        <v>83</v>
      </c>
    </row>
    <row r="270" spans="1:4" x14ac:dyDescent="0.2">
      <c r="A270" t="s">
        <v>20</v>
      </c>
      <c r="B270">
        <v>194</v>
      </c>
      <c r="C270" t="s">
        <v>14</v>
      </c>
      <c r="D270">
        <v>2025</v>
      </c>
    </row>
    <row r="271" spans="1:4" x14ac:dyDescent="0.2">
      <c r="A271" t="s">
        <v>20</v>
      </c>
      <c r="B271">
        <v>106</v>
      </c>
      <c r="C271" t="s">
        <v>14</v>
      </c>
      <c r="D271">
        <v>14</v>
      </c>
    </row>
    <row r="272" spans="1:4" x14ac:dyDescent="0.2">
      <c r="A272" t="s">
        <v>20</v>
      </c>
      <c r="B272">
        <v>142</v>
      </c>
      <c r="C272" t="s">
        <v>14</v>
      </c>
      <c r="D272">
        <v>656</v>
      </c>
    </row>
    <row r="273" spans="1:4" x14ac:dyDescent="0.2">
      <c r="A273" t="s">
        <v>20</v>
      </c>
      <c r="B273">
        <v>211</v>
      </c>
      <c r="C273" t="s">
        <v>14</v>
      </c>
      <c r="D273">
        <v>1596</v>
      </c>
    </row>
    <row r="274" spans="1:4" x14ac:dyDescent="0.2">
      <c r="A274" t="s">
        <v>20</v>
      </c>
      <c r="B274">
        <v>2756</v>
      </c>
      <c r="C274" t="s">
        <v>14</v>
      </c>
      <c r="D274">
        <v>10</v>
      </c>
    </row>
    <row r="275" spans="1:4" x14ac:dyDescent="0.2">
      <c r="A275" t="s">
        <v>20</v>
      </c>
      <c r="B275">
        <v>173</v>
      </c>
      <c r="C275" t="s">
        <v>14</v>
      </c>
      <c r="D275">
        <v>1121</v>
      </c>
    </row>
    <row r="276" spans="1:4" x14ac:dyDescent="0.2">
      <c r="A276" t="s">
        <v>20</v>
      </c>
      <c r="B276">
        <v>87</v>
      </c>
      <c r="C276" t="s">
        <v>14</v>
      </c>
      <c r="D276">
        <v>15</v>
      </c>
    </row>
    <row r="277" spans="1:4" x14ac:dyDescent="0.2">
      <c r="A277" t="s">
        <v>20</v>
      </c>
      <c r="B277">
        <v>1572</v>
      </c>
      <c r="C277" t="s">
        <v>14</v>
      </c>
      <c r="D277">
        <v>191</v>
      </c>
    </row>
    <row r="278" spans="1:4" x14ac:dyDescent="0.2">
      <c r="A278" t="s">
        <v>20</v>
      </c>
      <c r="B278">
        <v>2346</v>
      </c>
      <c r="C278" t="s">
        <v>14</v>
      </c>
      <c r="D278">
        <v>16</v>
      </c>
    </row>
    <row r="279" spans="1:4" x14ac:dyDescent="0.2">
      <c r="A279" t="s">
        <v>20</v>
      </c>
      <c r="B279">
        <v>115</v>
      </c>
      <c r="C279" t="s">
        <v>14</v>
      </c>
      <c r="D279">
        <v>17</v>
      </c>
    </row>
    <row r="280" spans="1:4" x14ac:dyDescent="0.2">
      <c r="A280" t="s">
        <v>20</v>
      </c>
      <c r="B280">
        <v>85</v>
      </c>
      <c r="C280" t="s">
        <v>14</v>
      </c>
      <c r="D280">
        <v>34</v>
      </c>
    </row>
    <row r="281" spans="1:4" x14ac:dyDescent="0.2">
      <c r="A281" t="s">
        <v>20</v>
      </c>
      <c r="B281">
        <v>144</v>
      </c>
      <c r="C281" t="s">
        <v>14</v>
      </c>
      <c r="D281">
        <v>1</v>
      </c>
    </row>
    <row r="282" spans="1:4" x14ac:dyDescent="0.2">
      <c r="A282" t="s">
        <v>20</v>
      </c>
      <c r="B282">
        <v>2443</v>
      </c>
      <c r="C282" t="s">
        <v>14</v>
      </c>
      <c r="D282">
        <v>1274</v>
      </c>
    </row>
    <row r="283" spans="1:4" x14ac:dyDescent="0.2">
      <c r="A283" t="s">
        <v>20</v>
      </c>
      <c r="B283">
        <v>64</v>
      </c>
      <c r="C283" t="s">
        <v>14</v>
      </c>
      <c r="D283">
        <v>210</v>
      </c>
    </row>
    <row r="284" spans="1:4" x14ac:dyDescent="0.2">
      <c r="A284" t="s">
        <v>20</v>
      </c>
      <c r="B284">
        <v>268</v>
      </c>
      <c r="C284" t="s">
        <v>14</v>
      </c>
      <c r="D284">
        <v>248</v>
      </c>
    </row>
    <row r="285" spans="1:4" x14ac:dyDescent="0.2">
      <c r="A285" t="s">
        <v>20</v>
      </c>
      <c r="B285">
        <v>195</v>
      </c>
      <c r="C285" t="s">
        <v>14</v>
      </c>
      <c r="D285">
        <v>513</v>
      </c>
    </row>
    <row r="286" spans="1:4" x14ac:dyDescent="0.2">
      <c r="A286" t="s">
        <v>20</v>
      </c>
      <c r="B286">
        <v>186</v>
      </c>
      <c r="C286" t="s">
        <v>14</v>
      </c>
      <c r="D286">
        <v>3410</v>
      </c>
    </row>
    <row r="287" spans="1:4" x14ac:dyDescent="0.2">
      <c r="A287" t="s">
        <v>20</v>
      </c>
      <c r="B287">
        <v>460</v>
      </c>
      <c r="C287" t="s">
        <v>14</v>
      </c>
      <c r="D287">
        <v>10</v>
      </c>
    </row>
    <row r="288" spans="1:4" x14ac:dyDescent="0.2">
      <c r="A288" t="s">
        <v>20</v>
      </c>
      <c r="B288">
        <v>2528</v>
      </c>
      <c r="C288" t="s">
        <v>14</v>
      </c>
      <c r="D288">
        <v>2201</v>
      </c>
    </row>
    <row r="289" spans="1:4" x14ac:dyDescent="0.2">
      <c r="A289" t="s">
        <v>20</v>
      </c>
      <c r="B289">
        <v>3657</v>
      </c>
      <c r="C289" t="s">
        <v>14</v>
      </c>
      <c r="D289">
        <v>676</v>
      </c>
    </row>
    <row r="290" spans="1:4" x14ac:dyDescent="0.2">
      <c r="A290" t="s">
        <v>20</v>
      </c>
      <c r="B290">
        <v>131</v>
      </c>
      <c r="C290" t="s">
        <v>14</v>
      </c>
      <c r="D290">
        <v>831</v>
      </c>
    </row>
    <row r="291" spans="1:4" x14ac:dyDescent="0.2">
      <c r="A291" t="s">
        <v>20</v>
      </c>
      <c r="B291">
        <v>239</v>
      </c>
      <c r="C291" t="s">
        <v>14</v>
      </c>
      <c r="D291">
        <v>859</v>
      </c>
    </row>
    <row r="292" spans="1:4" x14ac:dyDescent="0.2">
      <c r="A292" t="s">
        <v>20</v>
      </c>
      <c r="B292">
        <v>78</v>
      </c>
      <c r="C292" t="s">
        <v>14</v>
      </c>
      <c r="D292">
        <v>45</v>
      </c>
    </row>
    <row r="293" spans="1:4" x14ac:dyDescent="0.2">
      <c r="A293" t="s">
        <v>20</v>
      </c>
      <c r="B293">
        <v>1773</v>
      </c>
      <c r="C293" t="s">
        <v>14</v>
      </c>
      <c r="D293">
        <v>6</v>
      </c>
    </row>
    <row r="294" spans="1:4" x14ac:dyDescent="0.2">
      <c r="A294" t="s">
        <v>20</v>
      </c>
      <c r="B294">
        <v>32</v>
      </c>
      <c r="C294" t="s">
        <v>14</v>
      </c>
      <c r="D294">
        <v>7</v>
      </c>
    </row>
    <row r="295" spans="1:4" x14ac:dyDescent="0.2">
      <c r="A295" t="s">
        <v>20</v>
      </c>
      <c r="B295">
        <v>369</v>
      </c>
      <c r="C295" t="s">
        <v>14</v>
      </c>
      <c r="D295">
        <v>31</v>
      </c>
    </row>
    <row r="296" spans="1:4" x14ac:dyDescent="0.2">
      <c r="A296" t="s">
        <v>20</v>
      </c>
      <c r="B296">
        <v>89</v>
      </c>
      <c r="C296" t="s">
        <v>14</v>
      </c>
      <c r="D296">
        <v>78</v>
      </c>
    </row>
    <row r="297" spans="1:4" x14ac:dyDescent="0.2">
      <c r="A297" t="s">
        <v>20</v>
      </c>
      <c r="B297">
        <v>147</v>
      </c>
      <c r="C297" t="s">
        <v>14</v>
      </c>
      <c r="D297">
        <v>1225</v>
      </c>
    </row>
    <row r="298" spans="1:4" x14ac:dyDescent="0.2">
      <c r="A298" t="s">
        <v>20</v>
      </c>
      <c r="B298">
        <v>126</v>
      </c>
      <c r="C298" t="s">
        <v>14</v>
      </c>
      <c r="D298">
        <v>1</v>
      </c>
    </row>
    <row r="299" spans="1:4" x14ac:dyDescent="0.2">
      <c r="A299" t="s">
        <v>20</v>
      </c>
      <c r="B299">
        <v>2218</v>
      </c>
      <c r="C299" t="s">
        <v>14</v>
      </c>
      <c r="D299">
        <v>67</v>
      </c>
    </row>
    <row r="300" spans="1:4" x14ac:dyDescent="0.2">
      <c r="A300" t="s">
        <v>20</v>
      </c>
      <c r="B300">
        <v>202</v>
      </c>
      <c r="C300" t="s">
        <v>14</v>
      </c>
      <c r="D300">
        <v>19</v>
      </c>
    </row>
    <row r="301" spans="1:4" x14ac:dyDescent="0.2">
      <c r="A301" t="s">
        <v>20</v>
      </c>
      <c r="B301">
        <v>140</v>
      </c>
      <c r="C301" t="s">
        <v>14</v>
      </c>
      <c r="D301">
        <v>2108</v>
      </c>
    </row>
    <row r="302" spans="1:4" x14ac:dyDescent="0.2">
      <c r="A302" t="s">
        <v>20</v>
      </c>
      <c r="B302">
        <v>1052</v>
      </c>
      <c r="C302" t="s">
        <v>14</v>
      </c>
      <c r="D302">
        <v>679</v>
      </c>
    </row>
    <row r="303" spans="1:4" x14ac:dyDescent="0.2">
      <c r="A303" t="s">
        <v>20</v>
      </c>
      <c r="B303">
        <v>247</v>
      </c>
      <c r="C303" t="s">
        <v>14</v>
      </c>
      <c r="D303">
        <v>36</v>
      </c>
    </row>
    <row r="304" spans="1:4" x14ac:dyDescent="0.2">
      <c r="A304" t="s">
        <v>20</v>
      </c>
      <c r="B304">
        <v>84</v>
      </c>
      <c r="C304" t="s">
        <v>14</v>
      </c>
      <c r="D304">
        <v>47</v>
      </c>
    </row>
    <row r="305" spans="1:4" x14ac:dyDescent="0.2">
      <c r="A305" t="s">
        <v>20</v>
      </c>
      <c r="B305">
        <v>88</v>
      </c>
      <c r="C305" t="s">
        <v>14</v>
      </c>
      <c r="D305">
        <v>70</v>
      </c>
    </row>
    <row r="306" spans="1:4" x14ac:dyDescent="0.2">
      <c r="A306" t="s">
        <v>20</v>
      </c>
      <c r="B306">
        <v>156</v>
      </c>
      <c r="C306" t="s">
        <v>14</v>
      </c>
      <c r="D306">
        <v>154</v>
      </c>
    </row>
    <row r="307" spans="1:4" x14ac:dyDescent="0.2">
      <c r="A307" t="s">
        <v>20</v>
      </c>
      <c r="B307">
        <v>2985</v>
      </c>
      <c r="C307" t="s">
        <v>14</v>
      </c>
      <c r="D307">
        <v>22</v>
      </c>
    </row>
    <row r="308" spans="1:4" x14ac:dyDescent="0.2">
      <c r="A308" t="s">
        <v>20</v>
      </c>
      <c r="B308">
        <v>762</v>
      </c>
      <c r="C308" t="s">
        <v>14</v>
      </c>
      <c r="D308">
        <v>1758</v>
      </c>
    </row>
    <row r="309" spans="1:4" x14ac:dyDescent="0.2">
      <c r="A309" t="s">
        <v>20</v>
      </c>
      <c r="B309">
        <v>554</v>
      </c>
      <c r="C309" t="s">
        <v>14</v>
      </c>
      <c r="D309">
        <v>94</v>
      </c>
    </row>
    <row r="310" spans="1:4" x14ac:dyDescent="0.2">
      <c r="A310" t="s">
        <v>20</v>
      </c>
      <c r="B310">
        <v>135</v>
      </c>
      <c r="C310" t="s">
        <v>14</v>
      </c>
      <c r="D310">
        <v>33</v>
      </c>
    </row>
    <row r="311" spans="1:4" x14ac:dyDescent="0.2">
      <c r="A311" t="s">
        <v>20</v>
      </c>
      <c r="B311">
        <v>122</v>
      </c>
      <c r="C311" t="s">
        <v>14</v>
      </c>
      <c r="D311">
        <v>1</v>
      </c>
    </row>
    <row r="312" spans="1:4" x14ac:dyDescent="0.2">
      <c r="A312" t="s">
        <v>20</v>
      </c>
      <c r="B312">
        <v>221</v>
      </c>
      <c r="C312" t="s">
        <v>14</v>
      </c>
      <c r="D312">
        <v>31</v>
      </c>
    </row>
    <row r="313" spans="1:4" x14ac:dyDescent="0.2">
      <c r="A313" t="s">
        <v>20</v>
      </c>
      <c r="B313">
        <v>126</v>
      </c>
      <c r="C313" t="s">
        <v>14</v>
      </c>
      <c r="D313">
        <v>35</v>
      </c>
    </row>
    <row r="314" spans="1:4" x14ac:dyDescent="0.2">
      <c r="A314" t="s">
        <v>20</v>
      </c>
      <c r="B314">
        <v>1022</v>
      </c>
      <c r="C314" t="s">
        <v>14</v>
      </c>
      <c r="D314">
        <v>63</v>
      </c>
    </row>
    <row r="315" spans="1:4" x14ac:dyDescent="0.2">
      <c r="A315" t="s">
        <v>20</v>
      </c>
      <c r="B315">
        <v>3177</v>
      </c>
      <c r="C315" t="s">
        <v>14</v>
      </c>
      <c r="D315">
        <v>526</v>
      </c>
    </row>
    <row r="316" spans="1:4" x14ac:dyDescent="0.2">
      <c r="A316" t="s">
        <v>20</v>
      </c>
      <c r="B316">
        <v>198</v>
      </c>
      <c r="C316" t="s">
        <v>14</v>
      </c>
      <c r="D316">
        <v>121</v>
      </c>
    </row>
    <row r="317" spans="1:4" x14ac:dyDescent="0.2">
      <c r="A317" t="s">
        <v>20</v>
      </c>
      <c r="B317">
        <v>85</v>
      </c>
      <c r="C317" t="s">
        <v>14</v>
      </c>
      <c r="D317">
        <v>67</v>
      </c>
    </row>
    <row r="318" spans="1:4" x14ac:dyDescent="0.2">
      <c r="A318" t="s">
        <v>20</v>
      </c>
      <c r="B318">
        <v>3596</v>
      </c>
      <c r="C318" t="s">
        <v>14</v>
      </c>
      <c r="D318">
        <v>57</v>
      </c>
    </row>
    <row r="319" spans="1:4" x14ac:dyDescent="0.2">
      <c r="A319" t="s">
        <v>20</v>
      </c>
      <c r="B319">
        <v>244</v>
      </c>
      <c r="C319" t="s">
        <v>14</v>
      </c>
      <c r="D319">
        <v>1229</v>
      </c>
    </row>
    <row r="320" spans="1:4" x14ac:dyDescent="0.2">
      <c r="A320" t="s">
        <v>20</v>
      </c>
      <c r="B320">
        <v>5180</v>
      </c>
      <c r="C320" t="s">
        <v>14</v>
      </c>
      <c r="D320">
        <v>12</v>
      </c>
    </row>
    <row r="321" spans="1:4" x14ac:dyDescent="0.2">
      <c r="A321" t="s">
        <v>20</v>
      </c>
      <c r="B321">
        <v>589</v>
      </c>
      <c r="C321" t="s">
        <v>14</v>
      </c>
      <c r="D321">
        <v>452</v>
      </c>
    </row>
    <row r="322" spans="1:4" x14ac:dyDescent="0.2">
      <c r="A322" t="s">
        <v>20</v>
      </c>
      <c r="B322">
        <v>2725</v>
      </c>
      <c r="C322" t="s">
        <v>14</v>
      </c>
      <c r="D322">
        <v>1886</v>
      </c>
    </row>
    <row r="323" spans="1:4" x14ac:dyDescent="0.2">
      <c r="A323" t="s">
        <v>20</v>
      </c>
      <c r="B323">
        <v>300</v>
      </c>
      <c r="C323" t="s">
        <v>14</v>
      </c>
      <c r="D323">
        <v>1825</v>
      </c>
    </row>
    <row r="324" spans="1:4" x14ac:dyDescent="0.2">
      <c r="A324" t="s">
        <v>20</v>
      </c>
      <c r="B324">
        <v>144</v>
      </c>
      <c r="C324" t="s">
        <v>14</v>
      </c>
      <c r="D324">
        <v>31</v>
      </c>
    </row>
    <row r="325" spans="1:4" x14ac:dyDescent="0.2">
      <c r="A325" t="s">
        <v>20</v>
      </c>
      <c r="B325">
        <v>87</v>
      </c>
      <c r="C325" t="s">
        <v>14</v>
      </c>
      <c r="D325">
        <v>107</v>
      </c>
    </row>
    <row r="326" spans="1:4" x14ac:dyDescent="0.2">
      <c r="A326" t="s">
        <v>20</v>
      </c>
      <c r="B326">
        <v>3116</v>
      </c>
      <c r="C326" t="s">
        <v>14</v>
      </c>
      <c r="D326">
        <v>27</v>
      </c>
    </row>
    <row r="327" spans="1:4" x14ac:dyDescent="0.2">
      <c r="A327" t="s">
        <v>20</v>
      </c>
      <c r="B327">
        <v>909</v>
      </c>
      <c r="C327" t="s">
        <v>14</v>
      </c>
      <c r="D327">
        <v>1221</v>
      </c>
    </row>
    <row r="328" spans="1:4" x14ac:dyDescent="0.2">
      <c r="A328" t="s">
        <v>20</v>
      </c>
      <c r="B328">
        <v>1613</v>
      </c>
      <c r="C328" t="s">
        <v>14</v>
      </c>
      <c r="D328">
        <v>1</v>
      </c>
    </row>
    <row r="329" spans="1:4" x14ac:dyDescent="0.2">
      <c r="A329" t="s">
        <v>20</v>
      </c>
      <c r="B329">
        <v>136</v>
      </c>
      <c r="C329" t="s">
        <v>14</v>
      </c>
      <c r="D329">
        <v>16</v>
      </c>
    </row>
    <row r="330" spans="1:4" x14ac:dyDescent="0.2">
      <c r="A330" t="s">
        <v>20</v>
      </c>
      <c r="B330">
        <v>130</v>
      </c>
      <c r="C330" t="s">
        <v>14</v>
      </c>
      <c r="D330">
        <v>41</v>
      </c>
    </row>
    <row r="331" spans="1:4" x14ac:dyDescent="0.2">
      <c r="A331" t="s">
        <v>20</v>
      </c>
      <c r="B331">
        <v>102</v>
      </c>
      <c r="C331" t="s">
        <v>14</v>
      </c>
      <c r="D331">
        <v>523</v>
      </c>
    </row>
    <row r="332" spans="1:4" x14ac:dyDescent="0.2">
      <c r="A332" t="s">
        <v>20</v>
      </c>
      <c r="B332">
        <v>4006</v>
      </c>
      <c r="C332" t="s">
        <v>14</v>
      </c>
      <c r="D332">
        <v>141</v>
      </c>
    </row>
    <row r="333" spans="1:4" x14ac:dyDescent="0.2">
      <c r="A333" t="s">
        <v>20</v>
      </c>
      <c r="B333">
        <v>1629</v>
      </c>
      <c r="C333" t="s">
        <v>14</v>
      </c>
      <c r="D333">
        <v>52</v>
      </c>
    </row>
    <row r="334" spans="1:4" x14ac:dyDescent="0.2">
      <c r="A334" t="s">
        <v>20</v>
      </c>
      <c r="B334">
        <v>2188</v>
      </c>
      <c r="C334" t="s">
        <v>14</v>
      </c>
      <c r="D334">
        <v>225</v>
      </c>
    </row>
    <row r="335" spans="1:4" x14ac:dyDescent="0.2">
      <c r="A335" t="s">
        <v>20</v>
      </c>
      <c r="B335">
        <v>2409</v>
      </c>
      <c r="C335" t="s">
        <v>14</v>
      </c>
      <c r="D335">
        <v>38</v>
      </c>
    </row>
    <row r="336" spans="1:4" x14ac:dyDescent="0.2">
      <c r="A336" t="s">
        <v>20</v>
      </c>
      <c r="B336">
        <v>194</v>
      </c>
      <c r="C336" t="s">
        <v>14</v>
      </c>
      <c r="D336">
        <v>15</v>
      </c>
    </row>
    <row r="337" spans="1:4" x14ac:dyDescent="0.2">
      <c r="A337" t="s">
        <v>20</v>
      </c>
      <c r="B337">
        <v>1140</v>
      </c>
      <c r="C337" t="s">
        <v>14</v>
      </c>
      <c r="D337">
        <v>37</v>
      </c>
    </row>
    <row r="338" spans="1:4" x14ac:dyDescent="0.2">
      <c r="A338" t="s">
        <v>20</v>
      </c>
      <c r="B338">
        <v>102</v>
      </c>
      <c r="C338" t="s">
        <v>14</v>
      </c>
      <c r="D338">
        <v>112</v>
      </c>
    </row>
    <row r="339" spans="1:4" x14ac:dyDescent="0.2">
      <c r="A339" t="s">
        <v>20</v>
      </c>
      <c r="B339">
        <v>2857</v>
      </c>
      <c r="C339" t="s">
        <v>14</v>
      </c>
      <c r="D339">
        <v>21</v>
      </c>
    </row>
    <row r="340" spans="1:4" x14ac:dyDescent="0.2">
      <c r="A340" t="s">
        <v>20</v>
      </c>
      <c r="B340">
        <v>107</v>
      </c>
      <c r="C340" t="s">
        <v>14</v>
      </c>
      <c r="D340">
        <v>67</v>
      </c>
    </row>
    <row r="341" spans="1:4" x14ac:dyDescent="0.2">
      <c r="A341" t="s">
        <v>20</v>
      </c>
      <c r="B341">
        <v>160</v>
      </c>
      <c r="C341" t="s">
        <v>14</v>
      </c>
      <c r="D341">
        <v>78</v>
      </c>
    </row>
    <row r="342" spans="1:4" x14ac:dyDescent="0.2">
      <c r="A342" t="s">
        <v>20</v>
      </c>
      <c r="B342">
        <v>2230</v>
      </c>
      <c r="C342" t="s">
        <v>14</v>
      </c>
      <c r="D342">
        <v>67</v>
      </c>
    </row>
    <row r="343" spans="1:4" x14ac:dyDescent="0.2">
      <c r="A343" t="s">
        <v>20</v>
      </c>
      <c r="B343">
        <v>316</v>
      </c>
      <c r="C343" t="s">
        <v>14</v>
      </c>
      <c r="D343">
        <v>263</v>
      </c>
    </row>
    <row r="344" spans="1:4" x14ac:dyDescent="0.2">
      <c r="A344" t="s">
        <v>20</v>
      </c>
      <c r="B344">
        <v>117</v>
      </c>
      <c r="C344" t="s">
        <v>14</v>
      </c>
      <c r="D344">
        <v>1691</v>
      </c>
    </row>
    <row r="345" spans="1:4" x14ac:dyDescent="0.2">
      <c r="A345" t="s">
        <v>20</v>
      </c>
      <c r="B345">
        <v>6406</v>
      </c>
      <c r="C345" t="s">
        <v>14</v>
      </c>
      <c r="D345">
        <v>181</v>
      </c>
    </row>
    <row r="346" spans="1:4" x14ac:dyDescent="0.2">
      <c r="A346" t="s">
        <v>20</v>
      </c>
      <c r="B346">
        <v>192</v>
      </c>
      <c r="C346" t="s">
        <v>14</v>
      </c>
      <c r="D346">
        <v>13</v>
      </c>
    </row>
    <row r="347" spans="1:4" x14ac:dyDescent="0.2">
      <c r="A347" t="s">
        <v>20</v>
      </c>
      <c r="B347">
        <v>26</v>
      </c>
      <c r="C347" t="s">
        <v>14</v>
      </c>
      <c r="D347">
        <v>1</v>
      </c>
    </row>
    <row r="348" spans="1:4" x14ac:dyDescent="0.2">
      <c r="A348" t="s">
        <v>20</v>
      </c>
      <c r="B348">
        <v>723</v>
      </c>
      <c r="C348" t="s">
        <v>14</v>
      </c>
      <c r="D348">
        <v>21</v>
      </c>
    </row>
    <row r="349" spans="1:4" x14ac:dyDescent="0.2">
      <c r="A349" t="s">
        <v>20</v>
      </c>
      <c r="B349">
        <v>170</v>
      </c>
      <c r="C349" t="s">
        <v>14</v>
      </c>
      <c r="D349">
        <v>830</v>
      </c>
    </row>
    <row r="350" spans="1:4" x14ac:dyDescent="0.2">
      <c r="A350" t="s">
        <v>20</v>
      </c>
      <c r="B350">
        <v>238</v>
      </c>
      <c r="C350" t="s">
        <v>14</v>
      </c>
      <c r="D350">
        <v>130</v>
      </c>
    </row>
    <row r="351" spans="1:4" x14ac:dyDescent="0.2">
      <c r="A351" t="s">
        <v>20</v>
      </c>
      <c r="B351">
        <v>55</v>
      </c>
      <c r="C351" t="s">
        <v>14</v>
      </c>
      <c r="D351">
        <v>55</v>
      </c>
    </row>
    <row r="352" spans="1:4" x14ac:dyDescent="0.2">
      <c r="A352" t="s">
        <v>20</v>
      </c>
      <c r="B352">
        <v>128</v>
      </c>
      <c r="C352" t="s">
        <v>14</v>
      </c>
      <c r="D352">
        <v>114</v>
      </c>
    </row>
    <row r="353" spans="1:6" x14ac:dyDescent="0.2">
      <c r="A353" t="s">
        <v>20</v>
      </c>
      <c r="B353">
        <v>2144</v>
      </c>
      <c r="C353" t="s">
        <v>14</v>
      </c>
      <c r="D353">
        <v>594</v>
      </c>
    </row>
    <row r="354" spans="1:6" x14ac:dyDescent="0.2">
      <c r="A354" t="s">
        <v>20</v>
      </c>
      <c r="B354">
        <v>2693</v>
      </c>
      <c r="C354" t="s">
        <v>14</v>
      </c>
      <c r="D354">
        <v>24</v>
      </c>
    </row>
    <row r="355" spans="1:6" x14ac:dyDescent="0.2">
      <c r="A355" t="s">
        <v>20</v>
      </c>
      <c r="B355">
        <v>432</v>
      </c>
      <c r="C355" t="s">
        <v>14</v>
      </c>
      <c r="D355">
        <v>252</v>
      </c>
    </row>
    <row r="356" spans="1:6" x14ac:dyDescent="0.2">
      <c r="A356" t="s">
        <v>20</v>
      </c>
      <c r="B356">
        <v>189</v>
      </c>
      <c r="C356" t="s">
        <v>14</v>
      </c>
      <c r="D356">
        <v>67</v>
      </c>
    </row>
    <row r="357" spans="1:6" x14ac:dyDescent="0.2">
      <c r="A357" t="s">
        <v>20</v>
      </c>
      <c r="B357">
        <v>154</v>
      </c>
      <c r="C357" t="s">
        <v>14</v>
      </c>
      <c r="D357">
        <v>742</v>
      </c>
    </row>
    <row r="358" spans="1:6" x14ac:dyDescent="0.2">
      <c r="A358" t="s">
        <v>20</v>
      </c>
      <c r="B358">
        <v>96</v>
      </c>
      <c r="C358" t="s">
        <v>14</v>
      </c>
      <c r="D358">
        <v>75</v>
      </c>
    </row>
    <row r="359" spans="1:6" x14ac:dyDescent="0.2">
      <c r="A359" t="s">
        <v>20</v>
      </c>
      <c r="B359">
        <v>3063</v>
      </c>
      <c r="C359" t="s">
        <v>14</v>
      </c>
      <c r="D359">
        <v>4405</v>
      </c>
    </row>
    <row r="360" spans="1:6" x14ac:dyDescent="0.2">
      <c r="A360" t="s">
        <v>20</v>
      </c>
      <c r="B360">
        <v>2266</v>
      </c>
      <c r="C360" t="s">
        <v>14</v>
      </c>
      <c r="D360">
        <v>92</v>
      </c>
    </row>
    <row r="361" spans="1:6" x14ac:dyDescent="0.2">
      <c r="A361" t="s">
        <v>20</v>
      </c>
      <c r="B361">
        <v>194</v>
      </c>
      <c r="C361" t="s">
        <v>14</v>
      </c>
      <c r="D361">
        <v>64</v>
      </c>
    </row>
    <row r="362" spans="1:6" x14ac:dyDescent="0.2">
      <c r="A362" t="s">
        <v>20</v>
      </c>
      <c r="B362">
        <v>129</v>
      </c>
      <c r="C362" t="s">
        <v>14</v>
      </c>
      <c r="D362">
        <v>64</v>
      </c>
    </row>
    <row r="363" spans="1:6" x14ac:dyDescent="0.2">
      <c r="A363" t="s">
        <v>20</v>
      </c>
      <c r="B363">
        <v>375</v>
      </c>
      <c r="C363" t="s">
        <v>14</v>
      </c>
      <c r="D363">
        <v>842</v>
      </c>
    </row>
    <row r="364" spans="1:6" x14ac:dyDescent="0.2">
      <c r="A364" t="s">
        <v>20</v>
      </c>
      <c r="B364">
        <v>409</v>
      </c>
      <c r="C364" t="s">
        <v>14</v>
      </c>
      <c r="D364">
        <v>112</v>
      </c>
    </row>
    <row r="365" spans="1:6" x14ac:dyDescent="0.2">
      <c r="A365" t="s">
        <v>20</v>
      </c>
      <c r="B365">
        <v>234</v>
      </c>
      <c r="C365" t="s">
        <v>14</v>
      </c>
      <c r="D365">
        <v>374</v>
      </c>
    </row>
    <row r="366" spans="1:6" x14ac:dyDescent="0.2">
      <c r="A366" t="s">
        <v>20</v>
      </c>
      <c r="B366">
        <v>3016</v>
      </c>
      <c r="D366" s="11"/>
      <c r="F366" s="4"/>
    </row>
    <row r="367" spans="1:6" x14ac:dyDescent="0.2">
      <c r="A367" t="s">
        <v>20</v>
      </c>
      <c r="B367">
        <v>264</v>
      </c>
    </row>
    <row r="368" spans="1:6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autoFilter ref="A1:D567" xr:uid="{D76A7D43-5E63-A94E-993C-B5B7F4381DAD}">
    <sortState xmlns:xlrd2="http://schemas.microsoft.com/office/spreadsheetml/2017/richdata2" ref="A2:D567">
      <sortCondition ref="D1:D567"/>
    </sortState>
  </autoFilter>
  <conditionalFormatting sqref="A2:A566">
    <cfRule type="containsText" dxfId="8" priority="9" stopIfTrue="1" operator="containsText" text="failed">
      <formula>NOT(ISERROR(SEARCH("failed",A2)))</formula>
    </cfRule>
    <cfRule type="containsText" dxfId="7" priority="8" stopIfTrue="1" operator="containsText" text="successful">
      <formula>NOT(ISERROR(SEARCH("successful",A2)))</formula>
    </cfRule>
    <cfRule type="containsText" dxfId="6" priority="7" operator="containsText" text="Live">
      <formula>NOT(ISERROR(SEARCH("Live",A2)))</formula>
    </cfRule>
    <cfRule type="containsText" dxfId="5" priority="6" operator="containsText" text="canceled">
      <formula>NOT(ISERROR(SEARCH("canceled",A2)))</formula>
    </cfRule>
  </conditionalFormatting>
  <conditionalFormatting sqref="C2">
    <cfRule type="containsText" dxfId="4" priority="5" operator="containsText" text="failed">
      <formula>NOT(ISERROR(SEARCH("failed",C2)))</formula>
    </cfRule>
  </conditionalFormatting>
  <conditionalFormatting sqref="C2:C365">
    <cfRule type="containsText" dxfId="3" priority="4" stopIfTrue="1" operator="containsText" text="failed">
      <formula>NOT(ISERROR(SEARCH("failed",C2)))</formula>
    </cfRule>
    <cfRule type="containsText" dxfId="2" priority="3" stopIfTrue="1" operator="containsText" text="successful">
      <formula>NOT(ISERROR(SEARCH("successful",C2)))</formula>
    </cfRule>
    <cfRule type="containsText" dxfId="1" priority="2" operator="containsText" text="Live">
      <formula>NOT(ISERROR(SEARCH("Live",C2)))</formula>
    </cfRule>
    <cfRule type="containsText" dxfId="0" priority="1" operator="containsText" text="canceled">
      <formula>NOT(ISERROR(SEARCH("canceled",C2)))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 Category</vt:lpstr>
      <vt:lpstr>Per Sub Category</vt:lpstr>
      <vt:lpstr>Launch Date Outcomes</vt:lpstr>
      <vt:lpstr>Crowdfunding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Ranjini Rao</cp:lastModifiedBy>
  <dcterms:created xsi:type="dcterms:W3CDTF">2021-09-29T18:52:28Z</dcterms:created>
  <dcterms:modified xsi:type="dcterms:W3CDTF">2023-09-07T02:44:28Z</dcterms:modified>
</cp:coreProperties>
</file>